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externalLinks/externalLink303.xml" ContentType="application/vnd.openxmlformats-officedocument.spreadsheetml.externalLink+xml"/>
  <Override PartName="/xl/externalLinks/externalLink304.xml" ContentType="application/vnd.openxmlformats-officedocument.spreadsheetml.externalLink+xml"/>
  <Override PartName="/xl/externalLinks/externalLink305.xml" ContentType="application/vnd.openxmlformats-officedocument.spreadsheetml.externalLink+xml"/>
  <Override PartName="/xl/externalLinks/externalLink306.xml" ContentType="application/vnd.openxmlformats-officedocument.spreadsheetml.externalLink+xml"/>
  <Override PartName="/xl/externalLinks/externalLink307.xml" ContentType="application/vnd.openxmlformats-officedocument.spreadsheetml.externalLink+xml"/>
  <Override PartName="/xl/externalLinks/externalLink308.xml" ContentType="application/vnd.openxmlformats-officedocument.spreadsheetml.externalLink+xml"/>
  <Override PartName="/xl/externalLinks/externalLink309.xml" ContentType="application/vnd.openxmlformats-officedocument.spreadsheetml.externalLink+xml"/>
  <Override PartName="/xl/externalLinks/externalLink310.xml" ContentType="application/vnd.openxmlformats-officedocument.spreadsheetml.externalLink+xml"/>
  <Override PartName="/xl/externalLinks/externalLink311.xml" ContentType="application/vnd.openxmlformats-officedocument.spreadsheetml.externalLink+xml"/>
  <Override PartName="/xl/externalLinks/externalLink312.xml" ContentType="application/vnd.openxmlformats-officedocument.spreadsheetml.externalLink+xml"/>
  <Override PartName="/xl/externalLinks/externalLink313.xml" ContentType="application/vnd.openxmlformats-officedocument.spreadsheetml.externalLink+xml"/>
  <Override PartName="/xl/externalLinks/externalLink314.xml" ContentType="application/vnd.openxmlformats-officedocument.spreadsheetml.externalLink+xml"/>
  <Override PartName="/xl/externalLinks/externalLink315.xml" ContentType="application/vnd.openxmlformats-officedocument.spreadsheetml.externalLink+xml"/>
  <Override PartName="/xl/externalLinks/externalLink316.xml" ContentType="application/vnd.openxmlformats-officedocument.spreadsheetml.externalLink+xml"/>
  <Override PartName="/xl/externalLinks/externalLink317.xml" ContentType="application/vnd.openxmlformats-officedocument.spreadsheetml.externalLink+xml"/>
  <Override PartName="/xl/externalLinks/externalLink318.xml" ContentType="application/vnd.openxmlformats-officedocument.spreadsheetml.externalLink+xml"/>
  <Override PartName="/xl/externalLinks/externalLink319.xml" ContentType="application/vnd.openxmlformats-officedocument.spreadsheetml.externalLink+xml"/>
  <Override PartName="/xl/externalLinks/externalLink320.xml" ContentType="application/vnd.openxmlformats-officedocument.spreadsheetml.externalLink+xml"/>
  <Override PartName="/xl/externalLinks/externalLink321.xml" ContentType="application/vnd.openxmlformats-officedocument.spreadsheetml.externalLink+xml"/>
  <Override PartName="/xl/externalLinks/externalLink322.xml" ContentType="application/vnd.openxmlformats-officedocument.spreadsheetml.externalLink+xml"/>
  <Override PartName="/xl/externalLinks/externalLink323.xml" ContentType="application/vnd.openxmlformats-officedocument.spreadsheetml.externalLink+xml"/>
  <Override PartName="/xl/externalLinks/externalLink324.xml" ContentType="application/vnd.openxmlformats-officedocument.spreadsheetml.externalLink+xml"/>
  <Override PartName="/xl/externalLinks/externalLink325.xml" ContentType="application/vnd.openxmlformats-officedocument.spreadsheetml.externalLink+xml"/>
  <Override PartName="/xl/externalLinks/externalLink326.xml" ContentType="application/vnd.openxmlformats-officedocument.spreadsheetml.externalLink+xml"/>
  <Override PartName="/xl/externalLinks/externalLink327.xml" ContentType="application/vnd.openxmlformats-officedocument.spreadsheetml.externalLink+xml"/>
  <Override PartName="/xl/externalLinks/externalLink328.xml" ContentType="application/vnd.openxmlformats-officedocument.spreadsheetml.externalLink+xml"/>
  <Override PartName="/xl/externalLinks/externalLink329.xml" ContentType="application/vnd.openxmlformats-officedocument.spreadsheetml.externalLink+xml"/>
  <Override PartName="/xl/externalLinks/externalLink330.xml" ContentType="application/vnd.openxmlformats-officedocument.spreadsheetml.externalLink+xml"/>
  <Override PartName="/xl/externalLinks/externalLink331.xml" ContentType="application/vnd.openxmlformats-officedocument.spreadsheetml.externalLink+xml"/>
  <Override PartName="/xl/externalLinks/externalLink332.xml" ContentType="application/vnd.openxmlformats-officedocument.spreadsheetml.externalLink+xml"/>
  <Override PartName="/xl/externalLinks/externalLink333.xml" ContentType="application/vnd.openxmlformats-officedocument.spreadsheetml.externalLink+xml"/>
  <Override PartName="/xl/externalLinks/externalLink334.xml" ContentType="application/vnd.openxmlformats-officedocument.spreadsheetml.externalLink+xml"/>
  <Override PartName="/xl/externalLinks/externalLink335.xml" ContentType="application/vnd.openxmlformats-officedocument.spreadsheetml.externalLink+xml"/>
  <Override PartName="/xl/externalLinks/externalLink336.xml" ContentType="application/vnd.openxmlformats-officedocument.spreadsheetml.externalLink+xml"/>
  <Override PartName="/xl/externalLinks/externalLink337.xml" ContentType="application/vnd.openxmlformats-officedocument.spreadsheetml.externalLink+xml"/>
  <Override PartName="/xl/externalLinks/externalLink338.xml" ContentType="application/vnd.openxmlformats-officedocument.spreadsheetml.externalLink+xml"/>
  <Override PartName="/xl/externalLinks/externalLink339.xml" ContentType="application/vnd.openxmlformats-officedocument.spreadsheetml.externalLink+xml"/>
  <Override PartName="/xl/externalLinks/externalLink340.xml" ContentType="application/vnd.openxmlformats-officedocument.spreadsheetml.externalLink+xml"/>
  <Override PartName="/xl/externalLinks/externalLink341.xml" ContentType="application/vnd.openxmlformats-officedocument.spreadsheetml.externalLink+xml"/>
  <Override PartName="/xl/externalLinks/externalLink342.xml" ContentType="application/vnd.openxmlformats-officedocument.spreadsheetml.externalLink+xml"/>
  <Override PartName="/xl/externalLinks/externalLink343.xml" ContentType="application/vnd.openxmlformats-officedocument.spreadsheetml.externalLink+xml"/>
  <Override PartName="/xl/externalLinks/externalLink344.xml" ContentType="application/vnd.openxmlformats-officedocument.spreadsheetml.externalLink+xml"/>
  <Override PartName="/xl/externalLinks/externalLink345.xml" ContentType="application/vnd.openxmlformats-officedocument.spreadsheetml.externalLink+xml"/>
  <Override PartName="/xl/externalLinks/externalLink346.xml" ContentType="application/vnd.openxmlformats-officedocument.spreadsheetml.externalLink+xml"/>
  <Override PartName="/xl/externalLinks/externalLink347.xml" ContentType="application/vnd.openxmlformats-officedocument.spreadsheetml.externalLink+xml"/>
  <Override PartName="/xl/externalLinks/externalLink348.xml" ContentType="application/vnd.openxmlformats-officedocument.spreadsheetml.externalLink+xml"/>
  <Override PartName="/xl/externalLinks/externalLink349.xml" ContentType="application/vnd.openxmlformats-officedocument.spreadsheetml.externalLink+xml"/>
  <Override PartName="/xl/externalLinks/externalLink350.xml" ContentType="application/vnd.openxmlformats-officedocument.spreadsheetml.externalLink+xml"/>
  <Override PartName="/xl/externalLinks/externalLink351.xml" ContentType="application/vnd.openxmlformats-officedocument.spreadsheetml.externalLink+xml"/>
  <Override PartName="/xl/externalLinks/externalLink352.xml" ContentType="application/vnd.openxmlformats-officedocument.spreadsheetml.externalLink+xml"/>
  <Override PartName="/xl/externalLinks/externalLink353.xml" ContentType="application/vnd.openxmlformats-officedocument.spreadsheetml.externalLink+xml"/>
  <Override PartName="/xl/externalLinks/externalLink354.xml" ContentType="application/vnd.openxmlformats-officedocument.spreadsheetml.externalLink+xml"/>
  <Override PartName="/xl/externalLinks/externalLink355.xml" ContentType="application/vnd.openxmlformats-officedocument.spreadsheetml.externalLink+xml"/>
  <Override PartName="/xl/externalLinks/externalLink356.xml" ContentType="application/vnd.openxmlformats-officedocument.spreadsheetml.externalLink+xml"/>
  <Override PartName="/xl/externalLinks/externalLink357.xml" ContentType="application/vnd.openxmlformats-officedocument.spreadsheetml.externalLink+xml"/>
  <Override PartName="/xl/externalLinks/externalLink358.xml" ContentType="application/vnd.openxmlformats-officedocument.spreadsheetml.externalLink+xml"/>
  <Override PartName="/xl/externalLinks/externalLink359.xml" ContentType="application/vnd.openxmlformats-officedocument.spreadsheetml.externalLink+xml"/>
  <Override PartName="/xl/externalLinks/externalLink360.xml" ContentType="application/vnd.openxmlformats-officedocument.spreadsheetml.externalLink+xml"/>
  <Override PartName="/xl/externalLinks/externalLink361.xml" ContentType="application/vnd.openxmlformats-officedocument.spreadsheetml.externalLink+xml"/>
  <Override PartName="/xl/externalLinks/externalLink362.xml" ContentType="application/vnd.openxmlformats-officedocument.spreadsheetml.externalLink+xml"/>
  <Override PartName="/xl/externalLinks/externalLink363.xml" ContentType="application/vnd.openxmlformats-officedocument.spreadsheetml.externalLink+xml"/>
  <Override PartName="/xl/externalLinks/externalLink364.xml" ContentType="application/vnd.openxmlformats-officedocument.spreadsheetml.externalLink+xml"/>
  <Override PartName="/xl/externalLinks/externalLink365.xml" ContentType="application/vnd.openxmlformats-officedocument.spreadsheetml.externalLink+xml"/>
  <Override PartName="/xl/externalLinks/externalLink366.xml" ContentType="application/vnd.openxmlformats-officedocument.spreadsheetml.externalLink+xml"/>
  <Override PartName="/xl/externalLinks/externalLink367.xml" ContentType="application/vnd.openxmlformats-officedocument.spreadsheetml.externalLink+xml"/>
  <Override PartName="/xl/externalLinks/externalLink368.xml" ContentType="application/vnd.openxmlformats-officedocument.spreadsheetml.externalLink+xml"/>
  <Override PartName="/xl/externalLinks/externalLink369.xml" ContentType="application/vnd.openxmlformats-officedocument.spreadsheetml.externalLink+xml"/>
  <Override PartName="/xl/externalLinks/externalLink370.xml" ContentType="application/vnd.openxmlformats-officedocument.spreadsheetml.externalLink+xml"/>
  <Override PartName="/xl/externalLinks/externalLink371.xml" ContentType="application/vnd.openxmlformats-officedocument.spreadsheetml.externalLink+xml"/>
  <Override PartName="/xl/externalLinks/externalLink372.xml" ContentType="application/vnd.openxmlformats-officedocument.spreadsheetml.externalLink+xml"/>
  <Override PartName="/xl/externalLinks/externalLink373.xml" ContentType="application/vnd.openxmlformats-officedocument.spreadsheetml.externalLink+xml"/>
  <Override PartName="/xl/externalLinks/externalLink374.xml" ContentType="application/vnd.openxmlformats-officedocument.spreadsheetml.externalLink+xml"/>
  <Override PartName="/xl/externalLinks/externalLink375.xml" ContentType="application/vnd.openxmlformats-officedocument.spreadsheetml.externalLink+xml"/>
  <Override PartName="/xl/externalLinks/externalLink376.xml" ContentType="application/vnd.openxmlformats-officedocument.spreadsheetml.externalLink+xml"/>
  <Override PartName="/xl/externalLinks/externalLink377.xml" ContentType="application/vnd.openxmlformats-officedocument.spreadsheetml.externalLink+xml"/>
  <Override PartName="/xl/externalLinks/externalLink378.xml" ContentType="application/vnd.openxmlformats-officedocument.spreadsheetml.externalLink+xml"/>
  <Override PartName="/xl/externalLinks/externalLink379.xml" ContentType="application/vnd.openxmlformats-officedocument.spreadsheetml.externalLink+xml"/>
  <Override PartName="/xl/externalLinks/externalLink380.xml" ContentType="application/vnd.openxmlformats-officedocument.spreadsheetml.externalLink+xml"/>
  <Override PartName="/xl/externalLinks/externalLink381.xml" ContentType="application/vnd.openxmlformats-officedocument.spreadsheetml.externalLink+xml"/>
  <Override PartName="/xl/externalLinks/externalLink382.xml" ContentType="application/vnd.openxmlformats-officedocument.spreadsheetml.externalLink+xml"/>
  <Override PartName="/xl/externalLinks/externalLink383.xml" ContentType="application/vnd.openxmlformats-officedocument.spreadsheetml.externalLink+xml"/>
  <Override PartName="/xl/externalLinks/externalLink384.xml" ContentType="application/vnd.openxmlformats-officedocument.spreadsheetml.externalLink+xml"/>
  <Override PartName="/xl/externalLinks/externalLink385.xml" ContentType="application/vnd.openxmlformats-officedocument.spreadsheetml.externalLink+xml"/>
  <Override PartName="/xl/externalLinks/externalLink386.xml" ContentType="application/vnd.openxmlformats-officedocument.spreadsheetml.externalLink+xml"/>
  <Override PartName="/xl/externalLinks/externalLink387.xml" ContentType="application/vnd.openxmlformats-officedocument.spreadsheetml.externalLink+xml"/>
  <Override PartName="/xl/externalLinks/externalLink388.xml" ContentType="application/vnd.openxmlformats-officedocument.spreadsheetml.externalLink+xml"/>
  <Override PartName="/xl/externalLinks/externalLink389.xml" ContentType="application/vnd.openxmlformats-officedocument.spreadsheetml.externalLink+xml"/>
  <Override PartName="/xl/externalLinks/externalLink390.xml" ContentType="application/vnd.openxmlformats-officedocument.spreadsheetml.externalLink+xml"/>
  <Override PartName="/xl/externalLinks/externalLink391.xml" ContentType="application/vnd.openxmlformats-officedocument.spreadsheetml.externalLink+xml"/>
  <Override PartName="/xl/externalLinks/externalLink392.xml" ContentType="application/vnd.openxmlformats-officedocument.spreadsheetml.externalLink+xml"/>
  <Override PartName="/xl/externalLinks/externalLink393.xml" ContentType="application/vnd.openxmlformats-officedocument.spreadsheetml.externalLink+xml"/>
  <Override PartName="/xl/externalLinks/externalLink394.xml" ContentType="application/vnd.openxmlformats-officedocument.spreadsheetml.externalLink+xml"/>
  <Override PartName="/xl/externalLinks/externalLink395.xml" ContentType="application/vnd.openxmlformats-officedocument.spreadsheetml.externalLink+xml"/>
  <Override PartName="/xl/externalLinks/externalLink396.xml" ContentType="application/vnd.openxmlformats-officedocument.spreadsheetml.externalLink+xml"/>
  <Override PartName="/xl/externalLinks/externalLink397.xml" ContentType="application/vnd.openxmlformats-officedocument.spreadsheetml.externalLink+xml"/>
  <Override PartName="/xl/externalLinks/externalLink398.xml" ContentType="application/vnd.openxmlformats-officedocument.spreadsheetml.externalLink+xml"/>
  <Override PartName="/xl/externalLinks/externalLink399.xml" ContentType="application/vnd.openxmlformats-officedocument.spreadsheetml.externalLink+xml"/>
  <Override PartName="/xl/externalLinks/externalLink400.xml" ContentType="application/vnd.openxmlformats-officedocument.spreadsheetml.externalLink+xml"/>
  <Override PartName="/xl/externalLinks/externalLink401.xml" ContentType="application/vnd.openxmlformats-officedocument.spreadsheetml.externalLink+xml"/>
  <Override PartName="/xl/externalLinks/externalLink402.xml" ContentType="application/vnd.openxmlformats-officedocument.spreadsheetml.externalLink+xml"/>
  <Override PartName="/xl/externalLinks/externalLink403.xml" ContentType="application/vnd.openxmlformats-officedocument.spreadsheetml.externalLink+xml"/>
  <Override PartName="/xl/externalLinks/externalLink404.xml" ContentType="application/vnd.openxmlformats-officedocument.spreadsheetml.externalLink+xml"/>
  <Override PartName="/xl/externalLinks/externalLink405.xml" ContentType="application/vnd.openxmlformats-officedocument.spreadsheetml.externalLink+xml"/>
  <Override PartName="/xl/externalLinks/externalLink406.xml" ContentType="application/vnd.openxmlformats-officedocument.spreadsheetml.externalLink+xml"/>
  <Override PartName="/xl/externalLinks/externalLink407.xml" ContentType="application/vnd.openxmlformats-officedocument.spreadsheetml.externalLink+xml"/>
  <Override PartName="/xl/externalLinks/externalLink408.xml" ContentType="application/vnd.openxmlformats-officedocument.spreadsheetml.externalLink+xml"/>
  <Override PartName="/xl/externalLinks/externalLink409.xml" ContentType="application/vnd.openxmlformats-officedocument.spreadsheetml.externalLink+xml"/>
  <Override PartName="/xl/externalLinks/externalLink410.xml" ContentType="application/vnd.openxmlformats-officedocument.spreadsheetml.externalLink+xml"/>
  <Override PartName="/xl/externalLinks/externalLink411.xml" ContentType="application/vnd.openxmlformats-officedocument.spreadsheetml.externalLink+xml"/>
  <Override PartName="/xl/externalLinks/externalLink412.xml" ContentType="application/vnd.openxmlformats-officedocument.spreadsheetml.externalLink+xml"/>
  <Override PartName="/xl/externalLinks/externalLink413.xml" ContentType="application/vnd.openxmlformats-officedocument.spreadsheetml.externalLink+xml"/>
  <Override PartName="/xl/externalLinks/externalLink414.xml" ContentType="application/vnd.openxmlformats-officedocument.spreadsheetml.externalLink+xml"/>
  <Override PartName="/xl/externalLinks/externalLink415.xml" ContentType="application/vnd.openxmlformats-officedocument.spreadsheetml.externalLink+xml"/>
  <Override PartName="/xl/externalLinks/externalLink416.xml" ContentType="application/vnd.openxmlformats-officedocument.spreadsheetml.externalLink+xml"/>
  <Override PartName="/xl/externalLinks/externalLink417.xml" ContentType="application/vnd.openxmlformats-officedocument.spreadsheetml.externalLink+xml"/>
  <Override PartName="/xl/externalLinks/externalLink418.xml" ContentType="application/vnd.openxmlformats-officedocument.spreadsheetml.externalLink+xml"/>
  <Override PartName="/xl/externalLinks/externalLink419.xml" ContentType="application/vnd.openxmlformats-officedocument.spreadsheetml.externalLink+xml"/>
  <Override PartName="/xl/externalLinks/externalLink420.xml" ContentType="application/vnd.openxmlformats-officedocument.spreadsheetml.externalLink+xml"/>
  <Override PartName="/xl/externalLinks/externalLink421.xml" ContentType="application/vnd.openxmlformats-officedocument.spreadsheetml.externalLink+xml"/>
  <Override PartName="/xl/externalLinks/externalLink422.xml" ContentType="application/vnd.openxmlformats-officedocument.spreadsheetml.externalLink+xml"/>
  <Override PartName="/xl/externalLinks/externalLink423.xml" ContentType="application/vnd.openxmlformats-officedocument.spreadsheetml.externalLink+xml"/>
  <Override PartName="/xl/externalLinks/externalLink424.xml" ContentType="application/vnd.openxmlformats-officedocument.spreadsheetml.externalLink+xml"/>
  <Override PartName="/xl/externalLinks/externalLink425.xml" ContentType="application/vnd.openxmlformats-officedocument.spreadsheetml.externalLink+xml"/>
  <Override PartName="/xl/externalLinks/externalLink426.xml" ContentType="application/vnd.openxmlformats-officedocument.spreadsheetml.externalLink+xml"/>
  <Override PartName="/xl/externalLinks/externalLink427.xml" ContentType="application/vnd.openxmlformats-officedocument.spreadsheetml.externalLink+xml"/>
  <Override PartName="/xl/externalLinks/externalLink428.xml" ContentType="application/vnd.openxmlformats-officedocument.spreadsheetml.externalLink+xml"/>
  <Override PartName="/xl/externalLinks/externalLink429.xml" ContentType="application/vnd.openxmlformats-officedocument.spreadsheetml.externalLink+xml"/>
  <Override PartName="/xl/externalLinks/externalLink430.xml" ContentType="application/vnd.openxmlformats-officedocument.spreadsheetml.externalLink+xml"/>
  <Override PartName="/xl/externalLinks/externalLink431.xml" ContentType="application/vnd.openxmlformats-officedocument.spreadsheetml.externalLink+xml"/>
  <Override PartName="/xl/externalLinks/externalLink432.xml" ContentType="application/vnd.openxmlformats-officedocument.spreadsheetml.externalLink+xml"/>
  <Override PartName="/xl/externalLinks/externalLink433.xml" ContentType="application/vnd.openxmlformats-officedocument.spreadsheetml.externalLink+xml"/>
  <Override PartName="/xl/externalLinks/externalLink434.xml" ContentType="application/vnd.openxmlformats-officedocument.spreadsheetml.externalLink+xml"/>
  <Override PartName="/xl/externalLinks/externalLink435.xml" ContentType="application/vnd.openxmlformats-officedocument.spreadsheetml.externalLink+xml"/>
  <Override PartName="/xl/externalLinks/externalLink436.xml" ContentType="application/vnd.openxmlformats-officedocument.spreadsheetml.externalLink+xml"/>
  <Override PartName="/xl/externalLinks/externalLink437.xml" ContentType="application/vnd.openxmlformats-officedocument.spreadsheetml.externalLink+xml"/>
  <Override PartName="/xl/externalLinks/externalLink438.xml" ContentType="application/vnd.openxmlformats-officedocument.spreadsheetml.externalLink+xml"/>
  <Override PartName="/xl/externalLinks/externalLink439.xml" ContentType="application/vnd.openxmlformats-officedocument.spreadsheetml.externalLink+xml"/>
  <Override PartName="/xl/externalLinks/externalLink440.xml" ContentType="application/vnd.openxmlformats-officedocument.spreadsheetml.externalLink+xml"/>
  <Override PartName="/xl/externalLinks/externalLink441.xml" ContentType="application/vnd.openxmlformats-officedocument.spreadsheetml.externalLink+xml"/>
  <Override PartName="/xl/externalLinks/externalLink442.xml" ContentType="application/vnd.openxmlformats-officedocument.spreadsheetml.externalLink+xml"/>
  <Override PartName="/xl/externalLinks/externalLink443.xml" ContentType="application/vnd.openxmlformats-officedocument.spreadsheetml.externalLink+xml"/>
  <Override PartName="/xl/externalLinks/externalLink444.xml" ContentType="application/vnd.openxmlformats-officedocument.spreadsheetml.externalLink+xml"/>
  <Override PartName="/xl/externalLinks/externalLink445.xml" ContentType="application/vnd.openxmlformats-officedocument.spreadsheetml.externalLink+xml"/>
  <Override PartName="/xl/externalLinks/externalLink446.xml" ContentType="application/vnd.openxmlformats-officedocument.spreadsheetml.externalLink+xml"/>
  <Override PartName="/xl/externalLinks/externalLink447.xml" ContentType="application/vnd.openxmlformats-officedocument.spreadsheetml.externalLink+xml"/>
  <Override PartName="/xl/externalLinks/externalLink448.xml" ContentType="application/vnd.openxmlformats-officedocument.spreadsheetml.externalLink+xml"/>
  <Override PartName="/xl/externalLinks/externalLink449.xml" ContentType="application/vnd.openxmlformats-officedocument.spreadsheetml.externalLink+xml"/>
  <Override PartName="/xl/externalLinks/externalLink450.xml" ContentType="application/vnd.openxmlformats-officedocument.spreadsheetml.externalLink+xml"/>
  <Override PartName="/xl/externalLinks/externalLink451.xml" ContentType="application/vnd.openxmlformats-officedocument.spreadsheetml.externalLink+xml"/>
  <Override PartName="/xl/externalLinks/externalLink452.xml" ContentType="application/vnd.openxmlformats-officedocument.spreadsheetml.externalLink+xml"/>
  <Override PartName="/xl/externalLinks/externalLink453.xml" ContentType="application/vnd.openxmlformats-officedocument.spreadsheetml.externalLink+xml"/>
  <Override PartName="/xl/externalLinks/externalLink454.xml" ContentType="application/vnd.openxmlformats-officedocument.spreadsheetml.externalLink+xml"/>
  <Override PartName="/xl/externalLinks/externalLink455.xml" ContentType="application/vnd.openxmlformats-officedocument.spreadsheetml.externalLink+xml"/>
  <Override PartName="/xl/externalLinks/externalLink456.xml" ContentType="application/vnd.openxmlformats-officedocument.spreadsheetml.externalLink+xml"/>
  <Override PartName="/xl/externalLinks/externalLink457.xml" ContentType="application/vnd.openxmlformats-officedocument.spreadsheetml.externalLink+xml"/>
  <Override PartName="/xl/externalLinks/externalLink458.xml" ContentType="application/vnd.openxmlformats-officedocument.spreadsheetml.externalLink+xml"/>
  <Override PartName="/xl/externalLinks/externalLink459.xml" ContentType="application/vnd.openxmlformats-officedocument.spreadsheetml.externalLink+xml"/>
  <Override PartName="/xl/externalLinks/externalLink460.xml" ContentType="application/vnd.openxmlformats-officedocument.spreadsheetml.externalLink+xml"/>
  <Override PartName="/xl/externalLinks/externalLink461.xml" ContentType="application/vnd.openxmlformats-officedocument.spreadsheetml.externalLink+xml"/>
  <Override PartName="/xl/externalLinks/externalLink462.xml" ContentType="application/vnd.openxmlformats-officedocument.spreadsheetml.externalLink+xml"/>
  <Override PartName="/xl/externalLinks/externalLink463.xml" ContentType="application/vnd.openxmlformats-officedocument.spreadsheetml.externalLink+xml"/>
  <Override PartName="/xl/externalLinks/externalLink464.xml" ContentType="application/vnd.openxmlformats-officedocument.spreadsheetml.externalLink+xml"/>
  <Override PartName="/xl/externalLinks/externalLink465.xml" ContentType="application/vnd.openxmlformats-officedocument.spreadsheetml.externalLink+xml"/>
  <Override PartName="/xl/externalLinks/externalLink466.xml" ContentType="application/vnd.openxmlformats-officedocument.spreadsheetml.externalLink+xml"/>
  <Override PartName="/xl/externalLinks/externalLink467.xml" ContentType="application/vnd.openxmlformats-officedocument.spreadsheetml.externalLink+xml"/>
  <Override PartName="/xl/externalLinks/externalLink468.xml" ContentType="application/vnd.openxmlformats-officedocument.spreadsheetml.externalLink+xml"/>
  <Override PartName="/xl/externalLinks/externalLink469.xml" ContentType="application/vnd.openxmlformats-officedocument.spreadsheetml.externalLink+xml"/>
  <Override PartName="/xl/externalLinks/externalLink470.xml" ContentType="application/vnd.openxmlformats-officedocument.spreadsheetml.externalLink+xml"/>
  <Override PartName="/xl/externalLinks/externalLink471.xml" ContentType="application/vnd.openxmlformats-officedocument.spreadsheetml.externalLink+xml"/>
  <Override PartName="/xl/externalLinks/externalLink472.xml" ContentType="application/vnd.openxmlformats-officedocument.spreadsheetml.externalLink+xml"/>
  <Override PartName="/xl/externalLinks/externalLink473.xml" ContentType="application/vnd.openxmlformats-officedocument.spreadsheetml.externalLink+xml"/>
  <Override PartName="/xl/externalLinks/externalLink474.xml" ContentType="application/vnd.openxmlformats-officedocument.spreadsheetml.externalLink+xml"/>
  <Override PartName="/xl/externalLinks/externalLink475.xml" ContentType="application/vnd.openxmlformats-officedocument.spreadsheetml.externalLink+xml"/>
  <Override PartName="/xl/externalLinks/externalLink476.xml" ContentType="application/vnd.openxmlformats-officedocument.spreadsheetml.externalLink+xml"/>
  <Override PartName="/xl/externalLinks/externalLink477.xml" ContentType="application/vnd.openxmlformats-officedocument.spreadsheetml.externalLink+xml"/>
  <Override PartName="/xl/externalLinks/externalLink478.xml" ContentType="application/vnd.openxmlformats-officedocument.spreadsheetml.externalLink+xml"/>
  <Override PartName="/xl/externalLinks/externalLink479.xml" ContentType="application/vnd.openxmlformats-officedocument.spreadsheetml.externalLink+xml"/>
  <Override PartName="/xl/externalLinks/externalLink480.xml" ContentType="application/vnd.openxmlformats-officedocument.spreadsheetml.externalLink+xml"/>
  <Override PartName="/xl/externalLinks/externalLink481.xml" ContentType="application/vnd.openxmlformats-officedocument.spreadsheetml.externalLink+xml"/>
  <Override PartName="/xl/externalLinks/externalLink482.xml" ContentType="application/vnd.openxmlformats-officedocument.spreadsheetml.externalLink+xml"/>
  <Override PartName="/xl/externalLinks/externalLink483.xml" ContentType="application/vnd.openxmlformats-officedocument.spreadsheetml.externalLink+xml"/>
  <Override PartName="/xl/externalLinks/externalLink484.xml" ContentType="application/vnd.openxmlformats-officedocument.spreadsheetml.externalLink+xml"/>
  <Override PartName="/xl/externalLinks/externalLink485.xml" ContentType="application/vnd.openxmlformats-officedocument.spreadsheetml.externalLink+xml"/>
  <Override PartName="/xl/externalLinks/externalLink486.xml" ContentType="application/vnd.openxmlformats-officedocument.spreadsheetml.externalLink+xml"/>
  <Override PartName="/xl/externalLinks/externalLink487.xml" ContentType="application/vnd.openxmlformats-officedocument.spreadsheetml.externalLink+xml"/>
  <Override PartName="/xl/externalLinks/externalLink488.xml" ContentType="application/vnd.openxmlformats-officedocument.spreadsheetml.externalLink+xml"/>
  <Override PartName="/xl/externalLinks/externalLink489.xml" ContentType="application/vnd.openxmlformats-officedocument.spreadsheetml.externalLink+xml"/>
  <Override PartName="/xl/externalLinks/externalLink490.xml" ContentType="application/vnd.openxmlformats-officedocument.spreadsheetml.externalLink+xml"/>
  <Override PartName="/xl/externalLinks/externalLink491.xml" ContentType="application/vnd.openxmlformats-officedocument.spreadsheetml.externalLink+xml"/>
  <Override PartName="/xl/externalLinks/externalLink492.xml" ContentType="application/vnd.openxmlformats-officedocument.spreadsheetml.externalLink+xml"/>
  <Override PartName="/xl/externalLinks/externalLink493.xml" ContentType="application/vnd.openxmlformats-officedocument.spreadsheetml.externalLink+xml"/>
  <Override PartName="/xl/externalLinks/externalLink494.xml" ContentType="application/vnd.openxmlformats-officedocument.spreadsheetml.externalLink+xml"/>
  <Override PartName="/xl/externalLinks/externalLink495.xml" ContentType="application/vnd.openxmlformats-officedocument.spreadsheetml.externalLink+xml"/>
  <Override PartName="/xl/externalLinks/externalLink496.xml" ContentType="application/vnd.openxmlformats-officedocument.spreadsheetml.externalLink+xml"/>
  <Override PartName="/xl/externalLinks/externalLink497.xml" ContentType="application/vnd.openxmlformats-officedocument.spreadsheetml.externalLink+xml"/>
  <Override PartName="/xl/externalLinks/externalLink498.xml" ContentType="application/vnd.openxmlformats-officedocument.spreadsheetml.externalLink+xml"/>
  <Override PartName="/xl/externalLinks/externalLink499.xml" ContentType="application/vnd.openxmlformats-officedocument.spreadsheetml.externalLink+xml"/>
  <Override PartName="/xl/externalLinks/externalLink500.xml" ContentType="application/vnd.openxmlformats-officedocument.spreadsheetml.externalLink+xml"/>
  <Override PartName="/xl/externalLinks/externalLink501.xml" ContentType="application/vnd.openxmlformats-officedocument.spreadsheetml.externalLink+xml"/>
  <Override PartName="/xl/externalLinks/externalLink502.xml" ContentType="application/vnd.openxmlformats-officedocument.spreadsheetml.externalLink+xml"/>
  <Override PartName="/xl/externalLinks/externalLink503.xml" ContentType="application/vnd.openxmlformats-officedocument.spreadsheetml.externalLink+xml"/>
  <Override PartName="/xl/externalLinks/externalLink504.xml" ContentType="application/vnd.openxmlformats-officedocument.spreadsheetml.externalLink+xml"/>
  <Override PartName="/xl/externalLinks/externalLink505.xml" ContentType="application/vnd.openxmlformats-officedocument.spreadsheetml.externalLink+xml"/>
  <Override PartName="/xl/externalLinks/externalLink506.xml" ContentType="application/vnd.openxmlformats-officedocument.spreadsheetml.externalLink+xml"/>
  <Override PartName="/xl/externalLinks/externalLink507.xml" ContentType="application/vnd.openxmlformats-officedocument.spreadsheetml.externalLink+xml"/>
  <Override PartName="/xl/externalLinks/externalLink508.xml" ContentType="application/vnd.openxmlformats-officedocument.spreadsheetml.externalLink+xml"/>
  <Override PartName="/xl/externalLinks/externalLink509.xml" ContentType="application/vnd.openxmlformats-officedocument.spreadsheetml.externalLink+xml"/>
  <Override PartName="/xl/externalLinks/externalLink510.xml" ContentType="application/vnd.openxmlformats-officedocument.spreadsheetml.externalLink+xml"/>
  <Override PartName="/xl/externalLinks/externalLink511.xml" ContentType="application/vnd.openxmlformats-officedocument.spreadsheetml.externalLink+xml"/>
  <Override PartName="/xl/externalLinks/externalLink512.xml" ContentType="application/vnd.openxmlformats-officedocument.spreadsheetml.externalLink+xml"/>
  <Override PartName="/xl/externalLinks/externalLink513.xml" ContentType="application/vnd.openxmlformats-officedocument.spreadsheetml.externalLink+xml"/>
  <Override PartName="/xl/externalLinks/externalLink514.xml" ContentType="application/vnd.openxmlformats-officedocument.spreadsheetml.externalLink+xml"/>
  <Override PartName="/xl/externalLinks/externalLink515.xml" ContentType="application/vnd.openxmlformats-officedocument.spreadsheetml.externalLink+xml"/>
  <Override PartName="/xl/externalLinks/externalLink516.xml" ContentType="application/vnd.openxmlformats-officedocument.spreadsheetml.externalLink+xml"/>
  <Override PartName="/xl/externalLinks/externalLink517.xml" ContentType="application/vnd.openxmlformats-officedocument.spreadsheetml.externalLink+xml"/>
  <Override PartName="/xl/externalLinks/externalLink518.xml" ContentType="application/vnd.openxmlformats-officedocument.spreadsheetml.externalLink+xml"/>
  <Override PartName="/xl/externalLinks/externalLink519.xml" ContentType="application/vnd.openxmlformats-officedocument.spreadsheetml.externalLink+xml"/>
  <Override PartName="/xl/externalLinks/externalLink520.xml" ContentType="application/vnd.openxmlformats-officedocument.spreadsheetml.externalLink+xml"/>
  <Override PartName="/xl/externalLinks/externalLink521.xml" ContentType="application/vnd.openxmlformats-officedocument.spreadsheetml.externalLink+xml"/>
  <Override PartName="/xl/externalLinks/externalLink522.xml" ContentType="application/vnd.openxmlformats-officedocument.spreadsheetml.externalLink+xml"/>
  <Override PartName="/xl/externalLinks/externalLink523.xml" ContentType="application/vnd.openxmlformats-officedocument.spreadsheetml.externalLink+xml"/>
  <Override PartName="/xl/externalLinks/externalLink524.xml" ContentType="application/vnd.openxmlformats-officedocument.spreadsheetml.externalLink+xml"/>
  <Override PartName="/xl/externalLinks/externalLink525.xml" ContentType="application/vnd.openxmlformats-officedocument.spreadsheetml.externalLink+xml"/>
  <Override PartName="/xl/externalLinks/externalLink526.xml" ContentType="application/vnd.openxmlformats-officedocument.spreadsheetml.externalLink+xml"/>
  <Override PartName="/xl/externalLinks/externalLink527.xml" ContentType="application/vnd.openxmlformats-officedocument.spreadsheetml.externalLink+xml"/>
  <Override PartName="/xl/externalLinks/externalLink528.xml" ContentType="application/vnd.openxmlformats-officedocument.spreadsheetml.externalLink+xml"/>
  <Override PartName="/xl/externalLinks/externalLink529.xml" ContentType="application/vnd.openxmlformats-officedocument.spreadsheetml.externalLink+xml"/>
  <Override PartName="/xl/externalLinks/externalLink530.xml" ContentType="application/vnd.openxmlformats-officedocument.spreadsheetml.externalLink+xml"/>
  <Override PartName="/xl/externalLinks/externalLink531.xml" ContentType="application/vnd.openxmlformats-officedocument.spreadsheetml.externalLink+xml"/>
  <Override PartName="/xl/externalLinks/externalLink532.xml" ContentType="application/vnd.openxmlformats-officedocument.spreadsheetml.externalLink+xml"/>
  <Override PartName="/xl/externalLinks/externalLink533.xml" ContentType="application/vnd.openxmlformats-officedocument.spreadsheetml.externalLink+xml"/>
  <Override PartName="/xl/externalLinks/externalLink534.xml" ContentType="application/vnd.openxmlformats-officedocument.spreadsheetml.externalLink+xml"/>
  <Override PartName="/xl/externalLinks/externalLink535.xml" ContentType="application/vnd.openxmlformats-officedocument.spreadsheetml.externalLink+xml"/>
  <Override PartName="/xl/externalLinks/externalLink536.xml" ContentType="application/vnd.openxmlformats-officedocument.spreadsheetml.externalLink+xml"/>
  <Override PartName="/xl/externalLinks/externalLink537.xml" ContentType="application/vnd.openxmlformats-officedocument.spreadsheetml.externalLink+xml"/>
  <Override PartName="/xl/externalLinks/externalLink538.xml" ContentType="application/vnd.openxmlformats-officedocument.spreadsheetml.externalLink+xml"/>
  <Override PartName="/xl/externalLinks/externalLink539.xml" ContentType="application/vnd.openxmlformats-officedocument.spreadsheetml.externalLink+xml"/>
  <Override PartName="/xl/externalLinks/externalLink540.xml" ContentType="application/vnd.openxmlformats-officedocument.spreadsheetml.externalLink+xml"/>
  <Override PartName="/xl/externalLinks/externalLink541.xml" ContentType="application/vnd.openxmlformats-officedocument.spreadsheetml.externalLink+xml"/>
  <Override PartName="/xl/externalLinks/externalLink542.xml" ContentType="application/vnd.openxmlformats-officedocument.spreadsheetml.externalLink+xml"/>
  <Override PartName="/xl/externalLinks/externalLink543.xml" ContentType="application/vnd.openxmlformats-officedocument.spreadsheetml.externalLink+xml"/>
  <Override PartName="/xl/externalLinks/externalLink544.xml" ContentType="application/vnd.openxmlformats-officedocument.spreadsheetml.externalLink+xml"/>
  <Override PartName="/xl/externalLinks/externalLink545.xml" ContentType="application/vnd.openxmlformats-officedocument.spreadsheetml.externalLink+xml"/>
  <Override PartName="/xl/externalLinks/externalLink546.xml" ContentType="application/vnd.openxmlformats-officedocument.spreadsheetml.externalLink+xml"/>
  <Override PartName="/xl/externalLinks/externalLink547.xml" ContentType="application/vnd.openxmlformats-officedocument.spreadsheetml.externalLink+xml"/>
  <Override PartName="/xl/externalLinks/externalLink548.xml" ContentType="application/vnd.openxmlformats-officedocument.spreadsheetml.externalLink+xml"/>
  <Override PartName="/xl/externalLinks/externalLink549.xml" ContentType="application/vnd.openxmlformats-officedocument.spreadsheetml.externalLink+xml"/>
  <Override PartName="/xl/externalLinks/externalLink550.xml" ContentType="application/vnd.openxmlformats-officedocument.spreadsheetml.externalLink+xml"/>
  <Override PartName="/xl/externalLinks/externalLink551.xml" ContentType="application/vnd.openxmlformats-officedocument.spreadsheetml.externalLink+xml"/>
  <Override PartName="/xl/externalLinks/externalLink552.xml" ContentType="application/vnd.openxmlformats-officedocument.spreadsheetml.externalLink+xml"/>
  <Override PartName="/xl/externalLinks/externalLink553.xml" ContentType="application/vnd.openxmlformats-officedocument.spreadsheetml.externalLink+xml"/>
  <Override PartName="/xl/externalLinks/externalLink554.xml" ContentType="application/vnd.openxmlformats-officedocument.spreadsheetml.externalLink+xml"/>
  <Override PartName="/xl/externalLinks/externalLink555.xml" ContentType="application/vnd.openxmlformats-officedocument.spreadsheetml.externalLink+xml"/>
  <Override PartName="/xl/externalLinks/externalLink556.xml" ContentType="application/vnd.openxmlformats-officedocument.spreadsheetml.externalLink+xml"/>
  <Override PartName="/xl/externalLinks/externalLink557.xml" ContentType="application/vnd.openxmlformats-officedocument.spreadsheetml.externalLink+xml"/>
  <Override PartName="/xl/externalLinks/externalLink558.xml" ContentType="application/vnd.openxmlformats-officedocument.spreadsheetml.externalLink+xml"/>
  <Override PartName="/xl/externalLinks/externalLink559.xml" ContentType="application/vnd.openxmlformats-officedocument.spreadsheetml.externalLink+xml"/>
  <Override PartName="/xl/externalLinks/externalLink560.xml" ContentType="application/vnd.openxmlformats-officedocument.spreadsheetml.externalLink+xml"/>
  <Override PartName="/xl/externalLinks/externalLink561.xml" ContentType="application/vnd.openxmlformats-officedocument.spreadsheetml.externalLink+xml"/>
  <Override PartName="/xl/externalLinks/externalLink562.xml" ContentType="application/vnd.openxmlformats-officedocument.spreadsheetml.externalLink+xml"/>
  <Override PartName="/xl/externalLinks/externalLink563.xml" ContentType="application/vnd.openxmlformats-officedocument.spreadsheetml.externalLink+xml"/>
  <Override PartName="/xl/externalLinks/externalLink564.xml" ContentType="application/vnd.openxmlformats-officedocument.spreadsheetml.externalLink+xml"/>
  <Override PartName="/xl/externalLinks/externalLink565.xml" ContentType="application/vnd.openxmlformats-officedocument.spreadsheetml.externalLink+xml"/>
  <Override PartName="/xl/externalLinks/externalLink566.xml" ContentType="application/vnd.openxmlformats-officedocument.spreadsheetml.externalLink+xml"/>
  <Override PartName="/xl/externalLinks/externalLink567.xml" ContentType="application/vnd.openxmlformats-officedocument.spreadsheetml.externalLink+xml"/>
  <Override PartName="/xl/externalLinks/externalLink568.xml" ContentType="application/vnd.openxmlformats-officedocument.spreadsheetml.externalLink+xml"/>
  <Override PartName="/xl/externalLinks/externalLink569.xml" ContentType="application/vnd.openxmlformats-officedocument.spreadsheetml.externalLink+xml"/>
  <Override PartName="/xl/externalLinks/externalLink570.xml" ContentType="application/vnd.openxmlformats-officedocument.spreadsheetml.externalLink+xml"/>
  <Override PartName="/xl/externalLinks/externalLink571.xml" ContentType="application/vnd.openxmlformats-officedocument.spreadsheetml.externalLink+xml"/>
  <Override PartName="/xl/externalLinks/externalLink572.xml" ContentType="application/vnd.openxmlformats-officedocument.spreadsheetml.externalLink+xml"/>
  <Override PartName="/xl/externalLinks/externalLink573.xml" ContentType="application/vnd.openxmlformats-officedocument.spreadsheetml.externalLink+xml"/>
  <Override PartName="/xl/externalLinks/externalLink574.xml" ContentType="application/vnd.openxmlformats-officedocument.spreadsheetml.externalLink+xml"/>
  <Override PartName="/xl/externalLinks/externalLink575.xml" ContentType="application/vnd.openxmlformats-officedocument.spreadsheetml.externalLink+xml"/>
  <Override PartName="/xl/externalLinks/externalLink576.xml" ContentType="application/vnd.openxmlformats-officedocument.spreadsheetml.externalLink+xml"/>
  <Override PartName="/xl/externalLinks/externalLink577.xml" ContentType="application/vnd.openxmlformats-officedocument.spreadsheetml.externalLink+xml"/>
  <Override PartName="/xl/externalLinks/externalLink578.xml" ContentType="application/vnd.openxmlformats-officedocument.spreadsheetml.externalLink+xml"/>
  <Override PartName="/xl/externalLinks/externalLink579.xml" ContentType="application/vnd.openxmlformats-officedocument.spreadsheetml.externalLink+xml"/>
  <Override PartName="/xl/externalLinks/externalLink5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edlab/Desktop/SME D BANK/"/>
    </mc:Choice>
  </mc:AlternateContent>
  <xr:revisionPtr revIDLastSave="0" documentId="13_ncr:1_{FA0A66EB-166B-494E-B946-4482A9C29FFB}" xr6:coauthVersionLast="47" xr6:coauthVersionMax="47" xr10:uidLastSave="{00000000-0000-0000-0000-000000000000}"/>
  <bookViews>
    <workbookView xWindow="0" yWindow="0" windowWidth="33600" windowHeight="21000" tabRatio="756" activeTab="12" xr2:uid="{00000000-000D-0000-FFFF-FFFF00000000}"/>
  </bookViews>
  <sheets>
    <sheet name="รายละเอียด" sheetId="38" state="hidden" r:id="rId1"/>
    <sheet name="ใบสรุปวงเงิน" sheetId="51" r:id="rId2"/>
    <sheet name="ภพ 30" sheetId="22" r:id="rId3"/>
    <sheet name="โครงสร้าง" sheetId="36" r:id="rId4"/>
    <sheet name="งบการเงิน" sheetId="33" r:id="rId5"/>
    <sheet name="ความต้องการ" sheetId="34" r:id="rId6"/>
    <sheet name="ประมาณการ" sheetId="32" r:id="rId7"/>
    <sheet name="เครดิตบูโร" sheetId="10" r:id="rId8"/>
    <sheet name="Statement" sheetId="7" r:id="rId9"/>
    <sheet name="งบสรรพากร" sheetId="1" state="hidden" r:id="rId10"/>
    <sheet name="DSCR (2)" sheetId="28" state="hidden" r:id="rId11"/>
    <sheet name="ความเห็น" sheetId="48" r:id="rId12"/>
    <sheet name="ประวัติกิจการ" sheetId="46" r:id="rId13"/>
    <sheet name="ผู้ขายผู้ซื้อ" sheetId="49" r:id="rId14"/>
    <sheet name="Sheet2" sheetId="54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  <externalReference r:id="rId315"/>
    <externalReference r:id="rId316"/>
    <externalReference r:id="rId317"/>
    <externalReference r:id="rId318"/>
    <externalReference r:id="rId319"/>
    <externalReference r:id="rId320"/>
    <externalReference r:id="rId321"/>
    <externalReference r:id="rId322"/>
    <externalReference r:id="rId323"/>
    <externalReference r:id="rId324"/>
    <externalReference r:id="rId325"/>
    <externalReference r:id="rId326"/>
    <externalReference r:id="rId327"/>
    <externalReference r:id="rId328"/>
    <externalReference r:id="rId329"/>
    <externalReference r:id="rId330"/>
    <externalReference r:id="rId331"/>
    <externalReference r:id="rId332"/>
    <externalReference r:id="rId333"/>
    <externalReference r:id="rId334"/>
    <externalReference r:id="rId335"/>
    <externalReference r:id="rId336"/>
    <externalReference r:id="rId337"/>
    <externalReference r:id="rId338"/>
    <externalReference r:id="rId339"/>
    <externalReference r:id="rId340"/>
    <externalReference r:id="rId341"/>
    <externalReference r:id="rId342"/>
    <externalReference r:id="rId343"/>
    <externalReference r:id="rId344"/>
    <externalReference r:id="rId345"/>
    <externalReference r:id="rId346"/>
    <externalReference r:id="rId347"/>
    <externalReference r:id="rId348"/>
    <externalReference r:id="rId349"/>
    <externalReference r:id="rId350"/>
    <externalReference r:id="rId351"/>
    <externalReference r:id="rId352"/>
    <externalReference r:id="rId353"/>
    <externalReference r:id="rId354"/>
    <externalReference r:id="rId355"/>
    <externalReference r:id="rId356"/>
    <externalReference r:id="rId357"/>
    <externalReference r:id="rId358"/>
    <externalReference r:id="rId359"/>
    <externalReference r:id="rId360"/>
    <externalReference r:id="rId361"/>
    <externalReference r:id="rId362"/>
    <externalReference r:id="rId363"/>
    <externalReference r:id="rId364"/>
    <externalReference r:id="rId365"/>
    <externalReference r:id="rId366"/>
    <externalReference r:id="rId367"/>
    <externalReference r:id="rId368"/>
    <externalReference r:id="rId369"/>
    <externalReference r:id="rId370"/>
    <externalReference r:id="rId371"/>
    <externalReference r:id="rId372"/>
    <externalReference r:id="rId373"/>
    <externalReference r:id="rId374"/>
    <externalReference r:id="rId375"/>
    <externalReference r:id="rId376"/>
    <externalReference r:id="rId377"/>
    <externalReference r:id="rId378"/>
    <externalReference r:id="rId379"/>
    <externalReference r:id="rId380"/>
    <externalReference r:id="rId381"/>
    <externalReference r:id="rId382"/>
    <externalReference r:id="rId383"/>
    <externalReference r:id="rId384"/>
    <externalReference r:id="rId385"/>
    <externalReference r:id="rId386"/>
    <externalReference r:id="rId387"/>
    <externalReference r:id="rId388"/>
    <externalReference r:id="rId389"/>
    <externalReference r:id="rId390"/>
    <externalReference r:id="rId391"/>
    <externalReference r:id="rId392"/>
    <externalReference r:id="rId393"/>
    <externalReference r:id="rId394"/>
    <externalReference r:id="rId395"/>
    <externalReference r:id="rId396"/>
    <externalReference r:id="rId397"/>
    <externalReference r:id="rId398"/>
    <externalReference r:id="rId399"/>
    <externalReference r:id="rId400"/>
    <externalReference r:id="rId401"/>
    <externalReference r:id="rId402"/>
    <externalReference r:id="rId403"/>
    <externalReference r:id="rId404"/>
    <externalReference r:id="rId405"/>
    <externalReference r:id="rId406"/>
    <externalReference r:id="rId407"/>
    <externalReference r:id="rId408"/>
    <externalReference r:id="rId409"/>
    <externalReference r:id="rId410"/>
    <externalReference r:id="rId411"/>
    <externalReference r:id="rId412"/>
    <externalReference r:id="rId413"/>
    <externalReference r:id="rId414"/>
    <externalReference r:id="rId415"/>
    <externalReference r:id="rId416"/>
    <externalReference r:id="rId417"/>
    <externalReference r:id="rId418"/>
    <externalReference r:id="rId419"/>
    <externalReference r:id="rId420"/>
    <externalReference r:id="rId421"/>
    <externalReference r:id="rId422"/>
    <externalReference r:id="rId423"/>
    <externalReference r:id="rId424"/>
    <externalReference r:id="rId425"/>
    <externalReference r:id="rId426"/>
    <externalReference r:id="rId427"/>
    <externalReference r:id="rId428"/>
    <externalReference r:id="rId429"/>
    <externalReference r:id="rId430"/>
    <externalReference r:id="rId431"/>
    <externalReference r:id="rId432"/>
    <externalReference r:id="rId433"/>
    <externalReference r:id="rId434"/>
    <externalReference r:id="rId435"/>
    <externalReference r:id="rId436"/>
    <externalReference r:id="rId437"/>
    <externalReference r:id="rId438"/>
    <externalReference r:id="rId439"/>
    <externalReference r:id="rId440"/>
    <externalReference r:id="rId441"/>
    <externalReference r:id="rId442"/>
    <externalReference r:id="rId443"/>
    <externalReference r:id="rId444"/>
    <externalReference r:id="rId445"/>
    <externalReference r:id="rId446"/>
    <externalReference r:id="rId447"/>
    <externalReference r:id="rId448"/>
    <externalReference r:id="rId449"/>
    <externalReference r:id="rId450"/>
    <externalReference r:id="rId451"/>
    <externalReference r:id="rId452"/>
    <externalReference r:id="rId453"/>
    <externalReference r:id="rId454"/>
    <externalReference r:id="rId455"/>
    <externalReference r:id="rId456"/>
    <externalReference r:id="rId457"/>
    <externalReference r:id="rId458"/>
    <externalReference r:id="rId459"/>
    <externalReference r:id="rId460"/>
    <externalReference r:id="rId461"/>
    <externalReference r:id="rId462"/>
    <externalReference r:id="rId463"/>
    <externalReference r:id="rId464"/>
    <externalReference r:id="rId465"/>
    <externalReference r:id="rId466"/>
    <externalReference r:id="rId467"/>
    <externalReference r:id="rId468"/>
    <externalReference r:id="rId469"/>
    <externalReference r:id="rId470"/>
    <externalReference r:id="rId471"/>
    <externalReference r:id="rId472"/>
    <externalReference r:id="rId473"/>
    <externalReference r:id="rId474"/>
    <externalReference r:id="rId475"/>
    <externalReference r:id="rId476"/>
    <externalReference r:id="rId477"/>
    <externalReference r:id="rId478"/>
    <externalReference r:id="rId479"/>
    <externalReference r:id="rId480"/>
    <externalReference r:id="rId481"/>
    <externalReference r:id="rId482"/>
    <externalReference r:id="rId483"/>
    <externalReference r:id="rId484"/>
    <externalReference r:id="rId485"/>
    <externalReference r:id="rId486"/>
    <externalReference r:id="rId487"/>
    <externalReference r:id="rId488"/>
    <externalReference r:id="rId489"/>
    <externalReference r:id="rId490"/>
    <externalReference r:id="rId491"/>
    <externalReference r:id="rId492"/>
    <externalReference r:id="rId493"/>
    <externalReference r:id="rId494"/>
    <externalReference r:id="rId495"/>
    <externalReference r:id="rId496"/>
    <externalReference r:id="rId497"/>
    <externalReference r:id="rId498"/>
    <externalReference r:id="rId499"/>
    <externalReference r:id="rId500"/>
    <externalReference r:id="rId501"/>
    <externalReference r:id="rId502"/>
    <externalReference r:id="rId503"/>
    <externalReference r:id="rId504"/>
    <externalReference r:id="rId505"/>
    <externalReference r:id="rId506"/>
    <externalReference r:id="rId507"/>
    <externalReference r:id="rId508"/>
    <externalReference r:id="rId509"/>
    <externalReference r:id="rId510"/>
    <externalReference r:id="rId511"/>
    <externalReference r:id="rId512"/>
    <externalReference r:id="rId513"/>
    <externalReference r:id="rId514"/>
    <externalReference r:id="rId515"/>
    <externalReference r:id="rId516"/>
    <externalReference r:id="rId517"/>
    <externalReference r:id="rId518"/>
    <externalReference r:id="rId519"/>
    <externalReference r:id="rId520"/>
    <externalReference r:id="rId521"/>
    <externalReference r:id="rId522"/>
    <externalReference r:id="rId523"/>
    <externalReference r:id="rId524"/>
    <externalReference r:id="rId525"/>
    <externalReference r:id="rId526"/>
    <externalReference r:id="rId527"/>
    <externalReference r:id="rId528"/>
    <externalReference r:id="rId529"/>
    <externalReference r:id="rId530"/>
    <externalReference r:id="rId531"/>
    <externalReference r:id="rId532"/>
    <externalReference r:id="rId533"/>
    <externalReference r:id="rId534"/>
    <externalReference r:id="rId535"/>
    <externalReference r:id="rId536"/>
    <externalReference r:id="rId537"/>
    <externalReference r:id="rId538"/>
    <externalReference r:id="rId539"/>
    <externalReference r:id="rId540"/>
    <externalReference r:id="rId541"/>
    <externalReference r:id="rId542"/>
    <externalReference r:id="rId543"/>
    <externalReference r:id="rId544"/>
    <externalReference r:id="rId545"/>
    <externalReference r:id="rId546"/>
    <externalReference r:id="rId547"/>
    <externalReference r:id="rId548"/>
    <externalReference r:id="rId549"/>
    <externalReference r:id="rId550"/>
    <externalReference r:id="rId551"/>
    <externalReference r:id="rId552"/>
    <externalReference r:id="rId553"/>
    <externalReference r:id="rId554"/>
    <externalReference r:id="rId555"/>
    <externalReference r:id="rId556"/>
    <externalReference r:id="rId557"/>
    <externalReference r:id="rId558"/>
    <externalReference r:id="rId559"/>
    <externalReference r:id="rId560"/>
    <externalReference r:id="rId561"/>
    <externalReference r:id="rId562"/>
    <externalReference r:id="rId563"/>
    <externalReference r:id="rId564"/>
    <externalReference r:id="rId565"/>
    <externalReference r:id="rId566"/>
    <externalReference r:id="rId567"/>
    <externalReference r:id="rId568"/>
    <externalReference r:id="rId569"/>
    <externalReference r:id="rId570"/>
    <externalReference r:id="rId571"/>
    <externalReference r:id="rId572"/>
    <externalReference r:id="rId573"/>
    <externalReference r:id="rId574"/>
    <externalReference r:id="rId575"/>
    <externalReference r:id="rId576"/>
    <externalReference r:id="rId577"/>
    <externalReference r:id="rId578"/>
    <externalReference r:id="rId579"/>
    <externalReference r:id="rId580"/>
    <externalReference r:id="rId581"/>
    <externalReference r:id="rId582"/>
    <externalReference r:id="rId583"/>
    <externalReference r:id="rId584"/>
    <externalReference r:id="rId585"/>
    <externalReference r:id="rId586"/>
    <externalReference r:id="rId587"/>
    <externalReference r:id="rId588"/>
    <externalReference r:id="rId589"/>
    <externalReference r:id="rId590"/>
    <externalReference r:id="rId591"/>
    <externalReference r:id="rId592"/>
    <externalReference r:id="rId593"/>
    <externalReference r:id="rId594"/>
    <externalReference r:id="rId595"/>
  </externalReferences>
  <definedNames>
    <definedName name="_" localSheetId="10" hidden="1">#REF!</definedName>
    <definedName name="_" localSheetId="2" hidden="1">#REF!</definedName>
    <definedName name="_" hidden="1">#REF!</definedName>
    <definedName name="__________________________________________________la2">#N/A</definedName>
    <definedName name="________________________________________________la2">#N/A</definedName>
    <definedName name="________________________________________________la5">#N/A</definedName>
    <definedName name="_______________________________________________la2">#N/A</definedName>
    <definedName name="______________________________________________la2">#N/A</definedName>
    <definedName name="______________________________________________la5">#N/A</definedName>
    <definedName name="_____________________________________________la2">#N/A</definedName>
    <definedName name="_____________________________________________la5">#N/A</definedName>
    <definedName name="_____________________________________________pmt2">#N/A</definedName>
    <definedName name="____________________________________________la2">#N/A</definedName>
    <definedName name="____________________________________________la5">#N/A</definedName>
    <definedName name="___________________________________________la2">#N/A</definedName>
    <definedName name="___________________________________________la5">#N/A</definedName>
    <definedName name="___________________________________________new1">'[1]หน้า 1'!$N$2</definedName>
    <definedName name="___________________________________________new2">'[1]หน้า 1'!$N$2</definedName>
    <definedName name="___________________________________________pmt2">#N/A</definedName>
    <definedName name="__________________________________________la1" localSheetId="10">#REF!</definedName>
    <definedName name="__________________________________________la1" localSheetId="8">#REF!</definedName>
    <definedName name="__________________________________________la1" localSheetId="5">#REF!</definedName>
    <definedName name="__________________________________________la1" localSheetId="3">#REF!</definedName>
    <definedName name="__________________________________________la1" localSheetId="4">#REF!</definedName>
    <definedName name="__________________________________________la1" localSheetId="2">#REF!</definedName>
    <definedName name="__________________________________________la1">#REF!</definedName>
    <definedName name="__________________________________________la2">#N/A</definedName>
    <definedName name="__________________________________________la3" localSheetId="10">#REF!</definedName>
    <definedName name="__________________________________________la3" localSheetId="8">#REF!</definedName>
    <definedName name="__________________________________________la3" localSheetId="5">#REF!</definedName>
    <definedName name="__________________________________________la3" localSheetId="3">#REF!</definedName>
    <definedName name="__________________________________________la3" localSheetId="4">#REF!</definedName>
    <definedName name="__________________________________________la3" localSheetId="2">#REF!</definedName>
    <definedName name="__________________________________________la3">#REF!</definedName>
    <definedName name="__________________________________________la4" localSheetId="10">#REF!</definedName>
    <definedName name="__________________________________________la4" localSheetId="4">#REF!</definedName>
    <definedName name="__________________________________________la4" localSheetId="2">#REF!</definedName>
    <definedName name="__________________________________________la4">#REF!</definedName>
    <definedName name="__________________________________________la5">#N/A</definedName>
    <definedName name="__________________________________________new1">'[2]หน้า 1'!$N$2</definedName>
    <definedName name="__________________________________________new2">'[2]หน้า 1'!$N$2</definedName>
    <definedName name="__________________________________________pmt2">#N/A</definedName>
    <definedName name="_________________________________________la1" localSheetId="10">#REF!</definedName>
    <definedName name="_________________________________________la1" localSheetId="8">#REF!</definedName>
    <definedName name="_________________________________________la1" localSheetId="5">#REF!</definedName>
    <definedName name="_________________________________________la1" localSheetId="3">#REF!</definedName>
    <definedName name="_________________________________________la1" localSheetId="4">#REF!</definedName>
    <definedName name="_________________________________________la1" localSheetId="2">#REF!</definedName>
    <definedName name="_________________________________________la1">#REF!</definedName>
    <definedName name="_________________________________________la2">#N/A</definedName>
    <definedName name="_________________________________________la3" localSheetId="10">#REF!</definedName>
    <definedName name="_________________________________________la3" localSheetId="5">#REF!</definedName>
    <definedName name="_________________________________________la3" localSheetId="3">#REF!</definedName>
    <definedName name="_________________________________________la3" localSheetId="4">#REF!</definedName>
    <definedName name="_________________________________________la3" localSheetId="2">#REF!</definedName>
    <definedName name="_________________________________________la3">#REF!</definedName>
    <definedName name="_________________________________________la4" localSheetId="10">#REF!</definedName>
    <definedName name="_________________________________________la4" localSheetId="4">#REF!</definedName>
    <definedName name="_________________________________________la4" localSheetId="2">#REF!</definedName>
    <definedName name="_________________________________________la4">#REF!</definedName>
    <definedName name="_________________________________________la5">#N/A</definedName>
    <definedName name="_________________________________________new1">'[2]หน้า 1'!$N$2</definedName>
    <definedName name="_________________________________________new2">'[2]หน้า 1'!$N$2</definedName>
    <definedName name="_________________________________________pmt2">#N/A</definedName>
    <definedName name="________________________________________la1" localSheetId="10">#REF!</definedName>
    <definedName name="________________________________________la1" localSheetId="8">#REF!</definedName>
    <definedName name="________________________________________la1" localSheetId="5">#REF!</definedName>
    <definedName name="________________________________________la1" localSheetId="3">#REF!</definedName>
    <definedName name="________________________________________la1" localSheetId="4">#REF!</definedName>
    <definedName name="________________________________________la1" localSheetId="2">#REF!</definedName>
    <definedName name="________________________________________la1">#REF!</definedName>
    <definedName name="________________________________________la2">#N/A</definedName>
    <definedName name="________________________________________la3" localSheetId="10">#REF!</definedName>
    <definedName name="________________________________________la3" localSheetId="5">#REF!</definedName>
    <definedName name="________________________________________la3" localSheetId="3">#REF!</definedName>
    <definedName name="________________________________________la3" localSheetId="4">#REF!</definedName>
    <definedName name="________________________________________la3" localSheetId="2">#REF!</definedName>
    <definedName name="________________________________________la3">#REF!</definedName>
    <definedName name="________________________________________la4" localSheetId="10">#REF!</definedName>
    <definedName name="________________________________________la4" localSheetId="4">#REF!</definedName>
    <definedName name="________________________________________la4" localSheetId="2">#REF!</definedName>
    <definedName name="________________________________________la4">#REF!</definedName>
    <definedName name="________________________________________la5">#N/A</definedName>
    <definedName name="________________________________________new1">'[1]หน้า 1'!$N$2</definedName>
    <definedName name="________________________________________new2">'[1]หน้า 1'!$N$2</definedName>
    <definedName name="________________________________________pay2">#N/A</definedName>
    <definedName name="________________________________________pmt2">#N/A</definedName>
    <definedName name="_______________________________________la1" localSheetId="10">#REF!</definedName>
    <definedName name="_______________________________________la1" localSheetId="8">#REF!</definedName>
    <definedName name="_______________________________________la1" localSheetId="5">#REF!</definedName>
    <definedName name="_______________________________________la1" localSheetId="3">#REF!</definedName>
    <definedName name="_______________________________________la1" localSheetId="4">#REF!</definedName>
    <definedName name="_______________________________________la1" localSheetId="2">#REF!</definedName>
    <definedName name="_______________________________________la1">#REF!</definedName>
    <definedName name="_______________________________________la2">#N/A</definedName>
    <definedName name="_______________________________________la3" localSheetId="10">#REF!</definedName>
    <definedName name="_______________________________________la3" localSheetId="5">#REF!</definedName>
    <definedName name="_______________________________________la3" localSheetId="3">#REF!</definedName>
    <definedName name="_______________________________________la3" localSheetId="4">#REF!</definedName>
    <definedName name="_______________________________________la3" localSheetId="2">#REF!</definedName>
    <definedName name="_______________________________________la3">#REF!</definedName>
    <definedName name="_______________________________________la4" localSheetId="10">#REF!</definedName>
    <definedName name="_______________________________________la4" localSheetId="4">#REF!</definedName>
    <definedName name="_______________________________________la4" localSheetId="2">#REF!</definedName>
    <definedName name="_______________________________________la4">#REF!</definedName>
    <definedName name="_______________________________________la5">#N/A</definedName>
    <definedName name="_______________________________________new1">'[1]หน้า 1'!$N$2</definedName>
    <definedName name="_______________________________________new2">'[1]หน้า 1'!$N$2</definedName>
    <definedName name="_______________________________________pay2">#N/A</definedName>
    <definedName name="_______________________________________pmt2">#N/A</definedName>
    <definedName name="______________________________________la1" localSheetId="10">#REF!</definedName>
    <definedName name="______________________________________la1" localSheetId="5">#REF!</definedName>
    <definedName name="______________________________________la1" localSheetId="3">#REF!</definedName>
    <definedName name="______________________________________la1" localSheetId="4">#REF!</definedName>
    <definedName name="______________________________________la1" localSheetId="2">#REF!</definedName>
    <definedName name="______________________________________la1">#REF!</definedName>
    <definedName name="______________________________________la2" localSheetId="10">#N/A</definedName>
    <definedName name="______________________________________la2" localSheetId="8">#N/A</definedName>
    <definedName name="______________________________________la2" localSheetId="5">(ความต้องการ!_la3*12)+[0]!_la4</definedName>
    <definedName name="______________________________________la2" localSheetId="7">(ความต้องการ!_la3*12)+_la4</definedName>
    <definedName name="______________________________________la2" localSheetId="3">(โครงสร้าง!_la3*12)+[0]!_la4</definedName>
    <definedName name="______________________________________la2" localSheetId="4">#N/A</definedName>
    <definedName name="______________________________________la2" localSheetId="9">#N/A</definedName>
    <definedName name="______________________________________la2" localSheetId="2">#N/A</definedName>
    <definedName name="______________________________________la2" localSheetId="0">#N/A</definedName>
    <definedName name="______________________________________la2">(ความต้องการ!_la3*12)+[0]!_la4</definedName>
    <definedName name="______________________________________la3" localSheetId="10">#REF!</definedName>
    <definedName name="______________________________________la3" localSheetId="8">#REF!</definedName>
    <definedName name="______________________________________la3" localSheetId="5">#REF!</definedName>
    <definedName name="______________________________________la3" localSheetId="3">#REF!</definedName>
    <definedName name="______________________________________la3" localSheetId="4">#REF!</definedName>
    <definedName name="______________________________________la3" localSheetId="2">#REF!</definedName>
    <definedName name="______________________________________la3">#REF!</definedName>
    <definedName name="______________________________________la4" localSheetId="10">#REF!</definedName>
    <definedName name="______________________________________la4" localSheetId="4">#REF!</definedName>
    <definedName name="______________________________________la4" localSheetId="2">#REF!</definedName>
    <definedName name="______________________________________la4">#REF!</definedName>
    <definedName name="______________________________________la5">#N/A</definedName>
    <definedName name="______________________________________pay2">#N/A</definedName>
    <definedName name="______________________________________pmt2">#N/A</definedName>
    <definedName name="_____________________________________la1" localSheetId="10">#REF!</definedName>
    <definedName name="_____________________________________la1" localSheetId="5">#REF!</definedName>
    <definedName name="_____________________________________la1" localSheetId="3">#REF!</definedName>
    <definedName name="_____________________________________la1" localSheetId="4">#REF!</definedName>
    <definedName name="_____________________________________la1" localSheetId="2">#REF!</definedName>
    <definedName name="_____________________________________la1">#REF!</definedName>
    <definedName name="_____________________________________la2" localSheetId="10">#N/A</definedName>
    <definedName name="_____________________________________la2" localSheetId="8">#N/A</definedName>
    <definedName name="_____________________________________la2" localSheetId="5">(ความต้องการ!_la3*12)+[0]!_la4</definedName>
    <definedName name="_____________________________________la2" localSheetId="7">(ความต้องการ!_la3*12)+_la4</definedName>
    <definedName name="_____________________________________la2" localSheetId="3">(โครงสร้าง!_la3*12)+[0]!_la4</definedName>
    <definedName name="_____________________________________la2" localSheetId="4">#N/A</definedName>
    <definedName name="_____________________________________la2" localSheetId="9">#N/A</definedName>
    <definedName name="_____________________________________la2" localSheetId="2">#N/A</definedName>
    <definedName name="_____________________________________la2" localSheetId="0">#N/A</definedName>
    <definedName name="_____________________________________la2">(ความต้องการ!_la3*12)+[0]!_la4</definedName>
    <definedName name="_____________________________________la3" localSheetId="10">#REF!</definedName>
    <definedName name="_____________________________________la3" localSheetId="8">#REF!</definedName>
    <definedName name="_____________________________________la3" localSheetId="5">#REF!</definedName>
    <definedName name="_____________________________________la3" localSheetId="3">#REF!</definedName>
    <definedName name="_____________________________________la3" localSheetId="4">#REF!</definedName>
    <definedName name="_____________________________________la3" localSheetId="2">#REF!</definedName>
    <definedName name="_____________________________________la3">#REF!</definedName>
    <definedName name="_____________________________________la4" localSheetId="10">#REF!</definedName>
    <definedName name="_____________________________________la4" localSheetId="4">#REF!</definedName>
    <definedName name="_____________________________________la4" localSheetId="2">#REF!</definedName>
    <definedName name="_____________________________________la4">#REF!</definedName>
    <definedName name="_____________________________________la5">#N/A</definedName>
    <definedName name="_____________________________________new1">'[2]หน้า 1'!$N$2</definedName>
    <definedName name="_____________________________________new2">'[2]หน้า 1'!$N$2</definedName>
    <definedName name="_____________________________________pay2">#N/A</definedName>
    <definedName name="_____________________________________pmt2">#N/A</definedName>
    <definedName name="____________________________________la1" localSheetId="10">#REF!</definedName>
    <definedName name="____________________________________la1" localSheetId="5">#REF!</definedName>
    <definedName name="____________________________________la1" localSheetId="3">#REF!</definedName>
    <definedName name="____________________________________la1" localSheetId="4">#REF!</definedName>
    <definedName name="____________________________________la1" localSheetId="2">#REF!</definedName>
    <definedName name="____________________________________la1">#REF!</definedName>
    <definedName name="____________________________________la10" localSheetId="10">#REF!</definedName>
    <definedName name="____________________________________la10" localSheetId="4">#REF!</definedName>
    <definedName name="____________________________________la10" localSheetId="2">#REF!</definedName>
    <definedName name="____________________________________la10">#REF!</definedName>
    <definedName name="____________________________________la2" localSheetId="8">(Statement!________________________________la3*12)+[0]!________________________________la4</definedName>
    <definedName name="____________________________________la2">#N/A</definedName>
    <definedName name="____________________________________la3" localSheetId="10">#REF!</definedName>
    <definedName name="____________________________________la3" localSheetId="8">#REF!</definedName>
    <definedName name="____________________________________la3" localSheetId="5">#REF!</definedName>
    <definedName name="____________________________________la3" localSheetId="3">#REF!</definedName>
    <definedName name="____________________________________la3" localSheetId="4">#REF!</definedName>
    <definedName name="____________________________________la3" localSheetId="2">#REF!</definedName>
    <definedName name="____________________________________la3">#REF!</definedName>
    <definedName name="____________________________________la4" localSheetId="10">#REF!</definedName>
    <definedName name="____________________________________la4" localSheetId="4">#REF!</definedName>
    <definedName name="____________________________________la4" localSheetId="2">#REF!</definedName>
    <definedName name="____________________________________la4">#REF!</definedName>
    <definedName name="____________________________________la5" localSheetId="8">Statement!________________________________la1/12</definedName>
    <definedName name="____________________________________la5">#N/A</definedName>
    <definedName name="____________________________________la6" localSheetId="10">#REF!</definedName>
    <definedName name="____________________________________la6" localSheetId="8">#REF!</definedName>
    <definedName name="____________________________________la6" localSheetId="5">#REF!</definedName>
    <definedName name="____________________________________la6" localSheetId="3">#REF!</definedName>
    <definedName name="____________________________________la6" localSheetId="4">#REF!</definedName>
    <definedName name="____________________________________la6" localSheetId="2">#REF!</definedName>
    <definedName name="____________________________________la6">#REF!</definedName>
    <definedName name="____________________________________la9" localSheetId="10">#REF!</definedName>
    <definedName name="____________________________________la9" localSheetId="4">#REF!</definedName>
    <definedName name="____________________________________la9" localSheetId="2">#REF!</definedName>
    <definedName name="____________________________________la9">#REF!</definedName>
    <definedName name="____________________________________new1">'[1]หน้า 1'!$N$2</definedName>
    <definedName name="____________________________________new2">'[1]หน้า 1'!$N$2</definedName>
    <definedName name="____________________________________pay2">#N/A</definedName>
    <definedName name="____________________________________pmt2">#N/A</definedName>
    <definedName name="___________________________________la1" localSheetId="10">#REF!</definedName>
    <definedName name="___________________________________la1" localSheetId="5">#REF!</definedName>
    <definedName name="___________________________________la1" localSheetId="3">#REF!</definedName>
    <definedName name="___________________________________la1" localSheetId="4">#REF!</definedName>
    <definedName name="___________________________________la1" localSheetId="2">#REF!</definedName>
    <definedName name="___________________________________la1">#REF!</definedName>
    <definedName name="___________________________________la10" localSheetId="10">#REF!</definedName>
    <definedName name="___________________________________la10" localSheetId="4">#REF!</definedName>
    <definedName name="___________________________________la10" localSheetId="2">#REF!</definedName>
    <definedName name="___________________________________la10">#REF!</definedName>
    <definedName name="___________________________________la2" localSheetId="8">(Statement!_______________________________la3*12)+[0]!_______________________________la4</definedName>
    <definedName name="___________________________________la2">#N/A</definedName>
    <definedName name="___________________________________la3" localSheetId="10">#REF!</definedName>
    <definedName name="___________________________________la3" localSheetId="8">#REF!</definedName>
    <definedName name="___________________________________la3" localSheetId="5">#REF!</definedName>
    <definedName name="___________________________________la3" localSheetId="3">#REF!</definedName>
    <definedName name="___________________________________la3" localSheetId="4">#REF!</definedName>
    <definedName name="___________________________________la3" localSheetId="2">#REF!</definedName>
    <definedName name="___________________________________la3">#REF!</definedName>
    <definedName name="___________________________________la4" localSheetId="10">#REF!</definedName>
    <definedName name="___________________________________la4" localSheetId="4">#REF!</definedName>
    <definedName name="___________________________________la4" localSheetId="2">#REF!</definedName>
    <definedName name="___________________________________la4">#REF!</definedName>
    <definedName name="___________________________________la5" localSheetId="8">Statement!_______________________________la1/12</definedName>
    <definedName name="___________________________________la5">#N/A</definedName>
    <definedName name="___________________________________la6" localSheetId="10">#REF!</definedName>
    <definedName name="___________________________________la6" localSheetId="8">#REF!</definedName>
    <definedName name="___________________________________la6" localSheetId="5">#REF!</definedName>
    <definedName name="___________________________________la6" localSheetId="3">#REF!</definedName>
    <definedName name="___________________________________la6" localSheetId="4">#REF!</definedName>
    <definedName name="___________________________________la6" localSheetId="2">#REF!</definedName>
    <definedName name="___________________________________la6">#REF!</definedName>
    <definedName name="___________________________________la9" localSheetId="10">#REF!</definedName>
    <definedName name="___________________________________la9" localSheetId="4">#REF!</definedName>
    <definedName name="___________________________________la9" localSheetId="2">#REF!</definedName>
    <definedName name="___________________________________la9">#REF!</definedName>
    <definedName name="___________________________________new1">'[2]หน้า 1'!$N$2</definedName>
    <definedName name="___________________________________new2">'[2]หน้า 1'!$N$2</definedName>
    <definedName name="___________________________________pay2">#N/A</definedName>
    <definedName name="___________________________________pmt2">#N/A</definedName>
    <definedName name="__________________________________Int1">IF([3]Payment!$J1048576-[3]Payment!XFA1&lt;1,0,[3]Payment!$J1048576-[3]Payment!$F1)</definedName>
    <definedName name="__________________________________la1" localSheetId="10">#REF!</definedName>
    <definedName name="__________________________________la1" localSheetId="8">#REF!</definedName>
    <definedName name="__________________________________la1" localSheetId="5">#REF!</definedName>
    <definedName name="__________________________________la1" localSheetId="3">#REF!</definedName>
    <definedName name="__________________________________la1" localSheetId="4">#REF!</definedName>
    <definedName name="__________________________________la1" localSheetId="2">#REF!</definedName>
    <definedName name="__________________________________la1">#REF!</definedName>
    <definedName name="__________________________________la10" localSheetId="10">#REF!</definedName>
    <definedName name="__________________________________la10" localSheetId="4">#REF!</definedName>
    <definedName name="__________________________________la10" localSheetId="2">#REF!</definedName>
    <definedName name="__________________________________la10">#REF!</definedName>
    <definedName name="__________________________________la12" localSheetId="10">IF(#REF!&lt;0.05,0,#REF!*[0]!______________________________________________la5)</definedName>
    <definedName name="__________________________________la12" localSheetId="8">IF(#REF!&lt;0.05,0,#REF!*______________________________________________la5)</definedName>
    <definedName name="__________________________________la12" localSheetId="5">IF(#REF!&lt;0.05,0,#REF!*______________________________________________la5)</definedName>
    <definedName name="__________________________________la12" localSheetId="3">IF(#REF!&lt;0.05,0,#REF!*______________________________________________la5)</definedName>
    <definedName name="__________________________________la12" localSheetId="4">IF(#REF!&lt;0.05,0,#REF!*______________________________________________la5)</definedName>
    <definedName name="__________________________________la12" localSheetId="2">IF(#REF!&lt;0.05,0,#REF!*[0]!______________________________________________la5)</definedName>
    <definedName name="__________________________________la12" localSheetId="0">IF(#REF!&lt;0.05,0,#REF!*______________________________________________la5)</definedName>
    <definedName name="__________________________________la12">IF(#REF!&lt;0.05,0,#REF!*______________________________________________la5)</definedName>
    <definedName name="__________________________________la2" localSheetId="8">(Statement!______________________________la3*12)+[0]!______________________________la4</definedName>
    <definedName name="__________________________________la2">#N/A</definedName>
    <definedName name="__________________________________la3" localSheetId="10">#REF!</definedName>
    <definedName name="__________________________________la3" localSheetId="8">#REF!</definedName>
    <definedName name="__________________________________la3" localSheetId="5">#REF!</definedName>
    <definedName name="__________________________________la3" localSheetId="3">#REF!</definedName>
    <definedName name="__________________________________la3" localSheetId="4">#REF!</definedName>
    <definedName name="__________________________________la3" localSheetId="2">#REF!</definedName>
    <definedName name="__________________________________la3">#REF!</definedName>
    <definedName name="__________________________________la4" localSheetId="10">#REF!</definedName>
    <definedName name="__________________________________la4" localSheetId="4">#REF!</definedName>
    <definedName name="__________________________________la4" localSheetId="2">#REF!</definedName>
    <definedName name="__________________________________la4">#REF!</definedName>
    <definedName name="__________________________________la5" localSheetId="8">Statement!______________________________la1/12</definedName>
    <definedName name="__________________________________la5">#N/A</definedName>
    <definedName name="__________________________________la6" localSheetId="10">#REF!</definedName>
    <definedName name="__________________________________la6" localSheetId="8">#REF!</definedName>
    <definedName name="__________________________________la6" localSheetId="5">#REF!</definedName>
    <definedName name="__________________________________la6" localSheetId="3">#REF!</definedName>
    <definedName name="__________________________________la6" localSheetId="4">#REF!</definedName>
    <definedName name="__________________________________la6" localSheetId="2">#REF!</definedName>
    <definedName name="__________________________________la6">#REF!</definedName>
    <definedName name="__________________________________la7">#N/A</definedName>
    <definedName name="__________________________________la8" localSheetId="10">IF(#REF!&gt;=[0]!________________________________________________la2,"",#REF!+1)</definedName>
    <definedName name="__________________________________la8" localSheetId="8">IF(#REF!&gt;=________________________________________________la2,"",#REF!+1)</definedName>
    <definedName name="__________________________________la8" localSheetId="5">IF(#REF!&gt;=________________________________________________la2,"",#REF!+1)</definedName>
    <definedName name="__________________________________la8" localSheetId="3">IF(#REF!&gt;=________________________________________________la2,"",#REF!+1)</definedName>
    <definedName name="__________________________________la8" localSheetId="4">IF(#REF!&gt;=________________________________________________la2,"",#REF!+1)</definedName>
    <definedName name="__________________________________la8" localSheetId="2">IF(#REF!&gt;=[0]!________________________________________________la2,"",#REF!+1)</definedName>
    <definedName name="__________________________________la8" localSheetId="0">IF(#REF!&gt;=________________________________________________la2,"",#REF!+1)</definedName>
    <definedName name="__________________________________la8">IF(#REF!&gt;=________________________________________________la2,"",#REF!+1)</definedName>
    <definedName name="__________________________________la9" localSheetId="10">#REF!</definedName>
    <definedName name="__________________________________la9" localSheetId="4">#REF!</definedName>
    <definedName name="__________________________________la9" localSheetId="2">#REF!</definedName>
    <definedName name="__________________________________la9">#REF!</definedName>
    <definedName name="__________________________________pay1">#N/A</definedName>
    <definedName name="__________________________________pay2">#N/A</definedName>
    <definedName name="__________________________________pmt2">#N/A</definedName>
    <definedName name="__________________________________s1">#N/A</definedName>
    <definedName name="_________________________________Int1">IF([3]Payment!$J1048576-[3]Payment!XFA1&lt;1,0,[3]Payment!$J1048576-[3]Payment!$F1)</definedName>
    <definedName name="_________________________________la1" localSheetId="10">#REF!</definedName>
    <definedName name="_________________________________la1" localSheetId="8">#REF!</definedName>
    <definedName name="_________________________________la1" localSheetId="5">#REF!</definedName>
    <definedName name="_________________________________la1" localSheetId="3">#REF!</definedName>
    <definedName name="_________________________________la1" localSheetId="4">#REF!</definedName>
    <definedName name="_________________________________la1" localSheetId="2">#REF!</definedName>
    <definedName name="_________________________________la1">#REF!</definedName>
    <definedName name="_________________________________la10" localSheetId="10">#REF!</definedName>
    <definedName name="_________________________________la10" localSheetId="4">#REF!</definedName>
    <definedName name="_________________________________la10" localSheetId="2">#REF!</definedName>
    <definedName name="_________________________________la10">#REF!</definedName>
    <definedName name="_________________________________la11" localSheetId="10">IF(#REF!&lt;0.05,0,#REF!-#REF!)</definedName>
    <definedName name="_________________________________la11" localSheetId="8">IF(#REF!&lt;0.05,0,#REF!-#REF!)</definedName>
    <definedName name="_________________________________la11" localSheetId="5">IF(#REF!&lt;0.05,0,#REF!-#REF!)</definedName>
    <definedName name="_________________________________la11" localSheetId="3">IF(#REF!&lt;0.05,0,#REF!-#REF!)</definedName>
    <definedName name="_________________________________la11" localSheetId="4">IF(#REF!&lt;0.05,0,#REF!-#REF!)</definedName>
    <definedName name="_________________________________la11" localSheetId="2">IF(#REF!&lt;0.05,0,#REF!-#REF!)</definedName>
    <definedName name="_________________________________la11">IF(#REF!&lt;0.05,0,#REF!-#REF!)</definedName>
    <definedName name="_________________________________la12" localSheetId="10">IF(#REF!&lt;0.05,0,#REF!*[0]!___________________________________________la5)</definedName>
    <definedName name="_________________________________la12" localSheetId="8">IF(#REF!&lt;0.05,0,#REF!*___________________________________________la5)</definedName>
    <definedName name="_________________________________la12" localSheetId="5">IF(#REF!&lt;0.05,0,#REF!*___________________________________________la5)</definedName>
    <definedName name="_________________________________la12" localSheetId="3">IF(#REF!&lt;0.05,0,#REF!*___________________________________________la5)</definedName>
    <definedName name="_________________________________la12" localSheetId="4">IF(#REF!&lt;0.05,0,#REF!*___________________________________________la5)</definedName>
    <definedName name="_________________________________la12" localSheetId="2">IF(#REF!&lt;0.05,0,#REF!*[0]!___________________________________________la5)</definedName>
    <definedName name="_________________________________la12" localSheetId="0">IF(#REF!&lt;0.05,0,#REF!*___________________________________________la5)</definedName>
    <definedName name="_________________________________la12">IF(#REF!&lt;0.05,0,#REF!*___________________________________________la5)</definedName>
    <definedName name="_________________________________la13" localSheetId="10">IF(#REF!="",0,#REF!+#REF!)</definedName>
    <definedName name="_________________________________la13" localSheetId="8">IF(#REF!="",0,#REF!+#REF!)</definedName>
    <definedName name="_________________________________la13" localSheetId="5">IF(#REF!="",0,#REF!+#REF!)</definedName>
    <definedName name="_________________________________la13" localSheetId="3">IF(#REF!="",0,#REF!+#REF!)</definedName>
    <definedName name="_________________________________la13" localSheetId="4">IF(#REF!="",0,#REF!+#REF!)</definedName>
    <definedName name="_________________________________la13" localSheetId="2">IF(#REF!="",0,#REF!+#REF!)</definedName>
    <definedName name="_________________________________la13">IF(#REF!="",0,#REF!+#REF!)</definedName>
    <definedName name="_________________________________la14" localSheetId="10">IF(#REF!="",0,#REF!+#REF!)</definedName>
    <definedName name="_________________________________la14" localSheetId="8">IF(#REF!="",0,#REF!+#REF!)</definedName>
    <definedName name="_________________________________la14" localSheetId="5">IF(#REF!="",0,#REF!+#REF!)</definedName>
    <definedName name="_________________________________la14" localSheetId="3">IF(#REF!="",0,#REF!+#REF!)</definedName>
    <definedName name="_________________________________la14" localSheetId="4">IF(#REF!="",0,#REF!+#REF!)</definedName>
    <definedName name="_________________________________la14" localSheetId="2">IF(#REF!="",0,#REF!+#REF!)</definedName>
    <definedName name="_________________________________la14">IF(#REF!="",0,#REF!+#REF!)</definedName>
    <definedName name="_________________________________la15" localSheetId="10">IF(#REF!-#REF!&lt;1,0,#REF!-#REF!)</definedName>
    <definedName name="_________________________________la15" localSheetId="8">IF(#REF!-#REF!&lt;1,0,#REF!-#REF!)</definedName>
    <definedName name="_________________________________la15" localSheetId="5">IF(#REF!-#REF!&lt;1,0,#REF!-#REF!)</definedName>
    <definedName name="_________________________________la15" localSheetId="3">IF(#REF!-#REF!&lt;1,0,#REF!-#REF!)</definedName>
    <definedName name="_________________________________la15" localSheetId="4">IF(#REF!-#REF!&lt;1,0,#REF!-#REF!)</definedName>
    <definedName name="_________________________________la15" localSheetId="2">IF(#REF!-#REF!&lt;1,0,#REF!-#REF!)</definedName>
    <definedName name="_________________________________la15">IF(#REF!-#REF!&lt;1,0,#REF!-#REF!)</definedName>
    <definedName name="_________________________________la2" localSheetId="8">(Statement!_____________________________la3*12)+[0]!_____________________________la4</definedName>
    <definedName name="_________________________________la2">#N/A</definedName>
    <definedName name="_________________________________la3" localSheetId="10">#REF!</definedName>
    <definedName name="_________________________________la3" localSheetId="8">#REF!</definedName>
    <definedName name="_________________________________la3" localSheetId="5">#REF!</definedName>
    <definedName name="_________________________________la3" localSheetId="3">#REF!</definedName>
    <definedName name="_________________________________la3" localSheetId="4">#REF!</definedName>
    <definedName name="_________________________________la3" localSheetId="2">#REF!</definedName>
    <definedName name="_________________________________la3">#REF!</definedName>
    <definedName name="_________________________________la4" localSheetId="10">#REF!</definedName>
    <definedName name="_________________________________la4" localSheetId="4">#REF!</definedName>
    <definedName name="_________________________________la4" localSheetId="2">#REF!</definedName>
    <definedName name="_________________________________la4">#REF!</definedName>
    <definedName name="_________________________________la5" localSheetId="8">Statement!_____________________________la1/12</definedName>
    <definedName name="_________________________________la5">#N/A</definedName>
    <definedName name="_________________________________la6" localSheetId="10">#REF!</definedName>
    <definedName name="_________________________________la6" localSheetId="8">#REF!</definedName>
    <definedName name="_________________________________la6" localSheetId="5">#REF!</definedName>
    <definedName name="_________________________________la6" localSheetId="3">#REF!</definedName>
    <definedName name="_________________________________la6" localSheetId="4">#REF!</definedName>
    <definedName name="_________________________________la6" localSheetId="2">#REF!</definedName>
    <definedName name="_________________________________la6">#REF!</definedName>
    <definedName name="_________________________________la7">#N/A</definedName>
    <definedName name="_________________________________la8" localSheetId="10">IF(#REF!&gt;=[0]!_____________________________________________la2,"",#REF!+1)</definedName>
    <definedName name="_________________________________la8" localSheetId="8">IF(#REF!&gt;=_____________________________________________la2,"",#REF!+1)</definedName>
    <definedName name="_________________________________la8" localSheetId="5">IF(#REF!&gt;=_____________________________________________la2,"",#REF!+1)</definedName>
    <definedName name="_________________________________la8" localSheetId="3">IF(#REF!&gt;=_____________________________________________la2,"",#REF!+1)</definedName>
    <definedName name="_________________________________la8" localSheetId="4">IF(#REF!&gt;=_____________________________________________la2,"",#REF!+1)</definedName>
    <definedName name="_________________________________la8" localSheetId="2">IF(#REF!&gt;=[0]!_____________________________________________la2,"",#REF!+1)</definedName>
    <definedName name="_________________________________la8" localSheetId="0">IF(#REF!&gt;=_____________________________________________la2,"",#REF!+1)</definedName>
    <definedName name="_________________________________la8">IF(#REF!&gt;=_____________________________________________la2,"",#REF!+1)</definedName>
    <definedName name="_________________________________la9" localSheetId="10">#REF!</definedName>
    <definedName name="_________________________________la9" localSheetId="4">#REF!</definedName>
    <definedName name="_________________________________la9" localSheetId="2">#REF!</definedName>
    <definedName name="_________________________________la9">#REF!</definedName>
    <definedName name="_________________________________new1">'[2]หน้า 1'!$N$2</definedName>
    <definedName name="_________________________________new2">'[2]หน้า 1'!$N$2</definedName>
    <definedName name="_________________________________pay1">#N/A</definedName>
    <definedName name="_________________________________pay2">#N/A</definedName>
    <definedName name="_________________________________pl1">#N/A</definedName>
    <definedName name="_________________________________pmt2">#N/A</definedName>
    <definedName name="_________________________________pmt3" localSheetId="10">#REF!</definedName>
    <definedName name="_________________________________pmt3" localSheetId="8">#REF!</definedName>
    <definedName name="_________________________________pmt3" localSheetId="5">#REF!</definedName>
    <definedName name="_________________________________pmt3" localSheetId="3">#REF!</definedName>
    <definedName name="_________________________________pmt3" localSheetId="4">#REF!</definedName>
    <definedName name="_________________________________pmt3" localSheetId="2">#REF!</definedName>
    <definedName name="_________________________________pmt3">#REF!</definedName>
    <definedName name="_________________________________s1">#N/A</definedName>
    <definedName name="________________________________CF1">#N/A</definedName>
    <definedName name="________________________________Int1">IF([4]Payment!$J1048576-[4]Payment!XFA1&lt;1,0,[4]Payment!$J1048576-[4]Payment!$F1)</definedName>
    <definedName name="________________________________la1" localSheetId="10">#REF!</definedName>
    <definedName name="________________________________la1" localSheetId="8">#REF!</definedName>
    <definedName name="________________________________la1" localSheetId="5">#REF!</definedName>
    <definedName name="________________________________la1" localSheetId="7">#REF!</definedName>
    <definedName name="________________________________la1" localSheetId="3">#REF!</definedName>
    <definedName name="________________________________la1" localSheetId="4">#REF!</definedName>
    <definedName name="________________________________la1" localSheetId="2">#REF!</definedName>
    <definedName name="________________________________la1">#REF!</definedName>
    <definedName name="________________________________la10" localSheetId="10">#REF!</definedName>
    <definedName name="________________________________la10" localSheetId="4">#REF!</definedName>
    <definedName name="________________________________la10" localSheetId="2">#REF!</definedName>
    <definedName name="________________________________la10">#REF!</definedName>
    <definedName name="________________________________la11" localSheetId="10">IF(#REF!&lt;0.05,0,#REF!-#REF!)</definedName>
    <definedName name="________________________________la11" localSheetId="8">IF(#REF!&lt;0.05,0,#REF!-#REF!)</definedName>
    <definedName name="________________________________la11" localSheetId="5">IF(#REF!&lt;0.05,0,#REF!-#REF!)</definedName>
    <definedName name="________________________________la11" localSheetId="3">IF(#REF!&lt;0.05,0,#REF!-#REF!)</definedName>
    <definedName name="________________________________la11" localSheetId="4">IF(#REF!&lt;0.05,0,#REF!-#REF!)</definedName>
    <definedName name="________________________________la11" localSheetId="2">IF(#REF!&lt;0.05,0,#REF!-#REF!)</definedName>
    <definedName name="________________________________la11">IF(#REF!&lt;0.05,0,#REF!-#REF!)</definedName>
    <definedName name="________________________________la12" localSheetId="10">IF(#REF!&lt;0.05,0,#REF!*[0]!__________________________________________la5)</definedName>
    <definedName name="________________________________la12" localSheetId="8">IF(#REF!&lt;0.05,0,#REF!*__________________________________________la5)</definedName>
    <definedName name="________________________________la12" localSheetId="5">IF(#REF!&lt;0.05,0,#REF!*__________________________________________la5)</definedName>
    <definedName name="________________________________la12" localSheetId="3">IF(#REF!&lt;0.05,0,#REF!*__________________________________________la5)</definedName>
    <definedName name="________________________________la12" localSheetId="4">IF(#REF!&lt;0.05,0,#REF!*__________________________________________la5)</definedName>
    <definedName name="________________________________la12" localSheetId="2">IF(#REF!&lt;0.05,0,#REF!*[0]!__________________________________________la5)</definedName>
    <definedName name="________________________________la12" localSheetId="0">IF(#REF!&lt;0.05,0,#REF!*__________________________________________la5)</definedName>
    <definedName name="________________________________la12">IF(#REF!&lt;0.05,0,#REF!*__________________________________________la5)</definedName>
    <definedName name="________________________________la13" localSheetId="10">IF(#REF!="",0,#REF!+#REF!)</definedName>
    <definedName name="________________________________la13" localSheetId="8">IF(#REF!="",0,#REF!+#REF!)</definedName>
    <definedName name="________________________________la13" localSheetId="5">IF(#REF!="",0,#REF!+#REF!)</definedName>
    <definedName name="________________________________la13" localSheetId="3">IF(#REF!="",0,#REF!+#REF!)</definedName>
    <definedName name="________________________________la13" localSheetId="4">IF(#REF!="",0,#REF!+#REF!)</definedName>
    <definedName name="________________________________la13" localSheetId="2">IF(#REF!="",0,#REF!+#REF!)</definedName>
    <definedName name="________________________________la13">IF(#REF!="",0,#REF!+#REF!)</definedName>
    <definedName name="________________________________la14" localSheetId="10">IF(#REF!="",0,#REF!+#REF!)</definedName>
    <definedName name="________________________________la14" localSheetId="8">IF(#REF!="",0,#REF!+#REF!)</definedName>
    <definedName name="________________________________la14" localSheetId="5">IF(#REF!="",0,#REF!+#REF!)</definedName>
    <definedName name="________________________________la14" localSheetId="3">IF(#REF!="",0,#REF!+#REF!)</definedName>
    <definedName name="________________________________la14" localSheetId="4">IF(#REF!="",0,#REF!+#REF!)</definedName>
    <definedName name="________________________________la14" localSheetId="2">IF(#REF!="",0,#REF!+#REF!)</definedName>
    <definedName name="________________________________la14">IF(#REF!="",0,#REF!+#REF!)</definedName>
    <definedName name="________________________________la15" localSheetId="10">IF(#REF!-#REF!&lt;1,0,#REF!-#REF!)</definedName>
    <definedName name="________________________________la15" localSheetId="8">IF(#REF!-#REF!&lt;1,0,#REF!-#REF!)</definedName>
    <definedName name="________________________________la15" localSheetId="5">IF(#REF!-#REF!&lt;1,0,#REF!-#REF!)</definedName>
    <definedName name="________________________________la15" localSheetId="3">IF(#REF!-#REF!&lt;1,0,#REF!-#REF!)</definedName>
    <definedName name="________________________________la15" localSheetId="4">IF(#REF!-#REF!&lt;1,0,#REF!-#REF!)</definedName>
    <definedName name="________________________________la15" localSheetId="2">IF(#REF!-#REF!&lt;1,0,#REF!-#REF!)</definedName>
    <definedName name="________________________________la15">IF(#REF!-#REF!&lt;1,0,#REF!-#REF!)</definedName>
    <definedName name="________________________________la2" localSheetId="8">(Statement!____________________________la3*12)+[0]!____________________________la4</definedName>
    <definedName name="________________________________la2">#N/A</definedName>
    <definedName name="________________________________la3" localSheetId="10">#REF!</definedName>
    <definedName name="________________________________la3" localSheetId="8">#REF!</definedName>
    <definedName name="________________________________la3" localSheetId="5">#REF!</definedName>
    <definedName name="________________________________la3" localSheetId="3">#REF!</definedName>
    <definedName name="________________________________la3" localSheetId="4">#REF!</definedName>
    <definedName name="________________________________la3" localSheetId="2">#REF!</definedName>
    <definedName name="________________________________la3">#REF!</definedName>
    <definedName name="________________________________la4" localSheetId="10">#REF!</definedName>
    <definedName name="________________________________la4" localSheetId="4">#REF!</definedName>
    <definedName name="________________________________la4" localSheetId="2">#REF!</definedName>
    <definedName name="________________________________la4">#REF!</definedName>
    <definedName name="________________________________la5" localSheetId="8">Statement!____________________________la1/12</definedName>
    <definedName name="________________________________la5">#N/A</definedName>
    <definedName name="________________________________la6" localSheetId="10">#REF!</definedName>
    <definedName name="________________________________la6" localSheetId="8">#REF!</definedName>
    <definedName name="________________________________la6" localSheetId="5">#REF!</definedName>
    <definedName name="________________________________la6" localSheetId="3">#REF!</definedName>
    <definedName name="________________________________la6" localSheetId="4">#REF!</definedName>
    <definedName name="________________________________la6" localSheetId="2">#REF!</definedName>
    <definedName name="________________________________la6">#REF!</definedName>
    <definedName name="________________________________la7">#N/A</definedName>
    <definedName name="________________________________la8" localSheetId="10">IF(#REF!&gt;=[0]!____________________________________________la2,"",#REF!+1)</definedName>
    <definedName name="________________________________la8" localSheetId="8">IF(#REF!&gt;=____________________________________________la2,"",#REF!+1)</definedName>
    <definedName name="________________________________la8" localSheetId="5">IF(#REF!&gt;=____________________________________________la2,"",#REF!+1)</definedName>
    <definedName name="________________________________la8" localSheetId="3">IF(#REF!&gt;=____________________________________________la2,"",#REF!+1)</definedName>
    <definedName name="________________________________la8" localSheetId="4">IF(#REF!&gt;=____________________________________________la2,"",#REF!+1)</definedName>
    <definedName name="________________________________la8" localSheetId="2">IF(#REF!&gt;=[0]!____________________________________________la2,"",#REF!+1)</definedName>
    <definedName name="________________________________la8" localSheetId="0">IF(#REF!&gt;=____________________________________________la2,"",#REF!+1)</definedName>
    <definedName name="________________________________la8">IF(#REF!&gt;=____________________________________________la2,"",#REF!+1)</definedName>
    <definedName name="________________________________la9" localSheetId="10">#REF!</definedName>
    <definedName name="________________________________la9" localSheetId="4">#REF!</definedName>
    <definedName name="________________________________la9" localSheetId="2">#REF!</definedName>
    <definedName name="________________________________la9">#REF!</definedName>
    <definedName name="________________________________new1">'[1]หน้า 1'!$N$2</definedName>
    <definedName name="________________________________new2">'[1]หน้า 1'!$N$2</definedName>
    <definedName name="________________________________num2">#N/A</definedName>
    <definedName name="________________________________pay1">#N/A</definedName>
    <definedName name="________________________________pay2">#N/A</definedName>
    <definedName name="________________________________pl1">#N/A</definedName>
    <definedName name="________________________________pmt2">#N/A</definedName>
    <definedName name="________________________________pmt3" localSheetId="10">#REF!</definedName>
    <definedName name="________________________________pmt3" localSheetId="8">#REF!</definedName>
    <definedName name="________________________________pmt3" localSheetId="5">#REF!</definedName>
    <definedName name="________________________________pmt3" localSheetId="3">#REF!</definedName>
    <definedName name="________________________________pmt3" localSheetId="4">#REF!</definedName>
    <definedName name="________________________________pmt3" localSheetId="2">#REF!</definedName>
    <definedName name="________________________________pmt3">#REF!</definedName>
    <definedName name="________________________________pn1">#N/A</definedName>
    <definedName name="________________________________pn3" localSheetId="5">#REF!</definedName>
    <definedName name="________________________________pn3">#REF!</definedName>
    <definedName name="________________________________s1">#N/A</definedName>
    <definedName name="_______________________________CF1">#N/A</definedName>
    <definedName name="_______________________________Int1">IF([4]Payment!$J1048576-[4]Payment!XFA1&lt;1,0,[4]Payment!$J1048576-[4]Payment!$F1)</definedName>
    <definedName name="_______________________________la1" localSheetId="10">#REF!</definedName>
    <definedName name="_______________________________la1" localSheetId="8">#REF!</definedName>
    <definedName name="_______________________________la1" localSheetId="5">#REF!</definedName>
    <definedName name="_______________________________la1" localSheetId="3">#REF!</definedName>
    <definedName name="_______________________________la1" localSheetId="4">#REF!</definedName>
    <definedName name="_______________________________la1" localSheetId="2">#REF!</definedName>
    <definedName name="_______________________________la1">#REF!</definedName>
    <definedName name="_______________________________la10" localSheetId="10">#REF!</definedName>
    <definedName name="_______________________________la10" localSheetId="4">#REF!</definedName>
    <definedName name="_______________________________la10" localSheetId="2">#REF!</definedName>
    <definedName name="_______________________________la10">#REF!</definedName>
    <definedName name="_______________________________la11" localSheetId="10">IF(#REF!&lt;0.05,0,#REF!-#REF!)</definedName>
    <definedName name="_______________________________la11" localSheetId="8">IF(#REF!&lt;0.05,0,#REF!-#REF!)</definedName>
    <definedName name="_______________________________la11" localSheetId="5">IF(#REF!&lt;0.05,0,#REF!-#REF!)</definedName>
    <definedName name="_______________________________la11" localSheetId="3">IF(#REF!&lt;0.05,0,#REF!-#REF!)</definedName>
    <definedName name="_______________________________la11" localSheetId="4">IF(#REF!&lt;0.05,0,#REF!-#REF!)</definedName>
    <definedName name="_______________________________la11" localSheetId="2">IF(#REF!&lt;0.05,0,#REF!-#REF!)</definedName>
    <definedName name="_______________________________la11">IF(#REF!&lt;0.05,0,#REF!-#REF!)</definedName>
    <definedName name="_______________________________la12" localSheetId="10">IF(#REF!&lt;0.05,0,#REF!*[0]!_________________________________________la5)</definedName>
    <definedName name="_______________________________la12" localSheetId="8">IF(#REF!&lt;0.05,0,#REF!*_________________________________________la5)</definedName>
    <definedName name="_______________________________la12" localSheetId="5">IF(#REF!&lt;0.05,0,#REF!*_________________________________________la5)</definedName>
    <definedName name="_______________________________la12" localSheetId="3">IF(#REF!&lt;0.05,0,#REF!*_________________________________________la5)</definedName>
    <definedName name="_______________________________la12" localSheetId="4">IF(#REF!&lt;0.05,0,#REF!*_________________________________________la5)</definedName>
    <definedName name="_______________________________la12" localSheetId="2">IF(#REF!&lt;0.05,0,#REF!*[0]!_________________________________________la5)</definedName>
    <definedName name="_______________________________la12" localSheetId="0">IF(#REF!&lt;0.05,0,#REF!*_________________________________________la5)</definedName>
    <definedName name="_______________________________la12">IF(#REF!&lt;0.05,0,#REF!*_________________________________________la5)</definedName>
    <definedName name="_______________________________la13" localSheetId="10">IF(#REF!="",0,#REF!+#REF!)</definedName>
    <definedName name="_______________________________la13" localSheetId="8">IF(#REF!="",0,#REF!+#REF!)</definedName>
    <definedName name="_______________________________la13" localSheetId="5">IF(#REF!="",0,#REF!+#REF!)</definedName>
    <definedName name="_______________________________la13" localSheetId="3">IF(#REF!="",0,#REF!+#REF!)</definedName>
    <definedName name="_______________________________la13" localSheetId="4">IF(#REF!="",0,#REF!+#REF!)</definedName>
    <definedName name="_______________________________la13" localSheetId="2">IF(#REF!="",0,#REF!+#REF!)</definedName>
    <definedName name="_______________________________la13">IF(#REF!="",0,#REF!+#REF!)</definedName>
    <definedName name="_______________________________la14" localSheetId="10">IF(#REF!="",0,#REF!+#REF!)</definedName>
    <definedName name="_______________________________la14" localSheetId="8">IF(#REF!="",0,#REF!+#REF!)</definedName>
    <definedName name="_______________________________la14" localSheetId="5">IF(#REF!="",0,#REF!+#REF!)</definedName>
    <definedName name="_______________________________la14" localSheetId="3">IF(#REF!="",0,#REF!+#REF!)</definedName>
    <definedName name="_______________________________la14" localSheetId="4">IF(#REF!="",0,#REF!+#REF!)</definedName>
    <definedName name="_______________________________la14" localSheetId="2">IF(#REF!="",0,#REF!+#REF!)</definedName>
    <definedName name="_______________________________la14">IF(#REF!="",0,#REF!+#REF!)</definedName>
    <definedName name="_______________________________la15" localSheetId="10">IF(#REF!-#REF!&lt;1,0,#REF!-#REF!)</definedName>
    <definedName name="_______________________________la15" localSheetId="8">IF(#REF!-#REF!&lt;1,0,#REF!-#REF!)</definedName>
    <definedName name="_______________________________la15" localSheetId="5">IF(#REF!-#REF!&lt;1,0,#REF!-#REF!)</definedName>
    <definedName name="_______________________________la15" localSheetId="3">IF(#REF!-#REF!&lt;1,0,#REF!-#REF!)</definedName>
    <definedName name="_______________________________la15" localSheetId="4">IF(#REF!-#REF!&lt;1,0,#REF!-#REF!)</definedName>
    <definedName name="_______________________________la15" localSheetId="2">IF(#REF!-#REF!&lt;1,0,#REF!-#REF!)</definedName>
    <definedName name="_______________________________la15">IF(#REF!-#REF!&lt;1,0,#REF!-#REF!)</definedName>
    <definedName name="_______________________________la2" localSheetId="8">(Statement!___________________________la3*12)+[0]!___________________________la4</definedName>
    <definedName name="_______________________________la2">#N/A</definedName>
    <definedName name="_______________________________la3" localSheetId="10">#REF!</definedName>
    <definedName name="_______________________________la3" localSheetId="8">#REF!</definedName>
    <definedName name="_______________________________la3" localSheetId="5">#REF!</definedName>
    <definedName name="_______________________________la3" localSheetId="3">#REF!</definedName>
    <definedName name="_______________________________la3" localSheetId="4">#REF!</definedName>
    <definedName name="_______________________________la3" localSheetId="2">#REF!</definedName>
    <definedName name="_______________________________la3">#REF!</definedName>
    <definedName name="_______________________________la4" localSheetId="10">#REF!</definedName>
    <definedName name="_______________________________la4" localSheetId="4">#REF!</definedName>
    <definedName name="_______________________________la4" localSheetId="2">#REF!</definedName>
    <definedName name="_______________________________la4">#REF!</definedName>
    <definedName name="_______________________________la5" localSheetId="8">Statement!___________________________la1/12</definedName>
    <definedName name="_______________________________la5">#N/A</definedName>
    <definedName name="_______________________________la6" localSheetId="10">#REF!</definedName>
    <definedName name="_______________________________la6" localSheetId="8">#REF!</definedName>
    <definedName name="_______________________________la6" localSheetId="5">#REF!</definedName>
    <definedName name="_______________________________la6" localSheetId="3">#REF!</definedName>
    <definedName name="_______________________________la6" localSheetId="4">#REF!</definedName>
    <definedName name="_______________________________la6" localSheetId="2">#REF!</definedName>
    <definedName name="_______________________________la6">#REF!</definedName>
    <definedName name="_______________________________la7">#N/A</definedName>
    <definedName name="_______________________________la8" localSheetId="10">IF(#REF!&gt;=[0]!___________________________________________la2,"",#REF!+1)</definedName>
    <definedName name="_______________________________la8" localSheetId="8">IF(#REF!&gt;=___________________________________________la2,"",#REF!+1)</definedName>
    <definedName name="_______________________________la8" localSheetId="5">IF(#REF!&gt;=___________________________________________la2,"",#REF!+1)</definedName>
    <definedName name="_______________________________la8" localSheetId="3">IF(#REF!&gt;=___________________________________________la2,"",#REF!+1)</definedName>
    <definedName name="_______________________________la8" localSheetId="4">IF(#REF!&gt;=___________________________________________la2,"",#REF!+1)</definedName>
    <definedName name="_______________________________la8" localSheetId="2">IF(#REF!&gt;=[0]!___________________________________________la2,"",#REF!+1)</definedName>
    <definedName name="_______________________________la8" localSheetId="0">IF(#REF!&gt;=___________________________________________la2,"",#REF!+1)</definedName>
    <definedName name="_______________________________la8">IF(#REF!&gt;=___________________________________________la2,"",#REF!+1)</definedName>
    <definedName name="_______________________________la9" localSheetId="10">#REF!</definedName>
    <definedName name="_______________________________la9" localSheetId="4">#REF!</definedName>
    <definedName name="_______________________________la9" localSheetId="2">#REF!</definedName>
    <definedName name="_______________________________la9">#REF!</definedName>
    <definedName name="_______________________________new1">'[1]หน้า 1'!$N$2</definedName>
    <definedName name="_______________________________new2">'[1]หน้า 1'!$N$2</definedName>
    <definedName name="_______________________________num2">#N/A</definedName>
    <definedName name="_______________________________pay1">#N/A</definedName>
    <definedName name="_______________________________pay2">#N/A</definedName>
    <definedName name="_______________________________pl1">#N/A</definedName>
    <definedName name="_______________________________pmt2">#N/A</definedName>
    <definedName name="_______________________________pmt3" localSheetId="10">#REF!</definedName>
    <definedName name="_______________________________pmt3" localSheetId="8">#REF!</definedName>
    <definedName name="_______________________________pmt3" localSheetId="5">#REF!</definedName>
    <definedName name="_______________________________pmt3" localSheetId="3">#REF!</definedName>
    <definedName name="_______________________________pmt3" localSheetId="4">#REF!</definedName>
    <definedName name="_______________________________pmt3" localSheetId="2">#REF!</definedName>
    <definedName name="_______________________________pmt3">#REF!</definedName>
    <definedName name="_______________________________pn1">#N/A</definedName>
    <definedName name="_______________________________pn3" localSheetId="5">#REF!</definedName>
    <definedName name="_______________________________pn3">#REF!</definedName>
    <definedName name="_______________________________s1">#N/A</definedName>
    <definedName name="______________________________a1">#N/A</definedName>
    <definedName name="______________________________CF1">#N/A</definedName>
    <definedName name="______________________________Int1">IF([4]Payment!$J1048576-[4]Payment!XFA1&lt;1,0,[4]Payment!$J1048576-[4]Payment!$F1)</definedName>
    <definedName name="______________________________itp1">#N/A</definedName>
    <definedName name="______________________________la1" localSheetId="10">#REF!</definedName>
    <definedName name="______________________________la1" localSheetId="8">#REF!</definedName>
    <definedName name="______________________________la1" localSheetId="5">#REF!</definedName>
    <definedName name="______________________________la1" localSheetId="3">#REF!</definedName>
    <definedName name="______________________________la1" localSheetId="4">#REF!</definedName>
    <definedName name="______________________________la1" localSheetId="2">#REF!</definedName>
    <definedName name="______________________________la1">#REF!</definedName>
    <definedName name="______________________________la10" localSheetId="10">#REF!</definedName>
    <definedName name="______________________________la10" localSheetId="4">#REF!</definedName>
    <definedName name="______________________________la10" localSheetId="2">#REF!</definedName>
    <definedName name="______________________________la10">#REF!</definedName>
    <definedName name="______________________________la11" localSheetId="10">IF(#REF!&lt;0.05,0,#REF!-#REF!)</definedName>
    <definedName name="______________________________la11" localSheetId="8">IF(#REF!&lt;0.05,0,#REF!-#REF!)</definedName>
    <definedName name="______________________________la11" localSheetId="5">IF(#REF!&lt;0.05,0,#REF!-#REF!)</definedName>
    <definedName name="______________________________la11" localSheetId="3">IF(#REF!&lt;0.05,0,#REF!-#REF!)</definedName>
    <definedName name="______________________________la11" localSheetId="4">IF(#REF!&lt;0.05,0,#REF!-#REF!)</definedName>
    <definedName name="______________________________la11" localSheetId="2">IF(#REF!&lt;0.05,0,#REF!-#REF!)</definedName>
    <definedName name="______________________________la11">IF(#REF!&lt;0.05,0,#REF!-#REF!)</definedName>
    <definedName name="______________________________la12" localSheetId="10">IF(#REF!&lt;0.05,0,#REF!*[0]!________________________________________la5)</definedName>
    <definedName name="______________________________la12" localSheetId="8">IF(#REF!&lt;0.05,0,#REF!*________________________________________la5)</definedName>
    <definedName name="______________________________la12" localSheetId="5">IF(#REF!&lt;0.05,0,#REF!*________________________________________la5)</definedName>
    <definedName name="______________________________la12" localSheetId="3">IF(#REF!&lt;0.05,0,#REF!*________________________________________la5)</definedName>
    <definedName name="______________________________la12" localSheetId="4">IF(#REF!&lt;0.05,0,#REF!*________________________________________la5)</definedName>
    <definedName name="______________________________la12" localSheetId="2">IF(#REF!&lt;0.05,0,#REF!*[0]!________________________________________la5)</definedName>
    <definedName name="______________________________la12" localSheetId="0">IF(#REF!&lt;0.05,0,#REF!*________________________________________la5)</definedName>
    <definedName name="______________________________la12">IF(#REF!&lt;0.05,0,#REF!*________________________________________la5)</definedName>
    <definedName name="______________________________la13" localSheetId="10">IF(#REF!="",0,#REF!+#REF!)</definedName>
    <definedName name="______________________________la13" localSheetId="8">IF(#REF!="",0,#REF!+#REF!)</definedName>
    <definedName name="______________________________la13" localSheetId="5">IF(#REF!="",0,#REF!+#REF!)</definedName>
    <definedName name="______________________________la13" localSheetId="3">IF(#REF!="",0,#REF!+#REF!)</definedName>
    <definedName name="______________________________la13" localSheetId="4">IF(#REF!="",0,#REF!+#REF!)</definedName>
    <definedName name="______________________________la13" localSheetId="2">IF(#REF!="",0,#REF!+#REF!)</definedName>
    <definedName name="______________________________la13">IF(#REF!="",0,#REF!+#REF!)</definedName>
    <definedName name="______________________________la14" localSheetId="10">IF(#REF!="",0,#REF!+#REF!)</definedName>
    <definedName name="______________________________la14" localSheetId="8">IF(#REF!="",0,#REF!+#REF!)</definedName>
    <definedName name="______________________________la14" localSheetId="5">IF(#REF!="",0,#REF!+#REF!)</definedName>
    <definedName name="______________________________la14" localSheetId="3">IF(#REF!="",0,#REF!+#REF!)</definedName>
    <definedName name="______________________________la14" localSheetId="4">IF(#REF!="",0,#REF!+#REF!)</definedName>
    <definedName name="______________________________la14" localSheetId="2">IF(#REF!="",0,#REF!+#REF!)</definedName>
    <definedName name="______________________________la14">IF(#REF!="",0,#REF!+#REF!)</definedName>
    <definedName name="______________________________la15" localSheetId="10">IF(#REF!-#REF!&lt;1,0,#REF!-#REF!)</definedName>
    <definedName name="______________________________la15" localSheetId="8">IF(#REF!-#REF!&lt;1,0,#REF!-#REF!)</definedName>
    <definedName name="______________________________la15" localSheetId="5">IF(#REF!-#REF!&lt;1,0,#REF!-#REF!)</definedName>
    <definedName name="______________________________la15" localSheetId="3">IF(#REF!-#REF!&lt;1,0,#REF!-#REF!)</definedName>
    <definedName name="______________________________la15" localSheetId="4">IF(#REF!-#REF!&lt;1,0,#REF!-#REF!)</definedName>
    <definedName name="______________________________la15" localSheetId="2">IF(#REF!-#REF!&lt;1,0,#REF!-#REF!)</definedName>
    <definedName name="______________________________la15">IF(#REF!-#REF!&lt;1,0,#REF!-#REF!)</definedName>
    <definedName name="______________________________la2" localSheetId="8">(Statement!___________________________la3*12)+[0]!___________________________la4</definedName>
    <definedName name="______________________________la2">#N/A</definedName>
    <definedName name="______________________________la3" localSheetId="10">#REF!</definedName>
    <definedName name="______________________________la3" localSheetId="8">#REF!</definedName>
    <definedName name="______________________________la3" localSheetId="5">#REF!</definedName>
    <definedName name="______________________________la3" localSheetId="3">#REF!</definedName>
    <definedName name="______________________________la3" localSheetId="4">#REF!</definedName>
    <definedName name="______________________________la3" localSheetId="2">#REF!</definedName>
    <definedName name="______________________________la3">#REF!</definedName>
    <definedName name="______________________________la4" localSheetId="10">#REF!</definedName>
    <definedName name="______________________________la4" localSheetId="4">#REF!</definedName>
    <definedName name="______________________________la4" localSheetId="2">#REF!</definedName>
    <definedName name="______________________________la4">#REF!</definedName>
    <definedName name="______________________________la5" localSheetId="8">Statement!___________________________la1/12</definedName>
    <definedName name="______________________________la5">#N/A</definedName>
    <definedName name="______________________________la6" localSheetId="10">#REF!</definedName>
    <definedName name="______________________________la6" localSheetId="8">#REF!</definedName>
    <definedName name="______________________________la6" localSheetId="5">#REF!</definedName>
    <definedName name="______________________________la6" localSheetId="3">#REF!</definedName>
    <definedName name="______________________________la6" localSheetId="4">#REF!</definedName>
    <definedName name="______________________________la6" localSheetId="2">#REF!</definedName>
    <definedName name="______________________________la6">#REF!</definedName>
    <definedName name="______________________________la7">#N/A</definedName>
    <definedName name="______________________________la8" localSheetId="10">IF(#REF!&gt;=[0]!__________________________________________la2,"",#REF!+1)</definedName>
    <definedName name="______________________________la8" localSheetId="8">IF(#REF!&gt;=__________________________________________la2,"",#REF!+1)</definedName>
    <definedName name="______________________________la8" localSheetId="5">IF(#REF!&gt;=__________________________________________la2,"",#REF!+1)</definedName>
    <definedName name="______________________________la8" localSheetId="3">IF(#REF!&gt;=__________________________________________la2,"",#REF!+1)</definedName>
    <definedName name="______________________________la8" localSheetId="4">IF(#REF!&gt;=__________________________________________la2,"",#REF!+1)</definedName>
    <definedName name="______________________________la8" localSheetId="2">IF(#REF!&gt;=[0]!__________________________________________la2,"",#REF!+1)</definedName>
    <definedName name="______________________________la8" localSheetId="0">IF(#REF!&gt;=__________________________________________la2,"",#REF!+1)</definedName>
    <definedName name="______________________________la8">IF(#REF!&gt;=__________________________________________la2,"",#REF!+1)</definedName>
    <definedName name="______________________________la9" localSheetId="10">#REF!</definedName>
    <definedName name="______________________________la9" localSheetId="4">#REF!</definedName>
    <definedName name="______________________________la9" localSheetId="2">#REF!</definedName>
    <definedName name="______________________________la9">#REF!</definedName>
    <definedName name="______________________________new1">'[1]หน้า 1'!$N$2</definedName>
    <definedName name="______________________________new2">'[1]หน้า 1'!$N$2</definedName>
    <definedName name="______________________________num2">#N/A</definedName>
    <definedName name="______________________________pay1">#N/A</definedName>
    <definedName name="______________________________pay2">#N/A</definedName>
    <definedName name="______________________________pl1">#N/A</definedName>
    <definedName name="______________________________pmt2">#N/A</definedName>
    <definedName name="______________________________pmt3" localSheetId="10">#REF!</definedName>
    <definedName name="______________________________pmt3" localSheetId="8">#REF!</definedName>
    <definedName name="______________________________pmt3" localSheetId="5">#REF!</definedName>
    <definedName name="______________________________pmt3" localSheetId="3">#REF!</definedName>
    <definedName name="______________________________pmt3" localSheetId="4">#REF!</definedName>
    <definedName name="______________________________pmt3" localSheetId="2">#REF!</definedName>
    <definedName name="______________________________pmt3">#REF!</definedName>
    <definedName name="______________________________pn1">#N/A</definedName>
    <definedName name="______________________________pn3" localSheetId="5">#REF!</definedName>
    <definedName name="______________________________pn3">#REF!</definedName>
    <definedName name="______________________________s1">#N/A</definedName>
    <definedName name="______________________________to1">#N/A</definedName>
    <definedName name="______________________________top1">#N/A</definedName>
    <definedName name="______________________________tp1">#N/A</definedName>
    <definedName name="_____________________________a1">#N/A</definedName>
    <definedName name="_____________________________CF1">#N/A</definedName>
    <definedName name="_____________________________Int1">IF([4]Payment!$J1048576-[4]Payment!XFA1&lt;1,0,[4]Payment!$J1048576-[4]Payment!$F1)</definedName>
    <definedName name="_____________________________itp1">#N/A</definedName>
    <definedName name="_____________________________la1" localSheetId="10">#REF!</definedName>
    <definedName name="_____________________________la1" localSheetId="8">#REF!</definedName>
    <definedName name="_____________________________la1" localSheetId="5">#REF!</definedName>
    <definedName name="_____________________________la1" localSheetId="3">#REF!</definedName>
    <definedName name="_____________________________la1" localSheetId="4">#REF!</definedName>
    <definedName name="_____________________________la1" localSheetId="2">#REF!</definedName>
    <definedName name="_____________________________la1">#REF!</definedName>
    <definedName name="_____________________________la10" localSheetId="10">#REF!</definedName>
    <definedName name="_____________________________la10" localSheetId="4">#REF!</definedName>
    <definedName name="_____________________________la10" localSheetId="2">#REF!</definedName>
    <definedName name="_____________________________la10">#REF!</definedName>
    <definedName name="_____________________________la11" localSheetId="10">IF(#REF!&lt;0.05,0,#REF!-#REF!)</definedName>
    <definedName name="_____________________________la11" localSheetId="8">IF(#REF!&lt;0.05,0,#REF!-#REF!)</definedName>
    <definedName name="_____________________________la11" localSheetId="5">IF(#REF!&lt;0.05,0,#REF!-#REF!)</definedName>
    <definedName name="_____________________________la11" localSheetId="3">IF(#REF!&lt;0.05,0,#REF!-#REF!)</definedName>
    <definedName name="_____________________________la11" localSheetId="4">IF(#REF!&lt;0.05,0,#REF!-#REF!)</definedName>
    <definedName name="_____________________________la11" localSheetId="2">IF(#REF!&lt;0.05,0,#REF!-#REF!)</definedName>
    <definedName name="_____________________________la11">IF(#REF!&lt;0.05,0,#REF!-#REF!)</definedName>
    <definedName name="_____________________________la12" localSheetId="10">IF(#REF!&lt;0.05,0,#REF!*_______________________________________la5)</definedName>
    <definedName name="_____________________________la12" localSheetId="8">IF(#REF!&lt;0.05,0,#REF!*_______________________________________la5)</definedName>
    <definedName name="_____________________________la12" localSheetId="5">IF(#REF!&lt;0.05,0,#REF!*_______________________________________la5)</definedName>
    <definedName name="_____________________________la12" localSheetId="3">IF(#REF!&lt;0.05,0,#REF!*_______________________________________la5)</definedName>
    <definedName name="_____________________________la12" localSheetId="4">IF(#REF!&lt;0.05,0,#REF!*_______________________________________la5)</definedName>
    <definedName name="_____________________________la12" localSheetId="2">IF(#REF!&lt;0.05,0,#REF!*_______________________________________la5)</definedName>
    <definedName name="_____________________________la12" localSheetId="0">IF(#REF!&lt;0.05,0,#REF!*_______________________________________la5)</definedName>
    <definedName name="_____________________________la12">IF(#REF!&lt;0.05,0,#REF!*_______________________________________la5)</definedName>
    <definedName name="_____________________________la13" localSheetId="10">IF(#REF!="",0,#REF!+#REF!)</definedName>
    <definedName name="_____________________________la13" localSheetId="8">IF(#REF!="",0,#REF!+#REF!)</definedName>
    <definedName name="_____________________________la13" localSheetId="5">IF(#REF!="",0,#REF!+#REF!)</definedName>
    <definedName name="_____________________________la13" localSheetId="3">IF(#REF!="",0,#REF!+#REF!)</definedName>
    <definedName name="_____________________________la13" localSheetId="4">IF(#REF!="",0,#REF!+#REF!)</definedName>
    <definedName name="_____________________________la13" localSheetId="2">IF(#REF!="",0,#REF!+#REF!)</definedName>
    <definedName name="_____________________________la13">IF(#REF!="",0,#REF!+#REF!)</definedName>
    <definedName name="_____________________________la14" localSheetId="10">IF(#REF!="",0,#REF!+#REF!)</definedName>
    <definedName name="_____________________________la14" localSheetId="8">IF(#REF!="",0,#REF!+#REF!)</definedName>
    <definedName name="_____________________________la14" localSheetId="5">IF(#REF!="",0,#REF!+#REF!)</definedName>
    <definedName name="_____________________________la14" localSheetId="3">IF(#REF!="",0,#REF!+#REF!)</definedName>
    <definedName name="_____________________________la14" localSheetId="4">IF(#REF!="",0,#REF!+#REF!)</definedName>
    <definedName name="_____________________________la14" localSheetId="2">IF(#REF!="",0,#REF!+#REF!)</definedName>
    <definedName name="_____________________________la14">IF(#REF!="",0,#REF!+#REF!)</definedName>
    <definedName name="_____________________________la15" localSheetId="10">IF(#REF!-#REF!&lt;1,0,#REF!-#REF!)</definedName>
    <definedName name="_____________________________la15" localSheetId="8">IF(#REF!-#REF!&lt;1,0,#REF!-#REF!)</definedName>
    <definedName name="_____________________________la15" localSheetId="5">IF(#REF!-#REF!&lt;1,0,#REF!-#REF!)</definedName>
    <definedName name="_____________________________la15" localSheetId="3">IF(#REF!-#REF!&lt;1,0,#REF!-#REF!)</definedName>
    <definedName name="_____________________________la15" localSheetId="4">IF(#REF!-#REF!&lt;1,0,#REF!-#REF!)</definedName>
    <definedName name="_____________________________la15" localSheetId="2">IF(#REF!-#REF!&lt;1,0,#REF!-#REF!)</definedName>
    <definedName name="_____________________________la15">IF(#REF!-#REF!&lt;1,0,#REF!-#REF!)</definedName>
    <definedName name="_____________________________la2" localSheetId="8">(Statement!__________________________la3*12)+[0]!__________________________la4</definedName>
    <definedName name="_____________________________la2">#N/A</definedName>
    <definedName name="_____________________________la3" localSheetId="10">#REF!</definedName>
    <definedName name="_____________________________la3" localSheetId="8">#REF!</definedName>
    <definedName name="_____________________________la3" localSheetId="5">#REF!</definedName>
    <definedName name="_____________________________la3" localSheetId="3">#REF!</definedName>
    <definedName name="_____________________________la3" localSheetId="4">#REF!</definedName>
    <definedName name="_____________________________la3" localSheetId="2">#REF!</definedName>
    <definedName name="_____________________________la3">#REF!</definedName>
    <definedName name="_____________________________la4" localSheetId="10">#REF!</definedName>
    <definedName name="_____________________________la4" localSheetId="4">#REF!</definedName>
    <definedName name="_____________________________la4" localSheetId="2">#REF!</definedName>
    <definedName name="_____________________________la4">#REF!</definedName>
    <definedName name="_____________________________la5" localSheetId="8">Statement!__________________________la1/12</definedName>
    <definedName name="_____________________________la5">#N/A</definedName>
    <definedName name="_____________________________la6" localSheetId="10">#REF!</definedName>
    <definedName name="_____________________________la6" localSheetId="8">#REF!</definedName>
    <definedName name="_____________________________la6" localSheetId="5">#REF!</definedName>
    <definedName name="_____________________________la6" localSheetId="3">#REF!</definedName>
    <definedName name="_____________________________la6" localSheetId="4">#REF!</definedName>
    <definedName name="_____________________________la6" localSheetId="2">#REF!</definedName>
    <definedName name="_____________________________la6">#REF!</definedName>
    <definedName name="_____________________________la7">#N/A</definedName>
    <definedName name="_____________________________la8" localSheetId="10">IF(#REF!&gt;=_________________________________________la2,"",#REF!+1)</definedName>
    <definedName name="_____________________________la8" localSheetId="8">IF(#REF!&gt;=_________________________________________la2,"",#REF!+1)</definedName>
    <definedName name="_____________________________la8" localSheetId="5">IF(#REF!&gt;=_________________________________________la2,"",#REF!+1)</definedName>
    <definedName name="_____________________________la8" localSheetId="3">IF(#REF!&gt;=_________________________________________la2,"",#REF!+1)</definedName>
    <definedName name="_____________________________la8" localSheetId="4">IF(#REF!&gt;=_________________________________________la2,"",#REF!+1)</definedName>
    <definedName name="_____________________________la8" localSheetId="2">IF(#REF!&gt;=_________________________________________la2,"",#REF!+1)</definedName>
    <definedName name="_____________________________la8" localSheetId="0">IF(#REF!&gt;=_________________________________________la2,"",#REF!+1)</definedName>
    <definedName name="_____________________________la8">IF(#REF!&gt;=_________________________________________la2,"",#REF!+1)</definedName>
    <definedName name="_____________________________la9" localSheetId="10">#REF!</definedName>
    <definedName name="_____________________________la9" localSheetId="4">#REF!</definedName>
    <definedName name="_____________________________la9" localSheetId="2">#REF!</definedName>
    <definedName name="_____________________________la9">#REF!</definedName>
    <definedName name="_____________________________new1">'[5]หน้า 1'!$N$2</definedName>
    <definedName name="_____________________________new2">'[5]หน้า 1'!$N$2</definedName>
    <definedName name="_____________________________num2">#N/A</definedName>
    <definedName name="_____________________________pay1">#N/A</definedName>
    <definedName name="_____________________________pay2">#N/A</definedName>
    <definedName name="_____________________________pl1">#N/A</definedName>
    <definedName name="_____________________________pmt2">#N/A</definedName>
    <definedName name="_____________________________pmt3" localSheetId="10">#REF!</definedName>
    <definedName name="_____________________________pmt3" localSheetId="8">#REF!</definedName>
    <definedName name="_____________________________pmt3" localSheetId="5">#REF!</definedName>
    <definedName name="_____________________________pmt3" localSheetId="3">#REF!</definedName>
    <definedName name="_____________________________pmt3" localSheetId="4">#REF!</definedName>
    <definedName name="_____________________________pmt3" localSheetId="2">#REF!</definedName>
    <definedName name="_____________________________pmt3">#REF!</definedName>
    <definedName name="_____________________________pn1">#N/A</definedName>
    <definedName name="_____________________________pn3" localSheetId="5">#REF!</definedName>
    <definedName name="_____________________________pn3">#REF!</definedName>
    <definedName name="_____________________________ps100">[6]ตารางชำระหนี้!Interest_rate/12</definedName>
    <definedName name="_____________________________s1">#N/A</definedName>
    <definedName name="_____________________________to1">#N/A</definedName>
    <definedName name="_____________________________top1">#N/A</definedName>
    <definedName name="_____________________________tp1">#N/A</definedName>
    <definedName name="____________________________a1">#N/A</definedName>
    <definedName name="____________________________bay3">#N/A</definedName>
    <definedName name="____________________________CF1">#N/A</definedName>
    <definedName name="____________________________Int1">IF([4]Payment!$J1048576-[4]Payment!XFA1&lt;1,0,[4]Payment!$J1048576-[4]Payment!$F1)</definedName>
    <definedName name="____________________________itp1">#N/A</definedName>
    <definedName name="____________________________la1" localSheetId="10">#REF!</definedName>
    <definedName name="____________________________la1" localSheetId="8">#REF!</definedName>
    <definedName name="____________________________la1" localSheetId="5">#REF!</definedName>
    <definedName name="____________________________la1" localSheetId="3">#REF!</definedName>
    <definedName name="____________________________la1" localSheetId="4">#REF!</definedName>
    <definedName name="____________________________la1" localSheetId="2">#REF!</definedName>
    <definedName name="____________________________la1">#REF!</definedName>
    <definedName name="____________________________la10" localSheetId="10">#REF!</definedName>
    <definedName name="____________________________la10" localSheetId="4">#REF!</definedName>
    <definedName name="____________________________la10" localSheetId="2">#REF!</definedName>
    <definedName name="____________________________la10">#REF!</definedName>
    <definedName name="____________________________la11" localSheetId="10">IF(#REF!&lt;0.05,0,#REF!-#REF!)</definedName>
    <definedName name="____________________________la11" localSheetId="8">IF(#REF!&lt;0.05,0,#REF!-#REF!)</definedName>
    <definedName name="____________________________la11" localSheetId="5">IF(#REF!&lt;0.05,0,#REF!-#REF!)</definedName>
    <definedName name="____________________________la11" localSheetId="3">IF(#REF!&lt;0.05,0,#REF!-#REF!)</definedName>
    <definedName name="____________________________la11" localSheetId="4">IF(#REF!&lt;0.05,0,#REF!-#REF!)</definedName>
    <definedName name="____________________________la11" localSheetId="2">IF(#REF!&lt;0.05,0,#REF!-#REF!)</definedName>
    <definedName name="____________________________la11">IF(#REF!&lt;0.05,0,#REF!-#REF!)</definedName>
    <definedName name="____________________________la12" localSheetId="8">IF(#REF!&lt;0.05,0,#REF!*Statement!____________________________la5)</definedName>
    <definedName name="____________________________la12">#N/A</definedName>
    <definedName name="____________________________la13" localSheetId="10">IF(#REF!="",0,#REF!+#REF!)</definedName>
    <definedName name="____________________________la13" localSheetId="8">IF(#REF!="",0,#REF!+#REF!)</definedName>
    <definedName name="____________________________la13" localSheetId="5">IF(#REF!="",0,#REF!+#REF!)</definedName>
    <definedName name="____________________________la13" localSheetId="3">IF(#REF!="",0,#REF!+#REF!)</definedName>
    <definedName name="____________________________la13" localSheetId="4">IF(#REF!="",0,#REF!+#REF!)</definedName>
    <definedName name="____________________________la13" localSheetId="2">IF(#REF!="",0,#REF!+#REF!)</definedName>
    <definedName name="____________________________la13">IF(#REF!="",0,#REF!+#REF!)</definedName>
    <definedName name="____________________________la14" localSheetId="10">IF(#REF!="",0,#REF!+#REF!)</definedName>
    <definedName name="____________________________la14" localSheetId="8">IF(#REF!="",0,#REF!+#REF!)</definedName>
    <definedName name="____________________________la14" localSheetId="5">IF(#REF!="",0,#REF!+#REF!)</definedName>
    <definedName name="____________________________la14" localSheetId="3">IF(#REF!="",0,#REF!+#REF!)</definedName>
    <definedName name="____________________________la14" localSheetId="4">IF(#REF!="",0,#REF!+#REF!)</definedName>
    <definedName name="____________________________la14" localSheetId="2">IF(#REF!="",0,#REF!+#REF!)</definedName>
    <definedName name="____________________________la14">IF(#REF!="",0,#REF!+#REF!)</definedName>
    <definedName name="____________________________la15" localSheetId="10">IF(#REF!-#REF!&lt;1,0,#REF!-#REF!)</definedName>
    <definedName name="____________________________la15" localSheetId="8">IF(#REF!-#REF!&lt;1,0,#REF!-#REF!)</definedName>
    <definedName name="____________________________la15" localSheetId="5">IF(#REF!-#REF!&lt;1,0,#REF!-#REF!)</definedName>
    <definedName name="____________________________la15" localSheetId="3">IF(#REF!-#REF!&lt;1,0,#REF!-#REF!)</definedName>
    <definedName name="____________________________la15" localSheetId="4">IF(#REF!-#REF!&lt;1,0,#REF!-#REF!)</definedName>
    <definedName name="____________________________la15" localSheetId="2">IF(#REF!-#REF!&lt;1,0,#REF!-#REF!)</definedName>
    <definedName name="____________________________la15">IF(#REF!-#REF!&lt;1,0,#REF!-#REF!)</definedName>
    <definedName name="____________________________la2">#N/A</definedName>
    <definedName name="____________________________la3" localSheetId="10">#REF!</definedName>
    <definedName name="____________________________la3" localSheetId="8">#REF!</definedName>
    <definedName name="____________________________la3" localSheetId="5">#REF!</definedName>
    <definedName name="____________________________la3" localSheetId="3">#REF!</definedName>
    <definedName name="____________________________la3" localSheetId="4">#REF!</definedName>
    <definedName name="____________________________la3" localSheetId="2">#REF!</definedName>
    <definedName name="____________________________la3">#REF!</definedName>
    <definedName name="____________________________la4" localSheetId="10">#REF!</definedName>
    <definedName name="____________________________la4" localSheetId="4">#REF!</definedName>
    <definedName name="____________________________la4" localSheetId="2">#REF!</definedName>
    <definedName name="____________________________la4">#REF!</definedName>
    <definedName name="____________________________la5" localSheetId="8">Statement!_________________________la1/12</definedName>
    <definedName name="____________________________la5">#N/A</definedName>
    <definedName name="____________________________la6" localSheetId="10">#REF!</definedName>
    <definedName name="____________________________la6" localSheetId="8">#REF!</definedName>
    <definedName name="____________________________la6" localSheetId="5">#REF!</definedName>
    <definedName name="____________________________la6" localSheetId="3">#REF!</definedName>
    <definedName name="____________________________la6" localSheetId="4">#REF!</definedName>
    <definedName name="____________________________la6" localSheetId="2">#REF!</definedName>
    <definedName name="____________________________la6">#REF!</definedName>
    <definedName name="____________________________la7" localSheetId="8">IF(#REF!&lt;0.05,0,IF(Statement!____________________________la8&lt;=Statement!_________________________la6,[0]!_________________________la9*Statement!____________________________la5,[0]!_________________________la10))</definedName>
    <definedName name="____________________________la7">#N/A</definedName>
    <definedName name="____________________________la8" localSheetId="10">IF(#REF!&gt;=[0]!____________________________la2,"",#REF!+1)</definedName>
    <definedName name="____________________________la8" localSheetId="8">IF(#REF!&gt;=[0]!____________________________la2,"",#REF!+1)</definedName>
    <definedName name="____________________________la8" localSheetId="5">IF(#REF!&gt;=[0]!____________________________la2,"",#REF!+1)</definedName>
    <definedName name="____________________________la8" localSheetId="3">IF(#REF!&gt;=[0]!____________________________la2,"",#REF!+1)</definedName>
    <definedName name="____________________________la8" localSheetId="4">IF(#REF!&gt;=[0]!____________________________la2,"",#REF!+1)</definedName>
    <definedName name="____________________________la8" localSheetId="9">IF(#REF!&gt;=[0]!____________________________la2,"",#REF!+1)</definedName>
    <definedName name="____________________________la8" localSheetId="2">IF(#REF!&gt;=[7]!____________________________la2,"",#REF!+1)</definedName>
    <definedName name="____________________________la8" localSheetId="0">IF(#REF!&gt;=[0]!____________________________la2,"",#REF!+1)</definedName>
    <definedName name="____________________________la8">IF(#REF!&gt;=[0]!____________________________la2,"",#REF!+1)</definedName>
    <definedName name="____________________________la9" localSheetId="10">#REF!</definedName>
    <definedName name="____________________________la9" localSheetId="4">#REF!</definedName>
    <definedName name="____________________________la9" localSheetId="2">#REF!</definedName>
    <definedName name="____________________________la9">#REF!</definedName>
    <definedName name="____________________________new1">'[5]หน้า 1'!$N$2</definedName>
    <definedName name="____________________________new2">'[5]หน้า 1'!$N$2</definedName>
    <definedName name="____________________________num2">#N/A</definedName>
    <definedName name="____________________________pay1">#N/A</definedName>
    <definedName name="____________________________pay2">#N/A</definedName>
    <definedName name="____________________________pl1">#N/A</definedName>
    <definedName name="____________________________pmt2" localSheetId="8">IF(#REF!&gt;=[0]!pmmt2,"",#REF!+1)</definedName>
    <definedName name="____________________________pmt2" localSheetId="5">#N/A</definedName>
    <definedName name="____________________________pmt2" localSheetId="4">#N/A</definedName>
    <definedName name="____________________________pmt2" localSheetId="9">IF(#REF!&gt;=[0]!pmmt2,"",#REF!+1)</definedName>
    <definedName name="____________________________pmt2" localSheetId="0">IF(#REF!&gt;=[0]!pmmt2,"",#REF!+1)</definedName>
    <definedName name="____________________________pmt2">#N/A</definedName>
    <definedName name="____________________________pmt3" localSheetId="10">#REF!</definedName>
    <definedName name="____________________________pmt3" localSheetId="5">#REF!</definedName>
    <definedName name="____________________________pmt3" localSheetId="3">#REF!</definedName>
    <definedName name="____________________________pmt3" localSheetId="4">#REF!</definedName>
    <definedName name="____________________________pmt3" localSheetId="2">#REF!</definedName>
    <definedName name="____________________________pmt3">#REF!</definedName>
    <definedName name="____________________________pn1">#N/A</definedName>
    <definedName name="____________________________pn3" localSheetId="5">#REF!</definedName>
    <definedName name="____________________________pn3">#REF!</definedName>
    <definedName name="____________________________ps100">[6]ตารางชำระหนี้!Interest_rate/12</definedName>
    <definedName name="____________________________s1">#N/A</definedName>
    <definedName name="____________________________to1">#N/A</definedName>
    <definedName name="____________________________top1">#N/A</definedName>
    <definedName name="____________________________tp1">#N/A</definedName>
    <definedName name="___________________________a1">#N/A</definedName>
    <definedName name="___________________________acc2">#N/A</definedName>
    <definedName name="___________________________acc3">#N/A</definedName>
    <definedName name="___________________________bay3">#N/A</definedName>
    <definedName name="___________________________bs2">#N/A</definedName>
    <definedName name="___________________________CF1">#N/A</definedName>
    <definedName name="___________________________Int1">IF([4]Payment!$J1048576-[4]Payment!XFA1&lt;1,0,[4]Payment!$J1048576-[4]Payment!$F1)</definedName>
    <definedName name="___________________________itp1">#N/A</definedName>
    <definedName name="___________________________la1" localSheetId="10">#REF!</definedName>
    <definedName name="___________________________la1" localSheetId="8">#REF!</definedName>
    <definedName name="___________________________la1" localSheetId="5">#REF!</definedName>
    <definedName name="___________________________la1" localSheetId="3">#REF!</definedName>
    <definedName name="___________________________la1" localSheetId="4">#REF!</definedName>
    <definedName name="___________________________la1" localSheetId="2">#REF!</definedName>
    <definedName name="___________________________la1">#REF!</definedName>
    <definedName name="___________________________la10" localSheetId="10">#REF!</definedName>
    <definedName name="___________________________la10" localSheetId="4">#REF!</definedName>
    <definedName name="___________________________la10" localSheetId="2">#REF!</definedName>
    <definedName name="___________________________la10">#REF!</definedName>
    <definedName name="___________________________la11" localSheetId="10">IF(#REF!&lt;0.05,0,#REF!-#REF!)</definedName>
    <definedName name="___________________________la11" localSheetId="8">IF(#REF!&lt;0.05,0,#REF!-#REF!)</definedName>
    <definedName name="___________________________la11" localSheetId="5">IF(#REF!&lt;0.05,0,#REF!-#REF!)</definedName>
    <definedName name="___________________________la11" localSheetId="3">IF(#REF!&lt;0.05,0,#REF!-#REF!)</definedName>
    <definedName name="___________________________la11" localSheetId="4">IF(#REF!&lt;0.05,0,#REF!-#REF!)</definedName>
    <definedName name="___________________________la11" localSheetId="2">IF(#REF!&lt;0.05,0,#REF!-#REF!)</definedName>
    <definedName name="___________________________la11">IF(#REF!&lt;0.05,0,#REF!-#REF!)</definedName>
    <definedName name="___________________________la12" localSheetId="8">IF(#REF!&lt;0.05,0,#REF!*Statement!___________________________la5)</definedName>
    <definedName name="___________________________la12">#N/A</definedName>
    <definedName name="___________________________la13" localSheetId="10">IF(#REF!="",0,#REF!+#REF!)</definedName>
    <definedName name="___________________________la13" localSheetId="8">IF(#REF!="",0,#REF!+#REF!)</definedName>
    <definedName name="___________________________la13" localSheetId="5">IF(#REF!="",0,#REF!+#REF!)</definedName>
    <definedName name="___________________________la13" localSheetId="3">IF(#REF!="",0,#REF!+#REF!)</definedName>
    <definedName name="___________________________la13" localSheetId="4">IF(#REF!="",0,#REF!+#REF!)</definedName>
    <definedName name="___________________________la13" localSheetId="2">IF(#REF!="",0,#REF!+#REF!)</definedName>
    <definedName name="___________________________la13">IF(#REF!="",0,#REF!+#REF!)</definedName>
    <definedName name="___________________________la14" localSheetId="10">IF(#REF!="",0,#REF!+#REF!)</definedName>
    <definedName name="___________________________la14" localSheetId="8">IF(#REF!="",0,#REF!+#REF!)</definedName>
    <definedName name="___________________________la14" localSheetId="5">IF(#REF!="",0,#REF!+#REF!)</definedName>
    <definedName name="___________________________la14" localSheetId="3">IF(#REF!="",0,#REF!+#REF!)</definedName>
    <definedName name="___________________________la14" localSheetId="4">IF(#REF!="",0,#REF!+#REF!)</definedName>
    <definedName name="___________________________la14" localSheetId="2">IF(#REF!="",0,#REF!+#REF!)</definedName>
    <definedName name="___________________________la14">IF(#REF!="",0,#REF!+#REF!)</definedName>
    <definedName name="___________________________la15" localSheetId="10">IF(#REF!-#REF!&lt;1,0,#REF!-#REF!)</definedName>
    <definedName name="___________________________la15" localSheetId="8">IF(#REF!-#REF!&lt;1,0,#REF!-#REF!)</definedName>
    <definedName name="___________________________la15" localSheetId="5">IF(#REF!-#REF!&lt;1,0,#REF!-#REF!)</definedName>
    <definedName name="___________________________la15" localSheetId="3">IF(#REF!-#REF!&lt;1,0,#REF!-#REF!)</definedName>
    <definedName name="___________________________la15" localSheetId="4">IF(#REF!-#REF!&lt;1,0,#REF!-#REF!)</definedName>
    <definedName name="___________________________la15" localSheetId="2">IF(#REF!-#REF!&lt;1,0,#REF!-#REF!)</definedName>
    <definedName name="___________________________la15">IF(#REF!-#REF!&lt;1,0,#REF!-#REF!)</definedName>
    <definedName name="___________________________la2">#N/A</definedName>
    <definedName name="___________________________la3" localSheetId="10">#REF!</definedName>
    <definedName name="___________________________la3" localSheetId="8">#REF!</definedName>
    <definedName name="___________________________la3" localSheetId="5">#REF!</definedName>
    <definedName name="___________________________la3" localSheetId="3">#REF!</definedName>
    <definedName name="___________________________la3" localSheetId="4">#REF!</definedName>
    <definedName name="___________________________la3" localSheetId="2">#REF!</definedName>
    <definedName name="___________________________la3">#REF!</definedName>
    <definedName name="___________________________la4" localSheetId="10">#REF!</definedName>
    <definedName name="___________________________la4" localSheetId="4">#REF!</definedName>
    <definedName name="___________________________la4" localSheetId="2">#REF!</definedName>
    <definedName name="___________________________la4">#REF!</definedName>
    <definedName name="___________________________la5" localSheetId="8">Statement!________________________la1/12</definedName>
    <definedName name="___________________________la5">#N/A</definedName>
    <definedName name="___________________________la6" localSheetId="10">#REF!</definedName>
    <definedName name="___________________________la6" localSheetId="8">#REF!</definedName>
    <definedName name="___________________________la6" localSheetId="5">#REF!</definedName>
    <definedName name="___________________________la6" localSheetId="3">#REF!</definedName>
    <definedName name="___________________________la6" localSheetId="4">#REF!</definedName>
    <definedName name="___________________________la6" localSheetId="2">#REF!</definedName>
    <definedName name="___________________________la6">#REF!</definedName>
    <definedName name="___________________________la7" localSheetId="8">IF(#REF!&lt;0.05,0,IF(Statement!___________________________la8&lt;=Statement!________________________la6,[0]!________________________la9*Statement!___________________________la5,[0]!________________________la10))</definedName>
    <definedName name="___________________________la7">#N/A</definedName>
    <definedName name="___________________________la8" localSheetId="10">IF(#REF!&gt;=[0]!___________________________la2,"",#REF!+1)</definedName>
    <definedName name="___________________________la8" localSheetId="8">IF(#REF!&gt;=[0]!___________________________la2,"",#REF!+1)</definedName>
    <definedName name="___________________________la8" localSheetId="5">IF(#REF!&gt;=[0]!___________________________la2,"",#REF!+1)</definedName>
    <definedName name="___________________________la8" localSheetId="3">IF(#REF!&gt;=[0]!___________________________la2,"",#REF!+1)</definedName>
    <definedName name="___________________________la8" localSheetId="4">IF(#REF!&gt;=[0]!___________________________la2,"",#REF!+1)</definedName>
    <definedName name="___________________________la8" localSheetId="9">IF(#REF!&gt;=[0]!___________________________la2,"",#REF!+1)</definedName>
    <definedName name="___________________________la8" localSheetId="2">IF(#REF!&gt;=[7]!___________________________la2,"",#REF!+1)</definedName>
    <definedName name="___________________________la8" localSheetId="0">IF(#REF!&gt;=[0]!___________________________la2,"",#REF!+1)</definedName>
    <definedName name="___________________________la8">IF(#REF!&gt;=[0]!___________________________la2,"",#REF!+1)</definedName>
    <definedName name="___________________________la9" localSheetId="10">#REF!</definedName>
    <definedName name="___________________________la9" localSheetId="2">#REF!</definedName>
    <definedName name="___________________________la9">#REF!</definedName>
    <definedName name="___________________________new1">'[2]หน้า 1'!$N$2</definedName>
    <definedName name="___________________________new2">'[2]หน้า 1'!$N$2</definedName>
    <definedName name="___________________________num2">#N/A</definedName>
    <definedName name="___________________________pay1">#N/A</definedName>
    <definedName name="___________________________pay2">#N/A</definedName>
    <definedName name="___________________________pl1">#N/A</definedName>
    <definedName name="___________________________pmt2">#N/A</definedName>
    <definedName name="___________________________pmt3" localSheetId="10">#REF!</definedName>
    <definedName name="___________________________pmt3" localSheetId="8">#REF!</definedName>
    <definedName name="___________________________pmt3" localSheetId="5">#REF!</definedName>
    <definedName name="___________________________pmt3" localSheetId="3">#REF!</definedName>
    <definedName name="___________________________pmt3" localSheetId="4">#REF!</definedName>
    <definedName name="___________________________pmt3" localSheetId="2">#REF!</definedName>
    <definedName name="___________________________pmt3">#REF!</definedName>
    <definedName name="___________________________pn1">#N/A</definedName>
    <definedName name="___________________________pn3" localSheetId="5">#REF!</definedName>
    <definedName name="___________________________pn3">#REF!</definedName>
    <definedName name="___________________________ps100">[6]ตารางชำระหนี้!Interest_rate/12</definedName>
    <definedName name="___________________________s1">#N/A</definedName>
    <definedName name="___________________________to1">#N/A</definedName>
    <definedName name="___________________________top1">#N/A</definedName>
    <definedName name="___________________________tp1">#N/A</definedName>
    <definedName name="__________________________a1">#N/A</definedName>
    <definedName name="__________________________acc2">#N/A</definedName>
    <definedName name="__________________________acc3">#N/A</definedName>
    <definedName name="__________________________bay1">#N/A</definedName>
    <definedName name="__________________________bay2">#N/A</definedName>
    <definedName name="__________________________bay3">#N/A</definedName>
    <definedName name="__________________________bs2">#N/A</definedName>
    <definedName name="__________________________CF1">#N/A</definedName>
    <definedName name="__________________________Int1">IF([4]Payment!$J1048576-[4]Payment!XFA1&lt;1,0,[4]Payment!$J1048576-[4]Payment!$F1)</definedName>
    <definedName name="__________________________itp1">#N/A</definedName>
    <definedName name="__________________________la1" localSheetId="10">#REF!</definedName>
    <definedName name="__________________________la1" localSheetId="8">#REF!</definedName>
    <definedName name="__________________________la1" localSheetId="5">#REF!</definedName>
    <definedName name="__________________________la1" localSheetId="3">#REF!</definedName>
    <definedName name="__________________________la1" localSheetId="4">#REF!</definedName>
    <definedName name="__________________________la1" localSheetId="2">#REF!</definedName>
    <definedName name="__________________________la1">#REF!</definedName>
    <definedName name="__________________________la10" localSheetId="10">#REF!</definedName>
    <definedName name="__________________________la10" localSheetId="4">#REF!</definedName>
    <definedName name="__________________________la10" localSheetId="2">#REF!</definedName>
    <definedName name="__________________________la10">#REF!</definedName>
    <definedName name="__________________________la11" localSheetId="10">IF(#REF!&lt;0.05,0,#REF!-#REF!)</definedName>
    <definedName name="__________________________la11" localSheetId="8">IF(#REF!&lt;0.05,0,#REF!-#REF!)</definedName>
    <definedName name="__________________________la11" localSheetId="5">IF(#REF!&lt;0.05,0,#REF!-#REF!)</definedName>
    <definedName name="__________________________la11" localSheetId="3">IF(#REF!&lt;0.05,0,#REF!-#REF!)</definedName>
    <definedName name="__________________________la11" localSheetId="4">IF(#REF!&lt;0.05,0,#REF!-#REF!)</definedName>
    <definedName name="__________________________la11" localSheetId="2">IF(#REF!&lt;0.05,0,#REF!-#REF!)</definedName>
    <definedName name="__________________________la11">IF(#REF!&lt;0.05,0,#REF!-#REF!)</definedName>
    <definedName name="__________________________la12" localSheetId="8">IF(#REF!&lt;0.05,0,#REF!*Statement!__________________________la5)</definedName>
    <definedName name="__________________________la12">#N/A</definedName>
    <definedName name="__________________________la13" localSheetId="10">IF(#REF!="",0,#REF!+#REF!)</definedName>
    <definedName name="__________________________la13" localSheetId="8">IF(#REF!="",0,#REF!+#REF!)</definedName>
    <definedName name="__________________________la13" localSheetId="5">IF(#REF!="",0,#REF!+#REF!)</definedName>
    <definedName name="__________________________la13" localSheetId="3">IF(#REF!="",0,#REF!+#REF!)</definedName>
    <definedName name="__________________________la13" localSheetId="4">IF(#REF!="",0,#REF!+#REF!)</definedName>
    <definedName name="__________________________la13" localSheetId="2">IF(#REF!="",0,#REF!+#REF!)</definedName>
    <definedName name="__________________________la13">IF(#REF!="",0,#REF!+#REF!)</definedName>
    <definedName name="__________________________la14" localSheetId="10">IF(#REF!="",0,#REF!+#REF!)</definedName>
    <definedName name="__________________________la14" localSheetId="8">IF(#REF!="",0,#REF!+#REF!)</definedName>
    <definedName name="__________________________la14" localSheetId="5">IF(#REF!="",0,#REF!+#REF!)</definedName>
    <definedName name="__________________________la14" localSheetId="3">IF(#REF!="",0,#REF!+#REF!)</definedName>
    <definedName name="__________________________la14" localSheetId="4">IF(#REF!="",0,#REF!+#REF!)</definedName>
    <definedName name="__________________________la14" localSheetId="2">IF(#REF!="",0,#REF!+#REF!)</definedName>
    <definedName name="__________________________la14">IF(#REF!="",0,#REF!+#REF!)</definedName>
    <definedName name="__________________________la15" localSheetId="10">IF(#REF!-#REF!&lt;1,0,#REF!-#REF!)</definedName>
    <definedName name="__________________________la15" localSheetId="8">IF(#REF!-#REF!&lt;1,0,#REF!-#REF!)</definedName>
    <definedName name="__________________________la15" localSheetId="5">IF(#REF!-#REF!&lt;1,0,#REF!-#REF!)</definedName>
    <definedName name="__________________________la15" localSheetId="3">IF(#REF!-#REF!&lt;1,0,#REF!-#REF!)</definedName>
    <definedName name="__________________________la15" localSheetId="4">IF(#REF!-#REF!&lt;1,0,#REF!-#REF!)</definedName>
    <definedName name="__________________________la15" localSheetId="2">IF(#REF!-#REF!&lt;1,0,#REF!-#REF!)</definedName>
    <definedName name="__________________________la15">IF(#REF!-#REF!&lt;1,0,#REF!-#REF!)</definedName>
    <definedName name="__________________________la2">#N/A</definedName>
    <definedName name="__________________________la3" localSheetId="10">#REF!</definedName>
    <definedName name="__________________________la3" localSheetId="8">#REF!</definedName>
    <definedName name="__________________________la3" localSheetId="5">#REF!</definedName>
    <definedName name="__________________________la3" localSheetId="3">#REF!</definedName>
    <definedName name="__________________________la3" localSheetId="4">#REF!</definedName>
    <definedName name="__________________________la3" localSheetId="2">#REF!</definedName>
    <definedName name="__________________________la3">#REF!</definedName>
    <definedName name="__________________________la4" localSheetId="10">#REF!</definedName>
    <definedName name="__________________________la4" localSheetId="4">#REF!</definedName>
    <definedName name="__________________________la4" localSheetId="2">#REF!</definedName>
    <definedName name="__________________________la4">#REF!</definedName>
    <definedName name="__________________________la5" localSheetId="8">Statement!_______________________la1/12</definedName>
    <definedName name="__________________________la5">#N/A</definedName>
    <definedName name="__________________________la6" localSheetId="10">#REF!</definedName>
    <definedName name="__________________________la6" localSheetId="8">#REF!</definedName>
    <definedName name="__________________________la6" localSheetId="5">#REF!</definedName>
    <definedName name="__________________________la6" localSheetId="3">#REF!</definedName>
    <definedName name="__________________________la6" localSheetId="4">#REF!</definedName>
    <definedName name="__________________________la6" localSheetId="2">#REF!</definedName>
    <definedName name="__________________________la6">#REF!</definedName>
    <definedName name="__________________________la7" localSheetId="8">IF(#REF!&lt;0.05,0,IF(Statement!__________________________la8&lt;=Statement!_______________________la6,[0]!_______________________la9*Statement!__________________________la5,[0]!_______________________la10))</definedName>
    <definedName name="__________________________la7">#N/A</definedName>
    <definedName name="__________________________la8" localSheetId="10">IF(#REF!&gt;=[0]!__________________________la2,"",#REF!+1)</definedName>
    <definedName name="__________________________la8" localSheetId="8">IF(#REF!&gt;=[0]!__________________________la2,"",#REF!+1)</definedName>
    <definedName name="__________________________la8" localSheetId="5">IF(#REF!&gt;=[0]!__________________________la2,"",#REF!+1)</definedName>
    <definedName name="__________________________la8" localSheetId="3">IF(#REF!&gt;=[0]!__________________________la2,"",#REF!+1)</definedName>
    <definedName name="__________________________la8" localSheetId="4">IF(#REF!&gt;=[0]!__________________________la2,"",#REF!+1)</definedName>
    <definedName name="__________________________la8" localSheetId="9">IF(#REF!&gt;=[0]!__________________________la2,"",#REF!+1)</definedName>
    <definedName name="__________________________la8" localSheetId="2">IF(#REF!&gt;=[7]!__________________________la2,"",#REF!+1)</definedName>
    <definedName name="__________________________la8" localSheetId="0">IF(#REF!&gt;=[0]!__________________________la2,"",#REF!+1)</definedName>
    <definedName name="__________________________la8">IF(#REF!&gt;=[0]!__________________________la2,"",#REF!+1)</definedName>
    <definedName name="__________________________la9" localSheetId="10">#REF!</definedName>
    <definedName name="__________________________la9" localSheetId="4">#REF!</definedName>
    <definedName name="__________________________la9" localSheetId="2">#REF!</definedName>
    <definedName name="__________________________la9">#REF!</definedName>
    <definedName name="__________________________new1">'[1]หน้า 1'!$N$2</definedName>
    <definedName name="__________________________new2">'[1]หน้า 1'!$N$2</definedName>
    <definedName name="__________________________num2">#N/A</definedName>
    <definedName name="__________________________pay1">#N/A</definedName>
    <definedName name="__________________________pay2">#N/A</definedName>
    <definedName name="__________________________pl1">#N/A</definedName>
    <definedName name="__________________________pmt2">#N/A</definedName>
    <definedName name="__________________________pmt3" localSheetId="10">#REF!</definedName>
    <definedName name="__________________________pmt3" localSheetId="8">#REF!</definedName>
    <definedName name="__________________________pmt3" localSheetId="5">#REF!</definedName>
    <definedName name="__________________________pmt3" localSheetId="3">#REF!</definedName>
    <definedName name="__________________________pmt3" localSheetId="4">#REF!</definedName>
    <definedName name="__________________________pmt3" localSheetId="2">#REF!</definedName>
    <definedName name="__________________________pmt3">#REF!</definedName>
    <definedName name="__________________________pn1">#N/A</definedName>
    <definedName name="__________________________pn2">#N/A</definedName>
    <definedName name="__________________________pn3" localSheetId="5">#REF!</definedName>
    <definedName name="__________________________pn3">#REF!</definedName>
    <definedName name="__________________________ps100">[6]ตารางชำระหนี้!Interest_rate/12</definedName>
    <definedName name="__________________________s1">#N/A</definedName>
    <definedName name="__________________________to1">#N/A</definedName>
    <definedName name="__________________________top1">#N/A</definedName>
    <definedName name="__________________________tp1">#N/A</definedName>
    <definedName name="__________________________yy1" localSheetId="5">IF(#REF!&gt;=______________________________tp1,"",#REF!+1)</definedName>
    <definedName name="__________________________yy1" localSheetId="3">IF(#REF!&gt;=______________________________tp1,"",#REF!+1)</definedName>
    <definedName name="__________________________yy1" localSheetId="0">IF(#REF!&gt;=______________________________tp1,"",#REF!+1)</definedName>
    <definedName name="__________________________yy1">IF(#REF!&gt;=______________________________tp1,"",#REF!+1)</definedName>
    <definedName name="_________________________a1">#N/A</definedName>
    <definedName name="_________________________acc2">#N/A</definedName>
    <definedName name="_________________________bay1">#N/A</definedName>
    <definedName name="_________________________bay2">#N/A</definedName>
    <definedName name="_________________________bay3">#N/A</definedName>
    <definedName name="_________________________CF1">#N/A</definedName>
    <definedName name="_________________________HP1">#N/A</definedName>
    <definedName name="_________________________in2" localSheetId="5">______________________int8/12</definedName>
    <definedName name="_________________________in2" localSheetId="3">______________________int8/12</definedName>
    <definedName name="_________________________in2" localSheetId="0">______________________int8/12</definedName>
    <definedName name="_________________________in2">______________________int8/12</definedName>
    <definedName name="_________________________in3" localSheetId="5">______________________int8/12</definedName>
    <definedName name="_________________________in3" localSheetId="3">______________________int8/12</definedName>
    <definedName name="_________________________in3" localSheetId="0">______________________int8/12</definedName>
    <definedName name="_________________________in3">______________________int8/12</definedName>
    <definedName name="_________________________Int1">IF([4]Payment!$J1048576-[4]Payment!XFA1&lt;1,0,[4]Payment!$J1048576-[4]Payment!$F1)</definedName>
    <definedName name="_________________________int123" localSheetId="5">______________________int14/12</definedName>
    <definedName name="_________________________int123" localSheetId="3">______________________int14/12</definedName>
    <definedName name="_________________________int123" localSheetId="0">______________________int14/12</definedName>
    <definedName name="_________________________int123">______________________int14/12</definedName>
    <definedName name="_________________________int36" localSheetId="5">______________________int25/12</definedName>
    <definedName name="_________________________int36" localSheetId="3">______________________int25/12</definedName>
    <definedName name="_________________________int36" localSheetId="0">______________________int25/12</definedName>
    <definedName name="_________________________int36">______________________int25/12</definedName>
    <definedName name="_________________________int6" localSheetId="5">______________________int8/12</definedName>
    <definedName name="_________________________int6" localSheetId="3">______________________int8/12</definedName>
    <definedName name="_________________________int6" localSheetId="0">______________________int8/12</definedName>
    <definedName name="_________________________int6">______________________int8/12</definedName>
    <definedName name="_________________________itp1">#N/A</definedName>
    <definedName name="_________________________k1">#N/A</definedName>
    <definedName name="_________________________la1" localSheetId="10">#REF!</definedName>
    <definedName name="_________________________la1" localSheetId="8">#REF!</definedName>
    <definedName name="_________________________la1" localSheetId="5">#REF!</definedName>
    <definedName name="_________________________la1" localSheetId="3">#REF!</definedName>
    <definedName name="_________________________la1" localSheetId="4">#REF!</definedName>
    <definedName name="_________________________la1" localSheetId="2">#REF!</definedName>
    <definedName name="_________________________la1">#REF!</definedName>
    <definedName name="_________________________la10" localSheetId="10">#REF!</definedName>
    <definedName name="_________________________la10" localSheetId="4">#REF!</definedName>
    <definedName name="_________________________la10" localSheetId="2">#REF!</definedName>
    <definedName name="_________________________la10">#REF!</definedName>
    <definedName name="_________________________la11" localSheetId="10">IF(#REF!&lt;0.05,0,#REF!-#REF!)</definedName>
    <definedName name="_________________________la11" localSheetId="8">IF(#REF!&lt;0.05,0,#REF!-#REF!)</definedName>
    <definedName name="_________________________la11" localSheetId="5">IF(#REF!&lt;0.05,0,#REF!-#REF!)</definedName>
    <definedName name="_________________________la11" localSheetId="3">IF(#REF!&lt;0.05,0,#REF!-#REF!)</definedName>
    <definedName name="_________________________la11" localSheetId="4">IF(#REF!&lt;0.05,0,#REF!-#REF!)</definedName>
    <definedName name="_________________________la11" localSheetId="2">IF(#REF!&lt;0.05,0,#REF!-#REF!)</definedName>
    <definedName name="_________________________la11">IF(#REF!&lt;0.05,0,#REF!-#REF!)</definedName>
    <definedName name="_________________________la11_1">IF(#REF!&lt;0.05,0,#REF!-#REF!)</definedName>
    <definedName name="_________________________la11_2">IF(#REF!&lt;0.05,0,#REF!-#REF!)</definedName>
    <definedName name="_________________________la12" localSheetId="8">IF(#REF!&lt;0.05,0,#REF!*Statement!_________________________la5)</definedName>
    <definedName name="_________________________la12">#N/A</definedName>
    <definedName name="_________________________la13" localSheetId="10">IF(#REF!="",0,#REF!+#REF!)</definedName>
    <definedName name="_________________________la13" localSheetId="8">IF(#REF!="",0,#REF!+#REF!)</definedName>
    <definedName name="_________________________la13" localSheetId="5">IF(#REF!="",0,#REF!+#REF!)</definedName>
    <definedName name="_________________________la13" localSheetId="3">IF(#REF!="",0,#REF!+#REF!)</definedName>
    <definedName name="_________________________la13" localSheetId="4">IF(#REF!="",0,#REF!+#REF!)</definedName>
    <definedName name="_________________________la13" localSheetId="2">IF(#REF!="",0,#REF!+#REF!)</definedName>
    <definedName name="_________________________la13">IF(#REF!="",0,#REF!+#REF!)</definedName>
    <definedName name="_________________________la13_1">IF(#REF!="",0,#REF!+#REF!)</definedName>
    <definedName name="_________________________la13_2">IF(#REF!="",0,#REF!+#REF!)</definedName>
    <definedName name="_________________________la14" localSheetId="10">IF(#REF!="",0,#REF!+#REF!)</definedName>
    <definedName name="_________________________la14" localSheetId="5">IF(#REF!="",0,#REF!+#REF!)</definedName>
    <definedName name="_________________________la14" localSheetId="3">IF(#REF!="",0,#REF!+#REF!)</definedName>
    <definedName name="_________________________la14" localSheetId="4">IF(#REF!="",0,#REF!+#REF!)</definedName>
    <definedName name="_________________________la14" localSheetId="2">IF(#REF!="",0,#REF!+#REF!)</definedName>
    <definedName name="_________________________la14">IF(#REF!="",0,#REF!+#REF!)</definedName>
    <definedName name="_________________________la14_1">IF(#REF!="",0,#REF!+#REF!)</definedName>
    <definedName name="_________________________la14_2">IF(#REF!="",0,#REF!+#REF!)</definedName>
    <definedName name="_________________________la15" localSheetId="10">IF(#REF!-#REF!&lt;1,0,#REF!-#REF!)</definedName>
    <definedName name="_________________________la15" localSheetId="8">IF(#REF!-#REF!&lt;1,0,#REF!-#REF!)</definedName>
    <definedName name="_________________________la15" localSheetId="5">IF(#REF!-#REF!&lt;1,0,#REF!-#REF!)</definedName>
    <definedName name="_________________________la15" localSheetId="3">IF(#REF!-#REF!&lt;1,0,#REF!-#REF!)</definedName>
    <definedName name="_________________________la15" localSheetId="4">IF(#REF!-#REF!&lt;1,0,#REF!-#REF!)</definedName>
    <definedName name="_________________________la15" localSheetId="2">IF(#REF!-#REF!&lt;1,0,#REF!-#REF!)</definedName>
    <definedName name="_________________________la15">IF(#REF!-#REF!&lt;1,0,#REF!-#REF!)</definedName>
    <definedName name="_________________________la15_1">IF(#REF!-#REF!&lt;1,0,#REF!-#REF!)</definedName>
    <definedName name="_________________________la2">#N/A</definedName>
    <definedName name="_________________________la3" localSheetId="10">#REF!</definedName>
    <definedName name="_________________________la3" localSheetId="8">#REF!</definedName>
    <definedName name="_________________________la3" localSheetId="5">#REF!</definedName>
    <definedName name="_________________________la3" localSheetId="3">#REF!</definedName>
    <definedName name="_________________________la3" localSheetId="4">#REF!</definedName>
    <definedName name="_________________________la3" localSheetId="2">#REF!</definedName>
    <definedName name="_________________________la3">#REF!</definedName>
    <definedName name="_________________________la4" localSheetId="10">#REF!</definedName>
    <definedName name="_________________________la4" localSheetId="4">#REF!</definedName>
    <definedName name="_________________________la4" localSheetId="2">#REF!</definedName>
    <definedName name="_________________________la4">#REF!</definedName>
    <definedName name="_________________________la5" localSheetId="8">Statement!______________________la1/12</definedName>
    <definedName name="_________________________la5">#N/A</definedName>
    <definedName name="_________________________la6" localSheetId="10">#REF!</definedName>
    <definedName name="_________________________la6" localSheetId="8">#REF!</definedName>
    <definedName name="_________________________la6" localSheetId="5">#REF!</definedName>
    <definedName name="_________________________la6" localSheetId="3">#REF!</definedName>
    <definedName name="_________________________la6" localSheetId="4">#REF!</definedName>
    <definedName name="_________________________la6" localSheetId="2">#REF!</definedName>
    <definedName name="_________________________la6">#REF!</definedName>
    <definedName name="_________________________la7" localSheetId="8">IF(#REF!&lt;0.05,0,IF(Statement!_________________________la8&lt;=Statement!______________________la6,[0]!______________________la9*Statement!_________________________la5,[0]!______________________la10))</definedName>
    <definedName name="_________________________la7">#N/A</definedName>
    <definedName name="_________________________la8" localSheetId="10">IF(#REF!&gt;=[0]!_________________________la2,"",#REF!+1)</definedName>
    <definedName name="_________________________la8" localSheetId="8">IF(#REF!&gt;=[0]!_________________________la2,"",#REF!+1)</definedName>
    <definedName name="_________________________la8" localSheetId="5">IF(#REF!&gt;=[0]!_________________________la2,"",#REF!+1)</definedName>
    <definedName name="_________________________la8" localSheetId="3">IF(#REF!&gt;=[0]!_________________________la2,"",#REF!+1)</definedName>
    <definedName name="_________________________la8" localSheetId="4">IF(#REF!&gt;=[0]!_________________________la2,"",#REF!+1)</definedName>
    <definedName name="_________________________la8" localSheetId="9">IF(#REF!&gt;=[0]!_________________________la2,"",#REF!+1)</definedName>
    <definedName name="_________________________la8" localSheetId="2">IF(#REF!&gt;=[7]!_________________________la2,"",#REF!+1)</definedName>
    <definedName name="_________________________la8" localSheetId="0">IF(#REF!&gt;=[0]!_________________________la2,"",#REF!+1)</definedName>
    <definedName name="_________________________la8">IF(#REF!&gt;=[0]!_________________________la2,"",#REF!+1)</definedName>
    <definedName name="_________________________la9" localSheetId="10">#REF!</definedName>
    <definedName name="_________________________la9" localSheetId="2">#REF!</definedName>
    <definedName name="_________________________la9">#REF!</definedName>
    <definedName name="_________________________new1">'[2]หน้า 1'!$N$2</definedName>
    <definedName name="_________________________new2">'[2]หน้า 1'!$N$2</definedName>
    <definedName name="_________________________num1">#N/A</definedName>
    <definedName name="_________________________num2">#N/A</definedName>
    <definedName name="_________________________pay1">#N/A</definedName>
    <definedName name="_________________________pay2">#N/A</definedName>
    <definedName name="_________________________pl1">#N/A</definedName>
    <definedName name="_________________________pmt2">#N/A</definedName>
    <definedName name="_________________________pmt3" localSheetId="10">#REF!</definedName>
    <definedName name="_________________________pmt3" localSheetId="8">#REF!</definedName>
    <definedName name="_________________________pmt3" localSheetId="5">#REF!</definedName>
    <definedName name="_________________________pmt3" localSheetId="3">#REF!</definedName>
    <definedName name="_________________________pmt3" localSheetId="4">#REF!</definedName>
    <definedName name="_________________________pmt3" localSheetId="2">#REF!</definedName>
    <definedName name="_________________________pmt3">#REF!</definedName>
    <definedName name="_________________________pn1" localSheetId="5">#N/A</definedName>
    <definedName name="_________________________pn1" localSheetId="3">#N/A</definedName>
    <definedName name="_________________________pn1" localSheetId="4">#N/A</definedName>
    <definedName name="_________________________pn1" localSheetId="0">IF(#REF!&gt;=_____________________________tp1,"",#REF!+1)</definedName>
    <definedName name="_________________________pn1">IF(#REF!&gt;=_____________________________tp1,"",#REF!+1)</definedName>
    <definedName name="_________________________pn2">#N/A</definedName>
    <definedName name="_________________________pn3" localSheetId="5">#REF!</definedName>
    <definedName name="_________________________pn3">#REF!</definedName>
    <definedName name="_________________________pp1">#N/A</definedName>
    <definedName name="_________________________ps100">[6]ตารางชำระหนี้!Interest_rate/12</definedName>
    <definedName name="_________________________s1">#N/A</definedName>
    <definedName name="_________________________to1">#N/A</definedName>
    <definedName name="_________________________top1">#N/A</definedName>
    <definedName name="_________________________tp1">#N/A</definedName>
    <definedName name="_________________________yy1" localSheetId="5">IF(#REF!&gt;=_____________________________tp1,"",#REF!+1)</definedName>
    <definedName name="_________________________yy1" localSheetId="3">IF(#REF!&gt;=_____________________________tp1,"",#REF!+1)</definedName>
    <definedName name="_________________________yy1" localSheetId="4">IF(#REF!&gt;=_____________________________tp1,"",#REF!+1)</definedName>
    <definedName name="_________________________yy1" localSheetId="0">IF(#REF!&gt;=_____________________________tp1,"",#REF!+1)</definedName>
    <definedName name="_________________________yy1">IF(#REF!&gt;=_____________________________tp1,"",#REF!+1)</definedName>
    <definedName name="________________________a1">#N/A</definedName>
    <definedName name="________________________acc2">#N/A</definedName>
    <definedName name="________________________acc3">#N/A</definedName>
    <definedName name="________________________bay1">#N/A</definedName>
    <definedName name="________________________bay2">#N/A</definedName>
    <definedName name="________________________bay3">#N/A</definedName>
    <definedName name="________________________bs2">#N/A</definedName>
    <definedName name="________________________CF1">#N/A</definedName>
    <definedName name="________________________HP1">#N/A</definedName>
    <definedName name="________________________in2" localSheetId="5">_____________________int8/12</definedName>
    <definedName name="________________________in2" localSheetId="3">_____________________int8/12</definedName>
    <definedName name="________________________in2" localSheetId="4">_____________________int8/12</definedName>
    <definedName name="________________________in2" localSheetId="0">_____________________int8/12</definedName>
    <definedName name="________________________in2">_____________________int8/12</definedName>
    <definedName name="________________________in3" localSheetId="5">_____________________int8/12</definedName>
    <definedName name="________________________in3" localSheetId="3">_____________________int8/12</definedName>
    <definedName name="________________________in3" localSheetId="4">_____________________int8/12</definedName>
    <definedName name="________________________in3" localSheetId="0">_____________________int8/12</definedName>
    <definedName name="________________________in3">_____________________int8/12</definedName>
    <definedName name="________________________Int1">IF([4]Payment!$J1048576-[4]Payment!XFA1&lt;1,0,[4]Payment!$J1048576-[4]Payment!$F1)</definedName>
    <definedName name="________________________int123" localSheetId="5">_____________________int14/12</definedName>
    <definedName name="________________________int123" localSheetId="3">_____________________int14/12</definedName>
    <definedName name="________________________int123" localSheetId="4">_____________________int14/12</definedName>
    <definedName name="________________________int123" localSheetId="0">_____________________int14/12</definedName>
    <definedName name="________________________int123">_____________________int14/12</definedName>
    <definedName name="________________________int36" localSheetId="5">_____________________int25/12</definedName>
    <definedName name="________________________int36" localSheetId="3">_____________________int25/12</definedName>
    <definedName name="________________________int36" localSheetId="4">_____________________int25/12</definedName>
    <definedName name="________________________int36" localSheetId="0">_____________________int25/12</definedName>
    <definedName name="________________________int36">_____________________int25/12</definedName>
    <definedName name="________________________int6" localSheetId="5">_____________________int8/12</definedName>
    <definedName name="________________________int6" localSheetId="3">_____________________int8/12</definedName>
    <definedName name="________________________int6" localSheetId="4">_____________________int8/12</definedName>
    <definedName name="________________________int6" localSheetId="0">_____________________int8/12</definedName>
    <definedName name="________________________int6">_____________________int8/12</definedName>
    <definedName name="________________________itp1">#N/A</definedName>
    <definedName name="________________________k1">#N/A</definedName>
    <definedName name="________________________la1" localSheetId="10">#REF!</definedName>
    <definedName name="________________________la1" localSheetId="8">#REF!</definedName>
    <definedName name="________________________la1" localSheetId="5">#REF!</definedName>
    <definedName name="________________________la1" localSheetId="3">#REF!</definedName>
    <definedName name="________________________la1" localSheetId="4">#REF!</definedName>
    <definedName name="________________________la1" localSheetId="2">#REF!</definedName>
    <definedName name="________________________la1">#REF!</definedName>
    <definedName name="________________________la10" localSheetId="10">#REF!</definedName>
    <definedName name="________________________la10" localSheetId="4">#REF!</definedName>
    <definedName name="________________________la10" localSheetId="2">#REF!</definedName>
    <definedName name="________________________la10">#REF!</definedName>
    <definedName name="________________________la11" localSheetId="10">IF(#REF!&lt;0.05,0,#REF!-#REF!)</definedName>
    <definedName name="________________________la11" localSheetId="8">IF(#REF!&lt;0.05,0,#REF!-#REF!)</definedName>
    <definedName name="________________________la11" localSheetId="5">IF(#REF!&lt;0.05,0,#REF!-#REF!)</definedName>
    <definedName name="________________________la11" localSheetId="3">IF(#REF!&lt;0.05,0,#REF!-#REF!)</definedName>
    <definedName name="________________________la11" localSheetId="4">IF(#REF!&lt;0.05,0,#REF!-#REF!)</definedName>
    <definedName name="________________________la11" localSheetId="2">IF(#REF!&lt;0.05,0,#REF!-#REF!)</definedName>
    <definedName name="________________________la11">IF(#REF!&lt;0.05,0,#REF!-#REF!)</definedName>
    <definedName name="________________________la11_1">IF(#REF!&lt;0.05,0,#REF!-#REF!)</definedName>
    <definedName name="________________________la12" localSheetId="8">IF(#REF!&lt;0.05,0,#REF!*Statement!________________________la5)</definedName>
    <definedName name="________________________la12" localSheetId="5">#N/A</definedName>
    <definedName name="________________________la12" localSheetId="4">#N/A</definedName>
    <definedName name="________________________la12" localSheetId="9">IF(#REF!&lt;0.05,0,#REF!*'[8]รายชื่อบริษัทเช่า ปี 55'!________________________la5)</definedName>
    <definedName name="________________________la12" localSheetId="0">IF(#REF!&lt;0.05,0,#REF!*'[9]รายชื่อบริษัทเช่า ปี 55'!________________________la5)</definedName>
    <definedName name="________________________la12">#N/A</definedName>
    <definedName name="________________________la13" localSheetId="10">IF(#REF!="",0,#REF!+#REF!)</definedName>
    <definedName name="________________________la13" localSheetId="8">IF(#REF!="",0,#REF!+#REF!)</definedName>
    <definedName name="________________________la13" localSheetId="5">IF(#REF!="",0,#REF!+#REF!)</definedName>
    <definedName name="________________________la13" localSheetId="3">IF(#REF!="",0,#REF!+#REF!)</definedName>
    <definedName name="________________________la13" localSheetId="4">IF(#REF!="",0,#REF!+#REF!)</definedName>
    <definedName name="________________________la13" localSheetId="2">IF(#REF!="",0,#REF!+#REF!)</definedName>
    <definedName name="________________________la13">IF(#REF!="",0,#REF!+#REF!)</definedName>
    <definedName name="________________________la14" localSheetId="10">IF(#REF!="",0,#REF!+#REF!)</definedName>
    <definedName name="________________________la14" localSheetId="5">IF(#REF!="",0,#REF!+#REF!)</definedName>
    <definedName name="________________________la14" localSheetId="3">IF(#REF!="",0,#REF!+#REF!)</definedName>
    <definedName name="________________________la14" localSheetId="4">IF(#REF!="",0,#REF!+#REF!)</definedName>
    <definedName name="________________________la14" localSheetId="2">IF(#REF!="",0,#REF!+#REF!)</definedName>
    <definedName name="________________________la14">IF(#REF!="",0,#REF!+#REF!)</definedName>
    <definedName name="________________________la15" localSheetId="10">IF(#REF!-#REF!&lt;1,0,#REF!-#REF!)</definedName>
    <definedName name="________________________la15" localSheetId="8">IF(#REF!-#REF!&lt;1,0,#REF!-#REF!)</definedName>
    <definedName name="________________________la15" localSheetId="5">IF(#REF!-#REF!&lt;1,0,#REF!-#REF!)</definedName>
    <definedName name="________________________la15" localSheetId="3">IF(#REF!-#REF!&lt;1,0,#REF!-#REF!)</definedName>
    <definedName name="________________________la15" localSheetId="4">IF(#REF!-#REF!&lt;1,0,#REF!-#REF!)</definedName>
    <definedName name="________________________la15" localSheetId="2">IF(#REF!-#REF!&lt;1,0,#REF!-#REF!)</definedName>
    <definedName name="________________________la15">IF(#REF!-#REF!&lt;1,0,#REF!-#REF!)</definedName>
    <definedName name="________________________la2" localSheetId="8">#N/A</definedName>
    <definedName name="________________________la2" localSheetId="5">#N/A</definedName>
    <definedName name="________________________la2" localSheetId="4">#N/A</definedName>
    <definedName name="________________________la2" localSheetId="9">('[8]รายชื่อบริษัทเช่า ปี 55'!______________la3*12)+'[8]รายชื่อบริษัทเช่า ปี 55'!______________la4</definedName>
    <definedName name="________________________la2" localSheetId="0">('[10]รายชื่อบริษัทเช่า ปี 55'!______________la3*12)+'[10]รายชื่อบริษัทเช่า ปี 55'!______________la4</definedName>
    <definedName name="________________________la2">#N/A</definedName>
    <definedName name="________________________la3" localSheetId="10">#REF!</definedName>
    <definedName name="________________________la3" localSheetId="8">#REF!</definedName>
    <definedName name="________________________la3" localSheetId="5">#REF!</definedName>
    <definedName name="________________________la3" localSheetId="3">#REF!</definedName>
    <definedName name="________________________la3" localSheetId="4">#REF!</definedName>
    <definedName name="________________________la3" localSheetId="2">#REF!</definedName>
    <definedName name="________________________la3">#REF!</definedName>
    <definedName name="________________________la4" localSheetId="10">#REF!</definedName>
    <definedName name="________________________la4" localSheetId="4">#REF!</definedName>
    <definedName name="________________________la4" localSheetId="2">#REF!</definedName>
    <definedName name="________________________la4">#REF!</definedName>
    <definedName name="________________________la5" localSheetId="8">Statement!_____________________la1/12</definedName>
    <definedName name="________________________la5" localSheetId="5">#N/A</definedName>
    <definedName name="________________________la5" localSheetId="4">#N/A</definedName>
    <definedName name="________________________la5" localSheetId="9">'[8]รายชื่อบริษัทเช่า ปี 55'!______________la1/12</definedName>
    <definedName name="________________________la5" localSheetId="0">'[10]รายชื่อบริษัทเช่า ปี 55'!______________la1/12</definedName>
    <definedName name="________________________la5">#N/A</definedName>
    <definedName name="________________________la6" localSheetId="10">#REF!</definedName>
    <definedName name="________________________la6" localSheetId="8">#REF!</definedName>
    <definedName name="________________________la6" localSheetId="5">#REF!</definedName>
    <definedName name="________________________la6" localSheetId="3">#REF!</definedName>
    <definedName name="________________________la6" localSheetId="4">#REF!</definedName>
    <definedName name="________________________la6" localSheetId="2">#REF!</definedName>
    <definedName name="________________________la6">#REF!</definedName>
    <definedName name="________________________la7" localSheetId="8">IF(#REF!&lt;0.05,0,IF(Statement!________________________la8&lt;=Statement!_____________________la6,[0]!_____________________la9*Statement!________________________la5,[0]!_____________________la10))</definedName>
    <definedName name="________________________la7" localSheetId="9">IF(#REF!&lt;0.05,0,IF('[8]รายชื่อบริษัทเช่า ปี 55'!________________________la8&lt;='[8]รายชื่อบริษัทเช่า ปี 55'!______________la6,'[8]รายชื่อบริษัทเช่า ปี 55'!______________la9*งบสรรพากร!________________________la5,'[8]รายชื่อบริษัทเช่า ปี 55'!______________la10))</definedName>
    <definedName name="________________________la7">#N/A</definedName>
    <definedName name="________________________la8" localSheetId="10">IF(#REF!&gt;=[0]!________________________la2,"",#REF!+1)</definedName>
    <definedName name="________________________la8" localSheetId="8">IF(#REF!&gt;=Statement!________________________la2,"",#REF!+1)</definedName>
    <definedName name="________________________la8" localSheetId="5">IF(#REF!&gt;=ความต้องการ!________________________la2,"",#REF!+1)</definedName>
    <definedName name="________________________la8" localSheetId="7">IF(#REF!&gt;=________________________la2,"",#REF!+1)</definedName>
    <definedName name="________________________la8" localSheetId="3">IF(#REF!&gt;=________________________la2,"",#REF!+1)</definedName>
    <definedName name="________________________la8" localSheetId="4">IF(#REF!&gt;=งบการเงิน!________________________la2,"",#REF!+1)</definedName>
    <definedName name="________________________la8" localSheetId="9">IF(#REF!&gt;=งบสรรพากร!________________________la2,"",#REF!+1)</definedName>
    <definedName name="________________________la8" localSheetId="2">IF(#REF!&gt;=[7]!________________________la2,"",#REF!+1)</definedName>
    <definedName name="________________________la8" localSheetId="0">IF(#REF!&gt;=รายละเอียด!________________________la2,"",#REF!+1)</definedName>
    <definedName name="________________________la8">IF(#REF!&gt;=________________________la2,"",#REF!+1)</definedName>
    <definedName name="________________________la9" localSheetId="10">#REF!</definedName>
    <definedName name="________________________la9" localSheetId="2">#REF!</definedName>
    <definedName name="________________________la9">#REF!</definedName>
    <definedName name="________________________new1">'[1]หน้า 1'!$N$2</definedName>
    <definedName name="________________________new2">'[11]หน้า 1'!$N$2</definedName>
    <definedName name="________________________nu2" localSheetId="5">IF(________________________to5&gt;______________________fir3,1,"")</definedName>
    <definedName name="________________________nu2" localSheetId="3">IF(________________________to5&gt;______________________fir3,1,"")</definedName>
    <definedName name="________________________nu2" localSheetId="0">IF(________________________to5&gt;______________________fir3,1,"")</definedName>
    <definedName name="________________________nu2">IF(________________________to5&gt;______________________fir3,1,"")</definedName>
    <definedName name="________________________nu3" localSheetId="5">IF(_______________________to6&gt;______________________fir3,1,"")</definedName>
    <definedName name="________________________nu3" localSheetId="3">IF(_______________________to6&gt;______________________fir3,1,"")</definedName>
    <definedName name="________________________nu3" localSheetId="0">IF(_______________________to6&gt;______________________fir3,1,"")</definedName>
    <definedName name="________________________nu3">IF(_______________________to6&gt;______________________fir3,1,"")</definedName>
    <definedName name="________________________nu9" localSheetId="5">IF(_______________________tov3&gt;______________________fir3,1,"")</definedName>
    <definedName name="________________________nu9" localSheetId="3">IF(_______________________tov3&gt;______________________fir3,1,"")</definedName>
    <definedName name="________________________nu9" localSheetId="0">IF(_______________________tov3&gt;______________________fir3,1,"")</definedName>
    <definedName name="________________________nu9">IF(_______________________tov3&gt;______________________fir3,1,"")</definedName>
    <definedName name="________________________num1">#N/A</definedName>
    <definedName name="________________________num2">#N/A</definedName>
    <definedName name="________________________pa8">#N/A</definedName>
    <definedName name="________________________pay1">#N/A</definedName>
    <definedName name="________________________pay2">#N/A</definedName>
    <definedName name="________________________pl1">#N/A</definedName>
    <definedName name="________________________pmt2" localSheetId="10">IF(#REF!&gt;=[0]!pmmt2,"",#REF!+1)</definedName>
    <definedName name="________________________pmt2" localSheetId="8">#N/A</definedName>
    <definedName name="________________________pmt2" localSheetId="5">IF(#REF!&gt;=pmmt2,"",#REF!+1)</definedName>
    <definedName name="________________________pmt2" localSheetId="7">IF(#REF!&gt;=pmmt2,"",#REF!+1)</definedName>
    <definedName name="________________________pmt2" localSheetId="3">IF(#REF!&gt;=pmmt2,"",#REF!+1)</definedName>
    <definedName name="________________________pmt2" localSheetId="4">IF(#REF!&gt;=pmmt2,"",#REF!+1)</definedName>
    <definedName name="________________________pmt2" localSheetId="9">IF(#REF!&gt;=pmmt2,"",#REF!+1)</definedName>
    <definedName name="________________________pmt2" localSheetId="2">#N/A</definedName>
    <definedName name="________________________pmt2" localSheetId="0">IF(#REF!&gt;=pmmt2,"",#REF!+1)</definedName>
    <definedName name="________________________pmt2">IF(#REF!&gt;=pmmt2,"",#REF!+1)</definedName>
    <definedName name="________________________pmt3" localSheetId="10">#REF!</definedName>
    <definedName name="________________________pmt3" localSheetId="2">#REF!</definedName>
    <definedName name="________________________pmt3">#REF!</definedName>
    <definedName name="________________________pn1" localSheetId="5">#N/A</definedName>
    <definedName name="________________________pn1" localSheetId="3">#N/A</definedName>
    <definedName name="________________________pn1" localSheetId="4">#N/A</definedName>
    <definedName name="________________________pn1" localSheetId="0">IF(#REF!&gt;=____________________________tp1,"",#REF!+1)</definedName>
    <definedName name="________________________pn1">IF(#REF!&gt;=____________________________tp1,"",#REF!+1)</definedName>
    <definedName name="________________________pn2">#N/A</definedName>
    <definedName name="________________________pn3" localSheetId="5">#REF!</definedName>
    <definedName name="________________________pn3">#REF!</definedName>
    <definedName name="________________________pp1">#N/A</definedName>
    <definedName name="________________________ps100">[6]ตารางชำระหนี้!Interest_rate/12</definedName>
    <definedName name="________________________s1">#N/A</definedName>
    <definedName name="________________________to1">#N/A</definedName>
    <definedName name="________________________to5">#N/A</definedName>
    <definedName name="________________________to789" localSheetId="5">(______________________ter456*12)+______________________ter123</definedName>
    <definedName name="________________________to789" localSheetId="3">(______________________ter456*12)+______________________ter123</definedName>
    <definedName name="________________________to789" localSheetId="0">(______________________ter456*12)+______________________ter123</definedName>
    <definedName name="________________________to789">(______________________ter456*12)+______________________ter123</definedName>
    <definedName name="________________________to9">#N/A</definedName>
    <definedName name="________________________top1">#N/A</definedName>
    <definedName name="________________________tot23" localSheetId="5">(______________________ter66*12)+______________________ter12</definedName>
    <definedName name="________________________tot23" localSheetId="3">(______________________ter66*12)+______________________ter12</definedName>
    <definedName name="________________________tot23" localSheetId="0">(______________________ter66*12)+______________________ter12</definedName>
    <definedName name="________________________tot23">(______________________ter66*12)+______________________ter12</definedName>
    <definedName name="________________________tp1">#N/A</definedName>
    <definedName name="________________________yy1" localSheetId="5">IF(#REF!&gt;=____________________________tp1,"",#REF!+1)</definedName>
    <definedName name="________________________yy1" localSheetId="3">IF(#REF!&gt;=____________________________tp1,"",#REF!+1)</definedName>
    <definedName name="________________________yy1" localSheetId="4">IF(#REF!&gt;=____________________________tp1,"",#REF!+1)</definedName>
    <definedName name="________________________yy1" localSheetId="0">IF(#REF!&gt;=____________________________tp1,"",#REF!+1)</definedName>
    <definedName name="________________________yy1">IF(#REF!&gt;=____________________________tp1,"",#REF!+1)</definedName>
    <definedName name="_______________________a1">#N/A</definedName>
    <definedName name="_______________________acc2">#N/A</definedName>
    <definedName name="_______________________acc3">#N/A</definedName>
    <definedName name="_______________________bay1">#N/A</definedName>
    <definedName name="_______________________bay2">#N/A</definedName>
    <definedName name="_______________________bay3">#N/A</definedName>
    <definedName name="_______________________bs1">#N/A</definedName>
    <definedName name="_______________________bs2">#N/A</definedName>
    <definedName name="_______________________CF1">#N/A</definedName>
    <definedName name="_______________________HP1">#N/A</definedName>
    <definedName name="_______________________in2" localSheetId="5">____________________int8/12</definedName>
    <definedName name="_______________________in2" localSheetId="3">____________________int8/12</definedName>
    <definedName name="_______________________in2" localSheetId="4">____________________int8/12</definedName>
    <definedName name="_______________________in2" localSheetId="0">____________________int8/12</definedName>
    <definedName name="_______________________in2">____________________int8/12</definedName>
    <definedName name="_______________________in3" localSheetId="5">____________________int8/12</definedName>
    <definedName name="_______________________in3" localSheetId="3">____________________int8/12</definedName>
    <definedName name="_______________________in3" localSheetId="4">____________________int8/12</definedName>
    <definedName name="_______________________in3" localSheetId="0">____________________int8/12</definedName>
    <definedName name="_______________________in3">____________________int8/12</definedName>
    <definedName name="_______________________Int1">IF([4]Payment!$J1048576-[4]Payment!XFA1&lt;1,0,[4]Payment!$J1048576-[4]Payment!$F1)</definedName>
    <definedName name="_______________________int123" localSheetId="5">____________________int14/12</definedName>
    <definedName name="_______________________int123" localSheetId="3">____________________int14/12</definedName>
    <definedName name="_______________________int123" localSheetId="4">____________________int14/12</definedName>
    <definedName name="_______________________int123" localSheetId="0">____________________int14/12</definedName>
    <definedName name="_______________________int123">____________________int14/12</definedName>
    <definedName name="_______________________int36" localSheetId="5">____________________int25/12</definedName>
    <definedName name="_______________________int36" localSheetId="3">____________________int25/12</definedName>
    <definedName name="_______________________int36" localSheetId="4">____________________int25/12</definedName>
    <definedName name="_______________________int36" localSheetId="0">____________________int25/12</definedName>
    <definedName name="_______________________int36">____________________int25/12</definedName>
    <definedName name="_______________________int6" localSheetId="5">____________________int8/12</definedName>
    <definedName name="_______________________int6" localSheetId="3">____________________int8/12</definedName>
    <definedName name="_______________________int6" localSheetId="4">____________________int8/12</definedName>
    <definedName name="_______________________int6" localSheetId="0">____________________int8/12</definedName>
    <definedName name="_______________________int6">____________________int8/12</definedName>
    <definedName name="_______________________itp1">#N/A</definedName>
    <definedName name="_______________________k1">#N/A</definedName>
    <definedName name="_______________________la1" localSheetId="10">#REF!</definedName>
    <definedName name="_______________________la1" localSheetId="8">#REF!</definedName>
    <definedName name="_______________________la1" localSheetId="5">#REF!</definedName>
    <definedName name="_______________________la1" localSheetId="3">#REF!</definedName>
    <definedName name="_______________________la1" localSheetId="4">#REF!</definedName>
    <definedName name="_______________________la1" localSheetId="2">#REF!</definedName>
    <definedName name="_______________________la1">#REF!</definedName>
    <definedName name="_______________________la10" localSheetId="10">#REF!</definedName>
    <definedName name="_______________________la10" localSheetId="4">#REF!</definedName>
    <definedName name="_______________________la10" localSheetId="2">#REF!</definedName>
    <definedName name="_______________________la10">#REF!</definedName>
    <definedName name="_______________________la11" localSheetId="10">IF(#REF!&lt;0.05,0,#REF!-#REF!)</definedName>
    <definedName name="_______________________la11" localSheetId="8">IF(#REF!&lt;0.05,0,#REF!-#REF!)</definedName>
    <definedName name="_______________________la11" localSheetId="5">IF(#REF!&lt;0.05,0,#REF!-#REF!)</definedName>
    <definedName name="_______________________la11" localSheetId="3">IF(#REF!&lt;0.05,0,#REF!-#REF!)</definedName>
    <definedName name="_______________________la11" localSheetId="4">IF(#REF!&lt;0.05,0,#REF!-#REF!)</definedName>
    <definedName name="_______________________la11" localSheetId="2">IF(#REF!&lt;0.05,0,#REF!-#REF!)</definedName>
    <definedName name="_______________________la11">IF(#REF!&lt;0.05,0,#REF!-#REF!)</definedName>
    <definedName name="_______________________la12" localSheetId="8">IF(#REF!&lt;0.05,0,#REF!*Statement!_______________________la5)</definedName>
    <definedName name="_______________________la12">#N/A</definedName>
    <definedName name="_______________________la13" localSheetId="10">IF(#REF!="",0,#REF!+#REF!)</definedName>
    <definedName name="_______________________la13" localSheetId="8">IF(#REF!="",0,#REF!+#REF!)</definedName>
    <definedName name="_______________________la13" localSheetId="5">IF(#REF!="",0,#REF!+#REF!)</definedName>
    <definedName name="_______________________la13" localSheetId="3">IF(#REF!="",0,#REF!+#REF!)</definedName>
    <definedName name="_______________________la13" localSheetId="4">IF(#REF!="",0,#REF!+#REF!)</definedName>
    <definedName name="_______________________la13" localSheetId="2">IF(#REF!="",0,#REF!+#REF!)</definedName>
    <definedName name="_______________________la13">IF(#REF!="",0,#REF!+#REF!)</definedName>
    <definedName name="_______________________la14" localSheetId="10">IF(#REF!="",0,#REF!+#REF!)</definedName>
    <definedName name="_______________________la14" localSheetId="5">IF(#REF!="",0,#REF!+#REF!)</definedName>
    <definedName name="_______________________la14" localSheetId="3">IF(#REF!="",0,#REF!+#REF!)</definedName>
    <definedName name="_______________________la14" localSheetId="4">IF(#REF!="",0,#REF!+#REF!)</definedName>
    <definedName name="_______________________la14" localSheetId="2">IF(#REF!="",0,#REF!+#REF!)</definedName>
    <definedName name="_______________________la14">IF(#REF!="",0,#REF!+#REF!)</definedName>
    <definedName name="_______________________la15" localSheetId="10">IF(#REF!-#REF!&lt;1,0,#REF!-#REF!)</definedName>
    <definedName name="_______________________la15" localSheetId="8">IF(#REF!-#REF!&lt;1,0,#REF!-#REF!)</definedName>
    <definedName name="_______________________la15" localSheetId="5">IF(#REF!-#REF!&lt;1,0,#REF!-#REF!)</definedName>
    <definedName name="_______________________la15" localSheetId="3">IF(#REF!-#REF!&lt;1,0,#REF!-#REF!)</definedName>
    <definedName name="_______________________la15" localSheetId="4">IF(#REF!-#REF!&lt;1,0,#REF!-#REF!)</definedName>
    <definedName name="_______________________la15" localSheetId="2">IF(#REF!-#REF!&lt;1,0,#REF!-#REF!)</definedName>
    <definedName name="_______________________la15">IF(#REF!-#REF!&lt;1,0,#REF!-#REF!)</definedName>
    <definedName name="_______________________la2">#N/A</definedName>
    <definedName name="_______________________la3" localSheetId="10">#REF!</definedName>
    <definedName name="_______________________la3" localSheetId="8">#REF!</definedName>
    <definedName name="_______________________la3" localSheetId="5">#REF!</definedName>
    <definedName name="_______________________la3" localSheetId="3">#REF!</definedName>
    <definedName name="_______________________la3" localSheetId="4">#REF!</definedName>
    <definedName name="_______________________la3" localSheetId="2">#REF!</definedName>
    <definedName name="_______________________la3">#REF!</definedName>
    <definedName name="_______________________la4" localSheetId="10">#REF!</definedName>
    <definedName name="_______________________la4" localSheetId="4">#REF!</definedName>
    <definedName name="_______________________la4" localSheetId="2">#REF!</definedName>
    <definedName name="_______________________la4">#REF!</definedName>
    <definedName name="_______________________la5" localSheetId="8">Statement!____________________la1/12</definedName>
    <definedName name="_______________________la5">#N/A</definedName>
    <definedName name="_______________________la6" localSheetId="10">#REF!</definedName>
    <definedName name="_______________________la6" localSheetId="8">#REF!</definedName>
    <definedName name="_______________________la6" localSheetId="5">#REF!</definedName>
    <definedName name="_______________________la6" localSheetId="3">#REF!</definedName>
    <definedName name="_______________________la6" localSheetId="4">#REF!</definedName>
    <definedName name="_______________________la6" localSheetId="2">#REF!</definedName>
    <definedName name="_______________________la6">#REF!</definedName>
    <definedName name="_______________________la7" localSheetId="8">IF(#REF!&lt;0.05,0,IF(Statement!_______________________la8&lt;=Statement!____________________la6,[0]!____________________la9*Statement!_______________________la5,[0]!____________________la10))</definedName>
    <definedName name="_______________________la7">#N/A</definedName>
    <definedName name="_______________________la8" localSheetId="10">IF(#REF!&gt;=[0]!_______________________la2,"",#REF!+1)</definedName>
    <definedName name="_______________________la8" localSheetId="8">IF(#REF!&gt;=[0]!_______________________la2,"",#REF!+1)</definedName>
    <definedName name="_______________________la8" localSheetId="5">IF(#REF!&gt;=[0]!_______________________la2,"",#REF!+1)</definedName>
    <definedName name="_______________________la8" localSheetId="3">IF(#REF!&gt;=[0]!_______________________la2,"",#REF!+1)</definedName>
    <definedName name="_______________________la8" localSheetId="4">IF(#REF!&gt;=[0]!_______________________la2,"",#REF!+1)</definedName>
    <definedName name="_______________________la8" localSheetId="9">IF(#REF!&gt;=[0]!_______________________la2,"",#REF!+1)</definedName>
    <definedName name="_______________________la8" localSheetId="2">IF(#REF!&gt;=[7]!_______________________la2,"",#REF!+1)</definedName>
    <definedName name="_______________________la8" localSheetId="0">IF(#REF!&gt;=[0]!_______________________la2,"",#REF!+1)</definedName>
    <definedName name="_______________________la8">IF(#REF!&gt;=[0]!_______________________la2,"",#REF!+1)</definedName>
    <definedName name="_______________________la9" localSheetId="10">#REF!</definedName>
    <definedName name="_______________________la9" localSheetId="2">#REF!</definedName>
    <definedName name="_______________________la9">#REF!</definedName>
    <definedName name="_______________________n789">#N/A</definedName>
    <definedName name="_______________________new1">'[2]หน้า 1'!$N$2</definedName>
    <definedName name="_______________________new2">'[11]หน้า 1'!$N$2</definedName>
    <definedName name="_______________________nu2" localSheetId="5">IF(_______________________to5&gt;_____________________fir3,1,"")</definedName>
    <definedName name="_______________________nu2" localSheetId="3">IF(_______________________to5&gt;_____________________fir3,1,"")</definedName>
    <definedName name="_______________________nu2" localSheetId="4">IF(_______________________to5&gt;_____________________fir3,1,"")</definedName>
    <definedName name="_______________________nu2" localSheetId="0">IF(_______________________to5&gt;_____________________fir3,1,"")</definedName>
    <definedName name="_______________________nu2">IF(_______________________to5&gt;_____________________fir3,1,"")</definedName>
    <definedName name="_______________________nu3" localSheetId="5">IF(______________________to6&gt;_____________________fir3,1,"")</definedName>
    <definedName name="_______________________nu3" localSheetId="3">IF(______________________to6&gt;_____________________fir3,1,"")</definedName>
    <definedName name="_______________________nu3" localSheetId="4">IF(______________________to6&gt;_____________________fir3,1,"")</definedName>
    <definedName name="_______________________nu3" localSheetId="0">IF(______________________to6&gt;_____________________fir3,1,"")</definedName>
    <definedName name="_______________________nu3">IF(______________________to6&gt;_____________________fir3,1,"")</definedName>
    <definedName name="_______________________nu8">#N/A</definedName>
    <definedName name="_______________________nu9" localSheetId="5">IF(______________________tov3&gt;_____________________fir3,1,"")</definedName>
    <definedName name="_______________________nu9" localSheetId="3">IF(______________________tov3&gt;_____________________fir3,1,"")</definedName>
    <definedName name="_______________________nu9" localSheetId="4">IF(______________________tov3&gt;_____________________fir3,1,"")</definedName>
    <definedName name="_______________________nu9" localSheetId="0">IF(______________________tov3&gt;_____________________fir3,1,"")</definedName>
    <definedName name="_______________________nu9">IF(______________________tov3&gt;_____________________fir3,1,"")</definedName>
    <definedName name="_______________________num1">#N/A</definedName>
    <definedName name="_______________________num2">#N/A</definedName>
    <definedName name="_______________________num78">#N/A</definedName>
    <definedName name="_______________________pa7">#N/A</definedName>
    <definedName name="_______________________pa8">#N/A</definedName>
    <definedName name="_______________________pay1">#N/A</definedName>
    <definedName name="_______________________pay2">#N/A</definedName>
    <definedName name="_______________________pl1">#N/A</definedName>
    <definedName name="_______________________pmt1">IF(#REF!&lt;0.05,0,#REF!-#REF!)</definedName>
    <definedName name="_______________________pmt2">#N/A</definedName>
    <definedName name="_______________________pmt3" localSheetId="10">#REF!</definedName>
    <definedName name="_______________________pmt3" localSheetId="8">#REF!</definedName>
    <definedName name="_______________________pmt3" localSheetId="5">#REF!</definedName>
    <definedName name="_______________________pmt3" localSheetId="3">#REF!</definedName>
    <definedName name="_______________________pmt3" localSheetId="4">#REF!</definedName>
    <definedName name="_______________________pmt3" localSheetId="2">#REF!</definedName>
    <definedName name="_______________________pmt3">#REF!</definedName>
    <definedName name="_______________________pn1" localSheetId="5">#N/A</definedName>
    <definedName name="_______________________pn1" localSheetId="3">#N/A</definedName>
    <definedName name="_______________________pn1" localSheetId="4">#N/A</definedName>
    <definedName name="_______________________pn1" localSheetId="0">IF(#REF!&gt;=____________________________tp1,"",#REF!+1)</definedName>
    <definedName name="_______________________pn1">IF(#REF!&gt;=____________________________tp1,"",#REF!+1)</definedName>
    <definedName name="_______________________pn2">#N/A</definedName>
    <definedName name="_______________________pn3" localSheetId="5">#REF!</definedName>
    <definedName name="_______________________pn3">#REF!</definedName>
    <definedName name="_______________________pp1">#N/A</definedName>
    <definedName name="_______________________ps100">#N/A</definedName>
    <definedName name="_______________________s1">#N/A</definedName>
    <definedName name="_______________________to1">#N/A</definedName>
    <definedName name="_______________________to5">#N/A</definedName>
    <definedName name="_______________________to6">#N/A</definedName>
    <definedName name="_______________________to789" localSheetId="5">(_____________________ter456*12)+_____________________ter123</definedName>
    <definedName name="_______________________to789" localSheetId="3">(_____________________ter456*12)+_____________________ter123</definedName>
    <definedName name="_______________________to789" localSheetId="4">(_____________________ter456*12)+_____________________ter123</definedName>
    <definedName name="_______________________to789" localSheetId="0">(_____________________ter456*12)+_____________________ter123</definedName>
    <definedName name="_______________________to789">(_____________________ter456*12)+_____________________ter123</definedName>
    <definedName name="_______________________to9">#N/A</definedName>
    <definedName name="_______________________top1">#N/A</definedName>
    <definedName name="_______________________tot23" localSheetId="5">(_____________________ter66*12)+_____________________ter12</definedName>
    <definedName name="_______________________tot23" localSheetId="3">(_____________________ter66*12)+_____________________ter12</definedName>
    <definedName name="_______________________tot23" localSheetId="4">(_____________________ter66*12)+_____________________ter12</definedName>
    <definedName name="_______________________tot23" localSheetId="0">(_____________________ter66*12)+_____________________ter12</definedName>
    <definedName name="_______________________tot23">(_____________________ter66*12)+_____________________ter12</definedName>
    <definedName name="_______________________tov3">#N/A</definedName>
    <definedName name="_______________________tp1">#N/A</definedName>
    <definedName name="_______________________yy1" localSheetId="5">IF(#REF!&gt;=____________________________tp1,"",#REF!+1)</definedName>
    <definedName name="_______________________yy1" localSheetId="3">IF(#REF!&gt;=____________________________tp1,"",#REF!+1)</definedName>
    <definedName name="_______________________yy1" localSheetId="4">IF(#REF!&gt;=____________________________tp1,"",#REF!+1)</definedName>
    <definedName name="_______________________yy1" localSheetId="0">IF(#REF!&gt;=____________________________tp1,"",#REF!+1)</definedName>
    <definedName name="_______________________yy1">IF(#REF!&gt;=____________________________tp1,"",#REF!+1)</definedName>
    <definedName name="______________________a1">#N/A</definedName>
    <definedName name="______________________acc2">#N/A</definedName>
    <definedName name="______________________acc3">#N/A</definedName>
    <definedName name="______________________bay1">#N/A</definedName>
    <definedName name="______________________bay2">#N/A</definedName>
    <definedName name="______________________bay3">#N/A</definedName>
    <definedName name="______________________bs1">#N/A</definedName>
    <definedName name="______________________bs2">#N/A</definedName>
    <definedName name="______________________bsu1" localSheetId="5">#REF!</definedName>
    <definedName name="______________________bsu1" localSheetId="0">#REF!</definedName>
    <definedName name="______________________bsu1">#REF!</definedName>
    <definedName name="______________________bsy69" localSheetId="5">#REF!</definedName>
    <definedName name="______________________bsy69" localSheetId="0">#REF!</definedName>
    <definedName name="______________________bsy69">#REF!</definedName>
    <definedName name="______________________CF1">#N/A</definedName>
    <definedName name="______________________CRR9">#N/A</definedName>
    <definedName name="______________________fin458" localSheetId="5">#REF!</definedName>
    <definedName name="______________________fin458" localSheetId="0">#REF!</definedName>
    <definedName name="______________________fin458">#REF!</definedName>
    <definedName name="______________________HP1">#N/A</definedName>
    <definedName name="______________________in2" localSheetId="5">____________________int8/12</definedName>
    <definedName name="______________________in2" localSheetId="3">____________________int8/12</definedName>
    <definedName name="______________________in2" localSheetId="4">____________________int8/12</definedName>
    <definedName name="______________________in2" localSheetId="0">____________________int8/12</definedName>
    <definedName name="______________________in2">____________________int8/12</definedName>
    <definedName name="______________________in3" localSheetId="5">____________________int8/12</definedName>
    <definedName name="______________________in3" localSheetId="3">____________________int8/12</definedName>
    <definedName name="______________________in3" localSheetId="4">____________________int8/12</definedName>
    <definedName name="______________________in3" localSheetId="0">____________________int8/12</definedName>
    <definedName name="______________________in3">____________________int8/12</definedName>
    <definedName name="______________________in789645" localSheetId="5">#REF!</definedName>
    <definedName name="______________________in789645" localSheetId="3">#REF!</definedName>
    <definedName name="______________________in789645" localSheetId="0">#REF!</definedName>
    <definedName name="______________________in789645">#REF!</definedName>
    <definedName name="______________________Int1">IF([4]Payment!$J1048576-[4]Payment!XFA1&lt;1,0,[4]Payment!$J1048576-[4]Payment!$F1)</definedName>
    <definedName name="______________________int123" localSheetId="5">____________________int14/12</definedName>
    <definedName name="______________________int123" localSheetId="3">____________________int14/12</definedName>
    <definedName name="______________________int123" localSheetId="4">____________________int14/12</definedName>
    <definedName name="______________________int123" localSheetId="0">____________________int14/12</definedName>
    <definedName name="______________________int123">____________________int14/12</definedName>
    <definedName name="______________________int36" localSheetId="5">____________________int25/12</definedName>
    <definedName name="______________________int36" localSheetId="3">____________________int25/12</definedName>
    <definedName name="______________________int36" localSheetId="4">____________________int25/12</definedName>
    <definedName name="______________________int36" localSheetId="0">____________________int25/12</definedName>
    <definedName name="______________________int36">____________________int25/12</definedName>
    <definedName name="______________________int6" localSheetId="5">____________________int8/12</definedName>
    <definedName name="______________________int6" localSheetId="3">____________________int8/12</definedName>
    <definedName name="______________________int6" localSheetId="4">____________________int8/12</definedName>
    <definedName name="______________________int6" localSheetId="0">____________________int8/12</definedName>
    <definedName name="______________________int6">____________________int8/12</definedName>
    <definedName name="______________________itp1">#N/A</definedName>
    <definedName name="______________________k1">#N/A</definedName>
    <definedName name="______________________la1" localSheetId="10">#REF!</definedName>
    <definedName name="______________________la1" localSheetId="8">#REF!</definedName>
    <definedName name="______________________la1" localSheetId="5">#REF!</definedName>
    <definedName name="______________________la1" localSheetId="3">#REF!</definedName>
    <definedName name="______________________la1" localSheetId="4">#REF!</definedName>
    <definedName name="______________________la1" localSheetId="2">#REF!</definedName>
    <definedName name="______________________la1">#REF!</definedName>
    <definedName name="______________________la10" localSheetId="10">#REF!</definedName>
    <definedName name="______________________la10" localSheetId="4">#REF!</definedName>
    <definedName name="______________________la10" localSheetId="2">#REF!</definedName>
    <definedName name="______________________la10">#REF!</definedName>
    <definedName name="______________________la11" localSheetId="10">IF(#REF!&lt;0.05,0,#REF!-#REF!)</definedName>
    <definedName name="______________________la11" localSheetId="8">IF(#REF!&lt;0.05,0,#REF!-#REF!)</definedName>
    <definedName name="______________________la11" localSheetId="5">IF(#REF!&lt;0.05,0,#REF!-#REF!)</definedName>
    <definedName name="______________________la11" localSheetId="3">IF(#REF!&lt;0.05,0,#REF!-#REF!)</definedName>
    <definedName name="______________________la11" localSheetId="4">IF(#REF!&lt;0.05,0,#REF!-#REF!)</definedName>
    <definedName name="______________________la11" localSheetId="2">IF(#REF!&lt;0.05,0,#REF!-#REF!)</definedName>
    <definedName name="______________________la11">IF(#REF!&lt;0.05,0,#REF!-#REF!)</definedName>
    <definedName name="______________________la12" localSheetId="8">IF(#REF!&lt;0.05,0,#REF!*Statement!______________________la5)</definedName>
    <definedName name="______________________la12" localSheetId="5">#N/A</definedName>
    <definedName name="______________________la12" localSheetId="4">#N/A</definedName>
    <definedName name="______________________la12" localSheetId="9">IF(#REF!&lt;0.05,0,#REF!*'[8]รายชื่อบริษัทเช่า ปี 55'!______________________la5)</definedName>
    <definedName name="______________________la12" localSheetId="0">IF(#REF!&lt;0.05,0,#REF!*'[9]รายชื่อบริษัทเช่า ปี 55'!______________________la5)</definedName>
    <definedName name="______________________la12">#N/A</definedName>
    <definedName name="______________________la13" localSheetId="10">IF(#REF!="",0,#REF!+#REF!)</definedName>
    <definedName name="______________________la13" localSheetId="8">IF(#REF!="",0,#REF!+#REF!)</definedName>
    <definedName name="______________________la13" localSheetId="5">IF(#REF!="",0,#REF!+#REF!)</definedName>
    <definedName name="______________________la13" localSheetId="3">IF(#REF!="",0,#REF!+#REF!)</definedName>
    <definedName name="______________________la13" localSheetId="4">IF(#REF!="",0,#REF!+#REF!)</definedName>
    <definedName name="______________________la13" localSheetId="2">IF(#REF!="",0,#REF!+#REF!)</definedName>
    <definedName name="______________________la13">IF(#REF!="",0,#REF!+#REF!)</definedName>
    <definedName name="______________________la14" localSheetId="10">IF(#REF!="",0,#REF!+#REF!)</definedName>
    <definedName name="______________________la14" localSheetId="5">IF(#REF!="",0,#REF!+#REF!)</definedName>
    <definedName name="______________________la14" localSheetId="3">IF(#REF!="",0,#REF!+#REF!)</definedName>
    <definedName name="______________________la14" localSheetId="4">IF(#REF!="",0,#REF!+#REF!)</definedName>
    <definedName name="______________________la14" localSheetId="2">IF(#REF!="",0,#REF!+#REF!)</definedName>
    <definedName name="______________________la14">IF(#REF!="",0,#REF!+#REF!)</definedName>
    <definedName name="______________________la15" localSheetId="10">IF(#REF!-#REF!&lt;1,0,#REF!-#REF!)</definedName>
    <definedName name="______________________la15" localSheetId="8">IF(#REF!-#REF!&lt;1,0,#REF!-#REF!)</definedName>
    <definedName name="______________________la15" localSheetId="5">IF(#REF!-#REF!&lt;1,0,#REF!-#REF!)</definedName>
    <definedName name="______________________la15" localSheetId="3">IF(#REF!-#REF!&lt;1,0,#REF!-#REF!)</definedName>
    <definedName name="______________________la15" localSheetId="4">IF(#REF!-#REF!&lt;1,0,#REF!-#REF!)</definedName>
    <definedName name="______________________la15" localSheetId="2">IF(#REF!-#REF!&lt;1,0,#REF!-#REF!)</definedName>
    <definedName name="______________________la15">IF(#REF!-#REF!&lt;1,0,#REF!-#REF!)</definedName>
    <definedName name="______________________la2" localSheetId="8">#N/A</definedName>
    <definedName name="______________________la2" localSheetId="5">#N/A</definedName>
    <definedName name="______________________la2" localSheetId="4">#N/A</definedName>
    <definedName name="______________________la2" localSheetId="9">('[8]รายชื่อบริษัทเช่า ปี 55'!_____________la3*12)+'[8]รายชื่อบริษัทเช่า ปี 55'!_____________la4</definedName>
    <definedName name="______________________la2" localSheetId="0">('[10]รายชื่อบริษัทเช่า ปี 55'!_____________la3*12)+'[10]รายชื่อบริษัทเช่า ปี 55'!_____________la4</definedName>
    <definedName name="______________________la2">#N/A</definedName>
    <definedName name="______________________la3" localSheetId="10">#REF!</definedName>
    <definedName name="______________________la3" localSheetId="8">#REF!</definedName>
    <definedName name="______________________la3" localSheetId="5">#REF!</definedName>
    <definedName name="______________________la3" localSheetId="3">#REF!</definedName>
    <definedName name="______________________la3" localSheetId="4">#REF!</definedName>
    <definedName name="______________________la3" localSheetId="2">#REF!</definedName>
    <definedName name="______________________la3">#REF!</definedName>
    <definedName name="______________________la4" localSheetId="10">#REF!</definedName>
    <definedName name="______________________la4" localSheetId="4">#REF!</definedName>
    <definedName name="______________________la4" localSheetId="2">#REF!</definedName>
    <definedName name="______________________la4">#REF!</definedName>
    <definedName name="______________________la5" localSheetId="8">Statement!___________________la1/12</definedName>
    <definedName name="______________________la5" localSheetId="5">#N/A</definedName>
    <definedName name="______________________la5" localSheetId="4">#N/A</definedName>
    <definedName name="______________________la5" localSheetId="9">'[8]รายชื่อบริษัทเช่า ปี 55'!_____________la1/12</definedName>
    <definedName name="______________________la5" localSheetId="0">'[10]รายชื่อบริษัทเช่า ปี 55'!_____________la1/12</definedName>
    <definedName name="______________________la5">#N/A</definedName>
    <definedName name="______________________la6" localSheetId="10">#REF!</definedName>
    <definedName name="______________________la6" localSheetId="8">#REF!</definedName>
    <definedName name="______________________la6" localSheetId="5">#REF!</definedName>
    <definedName name="______________________la6" localSheetId="3">#REF!</definedName>
    <definedName name="______________________la6" localSheetId="4">#REF!</definedName>
    <definedName name="______________________la6" localSheetId="2">#REF!</definedName>
    <definedName name="______________________la6">#REF!</definedName>
    <definedName name="______________________la7" localSheetId="8">IF(#REF!&lt;0.05,0,IF(Statement!______________________la8&lt;=Statement!___________________la6,[0]!___________________la9*Statement!______________________la5,[0]!___________________la10))</definedName>
    <definedName name="______________________la7" localSheetId="9">IF(#REF!&lt;0.05,0,IF('[8]รายชื่อบริษัทเช่า ปี 55'!______________________la8&lt;='[8]รายชื่อบริษัทเช่า ปี 55'!_____________la6,'[8]รายชื่อบริษัทเช่า ปี 55'!_____________la9*งบสรรพากร!______________________la5,'[8]รายชื่อบริษัทเช่า ปี 55'!_____________la10))</definedName>
    <definedName name="______________________la7">#N/A</definedName>
    <definedName name="______________________la8" localSheetId="10">IF(#REF!&gt;=[0]!______________________la2,"",#REF!+1)</definedName>
    <definedName name="______________________la8" localSheetId="8">IF(#REF!&gt;=Statement!______________________la2,"",#REF!+1)</definedName>
    <definedName name="______________________la8" localSheetId="5">IF(#REF!&gt;=ความต้องการ!______________________la2,"",#REF!+1)</definedName>
    <definedName name="______________________la8" localSheetId="7">IF(#REF!&gt;=______________________la2,"",#REF!+1)</definedName>
    <definedName name="______________________la8" localSheetId="3">IF(#REF!&gt;=______________________la2,"",#REF!+1)</definedName>
    <definedName name="______________________la8" localSheetId="4">IF(#REF!&gt;=งบการเงิน!______________________la2,"",#REF!+1)</definedName>
    <definedName name="______________________la8" localSheetId="9">IF(#REF!&gt;=งบสรรพากร!______________________la2,"",#REF!+1)</definedName>
    <definedName name="______________________la8" localSheetId="2">IF(#REF!&gt;=[7]!______________________la2,"",#REF!+1)</definedName>
    <definedName name="______________________la8" localSheetId="0">IF(#REF!&gt;=รายละเอียด!______________________la2,"",#REF!+1)</definedName>
    <definedName name="______________________la8">IF(#REF!&gt;=______________________la2,"",#REF!+1)</definedName>
    <definedName name="______________________la9" localSheetId="10">#REF!</definedName>
    <definedName name="______________________la9" localSheetId="2">#REF!</definedName>
    <definedName name="______________________la9">#REF!</definedName>
    <definedName name="______________________m1">#REF!</definedName>
    <definedName name="______________________ma456">#REF!</definedName>
    <definedName name="______________________ma4587">#REF!</definedName>
    <definedName name="______________________me1">#REF!</definedName>
    <definedName name="______________________me789">#REF!</definedName>
    <definedName name="______________________mec3">#REF!</definedName>
    <definedName name="______________________ml1">#REF!</definedName>
    <definedName name="______________________mlr6">#REF!</definedName>
    <definedName name="______________________n789">#N/A</definedName>
    <definedName name="______________________new1">'[1]หน้า 1'!$N$2</definedName>
    <definedName name="______________________new2">'[11]หน้า 1'!$N$2</definedName>
    <definedName name="______________________nu2" localSheetId="5">IF(______________________to5&gt;____________________fir3,1,"")</definedName>
    <definedName name="______________________nu2" localSheetId="3">IF(______________________to5&gt;____________________fir3,1,"")</definedName>
    <definedName name="______________________nu2" localSheetId="4">IF(______________________to5&gt;____________________fir3,1,"")</definedName>
    <definedName name="______________________nu2" localSheetId="0">IF(______________________to5&gt;____________________fir3,1,"")</definedName>
    <definedName name="______________________nu2">IF(______________________to5&gt;____________________fir3,1,"")</definedName>
    <definedName name="______________________nu3" localSheetId="5">IF(_____________________to6&gt;____________________fir3,1,"")</definedName>
    <definedName name="______________________nu3" localSheetId="3">IF(_____________________to6&gt;____________________fir3,1,"")</definedName>
    <definedName name="______________________nu3" localSheetId="4">IF(_____________________to6&gt;____________________fir3,1,"")</definedName>
    <definedName name="______________________nu3" localSheetId="0">IF(_____________________to6&gt;____________________fir3,1,"")</definedName>
    <definedName name="______________________nu3">IF(_____________________to6&gt;____________________fir3,1,"")</definedName>
    <definedName name="______________________nu777">#N/A</definedName>
    <definedName name="______________________nu8">#N/A</definedName>
    <definedName name="______________________nu9" localSheetId="5">IF(_____________________tov3&gt;____________________fir3,1,"")</definedName>
    <definedName name="______________________nu9" localSheetId="3">IF(_____________________tov3&gt;____________________fir3,1,"")</definedName>
    <definedName name="______________________nu9" localSheetId="4">IF(_____________________tov3&gt;____________________fir3,1,"")</definedName>
    <definedName name="______________________nu9" localSheetId="0">IF(_____________________tov3&gt;____________________fir3,1,"")</definedName>
    <definedName name="______________________nu9">IF(_____________________tov3&gt;____________________fir3,1,"")</definedName>
    <definedName name="______________________num1">#N/A</definedName>
    <definedName name="______________________num2">#N/A</definedName>
    <definedName name="______________________num3">#N/A</definedName>
    <definedName name="______________________num78">#N/A</definedName>
    <definedName name="______________________p1">#N/A</definedName>
    <definedName name="______________________pa7">#N/A</definedName>
    <definedName name="______________________pa8">#N/A</definedName>
    <definedName name="______________________pay1">#N/A</definedName>
    <definedName name="______________________pay2">#N/A</definedName>
    <definedName name="______________________per1" localSheetId="5">#REF!</definedName>
    <definedName name="______________________per1" localSheetId="3">#REF!</definedName>
    <definedName name="______________________per1" localSheetId="0">#REF!</definedName>
    <definedName name="______________________per1">#REF!</definedName>
    <definedName name="______________________per4578" localSheetId="5">#REF!</definedName>
    <definedName name="______________________per4578" localSheetId="0">#REF!</definedName>
    <definedName name="______________________per4578">#REF!</definedName>
    <definedName name="______________________pl1">#N/A</definedName>
    <definedName name="______________________pmt1">#N/A</definedName>
    <definedName name="______________________pmt2" localSheetId="10">IF(#REF!&gt;=[0]!pmmt2,"",#REF!+1)</definedName>
    <definedName name="______________________pmt2" localSheetId="8">#N/A</definedName>
    <definedName name="______________________pmt2" localSheetId="5">IF(#REF!&gt;=pmmt2,"",#REF!+1)</definedName>
    <definedName name="______________________pmt2" localSheetId="7">IF(#REF!&gt;=pmmt2,"",#REF!+1)</definedName>
    <definedName name="______________________pmt2" localSheetId="3">IF(#REF!&gt;=pmmt2,"",#REF!+1)</definedName>
    <definedName name="______________________pmt2" localSheetId="4">IF(#REF!&gt;=pmmt2,"",#REF!+1)</definedName>
    <definedName name="______________________pmt2" localSheetId="9">IF(#REF!&gt;=pmmt2,"",#REF!+1)</definedName>
    <definedName name="______________________pmt2" localSheetId="2">#N/A</definedName>
    <definedName name="______________________pmt2" localSheetId="0">IF(#REF!&gt;=pmmt2,"",#REF!+1)</definedName>
    <definedName name="______________________pmt2">IF(#REF!&gt;=pmmt2,"",#REF!+1)</definedName>
    <definedName name="______________________pmt3" localSheetId="10">#REF!</definedName>
    <definedName name="______________________pmt3" localSheetId="2">#REF!</definedName>
    <definedName name="______________________pmt3">#REF!</definedName>
    <definedName name="______________________pn1" localSheetId="5">#N/A</definedName>
    <definedName name="______________________pn1" localSheetId="3">#N/A</definedName>
    <definedName name="______________________pn1" localSheetId="4">#N/A</definedName>
    <definedName name="______________________pn1" localSheetId="0">IF(#REF!&gt;=___________________________tp1,"",#REF!+1)</definedName>
    <definedName name="______________________pn1">IF(#REF!&gt;=___________________________tp1,"",#REF!+1)</definedName>
    <definedName name="______________________pn2">#N/A</definedName>
    <definedName name="______________________pn3" localSheetId="5">#REF!</definedName>
    <definedName name="______________________pn3">#REF!</definedName>
    <definedName name="______________________pp1">#N/A</definedName>
    <definedName name="______________________pr3654" localSheetId="5">#REF!</definedName>
    <definedName name="______________________pr3654" localSheetId="0">#REF!</definedName>
    <definedName name="______________________pr3654">#REF!</definedName>
    <definedName name="______________________pre789" localSheetId="5">#REF!</definedName>
    <definedName name="______________________pre789" localSheetId="0">#REF!</definedName>
    <definedName name="______________________pre789">#REF!</definedName>
    <definedName name="______________________pro1" localSheetId="5">#REF!</definedName>
    <definedName name="______________________pro1" localSheetId="0">#REF!</definedName>
    <definedName name="______________________pro1">#REF!</definedName>
    <definedName name="______________________pro2">#REF!</definedName>
    <definedName name="______________________ps100">#N/A</definedName>
    <definedName name="______________________s1">#N/A</definedName>
    <definedName name="______________________to1">#N/A</definedName>
    <definedName name="______________________to5">#N/A</definedName>
    <definedName name="______________________to6">#N/A</definedName>
    <definedName name="______________________to789" localSheetId="5">(____________________ter456*12)+____________________ter123</definedName>
    <definedName name="______________________to789" localSheetId="3">(____________________ter456*12)+____________________ter123</definedName>
    <definedName name="______________________to789" localSheetId="4">(____________________ter456*12)+____________________ter123</definedName>
    <definedName name="______________________to789" localSheetId="0">(____________________ter456*12)+____________________ter123</definedName>
    <definedName name="______________________to789">(____________________ter456*12)+____________________ter123</definedName>
    <definedName name="______________________to9">#N/A</definedName>
    <definedName name="______________________top1">#N/A</definedName>
    <definedName name="______________________tot124">#N/A</definedName>
    <definedName name="______________________tot23" localSheetId="5">(____________________ter66*12)+____________________ter12</definedName>
    <definedName name="______________________tot23" localSheetId="3">(____________________ter66*12)+____________________ter12</definedName>
    <definedName name="______________________tot23" localSheetId="4">(____________________ter66*12)+____________________ter12</definedName>
    <definedName name="______________________tot23" localSheetId="0">(____________________ter66*12)+____________________ter12</definedName>
    <definedName name="______________________tot23">(____________________ter66*12)+____________________ter12</definedName>
    <definedName name="______________________tov3">#N/A</definedName>
    <definedName name="______________________tp1">#N/A</definedName>
    <definedName name="______________________yy1" localSheetId="5">IF(#REF!&gt;=___________________________tp1,"",#REF!+1)</definedName>
    <definedName name="______________________yy1" localSheetId="3">IF(#REF!&gt;=___________________________tp1,"",#REF!+1)</definedName>
    <definedName name="______________________yy1" localSheetId="4">IF(#REF!&gt;=___________________________tp1,"",#REF!+1)</definedName>
    <definedName name="______________________yy1" localSheetId="0">IF(#REF!&gt;=___________________________tp1,"",#REF!+1)</definedName>
    <definedName name="______________________yy1">IF(#REF!&gt;=___________________________tp1,"",#REF!+1)</definedName>
    <definedName name="_____________________a1">#N/A</definedName>
    <definedName name="_____________________acc3">#N/A</definedName>
    <definedName name="_____________________bay1">#N/A</definedName>
    <definedName name="_____________________bay2">#N/A</definedName>
    <definedName name="_____________________bay3">#N/A</definedName>
    <definedName name="_____________________bs1">#N/A</definedName>
    <definedName name="_____________________bs2">#N/A</definedName>
    <definedName name="_____________________bsu1" localSheetId="5">#REF!</definedName>
    <definedName name="_____________________bsu1" localSheetId="3">#REF!</definedName>
    <definedName name="_____________________bsu1" localSheetId="4">#REF!</definedName>
    <definedName name="_____________________bsu1" localSheetId="0">#REF!</definedName>
    <definedName name="_____________________bsu1">#REF!</definedName>
    <definedName name="_____________________bsy69" localSheetId="4">#REF!</definedName>
    <definedName name="_____________________bsy69">#REF!</definedName>
    <definedName name="_____________________CF1">#N/A</definedName>
    <definedName name="_____________________CRR9">#N/A</definedName>
    <definedName name="_____________________fin458" localSheetId="5">#REF!</definedName>
    <definedName name="_____________________fin458" localSheetId="3">#REF!</definedName>
    <definedName name="_____________________fin458" localSheetId="4">#REF!</definedName>
    <definedName name="_____________________fin458" localSheetId="0">#REF!</definedName>
    <definedName name="_____________________fin458">#REF!</definedName>
    <definedName name="_____________________HP1">#N/A</definedName>
    <definedName name="_____________________in2" localSheetId="5">___________________int8/12</definedName>
    <definedName name="_____________________in2" localSheetId="3">___________________int8/12</definedName>
    <definedName name="_____________________in2" localSheetId="4">___________________int8/12</definedName>
    <definedName name="_____________________in2" localSheetId="0">___________________int8/12</definedName>
    <definedName name="_____________________in2">___________________int8/12</definedName>
    <definedName name="_____________________in3" localSheetId="5">___________________int8/12</definedName>
    <definedName name="_____________________in3" localSheetId="3">___________________int8/12</definedName>
    <definedName name="_____________________in3" localSheetId="4">___________________int8/12</definedName>
    <definedName name="_____________________in3" localSheetId="0">___________________int8/12</definedName>
    <definedName name="_____________________in3">___________________int8/12</definedName>
    <definedName name="_____________________in789645" localSheetId="5">#REF!</definedName>
    <definedName name="_____________________in789645" localSheetId="3">#REF!</definedName>
    <definedName name="_____________________in789645" localSheetId="4">#REF!</definedName>
    <definedName name="_____________________in789645" localSheetId="0">#REF!</definedName>
    <definedName name="_____________________in789645">#REF!</definedName>
    <definedName name="_____________________Int1">IF([4]Payment!$J1048576-[4]Payment!XFA1&lt;1,0,[4]Payment!$J1048576-[4]Payment!$F1)</definedName>
    <definedName name="_____________________int123" localSheetId="5">___________________int14/12</definedName>
    <definedName name="_____________________int123" localSheetId="3">___________________int14/12</definedName>
    <definedName name="_____________________int123" localSheetId="4">___________________int14/12</definedName>
    <definedName name="_____________________int123" localSheetId="0">___________________int14/12</definedName>
    <definedName name="_____________________int123">___________________int14/12</definedName>
    <definedName name="_____________________int36" localSheetId="5">___________________int25/12</definedName>
    <definedName name="_____________________int36" localSheetId="3">___________________int25/12</definedName>
    <definedName name="_____________________int36" localSheetId="4">___________________int25/12</definedName>
    <definedName name="_____________________int36" localSheetId="0">___________________int25/12</definedName>
    <definedName name="_____________________int36">___________________int25/12</definedName>
    <definedName name="_____________________int6" localSheetId="5">___________________int8/12</definedName>
    <definedName name="_____________________int6" localSheetId="3">___________________int8/12</definedName>
    <definedName name="_____________________int6" localSheetId="4">___________________int8/12</definedName>
    <definedName name="_____________________int6" localSheetId="0">___________________int8/12</definedName>
    <definedName name="_____________________int6">___________________int8/12</definedName>
    <definedName name="_____________________itp1">#N/A</definedName>
    <definedName name="_____________________k1">#N/A</definedName>
    <definedName name="_____________________la1" localSheetId="10">#REF!</definedName>
    <definedName name="_____________________la1" localSheetId="8">#REF!</definedName>
    <definedName name="_____________________la1" localSheetId="5">#REF!</definedName>
    <definedName name="_____________________la1" localSheetId="3">#REF!</definedName>
    <definedName name="_____________________la1" localSheetId="4">#REF!</definedName>
    <definedName name="_____________________la1" localSheetId="2">#REF!</definedName>
    <definedName name="_____________________la1">#REF!</definedName>
    <definedName name="_____________________la10" localSheetId="10">#REF!</definedName>
    <definedName name="_____________________la10" localSheetId="4">#REF!</definedName>
    <definedName name="_____________________la10" localSheetId="2">#REF!</definedName>
    <definedName name="_____________________la10">#REF!</definedName>
    <definedName name="_____________________la11" localSheetId="10">IF(#REF!&lt;0.05,0,#REF!-#REF!)</definedName>
    <definedName name="_____________________la11" localSheetId="8">IF(#REF!&lt;0.05,0,#REF!-#REF!)</definedName>
    <definedName name="_____________________la11" localSheetId="5">IF(#REF!&lt;0.05,0,#REF!-#REF!)</definedName>
    <definedName name="_____________________la11" localSheetId="3">IF(#REF!&lt;0.05,0,#REF!-#REF!)</definedName>
    <definedName name="_____________________la11" localSheetId="4">IF(#REF!&lt;0.05,0,#REF!-#REF!)</definedName>
    <definedName name="_____________________la11" localSheetId="2">IF(#REF!&lt;0.05,0,#REF!-#REF!)</definedName>
    <definedName name="_____________________la11">IF(#REF!&lt;0.05,0,#REF!-#REF!)</definedName>
    <definedName name="_____________________la12" localSheetId="10">IF(#REF!&lt;0.05,0,#REF!*'[8]รายชื่อบริษัทเช่า ปี 55'!_____________________la5)</definedName>
    <definedName name="_____________________la12" localSheetId="5">IF(#REF!&lt;0.05,0,#REF!*________________________________________la5)</definedName>
    <definedName name="_____________________la12" localSheetId="3">IF(#REF!&lt;0.05,0,#REF!*________________________________________la5)</definedName>
    <definedName name="_____________________la12" localSheetId="4">IF(#REF!&lt;0.05,0,#REF!*________________________________________la5)</definedName>
    <definedName name="_____________________la12" localSheetId="0">IF(#REF!&lt;0.05,0,#REF!*'[10]รายชื่อบริษัทเช่า ปี 55'!_____________________la5)</definedName>
    <definedName name="_____________________la12">IF(#REF!&lt;0.05,0,#REF!*'[8]รายชื่อบริษัทเช่า ปี 55'!_____________________la5)</definedName>
    <definedName name="_____________________la13" localSheetId="10">IF(#REF!="",0,#REF!+#REF!)</definedName>
    <definedName name="_____________________la13" localSheetId="8">IF(#REF!="",0,#REF!+#REF!)</definedName>
    <definedName name="_____________________la13" localSheetId="5">IF(#REF!="",0,#REF!+#REF!)</definedName>
    <definedName name="_____________________la13" localSheetId="3">IF(#REF!="",0,#REF!+#REF!)</definedName>
    <definedName name="_____________________la13" localSheetId="4">IF(#REF!="",0,#REF!+#REF!)</definedName>
    <definedName name="_____________________la13" localSheetId="2">IF(#REF!="",0,#REF!+#REF!)</definedName>
    <definedName name="_____________________la13">IF(#REF!="",0,#REF!+#REF!)</definedName>
    <definedName name="_____________________la14" localSheetId="10">IF(#REF!="",0,#REF!+#REF!)</definedName>
    <definedName name="_____________________la14" localSheetId="5">IF(#REF!="",0,#REF!+#REF!)</definedName>
    <definedName name="_____________________la14" localSheetId="3">IF(#REF!="",0,#REF!+#REF!)</definedName>
    <definedName name="_____________________la14" localSheetId="4">IF(#REF!="",0,#REF!+#REF!)</definedName>
    <definedName name="_____________________la14" localSheetId="2">IF(#REF!="",0,#REF!+#REF!)</definedName>
    <definedName name="_____________________la14">IF(#REF!="",0,#REF!+#REF!)</definedName>
    <definedName name="_____________________la15" localSheetId="10">IF(#REF!-#REF!&lt;1,0,#REF!-#REF!)</definedName>
    <definedName name="_____________________la15" localSheetId="8">IF(#REF!-#REF!&lt;1,0,#REF!-#REF!)</definedName>
    <definedName name="_____________________la15" localSheetId="5">IF(#REF!-#REF!&lt;1,0,#REF!-#REF!)</definedName>
    <definedName name="_____________________la15" localSheetId="3">IF(#REF!-#REF!&lt;1,0,#REF!-#REF!)</definedName>
    <definedName name="_____________________la15" localSheetId="4">IF(#REF!-#REF!&lt;1,0,#REF!-#REF!)</definedName>
    <definedName name="_____________________la15" localSheetId="2">IF(#REF!-#REF!&lt;1,0,#REF!-#REF!)</definedName>
    <definedName name="_____________________la15">IF(#REF!-#REF!&lt;1,0,#REF!-#REF!)</definedName>
    <definedName name="_____________________la2" localSheetId="8">('[8]รายชื่อบริษัทเช่า ปี 55'!____________la3*12)+'[8]รายชื่อบริษัทเช่า ปี 55'!____________la4</definedName>
    <definedName name="_____________________la2" localSheetId="5">#N/A</definedName>
    <definedName name="_____________________la2" localSheetId="4">#N/A</definedName>
    <definedName name="_____________________la2" localSheetId="9">('[8]รายชื่อบริษัทเช่า ปี 55'!____________la3*12)+'[8]รายชื่อบริษัทเช่า ปี 55'!____________la4</definedName>
    <definedName name="_____________________la2" localSheetId="0">('[10]รายชื่อบริษัทเช่า ปี 55'!____________la3*12)+'[10]รายชื่อบริษัทเช่า ปี 55'!____________la4</definedName>
    <definedName name="_____________________la2">#N/A</definedName>
    <definedName name="_____________________la3" localSheetId="10">#REF!</definedName>
    <definedName name="_____________________la3" localSheetId="8">#REF!</definedName>
    <definedName name="_____________________la3" localSheetId="5">#REF!</definedName>
    <definedName name="_____________________la3" localSheetId="3">#REF!</definedName>
    <definedName name="_____________________la3" localSheetId="4">#REF!</definedName>
    <definedName name="_____________________la3" localSheetId="2">#REF!</definedName>
    <definedName name="_____________________la3">#REF!</definedName>
    <definedName name="_____________________la4" localSheetId="10">#REF!</definedName>
    <definedName name="_____________________la4" localSheetId="4">#REF!</definedName>
    <definedName name="_____________________la4" localSheetId="2">#REF!</definedName>
    <definedName name="_____________________la4">#REF!</definedName>
    <definedName name="_____________________la5" localSheetId="8">'[8]รายชื่อบริษัทเช่า ปี 55'!____________la1/12</definedName>
    <definedName name="_____________________la5" localSheetId="5">#N/A</definedName>
    <definedName name="_____________________la5" localSheetId="4">#N/A</definedName>
    <definedName name="_____________________la5" localSheetId="9">'[8]รายชื่อบริษัทเช่า ปี 55'!____________la1/12</definedName>
    <definedName name="_____________________la5" localSheetId="0">'[10]รายชื่อบริษัทเช่า ปี 55'!____________la1/12</definedName>
    <definedName name="_____________________la5">#N/A</definedName>
    <definedName name="_____________________la6" localSheetId="10">#REF!</definedName>
    <definedName name="_____________________la6" localSheetId="8">#REF!</definedName>
    <definedName name="_____________________la6" localSheetId="5">#REF!</definedName>
    <definedName name="_____________________la6" localSheetId="3">#REF!</definedName>
    <definedName name="_____________________la6" localSheetId="4">#REF!</definedName>
    <definedName name="_____________________la6" localSheetId="2">#REF!</definedName>
    <definedName name="_____________________la6">#REF!</definedName>
    <definedName name="_____________________la7" localSheetId="8">IF(#REF!&lt;0.05,0,IF('[8]รายชื่อบริษัทเช่า ปี 55'!_____________________la8&lt;='[8]รายชื่อบริษัทเช่า ปี 55'!____________la6,'[8]รายชื่อบริษัทเช่า ปี 55'!____________la9*Statement!_____________________la5,'[8]รายชื่อบริษัทเช่า ปี 55'!____________la10))</definedName>
    <definedName name="_____________________la7" localSheetId="9">IF(#REF!&lt;0.05,0,IF('[8]รายชื่อบริษัทเช่า ปี 55'!_____________________la8&lt;='[8]รายชื่อบริษัทเช่า ปี 55'!____________la6,'[8]รายชื่อบริษัทเช่า ปี 55'!____________la9*งบสรรพากร!_____________________la5,'[8]รายชื่อบริษัทเช่า ปี 55'!____________la10))</definedName>
    <definedName name="_____________________la7">#N/A</definedName>
    <definedName name="_____________________la8" localSheetId="10">IF(#REF!&gt;=[0]!_____________________la2,"",#REF!+1)</definedName>
    <definedName name="_____________________la8" localSheetId="8">IF(#REF!&gt;=Statement!_____________________la2,"",#REF!+1)</definedName>
    <definedName name="_____________________la8" localSheetId="5">IF(#REF!&gt;=ความต้องการ!_____________________la2,"",#REF!+1)</definedName>
    <definedName name="_____________________la8" localSheetId="7">IF(#REF!&gt;=_____________________la2,"",#REF!+1)</definedName>
    <definedName name="_____________________la8" localSheetId="3">IF(#REF!&gt;=_____________________la2,"",#REF!+1)</definedName>
    <definedName name="_____________________la8" localSheetId="4">IF(#REF!&gt;=งบการเงิน!_____________________la2,"",#REF!+1)</definedName>
    <definedName name="_____________________la8" localSheetId="9">IF(#REF!&gt;=งบสรรพากร!_____________________la2,"",#REF!+1)</definedName>
    <definedName name="_____________________la8" localSheetId="2">IF(#REF!&gt;=[0]!_____________________la2,"",#REF!+1)</definedName>
    <definedName name="_____________________la8" localSheetId="0">IF(#REF!&gt;=รายละเอียด!_____________________la2,"",#REF!+1)</definedName>
    <definedName name="_____________________la8">IF(#REF!&gt;=_____________________la2,"",#REF!+1)</definedName>
    <definedName name="_____________________la9" localSheetId="10">#REF!</definedName>
    <definedName name="_____________________la9" localSheetId="2">#REF!</definedName>
    <definedName name="_____________________la9">#REF!</definedName>
    <definedName name="_____________________m1">#REF!</definedName>
    <definedName name="_____________________ma456">#REF!</definedName>
    <definedName name="_____________________ma4587">#REF!</definedName>
    <definedName name="_____________________me1">#REF!</definedName>
    <definedName name="_____________________me789">#REF!</definedName>
    <definedName name="_____________________mec3">#REF!</definedName>
    <definedName name="_____________________ml1">#REF!</definedName>
    <definedName name="_____________________mlr6">#REF!</definedName>
    <definedName name="_____________________n789">#N/A</definedName>
    <definedName name="_____________________new1">'[11]หน้า 1'!$N$2</definedName>
    <definedName name="_____________________new2">'[11]หน้า 1'!$N$2</definedName>
    <definedName name="_____________________nu2" localSheetId="5">IF(______________________to5&gt;____________________fir3,1,"")</definedName>
    <definedName name="_____________________nu2" localSheetId="3">IF(______________________to5&gt;____________________fir3,1,"")</definedName>
    <definedName name="_____________________nu2" localSheetId="4">IF(______________________to5&gt;____________________fir3,1,"")</definedName>
    <definedName name="_____________________nu2" localSheetId="0">IF(______________________to5&gt;____________________fir3,1,"")</definedName>
    <definedName name="_____________________nu2">IF(______________________to5&gt;____________________fir3,1,"")</definedName>
    <definedName name="_____________________nu3" localSheetId="5">IF(_____________________to6&gt;____________________fir3,1,"")</definedName>
    <definedName name="_____________________nu3" localSheetId="3">IF(_____________________to6&gt;____________________fir3,1,"")</definedName>
    <definedName name="_____________________nu3" localSheetId="4">IF(_____________________to6&gt;____________________fir3,1,"")</definedName>
    <definedName name="_____________________nu3" localSheetId="0">IF(_____________________to6&gt;____________________fir3,1,"")</definedName>
    <definedName name="_____________________nu3">IF(_____________________to6&gt;____________________fir3,1,"")</definedName>
    <definedName name="_____________________nu4" localSheetId="5">IF(_______________________to6&gt;______________________fir3,1,"")</definedName>
    <definedName name="_____________________nu4" localSheetId="3">IF(_______________________to6&gt;______________________fir3,1,"")</definedName>
    <definedName name="_____________________nu4" localSheetId="0">IF(_______________________to6&gt;______________________fir3,1,"")</definedName>
    <definedName name="_____________________nu4">IF(_______________________to6&gt;______________________fir3,1,"")</definedName>
    <definedName name="_____________________nu777">#N/A</definedName>
    <definedName name="_____________________nu8">#N/A</definedName>
    <definedName name="_____________________nu9" localSheetId="5">IF(_____________________tov3&gt;____________________fir3,1,"")</definedName>
    <definedName name="_____________________nu9" localSheetId="3">IF(_____________________tov3&gt;____________________fir3,1,"")</definedName>
    <definedName name="_____________________nu9" localSheetId="4">IF(_____________________tov3&gt;____________________fir3,1,"")</definedName>
    <definedName name="_____________________nu9" localSheetId="0">IF(_____________________tov3&gt;____________________fir3,1,"")</definedName>
    <definedName name="_____________________nu9">IF(_____________________tov3&gt;____________________fir3,1,"")</definedName>
    <definedName name="_____________________num1">#N/A</definedName>
    <definedName name="_____________________num2">#N/A</definedName>
    <definedName name="_____________________num3">#N/A</definedName>
    <definedName name="_____________________num78">#N/A</definedName>
    <definedName name="_____________________p1">#N/A</definedName>
    <definedName name="_____________________pa7">#N/A</definedName>
    <definedName name="_____________________pa8">#N/A</definedName>
    <definedName name="_____________________pay1">#N/A</definedName>
    <definedName name="_____________________pay2">#N/A</definedName>
    <definedName name="_____________________per1" localSheetId="5">#REF!</definedName>
    <definedName name="_____________________per1" localSheetId="3">#REF!</definedName>
    <definedName name="_____________________per1" localSheetId="4">#REF!</definedName>
    <definedName name="_____________________per1" localSheetId="0">#REF!</definedName>
    <definedName name="_____________________per1">#REF!</definedName>
    <definedName name="_____________________per4578" localSheetId="4">#REF!</definedName>
    <definedName name="_____________________per4578">#REF!</definedName>
    <definedName name="_____________________pl1">#N/A</definedName>
    <definedName name="_____________________pmt1">IF(#REF!&lt;0.05,0,#REF!-#REF!)</definedName>
    <definedName name="_____________________pmt2" localSheetId="10">IF(#REF!&gt;=[0]!pmmt2,"",#REF!+1)</definedName>
    <definedName name="_____________________pmt2" localSheetId="8">IF(#REF!&gt;=pmmt2,"",#REF!+1)</definedName>
    <definedName name="_____________________pmt2" localSheetId="5">IF(#REF!&gt;=pmmt2,"",#REF!+1)</definedName>
    <definedName name="_____________________pmt2" localSheetId="7">IF(#REF!&gt;=pmmt2,"",#REF!+1)</definedName>
    <definedName name="_____________________pmt2" localSheetId="3">IF(#REF!&gt;=pmmt2,"",#REF!+1)</definedName>
    <definedName name="_____________________pmt2" localSheetId="4">IF(#REF!&gt;=pmmt2,"",#REF!+1)</definedName>
    <definedName name="_____________________pmt2" localSheetId="9">IF(#REF!&gt;=pmmt2,"",#REF!+1)</definedName>
    <definedName name="_____________________pmt2" localSheetId="2">IF(#REF!&gt;=[0]!pmmt2,"",#REF!+1)</definedName>
    <definedName name="_____________________pmt2" localSheetId="0">IF(#REF!&gt;=pmmt2,"",#REF!+1)</definedName>
    <definedName name="_____________________pmt2">IF(#REF!&gt;=pmmt2,"",#REF!+1)</definedName>
    <definedName name="_____________________pmt3" localSheetId="10">#REF!</definedName>
    <definedName name="_____________________pmt3" localSheetId="2">#REF!</definedName>
    <definedName name="_____________________pmt3">#REF!</definedName>
    <definedName name="_____________________pn1" localSheetId="5">#N/A</definedName>
    <definedName name="_____________________pn1" localSheetId="3">#N/A</definedName>
    <definedName name="_____________________pn1" localSheetId="4">#N/A</definedName>
    <definedName name="_____________________pn1" localSheetId="0">IF(#REF!&gt;=__________________________tp1,"",#REF!+1)</definedName>
    <definedName name="_____________________pn1">IF(#REF!&gt;=__________________________tp1,"",#REF!+1)</definedName>
    <definedName name="_____________________pn2">#N/A</definedName>
    <definedName name="_____________________pn3" localSheetId="5">#REF!</definedName>
    <definedName name="_____________________pn3">#REF!</definedName>
    <definedName name="_____________________pp1">#N/A</definedName>
    <definedName name="_____________________pr3654" localSheetId="5">#REF!</definedName>
    <definedName name="_____________________pr3654" localSheetId="3">#REF!</definedName>
    <definedName name="_____________________pr3654" localSheetId="4">#REF!</definedName>
    <definedName name="_____________________pr3654" localSheetId="0">#REF!</definedName>
    <definedName name="_____________________pr3654">#REF!</definedName>
    <definedName name="_____________________pre789" localSheetId="4">#REF!</definedName>
    <definedName name="_____________________pre789">#REF!</definedName>
    <definedName name="_____________________pro1" localSheetId="4">#REF!</definedName>
    <definedName name="_____________________pro1">#REF!</definedName>
    <definedName name="_____________________pro2">#REF!</definedName>
    <definedName name="_____________________ps100">#N/A</definedName>
    <definedName name="_____________________s1">#N/A</definedName>
    <definedName name="_____________________to1">#N/A</definedName>
    <definedName name="_____________________to5">#N/A</definedName>
    <definedName name="_____________________to6">#N/A</definedName>
    <definedName name="_____________________to789" localSheetId="5">(____________________ter456*12)+____________________ter123</definedName>
    <definedName name="_____________________to789" localSheetId="3">(____________________ter456*12)+____________________ter123</definedName>
    <definedName name="_____________________to789" localSheetId="4">(____________________ter456*12)+____________________ter123</definedName>
    <definedName name="_____________________to789" localSheetId="0">(____________________ter456*12)+____________________ter123</definedName>
    <definedName name="_____________________to789">(____________________ter456*12)+____________________ter123</definedName>
    <definedName name="_____________________to9">#N/A</definedName>
    <definedName name="_____________________top1">#N/A</definedName>
    <definedName name="_____________________tot124">#N/A</definedName>
    <definedName name="_____________________tot23" localSheetId="5">(____________________ter66*12)+____________________ter12</definedName>
    <definedName name="_____________________tot23" localSheetId="3">(____________________ter66*12)+____________________ter12</definedName>
    <definedName name="_____________________tot23" localSheetId="4">(____________________ter66*12)+____________________ter12</definedName>
    <definedName name="_____________________tot23" localSheetId="0">(____________________ter66*12)+____________________ter12</definedName>
    <definedName name="_____________________tot23">(____________________ter66*12)+____________________ter12</definedName>
    <definedName name="_____________________tov3">#N/A</definedName>
    <definedName name="_____________________tp1">#N/A</definedName>
    <definedName name="_____________________yy1" localSheetId="5">IF(#REF!&gt;=__________________________tp1,"",#REF!+1)</definedName>
    <definedName name="_____________________yy1" localSheetId="3">IF(#REF!&gt;=__________________________tp1,"",#REF!+1)</definedName>
    <definedName name="_____________________yy1" localSheetId="4">IF(#REF!&gt;=__________________________tp1,"",#REF!+1)</definedName>
    <definedName name="_____________________yy1" localSheetId="0">IF(#REF!&gt;=__________________________tp1,"",#REF!+1)</definedName>
    <definedName name="_____________________yy1">IF(#REF!&gt;=__________________________tp1,"",#REF!+1)</definedName>
    <definedName name="____________________a1">#N/A</definedName>
    <definedName name="____________________acc2">#N/A</definedName>
    <definedName name="____________________acc3">#N/A</definedName>
    <definedName name="____________________bay1">#N/A</definedName>
    <definedName name="____________________bay2">#N/A</definedName>
    <definedName name="____________________bay3">#N/A</definedName>
    <definedName name="____________________bs1">#N/A</definedName>
    <definedName name="____________________bs2">#N/A</definedName>
    <definedName name="____________________bsu1" localSheetId="5">#REF!</definedName>
    <definedName name="____________________bsu1" localSheetId="3">#REF!</definedName>
    <definedName name="____________________bsu1" localSheetId="4">#REF!</definedName>
    <definedName name="____________________bsu1" localSheetId="0">#REF!</definedName>
    <definedName name="____________________bsu1">#REF!</definedName>
    <definedName name="____________________bsy69" localSheetId="4">#REF!</definedName>
    <definedName name="____________________bsy69">#REF!</definedName>
    <definedName name="____________________CF1">#N/A</definedName>
    <definedName name="____________________CRR9">#N/A</definedName>
    <definedName name="____________________fin458" localSheetId="5">#REF!</definedName>
    <definedName name="____________________fin458" localSheetId="3">#REF!</definedName>
    <definedName name="____________________fin458" localSheetId="4">#REF!</definedName>
    <definedName name="____________________fin458" localSheetId="0">#REF!</definedName>
    <definedName name="____________________fin458">#REF!</definedName>
    <definedName name="____________________HP1">#N/A</definedName>
    <definedName name="____________________in2" localSheetId="5">__________________int8/12</definedName>
    <definedName name="____________________in2" localSheetId="3">__________________int8/12</definedName>
    <definedName name="____________________in2" localSheetId="4">__________________int8/12</definedName>
    <definedName name="____________________in2" localSheetId="0">__________________int8/12</definedName>
    <definedName name="____________________in2">__________________int8/12</definedName>
    <definedName name="____________________in3" localSheetId="5">__________________int8/12</definedName>
    <definedName name="____________________in3" localSheetId="3">__________________int8/12</definedName>
    <definedName name="____________________in3" localSheetId="4">__________________int8/12</definedName>
    <definedName name="____________________in3" localSheetId="0">__________________int8/12</definedName>
    <definedName name="____________________in3">__________________int8/12</definedName>
    <definedName name="____________________in789645" localSheetId="5">#REF!</definedName>
    <definedName name="____________________in789645" localSheetId="3">#REF!</definedName>
    <definedName name="____________________in789645" localSheetId="4">#REF!</definedName>
    <definedName name="____________________in789645" localSheetId="0">#REF!</definedName>
    <definedName name="____________________in789645">#REF!</definedName>
    <definedName name="____________________Int1">IF([4]Payment!$J1048576-[4]Payment!XFA1&lt;1,0,[4]Payment!$J1048576-[4]Payment!$F1)</definedName>
    <definedName name="____________________int123" localSheetId="5">__________________int14/12</definedName>
    <definedName name="____________________int123" localSheetId="3">__________________int14/12</definedName>
    <definedName name="____________________int123" localSheetId="4">__________________int14/12</definedName>
    <definedName name="____________________int123" localSheetId="0">__________________int14/12</definedName>
    <definedName name="____________________int123">__________________int14/12</definedName>
    <definedName name="____________________int36" localSheetId="5">__________________int25/12</definedName>
    <definedName name="____________________int36" localSheetId="3">__________________int25/12</definedName>
    <definedName name="____________________int36" localSheetId="4">__________________int25/12</definedName>
    <definedName name="____________________int36" localSheetId="0">__________________int25/12</definedName>
    <definedName name="____________________int36">__________________int25/12</definedName>
    <definedName name="____________________int6" localSheetId="5">__________________int8/12</definedName>
    <definedName name="____________________int6" localSheetId="3">__________________int8/12</definedName>
    <definedName name="____________________int6" localSheetId="4">__________________int8/12</definedName>
    <definedName name="____________________int6" localSheetId="0">__________________int8/12</definedName>
    <definedName name="____________________int6">__________________int8/12</definedName>
    <definedName name="____________________itp1">#N/A</definedName>
    <definedName name="____________________k1">#N/A</definedName>
    <definedName name="____________________la1" localSheetId="10">#REF!</definedName>
    <definedName name="____________________la1" localSheetId="8">#REF!</definedName>
    <definedName name="____________________la1" localSheetId="5">#REF!</definedName>
    <definedName name="____________________la1" localSheetId="3">#REF!</definedName>
    <definedName name="____________________la1" localSheetId="4">#REF!</definedName>
    <definedName name="____________________la1" localSheetId="2">#REF!</definedName>
    <definedName name="____________________la1">#REF!</definedName>
    <definedName name="____________________la10" localSheetId="10">#REF!</definedName>
    <definedName name="____________________la10" localSheetId="4">#REF!</definedName>
    <definedName name="____________________la10" localSheetId="2">#REF!</definedName>
    <definedName name="____________________la10">#REF!</definedName>
    <definedName name="____________________la11" localSheetId="10">IF(#REF!&lt;0.05,0,#REF!-#REF!)</definedName>
    <definedName name="____________________la11" localSheetId="8">IF(#REF!&lt;0.05,0,#REF!-#REF!)</definedName>
    <definedName name="____________________la11" localSheetId="5">IF(#REF!&lt;0.05,0,#REF!-#REF!)</definedName>
    <definedName name="____________________la11" localSheetId="3">IF(#REF!&lt;0.05,0,#REF!-#REF!)</definedName>
    <definedName name="____________________la11" localSheetId="4">IF(#REF!&lt;0.05,0,#REF!-#REF!)</definedName>
    <definedName name="____________________la11" localSheetId="2">IF(#REF!&lt;0.05,0,#REF!-#REF!)</definedName>
    <definedName name="____________________la11">IF(#REF!&lt;0.05,0,#REF!-#REF!)</definedName>
    <definedName name="____________________la12" localSheetId="8">IF(#REF!&lt;0.05,0,#REF!*Statement!____________________la5)</definedName>
    <definedName name="____________________la12">#N/A</definedName>
    <definedName name="____________________la13" localSheetId="10">IF(#REF!="",0,#REF!+#REF!)</definedName>
    <definedName name="____________________la13" localSheetId="8">IF(#REF!="",0,#REF!+#REF!)</definedName>
    <definedName name="____________________la13" localSheetId="5">IF(#REF!="",0,#REF!+#REF!)</definedName>
    <definedName name="____________________la13" localSheetId="3">IF(#REF!="",0,#REF!+#REF!)</definedName>
    <definedName name="____________________la13" localSheetId="4">IF(#REF!="",0,#REF!+#REF!)</definedName>
    <definedName name="____________________la13" localSheetId="2">IF(#REF!="",0,#REF!+#REF!)</definedName>
    <definedName name="____________________la13">IF(#REF!="",0,#REF!+#REF!)</definedName>
    <definedName name="____________________la14" localSheetId="10">IF(#REF!="",0,#REF!+#REF!)</definedName>
    <definedName name="____________________la14" localSheetId="5">IF(#REF!="",0,#REF!+#REF!)</definedName>
    <definedName name="____________________la14" localSheetId="3">IF(#REF!="",0,#REF!+#REF!)</definedName>
    <definedName name="____________________la14" localSheetId="4">IF(#REF!="",0,#REF!+#REF!)</definedName>
    <definedName name="____________________la14" localSheetId="2">IF(#REF!="",0,#REF!+#REF!)</definedName>
    <definedName name="____________________la14">IF(#REF!="",0,#REF!+#REF!)</definedName>
    <definedName name="____________________la15" localSheetId="10">IF(#REF!-#REF!&lt;1,0,#REF!-#REF!)</definedName>
    <definedName name="____________________la15" localSheetId="8">IF(#REF!-#REF!&lt;1,0,#REF!-#REF!)</definedName>
    <definedName name="____________________la15" localSheetId="5">IF(#REF!-#REF!&lt;1,0,#REF!-#REF!)</definedName>
    <definedName name="____________________la15" localSheetId="3">IF(#REF!-#REF!&lt;1,0,#REF!-#REF!)</definedName>
    <definedName name="____________________la15" localSheetId="4">IF(#REF!-#REF!&lt;1,0,#REF!-#REF!)</definedName>
    <definedName name="____________________la15" localSheetId="2">IF(#REF!-#REF!&lt;1,0,#REF!-#REF!)</definedName>
    <definedName name="____________________la15">IF(#REF!-#REF!&lt;1,0,#REF!-#REF!)</definedName>
    <definedName name="____________________la2">#N/A</definedName>
    <definedName name="____________________la3" localSheetId="10">#REF!</definedName>
    <definedName name="____________________la3" localSheetId="8">#REF!</definedName>
    <definedName name="____________________la3" localSheetId="5">#REF!</definedName>
    <definedName name="____________________la3" localSheetId="3">#REF!</definedName>
    <definedName name="____________________la3" localSheetId="4">#REF!</definedName>
    <definedName name="____________________la3" localSheetId="2">#REF!</definedName>
    <definedName name="____________________la3">#REF!</definedName>
    <definedName name="____________________la4" localSheetId="10">#REF!</definedName>
    <definedName name="____________________la4" localSheetId="4">#REF!</definedName>
    <definedName name="____________________la4" localSheetId="2">#REF!</definedName>
    <definedName name="____________________la4">#REF!</definedName>
    <definedName name="____________________la5" localSheetId="8">Statement!_________________la1/12</definedName>
    <definedName name="____________________la5">#N/A</definedName>
    <definedName name="____________________la6" localSheetId="10">#REF!</definedName>
    <definedName name="____________________la6" localSheetId="8">#REF!</definedName>
    <definedName name="____________________la6" localSheetId="5">#REF!</definedName>
    <definedName name="____________________la6" localSheetId="3">#REF!</definedName>
    <definedName name="____________________la6" localSheetId="4">#REF!</definedName>
    <definedName name="____________________la6" localSheetId="2">#REF!</definedName>
    <definedName name="____________________la6">#REF!</definedName>
    <definedName name="____________________la7" localSheetId="8">IF(#REF!&lt;0.05,0,IF(Statement!____________________la8&lt;=Statement!_________________la6,[0]!_________________la9*Statement!____________________la5,[0]!_________________la10))</definedName>
    <definedName name="____________________la7">#N/A</definedName>
    <definedName name="____________________la8" localSheetId="10">IF(#REF!&gt;=[0]!____________________la2,"",#REF!+1)</definedName>
    <definedName name="____________________la8" localSheetId="8">IF(#REF!&gt;=[0]!____________________la2,"",#REF!+1)</definedName>
    <definedName name="____________________la8" localSheetId="5">IF(#REF!&gt;=[0]!____________________la2,"",#REF!+1)</definedName>
    <definedName name="____________________la8" localSheetId="3">IF(#REF!&gt;=[0]!____________________la2,"",#REF!+1)</definedName>
    <definedName name="____________________la8" localSheetId="4">IF(#REF!&gt;=[0]!____________________la2,"",#REF!+1)</definedName>
    <definedName name="____________________la8" localSheetId="9">IF(#REF!&gt;=[0]!____________________la2,"",#REF!+1)</definedName>
    <definedName name="____________________la8" localSheetId="2">IF(#REF!&gt;=[7]!____________________la2,"",#REF!+1)</definedName>
    <definedName name="____________________la8" localSheetId="0">IF(#REF!&gt;=[0]!____________________la2,"",#REF!+1)</definedName>
    <definedName name="____________________la8">IF(#REF!&gt;=[0]!____________________la2,"",#REF!+1)</definedName>
    <definedName name="____________________la9" localSheetId="10">#REF!</definedName>
    <definedName name="____________________la9" localSheetId="2">#REF!</definedName>
    <definedName name="____________________la9">#REF!</definedName>
    <definedName name="____________________m1">#REF!</definedName>
    <definedName name="____________________ma456">#REF!</definedName>
    <definedName name="____________________ma4587">#REF!</definedName>
    <definedName name="____________________me1">#REF!</definedName>
    <definedName name="____________________me789">#REF!</definedName>
    <definedName name="____________________mec3">#REF!</definedName>
    <definedName name="____________________ml1">#REF!</definedName>
    <definedName name="____________________mlr6">#REF!</definedName>
    <definedName name="____________________n789">#N/A</definedName>
    <definedName name="____________________new1">'[11]หน้า 1'!$N$2</definedName>
    <definedName name="____________________new2">'[11]หน้า 1'!$N$2</definedName>
    <definedName name="____________________nu2" localSheetId="5">IF(_____________________to5&gt;___________________fir3,1,"")</definedName>
    <definedName name="____________________nu2" localSheetId="3">IF(_____________________to5&gt;___________________fir3,1,"")</definedName>
    <definedName name="____________________nu2" localSheetId="4">IF(_____________________to5&gt;___________________fir3,1,"")</definedName>
    <definedName name="____________________nu2" localSheetId="0">IF(_____________________to5&gt;___________________fir3,1,"")</definedName>
    <definedName name="____________________nu2">IF(_____________________to5&gt;___________________fir3,1,"")</definedName>
    <definedName name="____________________nu3" localSheetId="5">IF(____________________to6&gt;___________________fir3,1,"")</definedName>
    <definedName name="____________________nu3" localSheetId="3">IF(____________________to6&gt;___________________fir3,1,"")</definedName>
    <definedName name="____________________nu3" localSheetId="4">IF(____________________to6&gt;___________________fir3,1,"")</definedName>
    <definedName name="____________________nu3" localSheetId="0">IF(____________________to6&gt;___________________fir3,1,"")</definedName>
    <definedName name="____________________nu3">IF(____________________to6&gt;___________________fir3,1,"")</definedName>
    <definedName name="____________________nu4" localSheetId="5">IF(______________________to6&gt;_____________________fir3,1,"")</definedName>
    <definedName name="____________________nu4" localSheetId="3">IF(______________________to6&gt;_____________________fir3,1,"")</definedName>
    <definedName name="____________________nu4" localSheetId="4">IF(______________________to6&gt;_____________________fir3,1,"")</definedName>
    <definedName name="____________________nu4" localSheetId="0">IF(______________________to6&gt;_____________________fir3,1,"")</definedName>
    <definedName name="____________________nu4">IF(______________________to6&gt;_____________________fir3,1,"")</definedName>
    <definedName name="____________________nu777">#N/A</definedName>
    <definedName name="____________________nu8">#N/A</definedName>
    <definedName name="____________________nu9" localSheetId="5">IF(____________________tov3&gt;___________________fir3,1,"")</definedName>
    <definedName name="____________________nu9" localSheetId="3">IF(____________________tov3&gt;___________________fir3,1,"")</definedName>
    <definedName name="____________________nu9" localSheetId="4">IF(____________________tov3&gt;___________________fir3,1,"")</definedName>
    <definedName name="____________________nu9" localSheetId="0">IF(____________________tov3&gt;___________________fir3,1,"")</definedName>
    <definedName name="____________________nu9">IF(____________________tov3&gt;___________________fir3,1,"")</definedName>
    <definedName name="____________________num1">#N/A</definedName>
    <definedName name="____________________num2" localSheetId="8">#N/A</definedName>
    <definedName name="____________________num2" localSheetId="9">#N/A</definedName>
    <definedName name="____________________num2">#N/A</definedName>
    <definedName name="____________________num3">#N/A</definedName>
    <definedName name="____________________num78">#N/A</definedName>
    <definedName name="____________________p1">#N/A</definedName>
    <definedName name="____________________p2">#N/A</definedName>
    <definedName name="____________________pa7">#N/A</definedName>
    <definedName name="____________________pa8">#N/A</definedName>
    <definedName name="____________________pay1">#N/A</definedName>
    <definedName name="____________________pay2">#N/A</definedName>
    <definedName name="____________________per1" localSheetId="5">#REF!</definedName>
    <definedName name="____________________per1" localSheetId="3">#REF!</definedName>
    <definedName name="____________________per1" localSheetId="4">#REF!</definedName>
    <definedName name="____________________per1" localSheetId="0">#REF!</definedName>
    <definedName name="____________________per1">#REF!</definedName>
    <definedName name="____________________per4578" localSheetId="4">#REF!</definedName>
    <definedName name="____________________per4578">#REF!</definedName>
    <definedName name="____________________pl1">#N/A</definedName>
    <definedName name="____________________pmt1">#N/A</definedName>
    <definedName name="____________________pmt2">#N/A</definedName>
    <definedName name="____________________pmt3" localSheetId="10">#REF!</definedName>
    <definedName name="____________________pmt3" localSheetId="8">#REF!</definedName>
    <definedName name="____________________pmt3" localSheetId="5">#REF!</definedName>
    <definedName name="____________________pmt3" localSheetId="3">#REF!</definedName>
    <definedName name="____________________pmt3" localSheetId="4">#REF!</definedName>
    <definedName name="____________________pmt3" localSheetId="2">#REF!</definedName>
    <definedName name="____________________pmt3">#REF!</definedName>
    <definedName name="____________________pn1" localSheetId="5">#N/A</definedName>
    <definedName name="____________________pn1" localSheetId="3">#N/A</definedName>
    <definedName name="____________________pn1" localSheetId="4">#N/A</definedName>
    <definedName name="____________________pn1" localSheetId="0">IF(#REF!&gt;=_________________________tp1,"",#REF!+1)</definedName>
    <definedName name="____________________pn1">IF(#REF!&gt;=_________________________tp1,"",#REF!+1)</definedName>
    <definedName name="____________________pn2">#N/A</definedName>
    <definedName name="____________________pn3" localSheetId="5">#REF!</definedName>
    <definedName name="____________________pn3">#REF!</definedName>
    <definedName name="____________________pp1">#N/A</definedName>
    <definedName name="____________________pr3654" localSheetId="5">#REF!</definedName>
    <definedName name="____________________pr3654" localSheetId="3">#REF!</definedName>
    <definedName name="____________________pr3654" localSheetId="4">#REF!</definedName>
    <definedName name="____________________pr3654" localSheetId="0">#REF!</definedName>
    <definedName name="____________________pr3654">#REF!</definedName>
    <definedName name="____________________pre789" localSheetId="4">#REF!</definedName>
    <definedName name="____________________pre789">#REF!</definedName>
    <definedName name="____________________pro1" localSheetId="4">#REF!</definedName>
    <definedName name="____________________pro1">#REF!</definedName>
    <definedName name="____________________pro2">#REF!</definedName>
    <definedName name="____________________ps100">#N/A</definedName>
    <definedName name="____________________s1">#N/A</definedName>
    <definedName name="____________________to1">#N/A</definedName>
    <definedName name="____________________to5">#N/A</definedName>
    <definedName name="____________________to6">#N/A</definedName>
    <definedName name="____________________to789" localSheetId="5">(___________________ter456*12)+___________________ter123</definedName>
    <definedName name="____________________to789" localSheetId="3">(___________________ter456*12)+___________________ter123</definedName>
    <definedName name="____________________to789" localSheetId="4">(___________________ter456*12)+___________________ter123</definedName>
    <definedName name="____________________to789" localSheetId="0">(___________________ter456*12)+___________________ter123</definedName>
    <definedName name="____________________to789">(___________________ter456*12)+___________________ter123</definedName>
    <definedName name="____________________to9">#N/A</definedName>
    <definedName name="____________________top1">#N/A</definedName>
    <definedName name="____________________tot124">#N/A</definedName>
    <definedName name="____________________tot23" localSheetId="5">(___________________ter66*12)+___________________ter12</definedName>
    <definedName name="____________________tot23" localSheetId="3">(___________________ter66*12)+___________________ter12</definedName>
    <definedName name="____________________tot23" localSheetId="4">(___________________ter66*12)+___________________ter12</definedName>
    <definedName name="____________________tot23" localSheetId="0">(___________________ter66*12)+___________________ter12</definedName>
    <definedName name="____________________tot23">(___________________ter66*12)+___________________ter12</definedName>
    <definedName name="____________________tov3">#N/A</definedName>
    <definedName name="____________________tp1">#N/A</definedName>
    <definedName name="____________________yy1" localSheetId="5">IF(#REF!&gt;=_________________________tp1,"",#REF!+1)</definedName>
    <definedName name="____________________yy1" localSheetId="3">IF(#REF!&gt;=_________________________tp1,"",#REF!+1)</definedName>
    <definedName name="____________________yy1" localSheetId="4">IF(#REF!&gt;=_________________________tp1,"",#REF!+1)</definedName>
    <definedName name="____________________yy1" localSheetId="0">IF(#REF!&gt;=_________________________tp1,"",#REF!+1)</definedName>
    <definedName name="____________________yy1">IF(#REF!&gt;=_________________________tp1,"",#REF!+1)</definedName>
    <definedName name="___________________a1">#N/A</definedName>
    <definedName name="___________________acc2">#N/A</definedName>
    <definedName name="___________________acc3">#N/A</definedName>
    <definedName name="___________________bay1">#N/A</definedName>
    <definedName name="___________________bay2">#N/A</definedName>
    <definedName name="___________________bay3">#N/A</definedName>
    <definedName name="___________________bs1">#N/A</definedName>
    <definedName name="___________________bs2">#N/A</definedName>
    <definedName name="___________________bsu1" localSheetId="5">#REF!</definedName>
    <definedName name="___________________bsu1" localSheetId="3">#REF!</definedName>
    <definedName name="___________________bsu1" localSheetId="4">#REF!</definedName>
    <definedName name="___________________bsu1" localSheetId="0">#REF!</definedName>
    <definedName name="___________________bsu1">#REF!</definedName>
    <definedName name="___________________bsy69" localSheetId="4">#REF!</definedName>
    <definedName name="___________________bsy69">#REF!</definedName>
    <definedName name="___________________CF1">#N/A</definedName>
    <definedName name="___________________CRR9">#N/A</definedName>
    <definedName name="___________________fin458" localSheetId="5">#REF!</definedName>
    <definedName name="___________________fin458" localSheetId="3">#REF!</definedName>
    <definedName name="___________________fin458" localSheetId="4">#REF!</definedName>
    <definedName name="___________________fin458" localSheetId="0">#REF!</definedName>
    <definedName name="___________________fin458">#REF!</definedName>
    <definedName name="___________________HP1">#N/A</definedName>
    <definedName name="___________________in2" localSheetId="5">________________int8/12</definedName>
    <definedName name="___________________in2" localSheetId="3">________________int8/12</definedName>
    <definedName name="___________________in2" localSheetId="4">________________int8/12</definedName>
    <definedName name="___________________in2" localSheetId="0">________________int8/12</definedName>
    <definedName name="___________________in2">________________int8/12</definedName>
    <definedName name="___________________in3" localSheetId="5">________________int8/12</definedName>
    <definedName name="___________________in3" localSheetId="3">________________int8/12</definedName>
    <definedName name="___________________in3" localSheetId="4">________________int8/12</definedName>
    <definedName name="___________________in3" localSheetId="0">________________int8/12</definedName>
    <definedName name="___________________in3">________________int8/12</definedName>
    <definedName name="___________________in789645" localSheetId="5">#REF!</definedName>
    <definedName name="___________________in789645" localSheetId="3">#REF!</definedName>
    <definedName name="___________________in789645" localSheetId="4">#REF!</definedName>
    <definedName name="___________________in789645" localSheetId="0">#REF!</definedName>
    <definedName name="___________________in789645">#REF!</definedName>
    <definedName name="___________________int123" localSheetId="5">________________int14/12</definedName>
    <definedName name="___________________int123" localSheetId="3">________________int14/12</definedName>
    <definedName name="___________________int123" localSheetId="4">________________int14/12</definedName>
    <definedName name="___________________int123" localSheetId="0">________________int14/12</definedName>
    <definedName name="___________________int123">________________int14/12</definedName>
    <definedName name="___________________int36" localSheetId="5">________________int25/12</definedName>
    <definedName name="___________________int36" localSheetId="3">________________int25/12</definedName>
    <definedName name="___________________int36" localSheetId="4">________________int25/12</definedName>
    <definedName name="___________________int36" localSheetId="0">________________int25/12</definedName>
    <definedName name="___________________int36">________________int25/12</definedName>
    <definedName name="___________________int6" localSheetId="5">________________int8/12</definedName>
    <definedName name="___________________int6" localSheetId="3">________________int8/12</definedName>
    <definedName name="___________________int6" localSheetId="4">________________int8/12</definedName>
    <definedName name="___________________int6" localSheetId="0">________________int8/12</definedName>
    <definedName name="___________________int6">________________int8/12</definedName>
    <definedName name="___________________itp1">#N/A</definedName>
    <definedName name="___________________k1">#N/A</definedName>
    <definedName name="___________________la1" localSheetId="10">#REF!</definedName>
    <definedName name="___________________la1" localSheetId="8">#REF!</definedName>
    <definedName name="___________________la1" localSheetId="5">#REF!</definedName>
    <definedName name="___________________la1" localSheetId="3">#REF!</definedName>
    <definedName name="___________________la1" localSheetId="4">#REF!</definedName>
    <definedName name="___________________la1" localSheetId="2">#REF!</definedName>
    <definedName name="___________________la1">#REF!</definedName>
    <definedName name="___________________la10" localSheetId="10">#REF!</definedName>
    <definedName name="___________________la10" localSheetId="4">#REF!</definedName>
    <definedName name="___________________la10" localSheetId="2">#REF!</definedName>
    <definedName name="___________________la10">#REF!</definedName>
    <definedName name="___________________la11" localSheetId="10">IF(#REF!&lt;0.05,0,#REF!-#REF!)</definedName>
    <definedName name="___________________la11" localSheetId="8">IF(#REF!&lt;0.05,0,#REF!-#REF!)</definedName>
    <definedName name="___________________la11" localSheetId="5">IF(#REF!&lt;0.05,0,#REF!-#REF!)</definedName>
    <definedName name="___________________la11" localSheetId="3">IF(#REF!&lt;0.05,0,#REF!-#REF!)</definedName>
    <definedName name="___________________la11" localSheetId="4">IF(#REF!&lt;0.05,0,#REF!-#REF!)</definedName>
    <definedName name="___________________la11" localSheetId="2">IF(#REF!&lt;0.05,0,#REF!-#REF!)</definedName>
    <definedName name="___________________la11">IF(#REF!&lt;0.05,0,#REF!-#REF!)</definedName>
    <definedName name="___________________la12" localSheetId="8">IF(#REF!&lt;0.05,0,#REF!*Statement!___________________la5)</definedName>
    <definedName name="___________________la12" localSheetId="5">#N/A</definedName>
    <definedName name="___________________la12" localSheetId="4">#N/A</definedName>
    <definedName name="___________________la12" localSheetId="9">IF(#REF!&lt;0.05,0,#REF!*'[8]รายชื่อบริษัทเช่า ปี 55'!___________________la5)</definedName>
    <definedName name="___________________la12" localSheetId="0">IF(#REF!&lt;0.05,0,#REF!*'[9]รายชื่อบริษัทเช่า ปี 55'!___________________la5)</definedName>
    <definedName name="___________________la12">#N/A</definedName>
    <definedName name="___________________la13" localSheetId="10">IF(#REF!="",0,#REF!+#REF!)</definedName>
    <definedName name="___________________la13" localSheetId="8">IF(#REF!="",0,#REF!+#REF!)</definedName>
    <definedName name="___________________la13" localSheetId="5">IF(#REF!="",0,#REF!+#REF!)</definedName>
    <definedName name="___________________la13" localSheetId="3">IF(#REF!="",0,#REF!+#REF!)</definedName>
    <definedName name="___________________la13" localSheetId="4">IF(#REF!="",0,#REF!+#REF!)</definedName>
    <definedName name="___________________la13" localSheetId="2">IF(#REF!="",0,#REF!+#REF!)</definedName>
    <definedName name="___________________la13">IF(#REF!="",0,#REF!+#REF!)</definedName>
    <definedName name="___________________la14" localSheetId="10">IF(#REF!="",0,#REF!+#REF!)</definedName>
    <definedName name="___________________la14" localSheetId="5">IF(#REF!="",0,#REF!+#REF!)</definedName>
    <definedName name="___________________la14" localSheetId="3">IF(#REF!="",0,#REF!+#REF!)</definedName>
    <definedName name="___________________la14" localSheetId="4">IF(#REF!="",0,#REF!+#REF!)</definedName>
    <definedName name="___________________la14" localSheetId="2">IF(#REF!="",0,#REF!+#REF!)</definedName>
    <definedName name="___________________la14">IF(#REF!="",0,#REF!+#REF!)</definedName>
    <definedName name="___________________la15" localSheetId="10">IF(#REF!-#REF!&lt;1,0,#REF!-#REF!)</definedName>
    <definedName name="___________________la15" localSheetId="8">IF(#REF!-#REF!&lt;1,0,#REF!-#REF!)</definedName>
    <definedName name="___________________la15" localSheetId="5">IF(#REF!-#REF!&lt;1,0,#REF!-#REF!)</definedName>
    <definedName name="___________________la15" localSheetId="3">IF(#REF!-#REF!&lt;1,0,#REF!-#REF!)</definedName>
    <definedName name="___________________la15" localSheetId="4">IF(#REF!-#REF!&lt;1,0,#REF!-#REF!)</definedName>
    <definedName name="___________________la15" localSheetId="2">IF(#REF!-#REF!&lt;1,0,#REF!-#REF!)</definedName>
    <definedName name="___________________la15">IF(#REF!-#REF!&lt;1,0,#REF!-#REF!)</definedName>
    <definedName name="___________________la2" localSheetId="8">#N/A</definedName>
    <definedName name="___________________la2" localSheetId="5">#N/A</definedName>
    <definedName name="___________________la2" localSheetId="4">#N/A</definedName>
    <definedName name="___________________la2" localSheetId="9">('[8]รายชื่อบริษัทเช่า ปี 55'!___________la3*12)+'[8]รายชื่อบริษัทเช่า ปี 55'!___________la4</definedName>
    <definedName name="___________________la2" localSheetId="0">('[10]รายชื่อบริษัทเช่า ปี 55'!___________la3*12)+'[10]รายชื่อบริษัทเช่า ปี 55'!___________la4</definedName>
    <definedName name="___________________la2">#N/A</definedName>
    <definedName name="___________________la3" localSheetId="10">#REF!</definedName>
    <definedName name="___________________la3" localSheetId="8">#REF!</definedName>
    <definedName name="___________________la3" localSheetId="5">#REF!</definedName>
    <definedName name="___________________la3" localSheetId="3">#REF!</definedName>
    <definedName name="___________________la3" localSheetId="4">#REF!</definedName>
    <definedName name="___________________la3" localSheetId="2">#REF!</definedName>
    <definedName name="___________________la3">#REF!</definedName>
    <definedName name="___________________la4" localSheetId="10">#REF!</definedName>
    <definedName name="___________________la4" localSheetId="4">#REF!</definedName>
    <definedName name="___________________la4" localSheetId="2">#REF!</definedName>
    <definedName name="___________________la4">#REF!</definedName>
    <definedName name="___________________la5" localSheetId="8">Statement!________________la1/12</definedName>
    <definedName name="___________________la5" localSheetId="5">#N/A</definedName>
    <definedName name="___________________la5" localSheetId="4">#N/A</definedName>
    <definedName name="___________________la5" localSheetId="9">'[8]รายชื่อบริษัทเช่า ปี 55'!___________la1/12</definedName>
    <definedName name="___________________la5" localSheetId="0">'[10]รายชื่อบริษัทเช่า ปี 55'!___________la1/12</definedName>
    <definedName name="___________________la5">#N/A</definedName>
    <definedName name="___________________la6" localSheetId="10">#REF!</definedName>
    <definedName name="___________________la6" localSheetId="8">#REF!</definedName>
    <definedName name="___________________la6" localSheetId="5">#REF!</definedName>
    <definedName name="___________________la6" localSheetId="3">#REF!</definedName>
    <definedName name="___________________la6" localSheetId="4">#REF!</definedName>
    <definedName name="___________________la6" localSheetId="2">#REF!</definedName>
    <definedName name="___________________la6">#REF!</definedName>
    <definedName name="___________________la7" localSheetId="8">IF(#REF!&lt;0.05,0,IF(Statement!___________________la8&lt;=Statement!________________la6,[0]!________________la9*Statement!___________________la5,[0]!________________la10))</definedName>
    <definedName name="___________________la7" localSheetId="9">IF(#REF!&lt;0.05,0,IF('[8]รายชื่อบริษัทเช่า ปี 55'!___________________la8&lt;='[8]รายชื่อบริษัทเช่า ปี 55'!___________la6,'[8]รายชื่อบริษัทเช่า ปี 55'!___________la9*งบสรรพากร!___________________la5,'[8]รายชื่อบริษัทเช่า ปี 55'!___________la10))</definedName>
    <definedName name="___________________la7">#N/A</definedName>
    <definedName name="___________________la8" localSheetId="10">IF(#REF!&gt;=[0]!___________________la2,"",#REF!+1)</definedName>
    <definedName name="___________________la8" localSheetId="8">IF(#REF!&gt;=Statement!___________________la2,"",#REF!+1)</definedName>
    <definedName name="___________________la8" localSheetId="5">IF(#REF!&gt;=ความต้องการ!___________________la2,"",#REF!+1)</definedName>
    <definedName name="___________________la8" localSheetId="7">IF(#REF!&gt;=___________________la2,"",#REF!+1)</definedName>
    <definedName name="___________________la8" localSheetId="3">IF(#REF!&gt;=___________________la2,"",#REF!+1)</definedName>
    <definedName name="___________________la8" localSheetId="4">IF(#REF!&gt;=งบการเงิน!___________________la2,"",#REF!+1)</definedName>
    <definedName name="___________________la8" localSheetId="9">IF(#REF!&gt;=งบสรรพากร!___________________la2,"",#REF!+1)</definedName>
    <definedName name="___________________la8" localSheetId="2">IF(#REF!&gt;=[7]!___________________la2,"",#REF!+1)</definedName>
    <definedName name="___________________la8" localSheetId="0">IF(#REF!&gt;=รายละเอียด!___________________la2,"",#REF!+1)</definedName>
    <definedName name="___________________la8">IF(#REF!&gt;=___________________la2,"",#REF!+1)</definedName>
    <definedName name="___________________la9" localSheetId="10">#REF!</definedName>
    <definedName name="___________________la9" localSheetId="2">#REF!</definedName>
    <definedName name="___________________la9">#REF!</definedName>
    <definedName name="___________________m1">#REF!</definedName>
    <definedName name="___________________ma456">#REF!</definedName>
    <definedName name="___________________ma4587">#REF!</definedName>
    <definedName name="___________________me1">#REF!</definedName>
    <definedName name="___________________me789">#REF!</definedName>
    <definedName name="___________________mec3">#REF!</definedName>
    <definedName name="___________________ml1">#REF!</definedName>
    <definedName name="___________________mlr6">#REF!</definedName>
    <definedName name="___________________n789">#N/A</definedName>
    <definedName name="___________________new1">'[11]หน้า 1'!$N$2</definedName>
    <definedName name="___________________new2">'[11]หน้า 1'!$N$2</definedName>
    <definedName name="___________________nu2" localSheetId="5">IF(____________________to5&gt;__________________fir3,1,"")</definedName>
    <definedName name="___________________nu2" localSheetId="3">IF(____________________to5&gt;__________________fir3,1,"")</definedName>
    <definedName name="___________________nu2" localSheetId="4">IF(____________________to5&gt;__________________fir3,1,"")</definedName>
    <definedName name="___________________nu2" localSheetId="0">IF(____________________to5&gt;__________________fir3,1,"")</definedName>
    <definedName name="___________________nu2">IF(____________________to5&gt;__________________fir3,1,"")</definedName>
    <definedName name="___________________nu3" localSheetId="5">IF(___________________to6&gt;__________________fir3,1,"")</definedName>
    <definedName name="___________________nu3" localSheetId="3">IF(___________________to6&gt;__________________fir3,1,"")</definedName>
    <definedName name="___________________nu3" localSheetId="4">IF(___________________to6&gt;__________________fir3,1,"")</definedName>
    <definedName name="___________________nu3" localSheetId="0">IF(___________________to6&gt;__________________fir3,1,"")</definedName>
    <definedName name="___________________nu3">IF(___________________to6&gt;__________________fir3,1,"")</definedName>
    <definedName name="___________________nu4" localSheetId="5">IF(_____________________to6&gt;____________________fir3,1,"")</definedName>
    <definedName name="___________________nu4" localSheetId="3">IF(_____________________to6&gt;____________________fir3,1,"")</definedName>
    <definedName name="___________________nu4" localSheetId="4">IF(_____________________to6&gt;____________________fir3,1,"")</definedName>
    <definedName name="___________________nu4" localSheetId="0">IF(_____________________to6&gt;____________________fir3,1,"")</definedName>
    <definedName name="___________________nu4">IF(_____________________to6&gt;____________________fir3,1,"")</definedName>
    <definedName name="___________________nu777">#N/A</definedName>
    <definedName name="___________________nu8">#N/A</definedName>
    <definedName name="___________________nu9" localSheetId="5">IF(___________________tov3&gt;__________________fir3,1,"")</definedName>
    <definedName name="___________________nu9" localSheetId="3">IF(___________________tov3&gt;__________________fir3,1,"")</definedName>
    <definedName name="___________________nu9" localSheetId="4">IF(___________________tov3&gt;__________________fir3,1,"")</definedName>
    <definedName name="___________________nu9" localSheetId="0">IF(___________________tov3&gt;__________________fir3,1,"")</definedName>
    <definedName name="___________________nu9">IF(___________________tov3&gt;__________________fir3,1,"")</definedName>
    <definedName name="___________________num1">#N/A</definedName>
    <definedName name="___________________num2">#N/A</definedName>
    <definedName name="___________________num3">#N/A</definedName>
    <definedName name="___________________num78">#N/A</definedName>
    <definedName name="___________________p1">#N/A</definedName>
    <definedName name="___________________p12">#N/A</definedName>
    <definedName name="___________________p2">#N/A</definedName>
    <definedName name="___________________pa7">#N/A</definedName>
    <definedName name="___________________pa8">#N/A</definedName>
    <definedName name="___________________pay1">#N/A</definedName>
    <definedName name="___________________pay2">#N/A</definedName>
    <definedName name="___________________per1" localSheetId="5">#REF!</definedName>
    <definedName name="___________________per1" localSheetId="3">#REF!</definedName>
    <definedName name="___________________per1" localSheetId="4">#REF!</definedName>
    <definedName name="___________________per1" localSheetId="0">#REF!</definedName>
    <definedName name="___________________per1">#REF!</definedName>
    <definedName name="___________________per4578" localSheetId="4">#REF!</definedName>
    <definedName name="___________________per4578">#REF!</definedName>
    <definedName name="___________________pl1">#N/A</definedName>
    <definedName name="___________________pmt1">#N/A</definedName>
    <definedName name="___________________pmt2" localSheetId="10">IF(#REF!&gt;=[0]!pmmt2,"",#REF!+1)</definedName>
    <definedName name="___________________pmt2" localSheetId="8">#N/A</definedName>
    <definedName name="___________________pmt2" localSheetId="5">IF(#REF!&gt;=pmmt2,"",#REF!+1)</definedName>
    <definedName name="___________________pmt2" localSheetId="7">IF(#REF!&gt;=pmmt2,"",#REF!+1)</definedName>
    <definedName name="___________________pmt2" localSheetId="3">IF(#REF!&gt;=pmmt2,"",#REF!+1)</definedName>
    <definedName name="___________________pmt2" localSheetId="4">IF(#REF!&gt;=pmmt2,"",#REF!+1)</definedName>
    <definedName name="___________________pmt2" localSheetId="9">IF(#REF!&gt;=pmmt2,"",#REF!+1)</definedName>
    <definedName name="___________________pmt2" localSheetId="2">#N/A</definedName>
    <definedName name="___________________pmt2" localSheetId="0">IF(#REF!&gt;=pmmt2,"",#REF!+1)</definedName>
    <definedName name="___________________pmt2">IF(#REF!&gt;=pmmt2,"",#REF!+1)</definedName>
    <definedName name="___________________pmt3" localSheetId="10">#REF!</definedName>
    <definedName name="___________________pmt3" localSheetId="2">#REF!</definedName>
    <definedName name="___________________pmt3">#REF!</definedName>
    <definedName name="___________________pn1" localSheetId="5">#N/A</definedName>
    <definedName name="___________________pn1" localSheetId="3">#N/A</definedName>
    <definedName name="___________________pn1" localSheetId="4">#N/A</definedName>
    <definedName name="___________________pn1" localSheetId="0">IF(#REF!&gt;=________________________tp1,"",#REF!+1)</definedName>
    <definedName name="___________________pn1">IF(#REF!&gt;=________________________tp1,"",#REF!+1)</definedName>
    <definedName name="___________________pn2">#N/A</definedName>
    <definedName name="___________________pn3" localSheetId="10">#REF!</definedName>
    <definedName name="___________________pn3" localSheetId="5">#REF!</definedName>
    <definedName name="___________________pn3" localSheetId="3">#REF!</definedName>
    <definedName name="___________________pn3" localSheetId="4">#REF!</definedName>
    <definedName name="___________________pn3" localSheetId="2">#REF!</definedName>
    <definedName name="___________________pn3">#REF!</definedName>
    <definedName name="___________________pp1">#N/A</definedName>
    <definedName name="___________________pr3654" localSheetId="5">#REF!</definedName>
    <definedName name="___________________pr3654" localSheetId="3">#REF!</definedName>
    <definedName name="___________________pr3654" localSheetId="4">#REF!</definedName>
    <definedName name="___________________pr3654" localSheetId="0">#REF!</definedName>
    <definedName name="___________________pr3654">#REF!</definedName>
    <definedName name="___________________pre789" localSheetId="4">#REF!</definedName>
    <definedName name="___________________pre789">#REF!</definedName>
    <definedName name="___________________pro1" localSheetId="4">#REF!</definedName>
    <definedName name="___________________pro1">#REF!</definedName>
    <definedName name="___________________pro2">#REF!</definedName>
    <definedName name="___________________ps100">#N/A</definedName>
    <definedName name="___________________s1">#N/A</definedName>
    <definedName name="___________________to1">#N/A</definedName>
    <definedName name="___________________to5">#N/A</definedName>
    <definedName name="___________________to6">#N/A</definedName>
    <definedName name="___________________to789" localSheetId="5">(__________________ter456*12)+__________________ter123</definedName>
    <definedName name="___________________to789" localSheetId="3">(__________________ter456*12)+__________________ter123</definedName>
    <definedName name="___________________to789" localSheetId="4">(__________________ter456*12)+__________________ter123</definedName>
    <definedName name="___________________to789" localSheetId="0">(__________________ter456*12)+__________________ter123</definedName>
    <definedName name="___________________to789">(__________________ter456*12)+__________________ter123</definedName>
    <definedName name="___________________to9">#N/A</definedName>
    <definedName name="___________________top1">#N/A</definedName>
    <definedName name="___________________tot124">#N/A</definedName>
    <definedName name="___________________tot23" localSheetId="5">(__________________ter66*12)+__________________ter12</definedName>
    <definedName name="___________________tot23" localSheetId="3">(__________________ter66*12)+__________________ter12</definedName>
    <definedName name="___________________tot23" localSheetId="4">(__________________ter66*12)+__________________ter12</definedName>
    <definedName name="___________________tot23" localSheetId="0">(__________________ter66*12)+__________________ter12</definedName>
    <definedName name="___________________tot23">(__________________ter66*12)+__________________ter12</definedName>
    <definedName name="___________________tov3">#N/A</definedName>
    <definedName name="___________________tp1">#N/A</definedName>
    <definedName name="___________________xlfn.BAHTTEXT" hidden="1">#NAME?</definedName>
    <definedName name="___________________yy1" localSheetId="5">IF(#REF!&gt;=________________________tp1,"",#REF!+1)</definedName>
    <definedName name="___________________yy1" localSheetId="3">IF(#REF!&gt;=________________________tp1,"",#REF!+1)</definedName>
    <definedName name="___________________yy1" localSheetId="4">IF(#REF!&gt;=________________________tp1,"",#REF!+1)</definedName>
    <definedName name="___________________yy1" localSheetId="0">IF(#REF!&gt;=________________________tp1,"",#REF!+1)</definedName>
    <definedName name="___________________yy1">IF(#REF!&gt;=________________________tp1,"",#REF!+1)</definedName>
    <definedName name="__________________a1">#N/A</definedName>
    <definedName name="__________________acc2">#N/A</definedName>
    <definedName name="__________________acc3">#N/A</definedName>
    <definedName name="__________________bay1">#N/A</definedName>
    <definedName name="__________________bay2">#N/A</definedName>
    <definedName name="__________________bay3">#N/A</definedName>
    <definedName name="__________________bs1">#N/A</definedName>
    <definedName name="__________________bs2">#N/A</definedName>
    <definedName name="__________________bsu1" localSheetId="5">#REF!</definedName>
    <definedName name="__________________bsu1" localSheetId="3">#REF!</definedName>
    <definedName name="__________________bsu1" localSheetId="4">#REF!</definedName>
    <definedName name="__________________bsu1" localSheetId="0">#REF!</definedName>
    <definedName name="__________________bsu1">#REF!</definedName>
    <definedName name="__________________bsy69" localSheetId="4">#REF!</definedName>
    <definedName name="__________________bsy69">#REF!</definedName>
    <definedName name="__________________CF1">#N/A</definedName>
    <definedName name="__________________CRR9">#N/A</definedName>
    <definedName name="__________________fin458" localSheetId="5">#REF!</definedName>
    <definedName name="__________________fin458" localSheetId="3">#REF!</definedName>
    <definedName name="__________________fin458" localSheetId="4">#REF!</definedName>
    <definedName name="__________________fin458" localSheetId="0">#REF!</definedName>
    <definedName name="__________________fin458">#REF!</definedName>
    <definedName name="__________________HP1">#N/A</definedName>
    <definedName name="__________________in2" localSheetId="5">_______________int8/12</definedName>
    <definedName name="__________________in2" localSheetId="3">_______________int8/12</definedName>
    <definedName name="__________________in2" localSheetId="4">_______________int8/12</definedName>
    <definedName name="__________________in2" localSheetId="0">_______________int8/12</definedName>
    <definedName name="__________________in2">_______________int8/12</definedName>
    <definedName name="__________________in3" localSheetId="5">_______________int8/12</definedName>
    <definedName name="__________________in3" localSheetId="3">_______________int8/12</definedName>
    <definedName name="__________________in3" localSheetId="4">_______________int8/12</definedName>
    <definedName name="__________________in3" localSheetId="0">_______________int8/12</definedName>
    <definedName name="__________________in3">_______________int8/12</definedName>
    <definedName name="__________________in789645" localSheetId="5">#REF!</definedName>
    <definedName name="__________________in789645" localSheetId="3">#REF!</definedName>
    <definedName name="__________________in789645" localSheetId="4">#REF!</definedName>
    <definedName name="__________________in789645" localSheetId="0">#REF!</definedName>
    <definedName name="__________________in789645">#REF!</definedName>
    <definedName name="__________________Int1">IF([4]Payment!$J1048576-[4]Payment!XFA1&lt;1,0,[4]Payment!$J1048576-[4]Payment!$F1)</definedName>
    <definedName name="__________________int123" localSheetId="5">_______________int14/12</definedName>
    <definedName name="__________________int123" localSheetId="3">_______________int14/12</definedName>
    <definedName name="__________________int123" localSheetId="4">_______________int14/12</definedName>
    <definedName name="__________________int123" localSheetId="0">_______________int14/12</definedName>
    <definedName name="__________________int123">_______________int14/12</definedName>
    <definedName name="__________________int36" localSheetId="5">_______________int25/12</definedName>
    <definedName name="__________________int36" localSheetId="3">_______________int25/12</definedName>
    <definedName name="__________________int36" localSheetId="4">_______________int25/12</definedName>
    <definedName name="__________________int36" localSheetId="0">_______________int25/12</definedName>
    <definedName name="__________________int36">_______________int25/12</definedName>
    <definedName name="__________________int6" localSheetId="5">_______________int8/12</definedName>
    <definedName name="__________________int6" localSheetId="3">_______________int8/12</definedName>
    <definedName name="__________________int6" localSheetId="4">_______________int8/12</definedName>
    <definedName name="__________________int6" localSheetId="0">_______________int8/12</definedName>
    <definedName name="__________________int6">_______________int8/12</definedName>
    <definedName name="__________________itp1">#N/A</definedName>
    <definedName name="__________________k1">#N/A</definedName>
    <definedName name="__________________la1" localSheetId="10">#REF!</definedName>
    <definedName name="__________________la1" localSheetId="8">#REF!</definedName>
    <definedName name="__________________la1" localSheetId="5">#REF!</definedName>
    <definedName name="__________________la1" localSheetId="3">#REF!</definedName>
    <definedName name="__________________la1" localSheetId="4">#REF!</definedName>
    <definedName name="__________________la1" localSheetId="2">#REF!</definedName>
    <definedName name="__________________la1">#REF!</definedName>
    <definedName name="__________________la10" localSheetId="10">#REF!</definedName>
    <definedName name="__________________la10" localSheetId="4">#REF!</definedName>
    <definedName name="__________________la10" localSheetId="2">#REF!</definedName>
    <definedName name="__________________la10">#REF!</definedName>
    <definedName name="__________________la11" localSheetId="5">IF(#REF!&lt;0.05,0,#REF!-#REF!)</definedName>
    <definedName name="__________________la11" localSheetId="0">IF(#REF!&lt;0.05,0,#REF!-#REF!)</definedName>
    <definedName name="__________________la11">IF(#REF!&lt;0.05,0,#REF!-#REF!)</definedName>
    <definedName name="__________________la12" localSheetId="8">IF(#REF!&lt;0.05,0,#REF!*Statement!__________________la5)</definedName>
    <definedName name="__________________la12">#N/A</definedName>
    <definedName name="__________________la13" localSheetId="5">IF(#REF!="",0,#REF!+#REF!)</definedName>
    <definedName name="__________________la13" localSheetId="3">IF(#REF!="",0,#REF!+#REF!)</definedName>
    <definedName name="__________________la13" localSheetId="0">IF(#REF!="",0,#REF!+#REF!)</definedName>
    <definedName name="__________________la13">IF(#REF!="",0,#REF!+#REF!)</definedName>
    <definedName name="__________________la14" localSheetId="5">IF(#REF!="",0,#REF!+#REF!)</definedName>
    <definedName name="__________________la14" localSheetId="3">IF(#REF!="",0,#REF!+#REF!)</definedName>
    <definedName name="__________________la14" localSheetId="0">IF(#REF!="",0,#REF!+#REF!)</definedName>
    <definedName name="__________________la14">IF(#REF!="",0,#REF!+#REF!)</definedName>
    <definedName name="__________________la15" localSheetId="5">IF(#REF!-#REF!&lt;1,0,#REF!-#REF!)</definedName>
    <definedName name="__________________la15" localSheetId="3">IF(#REF!-#REF!&lt;1,0,#REF!-#REF!)</definedName>
    <definedName name="__________________la15" localSheetId="0">IF(#REF!-#REF!&lt;1,0,#REF!-#REF!)</definedName>
    <definedName name="__________________la15">IF(#REF!-#REF!&lt;1,0,#REF!-#REF!)</definedName>
    <definedName name="__________________la2">#N/A</definedName>
    <definedName name="__________________la3" localSheetId="10">#REF!</definedName>
    <definedName name="__________________la3" localSheetId="8">#REF!</definedName>
    <definedName name="__________________la3" localSheetId="5">#REF!</definedName>
    <definedName name="__________________la3" localSheetId="3">#REF!</definedName>
    <definedName name="__________________la3" localSheetId="4">#REF!</definedName>
    <definedName name="__________________la3" localSheetId="2">#REF!</definedName>
    <definedName name="__________________la3">#REF!</definedName>
    <definedName name="__________________la4" localSheetId="10">#REF!</definedName>
    <definedName name="__________________la4" localSheetId="4">#REF!</definedName>
    <definedName name="__________________la4" localSheetId="2">#REF!</definedName>
    <definedName name="__________________la4">#REF!</definedName>
    <definedName name="__________________la5" localSheetId="8">Statement!_______________la1/12</definedName>
    <definedName name="__________________la5">#N/A</definedName>
    <definedName name="__________________la6" localSheetId="10">#REF!</definedName>
    <definedName name="__________________la6" localSheetId="8">#REF!</definedName>
    <definedName name="__________________la6" localSheetId="5">#REF!</definedName>
    <definedName name="__________________la6" localSheetId="3">#REF!</definedName>
    <definedName name="__________________la6" localSheetId="4">#REF!</definedName>
    <definedName name="__________________la6" localSheetId="2">#REF!</definedName>
    <definedName name="__________________la6">#REF!</definedName>
    <definedName name="__________________la7" localSheetId="8">IF(#REF!&lt;0.05,0,IF(Statement!__________________la8&lt;=Statement!_______________la6,[0]!_______________la9*Statement!__________________la5,[0]!_______________la10))</definedName>
    <definedName name="__________________la7">#N/A</definedName>
    <definedName name="__________________la8" localSheetId="10">IF(#REF!&gt;=[0]!__________________la2,"",#REF!+1)</definedName>
    <definedName name="__________________la8" localSheetId="8">IF(#REF!&gt;=[0]!__________________la2,"",#REF!+1)</definedName>
    <definedName name="__________________la8" localSheetId="5">IF(#REF!&gt;=[0]!__________________la2,"",#REF!+1)</definedName>
    <definedName name="__________________la8" localSheetId="3">IF(#REF!&gt;=[0]!__________________la2,"",#REF!+1)</definedName>
    <definedName name="__________________la8" localSheetId="4">IF(#REF!&gt;=[0]!__________________la2,"",#REF!+1)</definedName>
    <definedName name="__________________la8" localSheetId="9">IF(#REF!&gt;=[0]!__________________la2,"",#REF!+1)</definedName>
    <definedName name="__________________la8" localSheetId="2">IF(#REF!&gt;=[7]!__________________la2,"",#REF!+1)</definedName>
    <definedName name="__________________la8" localSheetId="0">IF(#REF!&gt;=[0]!__________________la2,"",#REF!+1)</definedName>
    <definedName name="__________________la8">IF(#REF!&gt;=[0]!__________________la2,"",#REF!+1)</definedName>
    <definedName name="__________________la9" localSheetId="10">#REF!</definedName>
    <definedName name="__________________la9" localSheetId="4">#REF!</definedName>
    <definedName name="__________________la9" localSheetId="2">#REF!</definedName>
    <definedName name="__________________la9">#REF!</definedName>
    <definedName name="__________________m1" localSheetId="4">#REF!</definedName>
    <definedName name="__________________m1">#REF!</definedName>
    <definedName name="__________________ma456">#REF!</definedName>
    <definedName name="__________________ma4587">#REF!</definedName>
    <definedName name="__________________me1">#REF!</definedName>
    <definedName name="__________________me789">#REF!</definedName>
    <definedName name="__________________mec3">#REF!</definedName>
    <definedName name="__________________ml1">#REF!</definedName>
    <definedName name="__________________mlr6">#REF!</definedName>
    <definedName name="__________________n789">#N/A</definedName>
    <definedName name="__________________new1">'[11]หน้า 1'!$N$2</definedName>
    <definedName name="__________________new2">'[11]หน้า 1'!$N$2</definedName>
    <definedName name="__________________nu2" localSheetId="5">IF(___________________to5&gt;________________fir3,1,"")</definedName>
    <definedName name="__________________nu2" localSheetId="3">IF(___________________to5&gt;________________fir3,1,"")</definedName>
    <definedName name="__________________nu2" localSheetId="4">IF(___________________to5&gt;________________fir3,1,"")</definedName>
    <definedName name="__________________nu2" localSheetId="0">IF(___________________to5&gt;________________fir3,1,"")</definedName>
    <definedName name="__________________nu2">IF(___________________to5&gt;________________fir3,1,"")</definedName>
    <definedName name="__________________nu3" localSheetId="5">IF(__________________to6&gt;________________fir3,1,"")</definedName>
    <definedName name="__________________nu3" localSheetId="3">IF(__________________to6&gt;________________fir3,1,"")</definedName>
    <definedName name="__________________nu3" localSheetId="4">IF(__________________to6&gt;________________fir3,1,"")</definedName>
    <definedName name="__________________nu3" localSheetId="0">IF(__________________to6&gt;________________fir3,1,"")</definedName>
    <definedName name="__________________nu3">IF(__________________to6&gt;________________fir3,1,"")</definedName>
    <definedName name="__________________nu4" localSheetId="5">IF(_____________________to6&gt;____________________fir3,1,"")</definedName>
    <definedName name="__________________nu4" localSheetId="3">IF(_____________________to6&gt;____________________fir3,1,"")</definedName>
    <definedName name="__________________nu4" localSheetId="4">IF(_____________________to6&gt;____________________fir3,1,"")</definedName>
    <definedName name="__________________nu4" localSheetId="0">IF(_____________________to6&gt;____________________fir3,1,"")</definedName>
    <definedName name="__________________nu4">IF(_____________________to6&gt;____________________fir3,1,"")</definedName>
    <definedName name="__________________nu777">#N/A</definedName>
    <definedName name="__________________nu8">#N/A</definedName>
    <definedName name="__________________nu9" localSheetId="5">IF(__________________tov3&gt;________________fir3,1,"")</definedName>
    <definedName name="__________________nu9" localSheetId="3">IF(__________________tov3&gt;________________fir3,1,"")</definedName>
    <definedName name="__________________nu9" localSheetId="4">IF(__________________tov3&gt;________________fir3,1,"")</definedName>
    <definedName name="__________________nu9" localSheetId="0">IF(__________________tov3&gt;________________fir3,1,"")</definedName>
    <definedName name="__________________nu9">IF(__________________tov3&gt;________________fir3,1,"")</definedName>
    <definedName name="__________________num1">#N/A</definedName>
    <definedName name="__________________num2">#N/A</definedName>
    <definedName name="__________________num3">#N/A</definedName>
    <definedName name="__________________num78">#N/A</definedName>
    <definedName name="__________________p1">#N/A</definedName>
    <definedName name="__________________p12">#N/A</definedName>
    <definedName name="__________________p2">#N/A</definedName>
    <definedName name="__________________p789">#N/A</definedName>
    <definedName name="__________________pa3">#N/A</definedName>
    <definedName name="__________________pa6">#N/A</definedName>
    <definedName name="__________________pa7">#N/A</definedName>
    <definedName name="__________________pa8" localSheetId="5">IF(#REF!&gt;=__________________to9,"",#REF!+1)</definedName>
    <definedName name="__________________pa8" localSheetId="3">IF(#REF!&gt;=__________________to9,"",#REF!+1)</definedName>
    <definedName name="__________________pa8" localSheetId="4">IF(#REF!&gt;=__________________to9,"",#REF!+1)</definedName>
    <definedName name="__________________pa8" localSheetId="0">IF(#REF!&gt;=__________________to9,"",#REF!+1)</definedName>
    <definedName name="__________________pa8">IF(#REF!&gt;=__________________to9,"",#REF!+1)</definedName>
    <definedName name="__________________pay1">#N/A</definedName>
    <definedName name="__________________pay12">#N/A</definedName>
    <definedName name="__________________pay2">#N/A</definedName>
    <definedName name="__________________pay3">#N/A</definedName>
    <definedName name="__________________pay36">#N/A</definedName>
    <definedName name="__________________pay78">#N/A</definedName>
    <definedName name="__________________per1" localSheetId="5">#REF!</definedName>
    <definedName name="__________________per1" localSheetId="3">#REF!</definedName>
    <definedName name="__________________per1" localSheetId="4">#REF!</definedName>
    <definedName name="__________________per1" localSheetId="0">#REF!</definedName>
    <definedName name="__________________per1">#REF!</definedName>
    <definedName name="__________________per4578" localSheetId="4">#REF!</definedName>
    <definedName name="__________________per4578">#REF!</definedName>
    <definedName name="__________________pl1">#N/A</definedName>
    <definedName name="__________________pmt1">#N/A</definedName>
    <definedName name="__________________pmt2">#N/A</definedName>
    <definedName name="__________________pmt3">#N/A</definedName>
    <definedName name="__________________pn1" localSheetId="5">#N/A</definedName>
    <definedName name="__________________pn1" localSheetId="3">#N/A</definedName>
    <definedName name="__________________pn1" localSheetId="4">#N/A</definedName>
    <definedName name="__________________pn1" localSheetId="0">IF(#REF!&gt;=_______________________tp1,"",#REF!+1)</definedName>
    <definedName name="__________________pn1">IF(#REF!&gt;=_______________________tp1,"",#REF!+1)</definedName>
    <definedName name="__________________pn2">#N/A</definedName>
    <definedName name="__________________pn3" localSheetId="5">#REF!</definedName>
    <definedName name="__________________pn3">#REF!</definedName>
    <definedName name="__________________pp1">#N/A</definedName>
    <definedName name="__________________pr3654" localSheetId="5">#REF!</definedName>
    <definedName name="__________________pr3654" localSheetId="3">#REF!</definedName>
    <definedName name="__________________pr3654" localSheetId="4">#REF!</definedName>
    <definedName name="__________________pr3654" localSheetId="0">#REF!</definedName>
    <definedName name="__________________pr3654">#REF!</definedName>
    <definedName name="__________________pre789" localSheetId="4">#REF!</definedName>
    <definedName name="__________________pre789">#REF!</definedName>
    <definedName name="__________________pro1" localSheetId="4">#REF!</definedName>
    <definedName name="__________________pro1">#REF!</definedName>
    <definedName name="__________________pro2">#REF!</definedName>
    <definedName name="__________________ps100">#N/A</definedName>
    <definedName name="__________________s1">#N/A</definedName>
    <definedName name="__________________to1">#N/A</definedName>
    <definedName name="__________________to5">#N/A</definedName>
    <definedName name="__________________to6">#N/A</definedName>
    <definedName name="__________________to789" localSheetId="5">(________________ter456*12)+________________ter123</definedName>
    <definedName name="__________________to789" localSheetId="3">(________________ter456*12)+________________ter123</definedName>
    <definedName name="__________________to789" localSheetId="4">(________________ter456*12)+________________ter123</definedName>
    <definedName name="__________________to789" localSheetId="0">(________________ter456*12)+________________ter123</definedName>
    <definedName name="__________________to789">(________________ter456*12)+________________ter123</definedName>
    <definedName name="__________________to9">#N/A</definedName>
    <definedName name="__________________top1">#N/A</definedName>
    <definedName name="__________________tot124">#N/A</definedName>
    <definedName name="__________________tot23" localSheetId="5">(________________ter66*12)+________________ter12</definedName>
    <definedName name="__________________tot23" localSheetId="3">(________________ter66*12)+________________ter12</definedName>
    <definedName name="__________________tot23" localSheetId="4">(________________ter66*12)+________________ter12</definedName>
    <definedName name="__________________tot23" localSheetId="0">(________________ter66*12)+________________ter12</definedName>
    <definedName name="__________________tot23">(________________ter66*12)+________________ter12</definedName>
    <definedName name="__________________tov3">#N/A</definedName>
    <definedName name="__________________tp1">#N/A</definedName>
    <definedName name="__________________xlfn.BAHTTEXT" hidden="1">#NAME?</definedName>
    <definedName name="__________________yy1" localSheetId="5">IF(#REF!&gt;=_______________________tp1,"",#REF!+1)</definedName>
    <definedName name="__________________yy1" localSheetId="3">IF(#REF!&gt;=_______________________tp1,"",#REF!+1)</definedName>
    <definedName name="__________________yy1" localSheetId="4">IF(#REF!&gt;=_______________________tp1,"",#REF!+1)</definedName>
    <definedName name="__________________yy1" localSheetId="0">IF(#REF!&gt;=_______________________tp1,"",#REF!+1)</definedName>
    <definedName name="__________________yy1">IF(#REF!&gt;=_______________________tp1,"",#REF!+1)</definedName>
    <definedName name="_________________a1">#N/A</definedName>
    <definedName name="_________________acc2">#N/A</definedName>
    <definedName name="_________________acc3">#N/A</definedName>
    <definedName name="_________________bay1">#N/A</definedName>
    <definedName name="_________________bay2">#N/A</definedName>
    <definedName name="_________________bay3">#N/A</definedName>
    <definedName name="_________________bs1">#N/A</definedName>
    <definedName name="_________________bs2">#N/A</definedName>
    <definedName name="_________________bsu1" localSheetId="5">#REF!</definedName>
    <definedName name="_________________bsu1" localSheetId="3">#REF!</definedName>
    <definedName name="_________________bsu1" localSheetId="4">#REF!</definedName>
    <definedName name="_________________bsu1" localSheetId="0">#REF!</definedName>
    <definedName name="_________________bsu1">#REF!</definedName>
    <definedName name="_________________bsy69" localSheetId="4">#REF!</definedName>
    <definedName name="_________________bsy69">#REF!</definedName>
    <definedName name="_________________CF1">#N/A</definedName>
    <definedName name="_________________CRR9">#N/A</definedName>
    <definedName name="_________________fin458" localSheetId="5">#REF!</definedName>
    <definedName name="_________________fin458" localSheetId="3">#REF!</definedName>
    <definedName name="_________________fin458" localSheetId="4">#REF!</definedName>
    <definedName name="_________________fin458" localSheetId="0">#REF!</definedName>
    <definedName name="_________________fin458">#REF!</definedName>
    <definedName name="_________________HP1">#N/A</definedName>
    <definedName name="_________________in2" localSheetId="5">_________________int8/12</definedName>
    <definedName name="_________________in2" localSheetId="3">_________________int8/12</definedName>
    <definedName name="_________________in2" localSheetId="4">_________________int8/12</definedName>
    <definedName name="_________________in2" localSheetId="0">_________________int8/12</definedName>
    <definedName name="_________________in2">_________________int8/12</definedName>
    <definedName name="_________________in3" localSheetId="5">_________________int8/12</definedName>
    <definedName name="_________________in3" localSheetId="3">_________________int8/12</definedName>
    <definedName name="_________________in3" localSheetId="4">_________________int8/12</definedName>
    <definedName name="_________________in3" localSheetId="0">_________________int8/12</definedName>
    <definedName name="_________________in3">_________________int8/12</definedName>
    <definedName name="_________________in789645" localSheetId="5">#REF!</definedName>
    <definedName name="_________________in789645" localSheetId="3">#REF!</definedName>
    <definedName name="_________________in789645" localSheetId="4">#REF!</definedName>
    <definedName name="_________________in789645" localSheetId="0">#REF!</definedName>
    <definedName name="_________________in789645">#REF!</definedName>
    <definedName name="_________________Int1">IF([4]Payment!$J1048576-[4]Payment!XFA1&lt;1,0,[4]Payment!$J1048576-[4]Payment!$F1)</definedName>
    <definedName name="_________________int123" localSheetId="5">_________________int14/12</definedName>
    <definedName name="_________________int123" localSheetId="3">_________________int14/12</definedName>
    <definedName name="_________________int123" localSheetId="4">_________________int14/12</definedName>
    <definedName name="_________________int123" localSheetId="0">_________________int14/12</definedName>
    <definedName name="_________________int123">_________________int14/12</definedName>
    <definedName name="_________________int36" localSheetId="5">_________________int25/12</definedName>
    <definedName name="_________________int36" localSheetId="3">_________________int25/12</definedName>
    <definedName name="_________________int36" localSheetId="4">_________________int25/12</definedName>
    <definedName name="_________________int36" localSheetId="0">_________________int25/12</definedName>
    <definedName name="_________________int36">_________________int25/12</definedName>
    <definedName name="_________________int39">#N/A</definedName>
    <definedName name="_________________int6" localSheetId="5">_________________int8/12</definedName>
    <definedName name="_________________int6" localSheetId="3">_________________int8/12</definedName>
    <definedName name="_________________int6" localSheetId="4">_________________int8/12</definedName>
    <definedName name="_________________int6" localSheetId="0">_________________int8/12</definedName>
    <definedName name="_________________int6">_________________int8/12</definedName>
    <definedName name="_________________itp1">#N/A</definedName>
    <definedName name="_________________k1">#N/A</definedName>
    <definedName name="_________________la1" localSheetId="10">#REF!</definedName>
    <definedName name="_________________la1" localSheetId="8">#REF!</definedName>
    <definedName name="_________________la1" localSheetId="5">#REF!</definedName>
    <definedName name="_________________la1" localSheetId="3">#REF!</definedName>
    <definedName name="_________________la1" localSheetId="4">#REF!</definedName>
    <definedName name="_________________la1" localSheetId="2">#REF!</definedName>
    <definedName name="_________________la1">#REF!</definedName>
    <definedName name="_________________la10" localSheetId="10">#REF!</definedName>
    <definedName name="_________________la10" localSheetId="4">#REF!</definedName>
    <definedName name="_________________la10" localSheetId="2">#REF!</definedName>
    <definedName name="_________________la10">#REF!</definedName>
    <definedName name="_________________la11" localSheetId="10">IF(#REF!&lt;0.05,0,#REF!-#REF!)</definedName>
    <definedName name="_________________la11" localSheetId="8">IF(#REF!&lt;0.05,0,#REF!-#REF!)</definedName>
    <definedName name="_________________la11" localSheetId="5">IF(#REF!&lt;0.05,0,#REF!-#REF!)</definedName>
    <definedName name="_________________la11" localSheetId="3">IF(#REF!&lt;0.05,0,#REF!-#REF!)</definedName>
    <definedName name="_________________la11" localSheetId="4">IF(#REF!&lt;0.05,0,#REF!-#REF!)</definedName>
    <definedName name="_________________la11" localSheetId="2">IF(#REF!&lt;0.05,0,#REF!-#REF!)</definedName>
    <definedName name="_________________la11">IF(#REF!&lt;0.05,0,#REF!-#REF!)</definedName>
    <definedName name="_________________la12" localSheetId="8">IF(#REF!&lt;0.05,0,#REF!*Statement!_________________la5)</definedName>
    <definedName name="_________________la12" localSheetId="5">#N/A</definedName>
    <definedName name="_________________la12" localSheetId="4">#N/A</definedName>
    <definedName name="_________________la12" localSheetId="9">IF(#REF!&lt;0.05,0,#REF!*'[8]รายชื่อบริษัทเช่า ปี 55'!_________________la5)</definedName>
    <definedName name="_________________la12" localSheetId="0">IF(#REF!&lt;0.05,0,#REF!*'[9]รายชื่อบริษัทเช่า ปี 55'!_________________la5)</definedName>
    <definedName name="_________________la12">#N/A</definedName>
    <definedName name="_________________la13" localSheetId="10">IF(#REF!="",0,#REF!+#REF!)</definedName>
    <definedName name="_________________la13" localSheetId="8">IF(#REF!="",0,#REF!+#REF!)</definedName>
    <definedName name="_________________la13" localSheetId="5">IF(#REF!="",0,#REF!+#REF!)</definedName>
    <definedName name="_________________la13" localSheetId="3">IF(#REF!="",0,#REF!+#REF!)</definedName>
    <definedName name="_________________la13" localSheetId="4">IF(#REF!="",0,#REF!+#REF!)</definedName>
    <definedName name="_________________la13" localSheetId="2">IF(#REF!="",0,#REF!+#REF!)</definedName>
    <definedName name="_________________la13">IF(#REF!="",0,#REF!+#REF!)</definedName>
    <definedName name="_________________la14" localSheetId="10">IF(#REF!="",0,#REF!+#REF!)</definedName>
    <definedName name="_________________la14" localSheetId="5">IF(#REF!="",0,#REF!+#REF!)</definedName>
    <definedName name="_________________la14" localSheetId="3">IF(#REF!="",0,#REF!+#REF!)</definedName>
    <definedName name="_________________la14" localSheetId="4">IF(#REF!="",0,#REF!+#REF!)</definedName>
    <definedName name="_________________la14" localSheetId="2">IF(#REF!="",0,#REF!+#REF!)</definedName>
    <definedName name="_________________la14">IF(#REF!="",0,#REF!+#REF!)</definedName>
    <definedName name="_________________la15" localSheetId="10">IF(#REF!-#REF!&lt;1,0,#REF!-#REF!)</definedName>
    <definedName name="_________________la15" localSheetId="8">IF(#REF!-#REF!&lt;1,0,#REF!-#REF!)</definedName>
    <definedName name="_________________la15" localSheetId="5">IF(#REF!-#REF!&lt;1,0,#REF!-#REF!)</definedName>
    <definedName name="_________________la15" localSheetId="3">IF(#REF!-#REF!&lt;1,0,#REF!-#REF!)</definedName>
    <definedName name="_________________la15" localSheetId="4">IF(#REF!-#REF!&lt;1,0,#REF!-#REF!)</definedName>
    <definedName name="_________________la15" localSheetId="2">IF(#REF!-#REF!&lt;1,0,#REF!-#REF!)</definedName>
    <definedName name="_________________la15">IF(#REF!-#REF!&lt;1,0,#REF!-#REF!)</definedName>
    <definedName name="_________________la2" localSheetId="8">#N/A</definedName>
    <definedName name="_________________la2" localSheetId="5">#N/A</definedName>
    <definedName name="_________________la2" localSheetId="4">#N/A</definedName>
    <definedName name="_________________la2" localSheetId="9">('[8]รายชื่อบริษัทเช่า ปี 55'!__________la3*12)+'[8]รายชื่อบริษัทเช่า ปี 55'!__________la4</definedName>
    <definedName name="_________________la2" localSheetId="0">('[10]รายชื่อบริษัทเช่า ปี 55'!__________la3*12)+'[10]รายชื่อบริษัทเช่า ปี 55'!__________la4</definedName>
    <definedName name="_________________la2">#N/A</definedName>
    <definedName name="_________________la3" localSheetId="10">#REF!</definedName>
    <definedName name="_________________la3" localSheetId="8">#REF!</definedName>
    <definedName name="_________________la3" localSheetId="5">#REF!</definedName>
    <definedName name="_________________la3" localSheetId="3">#REF!</definedName>
    <definedName name="_________________la3" localSheetId="4">#REF!</definedName>
    <definedName name="_________________la3" localSheetId="2">#REF!</definedName>
    <definedName name="_________________la3">#REF!</definedName>
    <definedName name="_________________la4" localSheetId="10">#REF!</definedName>
    <definedName name="_________________la4" localSheetId="4">#REF!</definedName>
    <definedName name="_________________la4" localSheetId="2">#REF!</definedName>
    <definedName name="_________________la4">#REF!</definedName>
    <definedName name="_________________la5" localSheetId="8">Statement!______________la1/12</definedName>
    <definedName name="_________________la5" localSheetId="5">#N/A</definedName>
    <definedName name="_________________la5" localSheetId="4">#N/A</definedName>
    <definedName name="_________________la5" localSheetId="9">'[8]รายชื่อบริษัทเช่า ปี 55'!__________la1/12</definedName>
    <definedName name="_________________la5" localSheetId="0">'[10]รายชื่อบริษัทเช่า ปี 55'!__________la1/12</definedName>
    <definedName name="_________________la5">#N/A</definedName>
    <definedName name="_________________la6" localSheetId="10">#REF!</definedName>
    <definedName name="_________________la6" localSheetId="8">#REF!</definedName>
    <definedName name="_________________la6" localSheetId="5">#REF!</definedName>
    <definedName name="_________________la6" localSheetId="3">#REF!</definedName>
    <definedName name="_________________la6" localSheetId="4">#REF!</definedName>
    <definedName name="_________________la6" localSheetId="2">#REF!</definedName>
    <definedName name="_________________la6">#REF!</definedName>
    <definedName name="_________________la7" localSheetId="8">IF(#REF!&lt;0.05,0,IF(Statement!_________________la8&lt;=Statement!______________la6,[0]!______________la9*Statement!_________________la5,[0]!______________la10))</definedName>
    <definedName name="_________________la7" localSheetId="9">IF(#REF!&lt;0.05,0,IF('[8]รายชื่อบริษัทเช่า ปี 55'!_________________la8&lt;='[8]รายชื่อบริษัทเช่า ปี 55'!__________la6,'[8]รายชื่อบริษัทเช่า ปี 55'!__________la9*งบสรรพากร!_________________la5,'[8]รายชื่อบริษัทเช่า ปี 55'!__________la10))</definedName>
    <definedName name="_________________la7">#N/A</definedName>
    <definedName name="_________________la8" localSheetId="10">IF(#REF!&gt;=[0]!_________________la2,"",#REF!+1)</definedName>
    <definedName name="_________________la8" localSheetId="8">IF(#REF!&gt;=Statement!_________________la2,"",#REF!+1)</definedName>
    <definedName name="_________________la8" localSheetId="5">IF(#REF!&gt;=ความต้องการ!_________________la2,"",#REF!+1)</definedName>
    <definedName name="_________________la8" localSheetId="7">IF(#REF!&gt;=_________________la2,"",#REF!+1)</definedName>
    <definedName name="_________________la8" localSheetId="3">IF(#REF!&gt;=_________________la2,"",#REF!+1)</definedName>
    <definedName name="_________________la8" localSheetId="4">IF(#REF!&gt;=งบการเงิน!_________________la2,"",#REF!+1)</definedName>
    <definedName name="_________________la8" localSheetId="9">IF(#REF!&gt;=งบสรรพากร!_________________la2,"",#REF!+1)</definedName>
    <definedName name="_________________la8" localSheetId="2">IF(#REF!&gt;=[7]!_________________la2,"",#REF!+1)</definedName>
    <definedName name="_________________la8" localSheetId="0">IF(#REF!&gt;=รายละเอียด!_________________la2,"",#REF!+1)</definedName>
    <definedName name="_________________la8">IF(#REF!&gt;=_________________la2,"",#REF!+1)</definedName>
    <definedName name="_________________la9" localSheetId="10">#REF!</definedName>
    <definedName name="_________________la9" localSheetId="2">#REF!</definedName>
    <definedName name="_________________la9">#REF!</definedName>
    <definedName name="_________________m1">#REF!</definedName>
    <definedName name="_________________ma456">#REF!</definedName>
    <definedName name="_________________ma4587">#REF!</definedName>
    <definedName name="_________________me1">#REF!</definedName>
    <definedName name="_________________me789">#REF!</definedName>
    <definedName name="_________________mec3">#REF!</definedName>
    <definedName name="_________________ml1">#REF!</definedName>
    <definedName name="_________________mlr6">#REF!</definedName>
    <definedName name="_________________n789">#N/A</definedName>
    <definedName name="_________________new1">'[11]หน้า 1'!$N$2</definedName>
    <definedName name="_________________new2">'[11]หน้า 1'!$N$2</definedName>
    <definedName name="_________________nu2" localSheetId="5">IF(__________________to5&gt;_______________fir3,1,"")</definedName>
    <definedName name="_________________nu2" localSheetId="3">IF(__________________to5&gt;_______________fir3,1,"")</definedName>
    <definedName name="_________________nu2" localSheetId="4">IF(__________________to5&gt;_______________fir3,1,"")</definedName>
    <definedName name="_________________nu2" localSheetId="0">IF(__________________to5&gt;_______________fir3,1,"")</definedName>
    <definedName name="_________________nu2">IF(__________________to5&gt;_______________fir3,1,"")</definedName>
    <definedName name="_________________nu3" localSheetId="5">IF(_________________to6&gt;_______________fir3,1,"")</definedName>
    <definedName name="_________________nu3" localSheetId="3">IF(_________________to6&gt;_______________fir3,1,"")</definedName>
    <definedName name="_________________nu3" localSheetId="4">IF(_________________to6&gt;_______________fir3,1,"")</definedName>
    <definedName name="_________________nu3" localSheetId="0">IF(_________________to6&gt;_______________fir3,1,"")</definedName>
    <definedName name="_________________nu3">IF(_________________to6&gt;_______________fir3,1,"")</definedName>
    <definedName name="_________________nu4" localSheetId="5">IF(____________________to6&gt;___________________fir3,1,"")</definedName>
    <definedName name="_________________nu4" localSheetId="3">IF(____________________to6&gt;___________________fir3,1,"")</definedName>
    <definedName name="_________________nu4" localSheetId="4">IF(____________________to6&gt;___________________fir3,1,"")</definedName>
    <definedName name="_________________nu4" localSheetId="0">IF(____________________to6&gt;___________________fir3,1,"")</definedName>
    <definedName name="_________________nu4">IF(____________________to6&gt;___________________fir3,1,"")</definedName>
    <definedName name="_________________nu777">#N/A</definedName>
    <definedName name="_________________nu8">#N/A</definedName>
    <definedName name="_________________nu9" localSheetId="5">IF(_________________tov3&gt;_______________fir3,1,"")</definedName>
    <definedName name="_________________nu9" localSheetId="3">IF(_________________tov3&gt;_______________fir3,1,"")</definedName>
    <definedName name="_________________nu9" localSheetId="4">IF(_________________tov3&gt;_______________fir3,1,"")</definedName>
    <definedName name="_________________nu9" localSheetId="0">IF(_________________tov3&gt;_______________fir3,1,"")</definedName>
    <definedName name="_________________nu9">IF(_________________tov3&gt;_______________fir3,1,"")</definedName>
    <definedName name="_________________num1">#N/A</definedName>
    <definedName name="_________________num2">#N/A</definedName>
    <definedName name="_________________num3">#N/A</definedName>
    <definedName name="_________________num78">#N/A</definedName>
    <definedName name="_________________p1">#N/A</definedName>
    <definedName name="_________________p12">#N/A</definedName>
    <definedName name="_________________p2">#N/A</definedName>
    <definedName name="_________________p789">#N/A</definedName>
    <definedName name="_________________pa3">#N/A</definedName>
    <definedName name="_________________pa6">#N/A</definedName>
    <definedName name="_________________pa7">#N/A</definedName>
    <definedName name="_________________pa8">#N/A</definedName>
    <definedName name="_________________pay1">#N/A</definedName>
    <definedName name="_________________pay12">#N/A</definedName>
    <definedName name="_________________pay2">#N/A</definedName>
    <definedName name="_________________pay3">#N/A</definedName>
    <definedName name="_________________pay36">#N/A</definedName>
    <definedName name="_________________pay369">#N/A</definedName>
    <definedName name="_________________pay78">#N/A</definedName>
    <definedName name="_________________per1" localSheetId="5">#REF!</definedName>
    <definedName name="_________________per1" localSheetId="3">#REF!</definedName>
    <definedName name="_________________per1" localSheetId="4">#REF!</definedName>
    <definedName name="_________________per1" localSheetId="0">#REF!</definedName>
    <definedName name="_________________per1">#REF!</definedName>
    <definedName name="_________________per4578" localSheetId="4">#REF!</definedName>
    <definedName name="_________________per4578">#REF!</definedName>
    <definedName name="_________________pl1">#N/A</definedName>
    <definedName name="_________________pmt1">#N/A</definedName>
    <definedName name="_________________pmt2" localSheetId="10">IF(#REF!&gt;=[0]!pmmt2,"",#REF!+1)</definedName>
    <definedName name="_________________pmt2" localSheetId="8">#N/A</definedName>
    <definedName name="_________________pmt2" localSheetId="5">IF(#REF!&gt;=pmmt2,"",#REF!+1)</definedName>
    <definedName name="_________________pmt2" localSheetId="7">IF(#REF!&gt;=pmmt2,"",#REF!+1)</definedName>
    <definedName name="_________________pmt2" localSheetId="3">IF(#REF!&gt;=pmmt2,"",#REF!+1)</definedName>
    <definedName name="_________________pmt2" localSheetId="4">IF(#REF!&gt;=pmmt2,"",#REF!+1)</definedName>
    <definedName name="_________________pmt2" localSheetId="9">#N/A</definedName>
    <definedName name="_________________pmt2" localSheetId="2">#N/A</definedName>
    <definedName name="_________________pmt2" localSheetId="0">IF(#REF!&gt;=pmmt2,"",#REF!+1)</definedName>
    <definedName name="_________________pmt2">IF(#REF!&gt;=pmmt2,"",#REF!+1)</definedName>
    <definedName name="_________________pmt3" localSheetId="10">#REF!</definedName>
    <definedName name="_________________pmt3" localSheetId="8">#N/A</definedName>
    <definedName name="_________________pmt3" localSheetId="5">#REF!</definedName>
    <definedName name="_________________pmt3" localSheetId="3">#REF!</definedName>
    <definedName name="_________________pmt3" localSheetId="9">#N/A</definedName>
    <definedName name="_________________pmt3" localSheetId="2">#REF!</definedName>
    <definedName name="_________________pmt3" localSheetId="0">#REF!</definedName>
    <definedName name="_________________pmt3">#REF!</definedName>
    <definedName name="_________________pn1" localSheetId="10">IF(#REF!&gt;=[0]!________________tp1,"",#REF!+1)</definedName>
    <definedName name="_________________pn1" localSheetId="8">IF(#REF!&gt;=________________tp1,"",#REF!+1)</definedName>
    <definedName name="_________________pn1" localSheetId="5">IF(#REF!&gt;=________________tp1,"",#REF!+1)</definedName>
    <definedName name="_________________pn1" localSheetId="3">IF(#REF!&gt;=________________tp1,"",#REF!+1)</definedName>
    <definedName name="_________________pn1" localSheetId="4">IF(#REF!&gt;=________________tp1,"",#REF!+1)</definedName>
    <definedName name="_________________pn1" localSheetId="9">IF(#REF!&gt;=________________tp1,"",#REF!+1)</definedName>
    <definedName name="_________________pn1" localSheetId="2">IF(#REF!&gt;=[0]!________________tp1,"",#REF!+1)</definedName>
    <definedName name="_________________pn1" localSheetId="0">IF(#REF!&gt;=________________tp1,"",#REF!+1)</definedName>
    <definedName name="_________________pn1">IF(#REF!&gt;=________________tp1,"",#REF!+1)</definedName>
    <definedName name="_________________pn2">#N/A</definedName>
    <definedName name="_________________pn3" localSheetId="10">#REF!</definedName>
    <definedName name="_________________pn3" localSheetId="8">#REF!</definedName>
    <definedName name="_________________pn3" localSheetId="5">#REF!</definedName>
    <definedName name="_________________pn3" localSheetId="3">#REF!</definedName>
    <definedName name="_________________pn3" localSheetId="4">#REF!</definedName>
    <definedName name="_________________pn3" localSheetId="2">#REF!</definedName>
    <definedName name="_________________pn3">#REF!</definedName>
    <definedName name="_________________pp1">#N/A</definedName>
    <definedName name="_________________pr3654" localSheetId="5">#REF!</definedName>
    <definedName name="_________________pr3654" localSheetId="3">#REF!</definedName>
    <definedName name="_________________pr3654" localSheetId="4">#REF!</definedName>
    <definedName name="_________________pr3654" localSheetId="0">#REF!</definedName>
    <definedName name="_________________pr3654">#REF!</definedName>
    <definedName name="_________________pre789" localSheetId="4">#REF!</definedName>
    <definedName name="_________________pre789">#REF!</definedName>
    <definedName name="_________________pro1" localSheetId="4">#REF!</definedName>
    <definedName name="_________________pro1">#REF!</definedName>
    <definedName name="_________________pro2">#REF!</definedName>
    <definedName name="_________________ps100">#N/A</definedName>
    <definedName name="_________________s1">#N/A</definedName>
    <definedName name="_________________to1">#N/A</definedName>
    <definedName name="_________________to5">#N/A</definedName>
    <definedName name="_________________to6">#N/A</definedName>
    <definedName name="_________________to789" localSheetId="5">(_______________ter456*12)+_______________ter123</definedName>
    <definedName name="_________________to789" localSheetId="3">(_______________ter456*12)+_______________ter123</definedName>
    <definedName name="_________________to789" localSheetId="4">(_______________ter456*12)+_______________ter123</definedName>
    <definedName name="_________________to789" localSheetId="0">(_______________ter456*12)+_______________ter123</definedName>
    <definedName name="_________________to789">(_______________ter456*12)+_______________ter123</definedName>
    <definedName name="_________________to9">#N/A</definedName>
    <definedName name="_________________top1">#N/A</definedName>
    <definedName name="_________________tot124">#N/A</definedName>
    <definedName name="_________________tot23" localSheetId="5">(_______________ter66*12)+_______________ter12</definedName>
    <definedName name="_________________tot23" localSheetId="3">(_______________ter66*12)+_______________ter12</definedName>
    <definedName name="_________________tot23" localSheetId="4">(_______________ter66*12)+_______________ter12</definedName>
    <definedName name="_________________tot23" localSheetId="0">(_______________ter66*12)+_______________ter12</definedName>
    <definedName name="_________________tot23">(_______________ter66*12)+_______________ter12</definedName>
    <definedName name="_________________tov3">#N/A</definedName>
    <definedName name="_________________tp1">#N/A</definedName>
    <definedName name="_________________xlfn.BAHTTEXT" hidden="1">#NAME?</definedName>
    <definedName name="_________________yy1" localSheetId="10">IF(#REF!&gt;=[0]!________________tp1,"",#REF!+1)</definedName>
    <definedName name="_________________yy1" localSheetId="8">IF(#REF!&gt;=________________tp1,"",#REF!+1)</definedName>
    <definedName name="_________________yy1" localSheetId="5">IF(#REF!&gt;=________________tp1,"",#REF!+1)</definedName>
    <definedName name="_________________yy1" localSheetId="3">IF(#REF!&gt;=________________tp1,"",#REF!+1)</definedName>
    <definedName name="_________________yy1" localSheetId="4">IF(#REF!&gt;=________________tp1,"",#REF!+1)</definedName>
    <definedName name="_________________yy1" localSheetId="9">IF(#REF!&gt;=________________tp1,"",#REF!+1)</definedName>
    <definedName name="_________________yy1" localSheetId="2">IF(#REF!&gt;=[0]!________________tp1,"",#REF!+1)</definedName>
    <definedName name="_________________yy1" localSheetId="0">IF(#REF!&gt;=________________tp1,"",#REF!+1)</definedName>
    <definedName name="_________________yy1">IF(#REF!&gt;=________________tp1,"",#REF!+1)</definedName>
    <definedName name="________________a1">#N/A</definedName>
    <definedName name="________________a68000" localSheetId="5">#REF!</definedName>
    <definedName name="________________a68000" localSheetId="0">#REF!</definedName>
    <definedName name="________________a68000">#REF!</definedName>
    <definedName name="________________acc2">#N/A</definedName>
    <definedName name="________________acc3">#N/A</definedName>
    <definedName name="________________bay1">#N/A</definedName>
    <definedName name="________________bay2">#N/A</definedName>
    <definedName name="________________bay3">#N/A</definedName>
    <definedName name="________________bs1">#N/A</definedName>
    <definedName name="________________bs2">#N/A</definedName>
    <definedName name="________________bsu1" localSheetId="5">#REF!</definedName>
    <definedName name="________________bsu1" localSheetId="3">#REF!</definedName>
    <definedName name="________________bsu1" localSheetId="4">#REF!</definedName>
    <definedName name="________________bsu1" localSheetId="0">#REF!</definedName>
    <definedName name="________________bsu1">#REF!</definedName>
    <definedName name="________________bsy69" localSheetId="4">#REF!</definedName>
    <definedName name="________________bsy69">#REF!</definedName>
    <definedName name="________________CF1">#N/A</definedName>
    <definedName name="________________CRR9">#N/A</definedName>
    <definedName name="________________fin458" localSheetId="5">#REF!</definedName>
    <definedName name="________________fin458" localSheetId="3">#REF!</definedName>
    <definedName name="________________fin458" localSheetId="4">#REF!</definedName>
    <definedName name="________________fin458" localSheetId="0">#REF!</definedName>
    <definedName name="________________fin458">#REF!</definedName>
    <definedName name="________________HP1">#N/A</definedName>
    <definedName name="________________in2" localSheetId="5">______________int8/12</definedName>
    <definedName name="________________in2" localSheetId="3">______________int8/12</definedName>
    <definedName name="________________in2" localSheetId="4">______________int8/12</definedName>
    <definedName name="________________in2" localSheetId="0">______________int8/12</definedName>
    <definedName name="________________in2">______________int8/12</definedName>
    <definedName name="________________in3" localSheetId="5">______________int8/12</definedName>
    <definedName name="________________in3" localSheetId="3">______________int8/12</definedName>
    <definedName name="________________in3" localSheetId="4">______________int8/12</definedName>
    <definedName name="________________in3" localSheetId="0">______________int8/12</definedName>
    <definedName name="________________in3">______________int8/12</definedName>
    <definedName name="________________in789645" localSheetId="5">#REF!</definedName>
    <definedName name="________________in789645" localSheetId="3">#REF!</definedName>
    <definedName name="________________in789645" localSheetId="4">#REF!</definedName>
    <definedName name="________________in789645" localSheetId="0">#REF!</definedName>
    <definedName name="________________in789645">#REF!</definedName>
    <definedName name="________________Int1">IF([4]Payment!$J1048576-[4]Payment!XFA1&lt;1,0,[4]Payment!$J1048576-[4]Payment!$F1)</definedName>
    <definedName name="________________int123" localSheetId="5">______________int14/12</definedName>
    <definedName name="________________int123" localSheetId="3">______________int14/12</definedName>
    <definedName name="________________int123" localSheetId="4">______________int14/12</definedName>
    <definedName name="________________int123" localSheetId="0">______________int14/12</definedName>
    <definedName name="________________int123">______________int14/12</definedName>
    <definedName name="________________int36" localSheetId="5">______________int25/12</definedName>
    <definedName name="________________int36" localSheetId="3">______________int25/12</definedName>
    <definedName name="________________int36" localSheetId="4">______________int25/12</definedName>
    <definedName name="________________int36" localSheetId="0">______________int25/12</definedName>
    <definedName name="________________int36">______________int25/12</definedName>
    <definedName name="________________int39">#N/A</definedName>
    <definedName name="________________int6" localSheetId="5">______________int8/12</definedName>
    <definedName name="________________int6" localSheetId="3">______________int8/12</definedName>
    <definedName name="________________int6" localSheetId="4">______________int8/12</definedName>
    <definedName name="________________int6" localSheetId="0">______________int8/12</definedName>
    <definedName name="________________int6">______________int8/12</definedName>
    <definedName name="________________IRR1" localSheetId="5">#REF!</definedName>
    <definedName name="________________IRR1" localSheetId="3">#REF!</definedName>
    <definedName name="________________IRR1" localSheetId="0">#REF!</definedName>
    <definedName name="________________IRR1">#REF!</definedName>
    <definedName name="________________IRR2" localSheetId="5">#REF!</definedName>
    <definedName name="________________IRR2" localSheetId="0">#REF!</definedName>
    <definedName name="________________IRR2">#REF!</definedName>
    <definedName name="________________IRR3" localSheetId="5">#REF!</definedName>
    <definedName name="________________IRR3">#REF!</definedName>
    <definedName name="________________itp1">#N/A</definedName>
    <definedName name="________________k1">#N/A</definedName>
    <definedName name="________________la1" localSheetId="10">#REF!</definedName>
    <definedName name="________________la1" localSheetId="8">#REF!</definedName>
    <definedName name="________________la1" localSheetId="5">#REF!</definedName>
    <definedName name="________________la1" localSheetId="3">#REF!</definedName>
    <definedName name="________________la1" localSheetId="4">#REF!</definedName>
    <definedName name="________________la1" localSheetId="2">#REF!</definedName>
    <definedName name="________________la1">#REF!</definedName>
    <definedName name="________________la10" localSheetId="10">#REF!</definedName>
    <definedName name="________________la10" localSheetId="4">#REF!</definedName>
    <definedName name="________________la10" localSheetId="2">#REF!</definedName>
    <definedName name="________________la10">#REF!</definedName>
    <definedName name="________________la11" localSheetId="10">IF(#REF!&lt;0.05,0,#REF!-#REF!)</definedName>
    <definedName name="________________la11" localSheetId="8">IF(#REF!&lt;0.05,0,#REF!-#REF!)</definedName>
    <definedName name="________________la11" localSheetId="5">IF(#REF!&lt;0.05,0,#REF!-#REF!)</definedName>
    <definedName name="________________la11" localSheetId="3">IF(#REF!&lt;0.05,0,#REF!-#REF!)</definedName>
    <definedName name="________________la11" localSheetId="4">IF(#REF!&lt;0.05,0,#REF!-#REF!)</definedName>
    <definedName name="________________la11" localSheetId="2">IF(#REF!&lt;0.05,0,#REF!-#REF!)</definedName>
    <definedName name="________________la11">IF(#REF!&lt;0.05,0,#REF!-#REF!)</definedName>
    <definedName name="________________la12" localSheetId="8">IF(#REF!&lt;0.05,0,#REF!*Statement!________________la5)</definedName>
    <definedName name="________________la12">#N/A</definedName>
    <definedName name="________________la13" localSheetId="10">IF(#REF!="",0,#REF!+#REF!)</definedName>
    <definedName name="________________la13" localSheetId="8">IF(#REF!="",0,#REF!+#REF!)</definedName>
    <definedName name="________________la13" localSheetId="5">IF(#REF!="",0,#REF!+#REF!)</definedName>
    <definedName name="________________la13" localSheetId="3">IF(#REF!="",0,#REF!+#REF!)</definedName>
    <definedName name="________________la13" localSheetId="4">IF(#REF!="",0,#REF!+#REF!)</definedName>
    <definedName name="________________la13" localSheetId="2">IF(#REF!="",0,#REF!+#REF!)</definedName>
    <definedName name="________________la13">IF(#REF!="",0,#REF!+#REF!)</definedName>
    <definedName name="________________la14" localSheetId="10">IF(#REF!="",0,#REF!+#REF!)</definedName>
    <definedName name="________________la14" localSheetId="5">IF(#REF!="",0,#REF!+#REF!)</definedName>
    <definedName name="________________la14" localSheetId="3">IF(#REF!="",0,#REF!+#REF!)</definedName>
    <definedName name="________________la14" localSheetId="4">IF(#REF!="",0,#REF!+#REF!)</definedName>
    <definedName name="________________la14" localSheetId="2">IF(#REF!="",0,#REF!+#REF!)</definedName>
    <definedName name="________________la14">IF(#REF!="",0,#REF!+#REF!)</definedName>
    <definedName name="________________la15" localSheetId="10">IF(#REF!-#REF!&lt;1,0,#REF!-#REF!)</definedName>
    <definedName name="________________la15" localSheetId="8">IF(#REF!-#REF!&lt;1,0,#REF!-#REF!)</definedName>
    <definedName name="________________la15" localSheetId="5">IF(#REF!-#REF!&lt;1,0,#REF!-#REF!)</definedName>
    <definedName name="________________la15" localSheetId="3">IF(#REF!-#REF!&lt;1,0,#REF!-#REF!)</definedName>
    <definedName name="________________la15" localSheetId="4">IF(#REF!-#REF!&lt;1,0,#REF!-#REF!)</definedName>
    <definedName name="________________la15" localSheetId="2">IF(#REF!-#REF!&lt;1,0,#REF!-#REF!)</definedName>
    <definedName name="________________la15">IF(#REF!-#REF!&lt;1,0,#REF!-#REF!)</definedName>
    <definedName name="________________la2">#N/A</definedName>
    <definedName name="________________la3" localSheetId="10">#REF!</definedName>
    <definedName name="________________la3" localSheetId="8">#REF!</definedName>
    <definedName name="________________la3" localSheetId="5">#REF!</definedName>
    <definedName name="________________la3" localSheetId="3">#REF!</definedName>
    <definedName name="________________la3" localSheetId="4">#REF!</definedName>
    <definedName name="________________la3" localSheetId="2">#REF!</definedName>
    <definedName name="________________la3">#REF!</definedName>
    <definedName name="________________la4" localSheetId="10">#REF!</definedName>
    <definedName name="________________la4" localSheetId="4">#REF!</definedName>
    <definedName name="________________la4" localSheetId="2">#REF!</definedName>
    <definedName name="________________la4">#REF!</definedName>
    <definedName name="________________la5" localSheetId="8">#N/A</definedName>
    <definedName name="________________la5" localSheetId="7">#N/A</definedName>
    <definedName name="________________la5" localSheetId="9">#N/A</definedName>
    <definedName name="________________la5" localSheetId="2">#N/A</definedName>
    <definedName name="________________la5">#N/A</definedName>
    <definedName name="________________la6" localSheetId="10">#REF!</definedName>
    <definedName name="________________la6" localSheetId="8">#REF!</definedName>
    <definedName name="________________la6" localSheetId="5">#REF!</definedName>
    <definedName name="________________la6" localSheetId="7">#REF!</definedName>
    <definedName name="________________la6" localSheetId="3">#REF!</definedName>
    <definedName name="________________la6" localSheetId="4">#REF!</definedName>
    <definedName name="________________la6" localSheetId="2">#REF!</definedName>
    <definedName name="________________la6">#REF!</definedName>
    <definedName name="________________la7" localSheetId="8">IF(#REF!&lt;0.05,0,IF(Statement!________________la8&lt;=Statement!_____________la6,[0]!_____________la9*Statement!________________la5,[0]!_____________la10))</definedName>
    <definedName name="________________la7">#N/A</definedName>
    <definedName name="________________la8" localSheetId="10">IF(#REF!&gt;=[0]!________________la2,"",#REF!+1)</definedName>
    <definedName name="________________la8" localSheetId="8">IF(#REF!&gt;=[0]!________________la2,"",#REF!+1)</definedName>
    <definedName name="________________la8" localSheetId="5">IF(#REF!&gt;=[0]!________________la2,"",#REF!+1)</definedName>
    <definedName name="________________la8" localSheetId="3">IF(#REF!&gt;=[0]!________________la2,"",#REF!+1)</definedName>
    <definedName name="________________la8" localSheetId="4">IF(#REF!&gt;=[0]!________________la2,"",#REF!+1)</definedName>
    <definedName name="________________la8" localSheetId="9">IF(#REF!&gt;=[0]!________________la2,"",#REF!+1)</definedName>
    <definedName name="________________la8" localSheetId="2">IF(#REF!&gt;=[7]!________________la2,"",#REF!+1)</definedName>
    <definedName name="________________la8" localSheetId="0">IF(#REF!&gt;=[0]!________________la2,"",#REF!+1)</definedName>
    <definedName name="________________la8">IF(#REF!&gt;=[0]!________________la2,"",#REF!+1)</definedName>
    <definedName name="________________la9" localSheetId="10">#REF!</definedName>
    <definedName name="________________la9" localSheetId="2">#REF!</definedName>
    <definedName name="________________la9">#REF!</definedName>
    <definedName name="________________m1">#REF!</definedName>
    <definedName name="________________ma456">#REF!</definedName>
    <definedName name="________________ma4587">#REF!</definedName>
    <definedName name="________________me1">#REF!</definedName>
    <definedName name="________________me789">#REF!</definedName>
    <definedName name="________________mec3">#REF!</definedName>
    <definedName name="________________ml1">#REF!</definedName>
    <definedName name="________________mlr6">#REF!</definedName>
    <definedName name="________________n789">#N/A</definedName>
    <definedName name="________________new1">'[11]หน้า 1'!$N$2</definedName>
    <definedName name="________________new2">'[11]หน้า 1'!$N$2</definedName>
    <definedName name="________________nu2" localSheetId="5">IF(_________________to5&gt;_________________fir3,1,"")</definedName>
    <definedName name="________________nu2" localSheetId="3">IF(_________________to5&gt;_________________fir3,1,"")</definedName>
    <definedName name="________________nu2" localSheetId="4">IF(_________________to5&gt;_________________fir3,1,"")</definedName>
    <definedName name="________________nu2" localSheetId="0">IF(_________________to5&gt;_________________fir3,1,"")</definedName>
    <definedName name="________________nu2">IF(_________________to5&gt;_________________fir3,1,"")</definedName>
    <definedName name="________________nu3" localSheetId="5">IF(________________to6&gt;_________________fir3,1,"")</definedName>
    <definedName name="________________nu3" localSheetId="3">IF(________________to6&gt;_________________fir3,1,"")</definedName>
    <definedName name="________________nu3" localSheetId="4">IF(________________to6&gt;_________________fir3,1,"")</definedName>
    <definedName name="________________nu3" localSheetId="0">IF(________________to6&gt;_________________fir3,1,"")</definedName>
    <definedName name="________________nu3">IF(________________to6&gt;_________________fir3,1,"")</definedName>
    <definedName name="________________nu4" localSheetId="5">IF(___________________to6&gt;__________________fir3,1,"")</definedName>
    <definedName name="________________nu4" localSheetId="3">IF(___________________to6&gt;__________________fir3,1,"")</definedName>
    <definedName name="________________nu4" localSheetId="4">IF(___________________to6&gt;__________________fir3,1,"")</definedName>
    <definedName name="________________nu4" localSheetId="0">IF(___________________to6&gt;__________________fir3,1,"")</definedName>
    <definedName name="________________nu4">IF(___________________to6&gt;__________________fir3,1,"")</definedName>
    <definedName name="________________nu777">#N/A</definedName>
    <definedName name="________________nu8">#N/A</definedName>
    <definedName name="________________nu9" localSheetId="5">IF(________________tov3&gt;_________________fir3,1,"")</definedName>
    <definedName name="________________nu9" localSheetId="3">IF(________________tov3&gt;_________________fir3,1,"")</definedName>
    <definedName name="________________nu9" localSheetId="4">IF(________________tov3&gt;_________________fir3,1,"")</definedName>
    <definedName name="________________nu9" localSheetId="0">IF(________________tov3&gt;_________________fir3,1,"")</definedName>
    <definedName name="________________nu9">IF(________________tov3&gt;_________________fir3,1,"")</definedName>
    <definedName name="________________num1">#N/A</definedName>
    <definedName name="________________num2">#N/A</definedName>
    <definedName name="________________num3">#N/A</definedName>
    <definedName name="________________num78">#N/A</definedName>
    <definedName name="________________p1">#N/A</definedName>
    <definedName name="________________p12">#N/A</definedName>
    <definedName name="________________p2">#N/A</definedName>
    <definedName name="________________p789">#N/A</definedName>
    <definedName name="________________pa3">#N/A</definedName>
    <definedName name="________________pa6">#N/A</definedName>
    <definedName name="________________pa7">#N/A</definedName>
    <definedName name="________________pa8">#N/A</definedName>
    <definedName name="________________pay1" localSheetId="5">#N/A</definedName>
    <definedName name="________________pay1" localSheetId="4">#N/A</definedName>
    <definedName name="________________pay1" localSheetId="0">[12]ตารางชำระหนี้!Interest_rate/12</definedName>
    <definedName name="________________pay1">#N/A</definedName>
    <definedName name="________________pay12">#N/A</definedName>
    <definedName name="________________pay2">#N/A</definedName>
    <definedName name="________________pay3">#N/A</definedName>
    <definedName name="________________pay36">#N/A</definedName>
    <definedName name="________________pay369">#N/A</definedName>
    <definedName name="________________pay78">#N/A</definedName>
    <definedName name="________________per1" localSheetId="5">#REF!</definedName>
    <definedName name="________________per1" localSheetId="3">#REF!</definedName>
    <definedName name="________________per1" localSheetId="4">#REF!</definedName>
    <definedName name="________________per1" localSheetId="0">#REF!</definedName>
    <definedName name="________________per1">#REF!</definedName>
    <definedName name="________________per4578" localSheetId="4">#REF!</definedName>
    <definedName name="________________per4578">#REF!</definedName>
    <definedName name="________________pl1">#N/A</definedName>
    <definedName name="________________pmt1" localSheetId="10">IF(#REF!&lt;0.05,0,#REF!-#REF!)</definedName>
    <definedName name="________________pmt1" localSheetId="8">IF(#REF!&lt;0.05,0,#REF!-#REF!)</definedName>
    <definedName name="________________pmt1" localSheetId="5">IF(#REF!&lt;0.05,0,#REF!-#REF!)</definedName>
    <definedName name="________________pmt1" localSheetId="3">IF(#REF!&lt;0.05,0,#REF!-#REF!)</definedName>
    <definedName name="________________pmt1" localSheetId="4">IF(#REF!&lt;0.05,0,#REF!-#REF!)</definedName>
    <definedName name="________________pmt1" localSheetId="9">IF(#REF!&lt;0.05,0,#REF!-#REF!)</definedName>
    <definedName name="________________pmt1" localSheetId="2">IF(#REF!&lt;0.05,0,#REF!-#REF!)</definedName>
    <definedName name="________________pmt1">IF(#REF!&lt;0.05,0,#REF!-#REF!)</definedName>
    <definedName name="________________pmt2">#N/A</definedName>
    <definedName name="________________pmt3" localSheetId="10">#REF!</definedName>
    <definedName name="________________pmt3" localSheetId="8">#REF!</definedName>
    <definedName name="________________pmt3" localSheetId="5">#REF!</definedName>
    <definedName name="________________pmt3" localSheetId="3">#REF!</definedName>
    <definedName name="________________pmt3" localSheetId="2">#REF!</definedName>
    <definedName name="________________pmt3">#REF!</definedName>
    <definedName name="________________pn1" localSheetId="5">IF(#REF!&gt;=[13]!_________________tp1,"",#REF!+1)</definedName>
    <definedName name="________________pn1" localSheetId="3">IF(#REF!&gt;=[13]!_________________tp1,"",#REF!+1)</definedName>
    <definedName name="________________pn1" localSheetId="4">IF(#REF!&gt;=[13]!_________________tp1,"",#REF!+1)</definedName>
    <definedName name="________________pn1" localSheetId="0">IF(#REF!&gt;=[14]!_________________tp1,"",#REF!+1)</definedName>
    <definedName name="________________pn1">IF(#REF!&gt;=[14]!_________________tp1,"",#REF!+1)</definedName>
    <definedName name="________________pn2">#N/A</definedName>
    <definedName name="________________pn3" localSheetId="5">#REF!</definedName>
    <definedName name="________________pn3">#REF!</definedName>
    <definedName name="________________pp1">#N/A</definedName>
    <definedName name="________________pr3654" localSheetId="5">#REF!</definedName>
    <definedName name="________________pr3654" localSheetId="3">#REF!</definedName>
    <definedName name="________________pr3654" localSheetId="4">#REF!</definedName>
    <definedName name="________________pr3654" localSheetId="0">#REF!</definedName>
    <definedName name="________________pr3654">#REF!</definedName>
    <definedName name="________________pre789" localSheetId="4">#REF!</definedName>
    <definedName name="________________pre789">#REF!</definedName>
    <definedName name="________________pro1" localSheetId="4">#REF!</definedName>
    <definedName name="________________pro1">#REF!</definedName>
    <definedName name="________________pro2">#REF!</definedName>
    <definedName name="________________ps100" localSheetId="5">[15]ตารางชำระหนี้!Interest_rate/12</definedName>
    <definedName name="________________ps100" localSheetId="3">[15]ตารางชำระหนี้!Interest_rate/12</definedName>
    <definedName name="________________ps100" localSheetId="4">[15]ตารางชำระหนี้!Interest_rate/12</definedName>
    <definedName name="________________ps100">[12]ตารางชำระหนี้!Interest_rate/12</definedName>
    <definedName name="________________s1">#N/A</definedName>
    <definedName name="________________to1">#N/A</definedName>
    <definedName name="________________to5">#N/A</definedName>
    <definedName name="________________to6">#N/A</definedName>
    <definedName name="________________to789" localSheetId="5">(_________________ter456*12)+_________________ter123</definedName>
    <definedName name="________________to789" localSheetId="3">(_________________ter456*12)+_________________ter123</definedName>
    <definedName name="________________to789" localSheetId="4">(_________________ter456*12)+_________________ter123</definedName>
    <definedName name="________________to789" localSheetId="0">(_________________ter456*12)+_________________ter123</definedName>
    <definedName name="________________to789">(_________________ter456*12)+_________________ter123</definedName>
    <definedName name="________________to9">#N/A</definedName>
    <definedName name="________________top1">#N/A</definedName>
    <definedName name="________________tot124">#N/A</definedName>
    <definedName name="________________tot23" localSheetId="5">(_________________ter66*12)+_________________ter12</definedName>
    <definedName name="________________tot23" localSheetId="3">(_________________ter66*12)+_________________ter12</definedName>
    <definedName name="________________tot23" localSheetId="4">(_________________ter66*12)+_________________ter12</definedName>
    <definedName name="________________tot23" localSheetId="0">(_________________ter66*12)+_________________ter12</definedName>
    <definedName name="________________tot23">(_________________ter66*12)+_________________ter12</definedName>
    <definedName name="________________tov3">#N/A</definedName>
    <definedName name="________________tp1">#N/A</definedName>
    <definedName name="________________xlfn.BAHTTEXT" hidden="1">#NAME?</definedName>
    <definedName name="________________yy1" localSheetId="5">IF(#REF!&gt;=[13]!_________________tp1,"",#REF!+1)</definedName>
    <definedName name="________________yy1" localSheetId="3">IF(#REF!&gt;=[13]!_________________tp1,"",#REF!+1)</definedName>
    <definedName name="________________yy1" localSheetId="4">IF(#REF!&gt;=[13]!_________________tp1,"",#REF!+1)</definedName>
    <definedName name="________________yy1" localSheetId="0">IF(#REF!&gt;=[14]!_________________tp1,"",#REF!+1)</definedName>
    <definedName name="________________yy1">IF(#REF!&gt;=[14]!_________________tp1,"",#REF!+1)</definedName>
    <definedName name="_______________a1">#N/A</definedName>
    <definedName name="_______________a68000" localSheetId="5">#REF!</definedName>
    <definedName name="_______________a68000" localSheetId="3">#REF!</definedName>
    <definedName name="_______________a68000" localSheetId="4">#REF!</definedName>
    <definedName name="_______________a68000" localSheetId="0">#REF!</definedName>
    <definedName name="_______________a68000">#REF!</definedName>
    <definedName name="_______________acc2">#N/A</definedName>
    <definedName name="_______________acc3">#N/A</definedName>
    <definedName name="_______________bay1">#N/A</definedName>
    <definedName name="_______________bay2">#N/A</definedName>
    <definedName name="_______________bay3">#N/A</definedName>
    <definedName name="_______________bs1">#N/A</definedName>
    <definedName name="_______________bs2">#N/A</definedName>
    <definedName name="_______________bsu1" localSheetId="5">#REF!</definedName>
    <definedName name="_______________bsu1" localSheetId="3">#REF!</definedName>
    <definedName name="_______________bsu1" localSheetId="4">#REF!</definedName>
    <definedName name="_______________bsu1" localSheetId="0">#REF!</definedName>
    <definedName name="_______________bsu1">#REF!</definedName>
    <definedName name="_______________bsy69" localSheetId="4">#REF!</definedName>
    <definedName name="_______________bsy69">#REF!</definedName>
    <definedName name="_______________caf3">#N/A</definedName>
    <definedName name="_______________CF1">#N/A</definedName>
    <definedName name="_______________CRR9">#N/A</definedName>
    <definedName name="_______________f12">#N/A</definedName>
    <definedName name="_______________fin458" localSheetId="5">#REF!</definedName>
    <definedName name="_______________fin458" localSheetId="3">#REF!</definedName>
    <definedName name="_______________fin458" localSheetId="4">#REF!</definedName>
    <definedName name="_______________fin458" localSheetId="0">#REF!</definedName>
    <definedName name="_______________fin458">#REF!</definedName>
    <definedName name="_______________HP1">#N/A</definedName>
    <definedName name="_______________in2" localSheetId="5">_____________int8/12</definedName>
    <definedName name="_______________in2" localSheetId="3">_____________int8/12</definedName>
    <definedName name="_______________in2" localSheetId="4">_____________int8/12</definedName>
    <definedName name="_______________in2" localSheetId="0">_____________int8/12</definedName>
    <definedName name="_______________in2">_____________int8/12</definedName>
    <definedName name="_______________in3" localSheetId="5">_____________int8/12</definedName>
    <definedName name="_______________in3" localSheetId="3">_____________int8/12</definedName>
    <definedName name="_______________in3" localSheetId="4">_____________int8/12</definedName>
    <definedName name="_______________in3" localSheetId="0">_____________int8/12</definedName>
    <definedName name="_______________in3">_____________int8/12</definedName>
    <definedName name="_______________in789645" localSheetId="5">#REF!</definedName>
    <definedName name="_______________in789645" localSheetId="3">#REF!</definedName>
    <definedName name="_______________in789645" localSheetId="4">#REF!</definedName>
    <definedName name="_______________in789645" localSheetId="0">#REF!</definedName>
    <definedName name="_______________in789645">#REF!</definedName>
    <definedName name="_______________Int1">IF([4]Payment!$J1048576-[4]Payment!XFA1&lt;1,0,[4]Payment!$J1048576-[4]Payment!$F1)</definedName>
    <definedName name="_______________int123" localSheetId="5">_____________int14/12</definedName>
    <definedName name="_______________int123" localSheetId="3">_____________int14/12</definedName>
    <definedName name="_______________int123" localSheetId="4">_____________int14/12</definedName>
    <definedName name="_______________int123" localSheetId="0">_____________int14/12</definedName>
    <definedName name="_______________int123">_____________int14/12</definedName>
    <definedName name="_______________int36" localSheetId="5">_____________int25/12</definedName>
    <definedName name="_______________int36" localSheetId="3">_____________int25/12</definedName>
    <definedName name="_______________int36" localSheetId="4">_____________int25/12</definedName>
    <definedName name="_______________int36" localSheetId="0">_____________int25/12</definedName>
    <definedName name="_______________int36">_____________int25/12</definedName>
    <definedName name="_______________int39">#N/A</definedName>
    <definedName name="_______________int6" localSheetId="5">_____________int8/12</definedName>
    <definedName name="_______________int6" localSheetId="3">_____________int8/12</definedName>
    <definedName name="_______________int6" localSheetId="4">_____________int8/12</definedName>
    <definedName name="_______________int6" localSheetId="0">_____________int8/12</definedName>
    <definedName name="_______________int6">_____________int8/12</definedName>
    <definedName name="_______________IRR1" localSheetId="5">#REF!</definedName>
    <definedName name="_______________IRR1" localSheetId="3">#REF!</definedName>
    <definedName name="_______________IRR1" localSheetId="4">#REF!</definedName>
    <definedName name="_______________IRR1" localSheetId="0">#REF!</definedName>
    <definedName name="_______________IRR1">#REF!</definedName>
    <definedName name="_______________IRR2" localSheetId="4">#REF!</definedName>
    <definedName name="_______________IRR2">#REF!</definedName>
    <definedName name="_______________IRR3" localSheetId="4">#REF!</definedName>
    <definedName name="_______________IRR3">#REF!</definedName>
    <definedName name="_______________itp1">#N/A</definedName>
    <definedName name="_______________k1">#N/A</definedName>
    <definedName name="_______________la1" localSheetId="10">#REF!</definedName>
    <definedName name="_______________la1" localSheetId="8">#REF!</definedName>
    <definedName name="_______________la1" localSheetId="5">#REF!</definedName>
    <definedName name="_______________la1" localSheetId="3">#REF!</definedName>
    <definedName name="_______________la1" localSheetId="4">#REF!</definedName>
    <definedName name="_______________la1" localSheetId="2">#REF!</definedName>
    <definedName name="_______________la1">#REF!</definedName>
    <definedName name="_______________la10" localSheetId="10">#REF!</definedName>
    <definedName name="_______________la10" localSheetId="4">#REF!</definedName>
    <definedName name="_______________la10" localSheetId="2">#REF!</definedName>
    <definedName name="_______________la10">#REF!</definedName>
    <definedName name="_______________la11" localSheetId="10">IF(#REF!&lt;0.05,0,#REF!-#REF!)</definedName>
    <definedName name="_______________la11" localSheetId="8">IF(#REF!&lt;0.05,0,#REF!-#REF!)</definedName>
    <definedName name="_______________la11" localSheetId="5">IF(#REF!&lt;0.05,0,#REF!-#REF!)</definedName>
    <definedName name="_______________la11" localSheetId="3">IF(#REF!&lt;0.05,0,#REF!-#REF!)</definedName>
    <definedName name="_______________la11" localSheetId="4">IF(#REF!&lt;0.05,0,#REF!-#REF!)</definedName>
    <definedName name="_______________la11" localSheetId="2">IF(#REF!&lt;0.05,0,#REF!-#REF!)</definedName>
    <definedName name="_______________la11">IF(#REF!&lt;0.05,0,#REF!-#REF!)</definedName>
    <definedName name="_______________la12" localSheetId="8">IF(#REF!&lt;0.05,0,#REF!*Statement!_______________la5)</definedName>
    <definedName name="_______________la12" localSheetId="5">#N/A</definedName>
    <definedName name="_______________la12" localSheetId="4">#N/A</definedName>
    <definedName name="_______________la12" localSheetId="9">IF(#REF!&lt;0.05,0,#REF!*'[8]รายชื่อบริษัทเช่า ปี 55'!_______________la5)</definedName>
    <definedName name="_______________la12" localSheetId="0">IF(#REF!&lt;0.05,0,#REF!*'[9]รายชื่อบริษัทเช่า ปี 55'!_______________la5)</definedName>
    <definedName name="_______________la12">#N/A</definedName>
    <definedName name="_______________la13" localSheetId="10">IF(#REF!="",0,#REF!+#REF!)</definedName>
    <definedName name="_______________la13" localSheetId="8">IF(#REF!="",0,#REF!+#REF!)</definedName>
    <definedName name="_______________la13" localSheetId="5">IF(#REF!="",0,#REF!+#REF!)</definedName>
    <definedName name="_______________la13" localSheetId="3">IF(#REF!="",0,#REF!+#REF!)</definedName>
    <definedName name="_______________la13" localSheetId="4">IF(#REF!="",0,#REF!+#REF!)</definedName>
    <definedName name="_______________la13" localSheetId="2">IF(#REF!="",0,#REF!+#REF!)</definedName>
    <definedName name="_______________la13">IF(#REF!="",0,#REF!+#REF!)</definedName>
    <definedName name="_______________la14" localSheetId="10">IF(#REF!="",0,#REF!+#REF!)</definedName>
    <definedName name="_______________la14" localSheetId="5">IF(#REF!="",0,#REF!+#REF!)</definedName>
    <definedName name="_______________la14" localSheetId="3">IF(#REF!="",0,#REF!+#REF!)</definedName>
    <definedName name="_______________la14" localSheetId="4">IF(#REF!="",0,#REF!+#REF!)</definedName>
    <definedName name="_______________la14" localSheetId="2">IF(#REF!="",0,#REF!+#REF!)</definedName>
    <definedName name="_______________la14">IF(#REF!="",0,#REF!+#REF!)</definedName>
    <definedName name="_______________la15" localSheetId="10">IF(#REF!-#REF!&lt;1,0,#REF!-#REF!)</definedName>
    <definedName name="_______________la15" localSheetId="8">IF(#REF!-#REF!&lt;1,0,#REF!-#REF!)</definedName>
    <definedName name="_______________la15" localSheetId="5">IF(#REF!-#REF!&lt;1,0,#REF!-#REF!)</definedName>
    <definedName name="_______________la15" localSheetId="3">IF(#REF!-#REF!&lt;1,0,#REF!-#REF!)</definedName>
    <definedName name="_______________la15" localSheetId="4">IF(#REF!-#REF!&lt;1,0,#REF!-#REF!)</definedName>
    <definedName name="_______________la15" localSheetId="2">IF(#REF!-#REF!&lt;1,0,#REF!-#REF!)</definedName>
    <definedName name="_______________la15">IF(#REF!-#REF!&lt;1,0,#REF!-#REF!)</definedName>
    <definedName name="_______________la2" localSheetId="8">#N/A</definedName>
    <definedName name="_______________la2" localSheetId="5">#N/A</definedName>
    <definedName name="_______________la2" localSheetId="4">#N/A</definedName>
    <definedName name="_______________la2" localSheetId="9">('[8]รายชื่อบริษัทเช่า ปี 55'!_________la3*12)+'[8]รายชื่อบริษัทเช่า ปี 55'!_________la4</definedName>
    <definedName name="_______________la2" localSheetId="0">('[10]รายชื่อบริษัทเช่า ปี 55'!_________la3*12)+'[10]รายชื่อบริษัทเช่า ปี 55'!_________la4</definedName>
    <definedName name="_______________la2">#N/A</definedName>
    <definedName name="_______________la3" localSheetId="10">#REF!</definedName>
    <definedName name="_______________la3" localSheetId="8">#REF!</definedName>
    <definedName name="_______________la3" localSheetId="5">#REF!</definedName>
    <definedName name="_______________la3" localSheetId="3">#REF!</definedName>
    <definedName name="_______________la3" localSheetId="4">#REF!</definedName>
    <definedName name="_______________la3" localSheetId="2">#REF!</definedName>
    <definedName name="_______________la3">#REF!</definedName>
    <definedName name="_______________la4" localSheetId="10">#REF!</definedName>
    <definedName name="_______________la4" localSheetId="4">#REF!</definedName>
    <definedName name="_______________la4" localSheetId="2">#REF!</definedName>
    <definedName name="_______________la4">#REF!</definedName>
    <definedName name="_______________la5" localSheetId="8">Statement!____________la1/12</definedName>
    <definedName name="_______________la5" localSheetId="5">#N/A</definedName>
    <definedName name="_______________la5" localSheetId="4">#N/A</definedName>
    <definedName name="_______________la5" localSheetId="9">'[8]รายชื่อบริษัทเช่า ปี 55'!_________la1/12</definedName>
    <definedName name="_______________la5" localSheetId="0">'[10]รายชื่อบริษัทเช่า ปี 55'!_________la1/12</definedName>
    <definedName name="_______________la5">#N/A</definedName>
    <definedName name="_______________la6" localSheetId="10">#REF!</definedName>
    <definedName name="_______________la6" localSheetId="8">#REF!</definedName>
    <definedName name="_______________la6" localSheetId="5">#REF!</definedName>
    <definedName name="_______________la6" localSheetId="3">#REF!</definedName>
    <definedName name="_______________la6" localSheetId="4">#REF!</definedName>
    <definedName name="_______________la6" localSheetId="2">#REF!</definedName>
    <definedName name="_______________la6">#REF!</definedName>
    <definedName name="_______________la7" localSheetId="8">IF(#REF!&lt;0.05,0,IF(Statement!_______________la8&lt;=Statement!____________la6,[0]!____________la9*Statement!_______________la5,[0]!____________la10))</definedName>
    <definedName name="_______________la7" localSheetId="9">IF(#REF!&lt;0.05,0,IF('[8]รายชื่อบริษัทเช่า ปี 55'!_______________la8&lt;='[8]รายชื่อบริษัทเช่า ปี 55'!_________la6,'[8]รายชื่อบริษัทเช่า ปี 55'!_________la9*งบสรรพากร!_______________la5,'[8]รายชื่อบริษัทเช่า ปี 55'!_________la10))</definedName>
    <definedName name="_______________la7">#N/A</definedName>
    <definedName name="_______________la8" localSheetId="10">IF(#REF!&gt;=[0]!_______________la2,"",#REF!+1)</definedName>
    <definedName name="_______________la8" localSheetId="8">IF(#REF!&gt;=Statement!_______________la2,"",#REF!+1)</definedName>
    <definedName name="_______________la8" localSheetId="5">IF(#REF!&gt;=ความต้องการ!_______________la2,"",#REF!+1)</definedName>
    <definedName name="_______________la8" localSheetId="7">IF(#REF!&gt;=_______________la2,"",#REF!+1)</definedName>
    <definedName name="_______________la8" localSheetId="3">IF(#REF!&gt;=_______________la2,"",#REF!+1)</definedName>
    <definedName name="_______________la8" localSheetId="4">IF(#REF!&gt;=งบการเงิน!_______________la2,"",#REF!+1)</definedName>
    <definedName name="_______________la8" localSheetId="9">IF(#REF!&gt;=งบสรรพากร!_______________la2,"",#REF!+1)</definedName>
    <definedName name="_______________la8" localSheetId="2">IF(#REF!&gt;=[7]!_______________la2,"",#REF!+1)</definedName>
    <definedName name="_______________la8" localSheetId="0">IF(#REF!&gt;=รายละเอียด!_______________la2,"",#REF!+1)</definedName>
    <definedName name="_______________la8">IF(#REF!&gt;=_______________la2,"",#REF!+1)</definedName>
    <definedName name="_______________la9" localSheetId="10">#REF!</definedName>
    <definedName name="_______________la9" localSheetId="2">#REF!</definedName>
    <definedName name="_______________la9">#REF!</definedName>
    <definedName name="_______________m1">#REF!</definedName>
    <definedName name="_______________ma456">#REF!</definedName>
    <definedName name="_______________ma4587">#REF!</definedName>
    <definedName name="_______________me1">#REF!</definedName>
    <definedName name="_______________me789">#REF!</definedName>
    <definedName name="_______________mec3">#REF!</definedName>
    <definedName name="_______________ml1">#REF!</definedName>
    <definedName name="_______________mlr6">#REF!</definedName>
    <definedName name="_______________n789">#N/A</definedName>
    <definedName name="_______________new1">'[11]หน้า 1'!$N$2</definedName>
    <definedName name="_______________new2">'[11]หน้า 1'!$N$2</definedName>
    <definedName name="_______________nu2" localSheetId="5">IF(________________to5&gt;______________fir3,1,"")</definedName>
    <definedName name="_______________nu2" localSheetId="3">IF(________________to5&gt;______________fir3,1,"")</definedName>
    <definedName name="_______________nu2" localSheetId="4">IF(________________to5&gt;______________fir3,1,"")</definedName>
    <definedName name="_______________nu2" localSheetId="0">IF(________________to5&gt;______________fir3,1,"")</definedName>
    <definedName name="_______________nu2">IF(________________to5&gt;______________fir3,1,"")</definedName>
    <definedName name="_______________nu3" localSheetId="5">IF(_______________to6&gt;______________fir3,1,"")</definedName>
    <definedName name="_______________nu3" localSheetId="3">IF(_______________to6&gt;______________fir3,1,"")</definedName>
    <definedName name="_______________nu3" localSheetId="4">IF(_______________to6&gt;______________fir3,1,"")</definedName>
    <definedName name="_______________nu3" localSheetId="0">IF(_______________to6&gt;______________fir3,1,"")</definedName>
    <definedName name="_______________nu3">IF(_______________to6&gt;______________fir3,1,"")</definedName>
    <definedName name="_______________nu4" localSheetId="5">IF(__________________to6&gt;________________fir3,1,"")</definedName>
    <definedName name="_______________nu4" localSheetId="3">IF(__________________to6&gt;________________fir3,1,"")</definedName>
    <definedName name="_______________nu4" localSheetId="4">IF(__________________to6&gt;________________fir3,1,"")</definedName>
    <definedName name="_______________nu4" localSheetId="0">IF(__________________to6&gt;________________fir3,1,"")</definedName>
    <definedName name="_______________nu4">IF(__________________to6&gt;________________fir3,1,"")</definedName>
    <definedName name="_______________nu777">#N/A</definedName>
    <definedName name="_______________nu8">#N/A</definedName>
    <definedName name="_______________nu9" localSheetId="5">IF(_______________tov3&gt;______________fir3,1,"")</definedName>
    <definedName name="_______________nu9" localSheetId="3">IF(_______________tov3&gt;______________fir3,1,"")</definedName>
    <definedName name="_______________nu9" localSheetId="4">IF(_______________tov3&gt;______________fir3,1,"")</definedName>
    <definedName name="_______________nu9" localSheetId="0">IF(_______________tov3&gt;______________fir3,1,"")</definedName>
    <definedName name="_______________nu9">IF(_______________tov3&gt;______________fir3,1,"")</definedName>
    <definedName name="_______________num1">#N/A</definedName>
    <definedName name="_______________num2">#N/A</definedName>
    <definedName name="_______________num3">#N/A</definedName>
    <definedName name="_______________num78">#N/A</definedName>
    <definedName name="_______________p1">#N/A</definedName>
    <definedName name="_______________p12">#N/A</definedName>
    <definedName name="_______________p2">#N/A</definedName>
    <definedName name="_______________p789">#N/A</definedName>
    <definedName name="_______________pa3">#N/A</definedName>
    <definedName name="_______________pa6">#N/A</definedName>
    <definedName name="_______________pa7">#N/A</definedName>
    <definedName name="_______________pa8" localSheetId="5">IF(#REF!&gt;=[16]!_______________to9,"",#REF!+1)</definedName>
    <definedName name="_______________pa8" localSheetId="3">IF(#REF!&gt;=[16]!_______________to9,"",#REF!+1)</definedName>
    <definedName name="_______________pa8" localSheetId="0">IF(#REF!&gt;=[16]!_______________to9,"",#REF!+1)</definedName>
    <definedName name="_______________pa8">IF(#REF!&gt;=[16]!_______________to9,"",#REF!+1)</definedName>
    <definedName name="_______________pay1">#N/A</definedName>
    <definedName name="_______________pay12">#N/A</definedName>
    <definedName name="_______________pay2">#N/A</definedName>
    <definedName name="_______________pay3">#N/A</definedName>
    <definedName name="_______________pay36">#N/A</definedName>
    <definedName name="_______________pay369">#N/A</definedName>
    <definedName name="_______________pay78">#N/A</definedName>
    <definedName name="_______________per1" localSheetId="5">#REF!</definedName>
    <definedName name="_______________per1" localSheetId="3">#REF!</definedName>
    <definedName name="_______________per1" localSheetId="4">#REF!</definedName>
    <definedName name="_______________per1" localSheetId="0">#REF!</definedName>
    <definedName name="_______________per1">#REF!</definedName>
    <definedName name="_______________per4578" localSheetId="4">#REF!</definedName>
    <definedName name="_______________per4578">#REF!</definedName>
    <definedName name="_______________pl1">#N/A</definedName>
    <definedName name="_______________pmt1">#N/A</definedName>
    <definedName name="_______________pmt2" localSheetId="10">IF(#REF!&gt;=[0]!pmmt2,"",#REF!+1)</definedName>
    <definedName name="_______________pmt2" localSheetId="8">#N/A</definedName>
    <definedName name="_______________pmt2" localSheetId="5">IF(#REF!&gt;=pmmt2,"",#REF!+1)</definedName>
    <definedName name="_______________pmt2" localSheetId="7">IF(#REF!&gt;=pmmt2,"",#REF!+1)</definedName>
    <definedName name="_______________pmt2" localSheetId="3">IF(#REF!&gt;=pmmt2,"",#REF!+1)</definedName>
    <definedName name="_______________pmt2" localSheetId="4">IF(#REF!&gt;=pmmt2,"",#REF!+1)</definedName>
    <definedName name="_______________pmt2" localSheetId="9">#N/A</definedName>
    <definedName name="_______________pmt2" localSheetId="2">#N/A</definedName>
    <definedName name="_______________pmt2" localSheetId="0">IF(#REF!&gt;=pmmt2,"",#REF!+1)</definedName>
    <definedName name="_______________pmt2">IF(#REF!&gt;=pmmt2,"",#REF!+1)</definedName>
    <definedName name="_______________pmt3" localSheetId="10">#REF!</definedName>
    <definedName name="_______________pmt3" localSheetId="8">#N/A</definedName>
    <definedName name="_______________pmt3" localSheetId="5">#REF!</definedName>
    <definedName name="_______________pmt3" localSheetId="3">#REF!</definedName>
    <definedName name="_______________pmt3" localSheetId="9">#N/A</definedName>
    <definedName name="_______________pmt3" localSheetId="2">#REF!</definedName>
    <definedName name="_______________pmt3" localSheetId="0">#REF!</definedName>
    <definedName name="_______________pmt3">#REF!</definedName>
    <definedName name="_______________pn1">#N/A</definedName>
    <definedName name="_______________pn2">#N/A</definedName>
    <definedName name="_______________pn3" localSheetId="10">#REF!</definedName>
    <definedName name="_______________pn3" localSheetId="8">#REF!</definedName>
    <definedName name="_______________pn3" localSheetId="5">#REF!</definedName>
    <definedName name="_______________pn3" localSheetId="3">#REF!</definedName>
    <definedName name="_______________pn3" localSheetId="2">#REF!</definedName>
    <definedName name="_______________pn3">#REF!</definedName>
    <definedName name="_______________po2">#N/A</definedName>
    <definedName name="_______________po3">#N/A</definedName>
    <definedName name="_______________pp1">#N/A</definedName>
    <definedName name="_______________pr3654" localSheetId="5">#REF!</definedName>
    <definedName name="_______________pr3654" localSheetId="3">#REF!</definedName>
    <definedName name="_______________pr3654" localSheetId="4">#REF!</definedName>
    <definedName name="_______________pr3654" localSheetId="0">#REF!</definedName>
    <definedName name="_______________pr3654">#REF!</definedName>
    <definedName name="_______________pre789" localSheetId="4">#REF!</definedName>
    <definedName name="_______________pre789">#REF!</definedName>
    <definedName name="_______________pro1" localSheetId="4">#REF!</definedName>
    <definedName name="_______________pro1">#REF!</definedName>
    <definedName name="_______________pro2">#REF!</definedName>
    <definedName name="_______________ps100" localSheetId="5">#N/A</definedName>
    <definedName name="_______________ps100" localSheetId="4">#N/A</definedName>
    <definedName name="_______________ps100" localSheetId="0">[12]ตารางชำระหนี้!Interest_rate/12</definedName>
    <definedName name="_______________ps100">#N/A</definedName>
    <definedName name="_______________s1">#N/A</definedName>
    <definedName name="_______________to1">#N/A</definedName>
    <definedName name="_______________to5">#N/A</definedName>
    <definedName name="_______________to6">#N/A</definedName>
    <definedName name="_______________to789" localSheetId="5">(______________ter456*12)+______________ter123</definedName>
    <definedName name="_______________to789" localSheetId="3">(______________ter456*12)+______________ter123</definedName>
    <definedName name="_______________to789" localSheetId="4">(______________ter456*12)+______________ter123</definedName>
    <definedName name="_______________to789" localSheetId="0">(______________ter456*12)+______________ter123</definedName>
    <definedName name="_______________to789">(______________ter456*12)+______________ter123</definedName>
    <definedName name="_______________to9">#N/A</definedName>
    <definedName name="_______________top1">#N/A</definedName>
    <definedName name="_______________tot124">#N/A</definedName>
    <definedName name="_______________tot23" localSheetId="5">(______________ter66*12)+______________ter12</definedName>
    <definedName name="_______________tot23" localSheetId="3">(______________ter66*12)+______________ter12</definedName>
    <definedName name="_______________tot23" localSheetId="4">(______________ter66*12)+______________ter12</definedName>
    <definedName name="_______________tot23" localSheetId="0">(______________ter66*12)+______________ter12</definedName>
    <definedName name="_______________tot23">(______________ter66*12)+______________ter12</definedName>
    <definedName name="_______________tov3">#N/A</definedName>
    <definedName name="_______________tp1">#N/A</definedName>
    <definedName name="_______________xlfn.BAHTTEXT" hidden="1">#NAME?</definedName>
    <definedName name="_______________yy1" localSheetId="10">IF(#REF!&gt;=[0]!____________tp1,"",#REF!+1)</definedName>
    <definedName name="_______________yy1" localSheetId="8">IF(#REF!&gt;=_______________tp1,"",#REF!+1)</definedName>
    <definedName name="_______________yy1" localSheetId="5">IF(#REF!&gt;=____________tp1,"",#REF!+1)</definedName>
    <definedName name="_______________yy1" localSheetId="3">IF(#REF!&gt;=____________tp1,"",#REF!+1)</definedName>
    <definedName name="_______________yy1" localSheetId="4">IF(#REF!&gt;=____________tp1,"",#REF!+1)</definedName>
    <definedName name="_______________yy1" localSheetId="9">IF(#REF!&gt;=_______________tp1,"",#REF!+1)</definedName>
    <definedName name="_______________yy1" localSheetId="2">IF(#REF!&gt;=[0]!____________tp1,"",#REF!+1)</definedName>
    <definedName name="_______________yy1" localSheetId="0">IF(#REF!&gt;=_______________tp1,"",#REF!+1)</definedName>
    <definedName name="_______________yy1">IF(#REF!&gt;=____________tp1,"",#REF!+1)</definedName>
    <definedName name="______________a1">#N/A</definedName>
    <definedName name="______________a68000" localSheetId="5">#REF!</definedName>
    <definedName name="______________a68000" localSheetId="3">#REF!</definedName>
    <definedName name="______________a68000" localSheetId="4">#REF!</definedName>
    <definedName name="______________a68000" localSheetId="0">#REF!</definedName>
    <definedName name="______________a68000">#REF!</definedName>
    <definedName name="______________acc2">#N/A</definedName>
    <definedName name="______________acc3">#N/A</definedName>
    <definedName name="______________bay1">#N/A</definedName>
    <definedName name="______________bay2">#N/A</definedName>
    <definedName name="______________bay3">#N/A</definedName>
    <definedName name="______________bs1">#N/A</definedName>
    <definedName name="______________bs2">#N/A</definedName>
    <definedName name="______________bsu1" localSheetId="5">#REF!</definedName>
    <definedName name="______________bsu1" localSheetId="3">#REF!</definedName>
    <definedName name="______________bsu1" localSheetId="4">#REF!</definedName>
    <definedName name="______________bsu1" localSheetId="0">#REF!</definedName>
    <definedName name="______________bsu1">#REF!</definedName>
    <definedName name="______________bsy69" localSheetId="4">#REF!</definedName>
    <definedName name="______________bsy69">#REF!</definedName>
    <definedName name="______________caf3">#N/A</definedName>
    <definedName name="______________CF1">#N/A</definedName>
    <definedName name="______________CRR9">#N/A</definedName>
    <definedName name="______________f12">#N/A</definedName>
    <definedName name="______________fin458" localSheetId="5">#REF!</definedName>
    <definedName name="______________fin458" localSheetId="3">#REF!</definedName>
    <definedName name="______________fin458" localSheetId="4">#REF!</definedName>
    <definedName name="______________fin458" localSheetId="0">#REF!</definedName>
    <definedName name="______________fin458">#REF!</definedName>
    <definedName name="______________HP1">#N/A</definedName>
    <definedName name="______________in2" localSheetId="5">____________int8/12</definedName>
    <definedName name="______________in2" localSheetId="3">____________int8/12</definedName>
    <definedName name="______________in2" localSheetId="4">____________int8/12</definedName>
    <definedName name="______________in2" localSheetId="0">____________int8/12</definedName>
    <definedName name="______________in2">____________int8/12</definedName>
    <definedName name="______________in3" localSheetId="5">____________int8/12</definedName>
    <definedName name="______________in3" localSheetId="3">____________int8/12</definedName>
    <definedName name="______________in3" localSheetId="4">____________int8/12</definedName>
    <definedName name="______________in3" localSheetId="0">____________int8/12</definedName>
    <definedName name="______________in3">____________int8/12</definedName>
    <definedName name="______________in789645" localSheetId="5">#REF!</definedName>
    <definedName name="______________in789645" localSheetId="3">#REF!</definedName>
    <definedName name="______________in789645" localSheetId="4">#REF!</definedName>
    <definedName name="______________in789645" localSheetId="0">#REF!</definedName>
    <definedName name="______________in789645">#REF!</definedName>
    <definedName name="______________Int1">IF([4]Payment!$J1048576-[4]Payment!XFA1&lt;1,0,[4]Payment!$J1048576-[4]Payment!$F1)</definedName>
    <definedName name="______________int123" localSheetId="5">____________int14/12</definedName>
    <definedName name="______________int123" localSheetId="3">____________int14/12</definedName>
    <definedName name="______________int123" localSheetId="4">____________int14/12</definedName>
    <definedName name="______________int123" localSheetId="0">____________int14/12</definedName>
    <definedName name="______________int123">____________int14/12</definedName>
    <definedName name="______________int36" localSheetId="5">____________int25/12</definedName>
    <definedName name="______________int36" localSheetId="3">____________int25/12</definedName>
    <definedName name="______________int36" localSheetId="4">____________int25/12</definedName>
    <definedName name="______________int36" localSheetId="0">____________int25/12</definedName>
    <definedName name="______________int36">____________int25/12</definedName>
    <definedName name="______________int39">#N/A</definedName>
    <definedName name="______________int6" localSheetId="5">____________int8/12</definedName>
    <definedName name="______________int6" localSheetId="3">____________int8/12</definedName>
    <definedName name="______________int6" localSheetId="4">____________int8/12</definedName>
    <definedName name="______________int6" localSheetId="0">____________int8/12</definedName>
    <definedName name="______________int6">____________int8/12</definedName>
    <definedName name="______________IRR1" localSheetId="5">#REF!</definedName>
    <definedName name="______________IRR1" localSheetId="3">#REF!</definedName>
    <definedName name="______________IRR1" localSheetId="4">#REF!</definedName>
    <definedName name="______________IRR1" localSheetId="0">#REF!</definedName>
    <definedName name="______________IRR1">#REF!</definedName>
    <definedName name="______________IRR2" localSheetId="4">#REF!</definedName>
    <definedName name="______________IRR2">#REF!</definedName>
    <definedName name="______________IRR3" localSheetId="4">#REF!</definedName>
    <definedName name="______________IRR3">#REF!</definedName>
    <definedName name="______________itp1">#N/A</definedName>
    <definedName name="______________k1">#N/A</definedName>
    <definedName name="______________la1" localSheetId="10">#REF!</definedName>
    <definedName name="______________la1" localSheetId="8">#REF!</definedName>
    <definedName name="______________la1" localSheetId="5">#REF!</definedName>
    <definedName name="______________la1" localSheetId="3">#REF!</definedName>
    <definedName name="______________la1" localSheetId="2">#REF!</definedName>
    <definedName name="______________la1">#REF!</definedName>
    <definedName name="______________la10" localSheetId="10">#REF!</definedName>
    <definedName name="______________la10" localSheetId="4">#REF!</definedName>
    <definedName name="______________la10" localSheetId="2">#REF!</definedName>
    <definedName name="______________la10">#REF!</definedName>
    <definedName name="______________la11" localSheetId="10">IF(#REF!&lt;0.05,0,#REF!-#REF!)</definedName>
    <definedName name="______________la11" localSheetId="8">IF(#REF!&lt;0.05,0,#REF!-#REF!)</definedName>
    <definedName name="______________la11" localSheetId="5">IF(#REF!&lt;0.05,0,#REF!-#REF!)</definedName>
    <definedName name="______________la11" localSheetId="3">IF(#REF!&lt;0.05,0,#REF!-#REF!)</definedName>
    <definedName name="______________la11" localSheetId="4">IF(#REF!&lt;0.05,0,#REF!-#REF!)</definedName>
    <definedName name="______________la11" localSheetId="2">IF(#REF!&lt;0.05,0,#REF!-#REF!)</definedName>
    <definedName name="______________la11">IF(#REF!&lt;0.05,0,#REF!-#REF!)</definedName>
    <definedName name="______________la12" localSheetId="8">IF(#REF!&lt;0.05,0,#REF!*Statement!______________la5)</definedName>
    <definedName name="______________la12">#N/A</definedName>
    <definedName name="______________la13" localSheetId="10">IF(#REF!="",0,#REF!+#REF!)</definedName>
    <definedName name="______________la13" localSheetId="8">IF(#REF!="",0,#REF!+#REF!)</definedName>
    <definedName name="______________la13" localSheetId="5">IF(#REF!="",0,#REF!+#REF!)</definedName>
    <definedName name="______________la13" localSheetId="3">IF(#REF!="",0,#REF!+#REF!)</definedName>
    <definedName name="______________la13" localSheetId="4">IF(#REF!="",0,#REF!+#REF!)</definedName>
    <definedName name="______________la13" localSheetId="2">IF(#REF!="",0,#REF!+#REF!)</definedName>
    <definedName name="______________la13">IF(#REF!="",0,#REF!+#REF!)</definedName>
    <definedName name="______________la14" localSheetId="10">IF(#REF!="",0,#REF!+#REF!)</definedName>
    <definedName name="______________la14" localSheetId="5">IF(#REF!="",0,#REF!+#REF!)</definedName>
    <definedName name="______________la14" localSheetId="3">IF(#REF!="",0,#REF!+#REF!)</definedName>
    <definedName name="______________la14" localSheetId="4">IF(#REF!="",0,#REF!+#REF!)</definedName>
    <definedName name="______________la14" localSheetId="2">IF(#REF!="",0,#REF!+#REF!)</definedName>
    <definedName name="______________la14">IF(#REF!="",0,#REF!+#REF!)</definedName>
    <definedName name="______________la15" localSheetId="10">IF(#REF!-#REF!&lt;1,0,#REF!-#REF!)</definedName>
    <definedName name="______________la15" localSheetId="8">IF(#REF!-#REF!&lt;1,0,#REF!-#REF!)</definedName>
    <definedName name="______________la15" localSheetId="5">IF(#REF!-#REF!&lt;1,0,#REF!-#REF!)</definedName>
    <definedName name="______________la15" localSheetId="3">IF(#REF!-#REF!&lt;1,0,#REF!-#REF!)</definedName>
    <definedName name="______________la15" localSheetId="4">IF(#REF!-#REF!&lt;1,0,#REF!-#REF!)</definedName>
    <definedName name="______________la15" localSheetId="2">IF(#REF!-#REF!&lt;1,0,#REF!-#REF!)</definedName>
    <definedName name="______________la15">IF(#REF!-#REF!&lt;1,0,#REF!-#REF!)</definedName>
    <definedName name="______________la2">#N/A</definedName>
    <definedName name="______________la3" localSheetId="10">#REF!</definedName>
    <definedName name="______________la3" localSheetId="8">#REF!</definedName>
    <definedName name="______________la3" localSheetId="5">#REF!</definedName>
    <definedName name="______________la3" localSheetId="3">#REF!</definedName>
    <definedName name="______________la3" localSheetId="4">#REF!</definedName>
    <definedName name="______________la3" localSheetId="2">#REF!</definedName>
    <definedName name="______________la3">#REF!</definedName>
    <definedName name="______________la4" localSheetId="10">#REF!</definedName>
    <definedName name="______________la4" localSheetId="4">#REF!</definedName>
    <definedName name="______________la4" localSheetId="2">#REF!</definedName>
    <definedName name="______________la4">#REF!</definedName>
    <definedName name="______________la5" localSheetId="8">#N/A</definedName>
    <definedName name="______________la5" localSheetId="7">#N/A</definedName>
    <definedName name="______________la5" localSheetId="9">#N/A</definedName>
    <definedName name="______________la5" localSheetId="2">#N/A</definedName>
    <definedName name="______________la5">#N/A</definedName>
    <definedName name="______________la6" localSheetId="10">#REF!</definedName>
    <definedName name="______________la6" localSheetId="8">#REF!</definedName>
    <definedName name="______________la6" localSheetId="5">#REF!</definedName>
    <definedName name="______________la6" localSheetId="7">#REF!</definedName>
    <definedName name="______________la6" localSheetId="3">#REF!</definedName>
    <definedName name="______________la6" localSheetId="4">#REF!</definedName>
    <definedName name="______________la6" localSheetId="2">#REF!</definedName>
    <definedName name="______________la6">#REF!</definedName>
    <definedName name="______________la7" localSheetId="8">IF(#REF!&lt;0.05,0,IF(Statement!______________la8&lt;=Statement!___________la6,[0]!___________la9*Statement!______________la5,[0]!___________la10))</definedName>
    <definedName name="______________la7">#N/A</definedName>
    <definedName name="______________la8" localSheetId="10">IF(#REF!&gt;=[0]!______________la2,"",#REF!+1)</definedName>
    <definedName name="______________la8" localSheetId="8">IF(#REF!&gt;=[0]!______________la2,"",#REF!+1)</definedName>
    <definedName name="______________la8" localSheetId="5">IF(#REF!&gt;=[0]!______________la2,"",#REF!+1)</definedName>
    <definedName name="______________la8" localSheetId="3">IF(#REF!&gt;=[0]!______________la2,"",#REF!+1)</definedName>
    <definedName name="______________la8" localSheetId="4">IF(#REF!&gt;=[0]!______________la2,"",#REF!+1)</definedName>
    <definedName name="______________la8" localSheetId="9">IF(#REF!&gt;=[0]!______________la2,"",#REF!+1)</definedName>
    <definedName name="______________la8" localSheetId="2">IF(#REF!&gt;=[7]!______________la2,"",#REF!+1)</definedName>
    <definedName name="______________la8" localSheetId="0">IF(#REF!&gt;=[0]!______________la2,"",#REF!+1)</definedName>
    <definedName name="______________la8">IF(#REF!&gt;=[0]!______________la2,"",#REF!+1)</definedName>
    <definedName name="______________la9" localSheetId="10">#REF!</definedName>
    <definedName name="______________la9" localSheetId="2">#REF!</definedName>
    <definedName name="______________la9">#REF!</definedName>
    <definedName name="______________m1">#REF!</definedName>
    <definedName name="______________ma456">#REF!</definedName>
    <definedName name="______________ma4587">#REF!</definedName>
    <definedName name="______________me1">#REF!</definedName>
    <definedName name="______________me789">#REF!</definedName>
    <definedName name="______________mec3">#REF!</definedName>
    <definedName name="______________ml1">#REF!</definedName>
    <definedName name="______________mlr6">#REF!</definedName>
    <definedName name="______________n789">#N/A</definedName>
    <definedName name="______________new1">'[11]หน้า 1'!$N$2</definedName>
    <definedName name="______________new2">'[11]หน้า 1'!$N$2</definedName>
    <definedName name="______________nu2" localSheetId="5">IF(_______________to5&gt;_____________fir3,1,"")</definedName>
    <definedName name="______________nu2" localSheetId="3">IF(_______________to5&gt;_____________fir3,1,"")</definedName>
    <definedName name="______________nu2" localSheetId="4">IF(_______________to5&gt;_____________fir3,1,"")</definedName>
    <definedName name="______________nu2" localSheetId="0">IF(_______________to5&gt;_____________fir3,1,"")</definedName>
    <definedName name="______________nu2">IF(_______________to5&gt;_____________fir3,1,"")</definedName>
    <definedName name="______________nu3" localSheetId="5">IF(______________to6&gt;_____________fir3,1,"")</definedName>
    <definedName name="______________nu3" localSheetId="3">IF(______________to6&gt;_____________fir3,1,"")</definedName>
    <definedName name="______________nu3" localSheetId="4">IF(______________to6&gt;_____________fir3,1,"")</definedName>
    <definedName name="______________nu3" localSheetId="0">IF(______________to6&gt;_____________fir3,1,"")</definedName>
    <definedName name="______________nu3">IF(______________to6&gt;_____________fir3,1,"")</definedName>
    <definedName name="______________nu4" localSheetId="5">IF(_________________to6&gt;_______________fir3,1,"")</definedName>
    <definedName name="______________nu4" localSheetId="3">IF(_________________to6&gt;_______________fir3,1,"")</definedName>
    <definedName name="______________nu4" localSheetId="4">IF(_________________to6&gt;_______________fir3,1,"")</definedName>
    <definedName name="______________nu4" localSheetId="0">IF(_________________to6&gt;_______________fir3,1,"")</definedName>
    <definedName name="______________nu4">IF(_________________to6&gt;_______________fir3,1,"")</definedName>
    <definedName name="______________nu777">#N/A</definedName>
    <definedName name="______________nu8">#N/A</definedName>
    <definedName name="______________nu9" localSheetId="5">IF(______________tov3&gt;_____________fir3,1,"")</definedName>
    <definedName name="______________nu9" localSheetId="3">IF(______________tov3&gt;_____________fir3,1,"")</definedName>
    <definedName name="______________nu9" localSheetId="4">IF(______________tov3&gt;_____________fir3,1,"")</definedName>
    <definedName name="______________nu9" localSheetId="0">IF(______________tov3&gt;_____________fir3,1,"")</definedName>
    <definedName name="______________nu9">IF(______________tov3&gt;_____________fir3,1,"")</definedName>
    <definedName name="______________num1">#N/A</definedName>
    <definedName name="______________num2">#N/A</definedName>
    <definedName name="______________num3">#N/A</definedName>
    <definedName name="______________num78">#N/A</definedName>
    <definedName name="______________p1">#N/A</definedName>
    <definedName name="______________p12">#N/A</definedName>
    <definedName name="______________p2">#N/A</definedName>
    <definedName name="______________p789">#N/A</definedName>
    <definedName name="______________pa3">#N/A</definedName>
    <definedName name="______________pa6">#N/A</definedName>
    <definedName name="______________pa7">#N/A</definedName>
    <definedName name="______________pa8">#N/A</definedName>
    <definedName name="______________pay1">#N/A</definedName>
    <definedName name="______________pay12">#N/A</definedName>
    <definedName name="______________pay2">#N/A</definedName>
    <definedName name="______________pay3">#N/A</definedName>
    <definedName name="______________pay36">#N/A</definedName>
    <definedName name="______________pay369">#N/A</definedName>
    <definedName name="______________pay78">#N/A</definedName>
    <definedName name="______________per1" localSheetId="5">#REF!</definedName>
    <definedName name="______________per1" localSheetId="3">#REF!</definedName>
    <definedName name="______________per1" localSheetId="4">#REF!</definedName>
    <definedName name="______________per1" localSheetId="0">#REF!</definedName>
    <definedName name="______________per1">#REF!</definedName>
    <definedName name="______________per4578" localSheetId="4">#REF!</definedName>
    <definedName name="______________per4578">#REF!</definedName>
    <definedName name="______________pl1">#N/A</definedName>
    <definedName name="______________pmt1" localSheetId="10">IF(#REF!&lt;0.05,0,#REF!-#REF!)</definedName>
    <definedName name="______________pmt1" localSheetId="8">IF(#REF!&lt;0.05,0,#REF!-#REF!)</definedName>
    <definedName name="______________pmt1" localSheetId="5">IF(#REF!&lt;0.05,0,#REF!-#REF!)</definedName>
    <definedName name="______________pmt1" localSheetId="3">IF(#REF!&lt;0.05,0,#REF!-#REF!)</definedName>
    <definedName name="______________pmt1" localSheetId="4">IF(#REF!&lt;0.05,0,#REF!-#REF!)</definedName>
    <definedName name="______________pmt1" localSheetId="9">IF(#REF!&lt;0.05,0,#REF!-#REF!)</definedName>
    <definedName name="______________pmt1" localSheetId="2">IF(#REF!&lt;0.05,0,#REF!-#REF!)</definedName>
    <definedName name="______________pmt1" localSheetId="0">#N/A</definedName>
    <definedName name="______________pmt1">IF(#REF!&lt;0.05,0,#REF!-#REF!)</definedName>
    <definedName name="______________pmt2">#N/A</definedName>
    <definedName name="______________pmt3" localSheetId="10">#REF!</definedName>
    <definedName name="______________pmt3" localSheetId="8">#REF!</definedName>
    <definedName name="______________pmt3" localSheetId="5">#REF!</definedName>
    <definedName name="______________pmt3" localSheetId="3">#REF!</definedName>
    <definedName name="______________pmt3" localSheetId="4">#REF!</definedName>
    <definedName name="______________pmt3" localSheetId="2">#REF!</definedName>
    <definedName name="______________pmt3">#REF!</definedName>
    <definedName name="______________pn1">#N/A</definedName>
    <definedName name="______________pn2">#N/A</definedName>
    <definedName name="______________pn3" localSheetId="10">#REF!</definedName>
    <definedName name="______________pn3" localSheetId="8">#REF!</definedName>
    <definedName name="______________pn3" localSheetId="5">#REF!</definedName>
    <definedName name="______________pn3" localSheetId="3">#REF!</definedName>
    <definedName name="______________pn3" localSheetId="4">#REF!</definedName>
    <definedName name="______________pn3" localSheetId="9">#REF!</definedName>
    <definedName name="______________pn3" localSheetId="2">#REF!</definedName>
    <definedName name="______________pn3">#REF!</definedName>
    <definedName name="______________po2">#N/A</definedName>
    <definedName name="______________po3">#N/A</definedName>
    <definedName name="______________pp1">#N/A</definedName>
    <definedName name="______________pr3654" localSheetId="5">#REF!</definedName>
    <definedName name="______________pr3654" localSheetId="3">#REF!</definedName>
    <definedName name="______________pr3654" localSheetId="4">#REF!</definedName>
    <definedName name="______________pr3654" localSheetId="0">#REF!</definedName>
    <definedName name="______________pr3654">#REF!</definedName>
    <definedName name="______________pre789" localSheetId="4">#REF!</definedName>
    <definedName name="______________pre789">#REF!</definedName>
    <definedName name="______________pro1" localSheetId="4">#REF!</definedName>
    <definedName name="______________pro1">#REF!</definedName>
    <definedName name="______________pro2">#REF!</definedName>
    <definedName name="______________ps100" localSheetId="5">#N/A</definedName>
    <definedName name="______________ps100" localSheetId="4">#N/A</definedName>
    <definedName name="______________ps100" localSheetId="0">[12]ตารางชำระหนี้!Interest_rate/12</definedName>
    <definedName name="______________ps100">#N/A</definedName>
    <definedName name="______________s1">#N/A</definedName>
    <definedName name="______________to1" localSheetId="5">#N/A</definedName>
    <definedName name="______________to1" localSheetId="4">#N/A</definedName>
    <definedName name="______________to1" localSheetId="0">([17]!td*12)+[17]!teo</definedName>
    <definedName name="______________to1">#N/A</definedName>
    <definedName name="______________to5">#N/A</definedName>
    <definedName name="______________to6">#N/A</definedName>
    <definedName name="______________to789" localSheetId="5">(_____________ter456*12)+_____________ter123</definedName>
    <definedName name="______________to789" localSheetId="3">(_____________ter456*12)+_____________ter123</definedName>
    <definedName name="______________to789" localSheetId="4">(_____________ter456*12)+_____________ter123</definedName>
    <definedName name="______________to789" localSheetId="0">(_____________ter456*12)+_____________ter123</definedName>
    <definedName name="______________to789">(_____________ter456*12)+_____________ter123</definedName>
    <definedName name="______________to9">#N/A</definedName>
    <definedName name="______________top1">#N/A</definedName>
    <definedName name="______________tot124">#N/A</definedName>
    <definedName name="______________tot23" localSheetId="5">(_____________ter66*12)+_____________ter12</definedName>
    <definedName name="______________tot23" localSheetId="3">(_____________ter66*12)+_____________ter12</definedName>
    <definedName name="______________tot23" localSheetId="4">(_____________ter66*12)+_____________ter12</definedName>
    <definedName name="______________tot23" localSheetId="0">(_____________ter66*12)+_____________ter12</definedName>
    <definedName name="______________tot23">(_____________ter66*12)+_____________ter12</definedName>
    <definedName name="______________tov3">#N/A</definedName>
    <definedName name="______________tp1">#N/A</definedName>
    <definedName name="______________xlfn.BAHTTEXT" hidden="1">#NAME?</definedName>
    <definedName name="______________yy1" localSheetId="10">IF(#REF!&gt;=[0]!______________tp1,"",#REF!+1)</definedName>
    <definedName name="______________yy1" localSheetId="8">IF(#REF!&gt;=______________tp1,"",#REF!+1)</definedName>
    <definedName name="______________yy1" localSheetId="5">IF(#REF!&gt;=______________tp1,"",#REF!+1)</definedName>
    <definedName name="______________yy1" localSheetId="3">IF(#REF!&gt;=______________tp1,"",#REF!+1)</definedName>
    <definedName name="______________yy1" localSheetId="4">IF(#REF!&gt;=______________tp1,"",#REF!+1)</definedName>
    <definedName name="______________yy1" localSheetId="9">IF(#REF!&gt;=______________tp1,"",#REF!+1)</definedName>
    <definedName name="______________yy1" localSheetId="2">IF(#REF!&gt;=[0]!______________tp1,"",#REF!+1)</definedName>
    <definedName name="______________yy1" localSheetId="0">IF(#REF!&gt;=______________tp1,"",#REF!+1)</definedName>
    <definedName name="______________yy1">IF(#REF!&gt;=______________tp1,"",#REF!+1)</definedName>
    <definedName name="_____________a1">#N/A</definedName>
    <definedName name="_____________a68000" localSheetId="5">#REF!</definedName>
    <definedName name="_____________a68000" localSheetId="3">#REF!</definedName>
    <definedName name="_____________a68000" localSheetId="4">#REF!</definedName>
    <definedName name="_____________a68000" localSheetId="0">#REF!</definedName>
    <definedName name="_____________a68000">#REF!</definedName>
    <definedName name="_____________acc2">#N/A</definedName>
    <definedName name="_____________acc3">#N/A</definedName>
    <definedName name="_____________bay1">#N/A</definedName>
    <definedName name="_____________bay2">#N/A</definedName>
    <definedName name="_____________bay3">#N/A</definedName>
    <definedName name="_____________bs1">#N/A</definedName>
    <definedName name="_____________bs2">#N/A</definedName>
    <definedName name="_____________bsu1" localSheetId="5">#REF!</definedName>
    <definedName name="_____________bsu1" localSheetId="3">#REF!</definedName>
    <definedName name="_____________bsu1" localSheetId="4">#REF!</definedName>
    <definedName name="_____________bsu1" localSheetId="0">#REF!</definedName>
    <definedName name="_____________bsu1">#REF!</definedName>
    <definedName name="_____________bsy69" localSheetId="4">#REF!</definedName>
    <definedName name="_____________bsy69">#REF!</definedName>
    <definedName name="_____________caf3">#N/A</definedName>
    <definedName name="_____________CF1">#N/A</definedName>
    <definedName name="_____________CRR9">#N/A</definedName>
    <definedName name="_____________f12">#N/A</definedName>
    <definedName name="_____________fin458" localSheetId="5">#REF!</definedName>
    <definedName name="_____________fin458" localSheetId="3">#REF!</definedName>
    <definedName name="_____________fin458" localSheetId="4">#REF!</definedName>
    <definedName name="_____________fin458" localSheetId="0">#REF!</definedName>
    <definedName name="_____________fin458">#REF!</definedName>
    <definedName name="_____________HP1">#N/A</definedName>
    <definedName name="_____________in2" localSheetId="5">___________int8/12</definedName>
    <definedName name="_____________in2" localSheetId="3">___________int8/12</definedName>
    <definedName name="_____________in2" localSheetId="4">___________int8/12</definedName>
    <definedName name="_____________in2" localSheetId="0">___________int8/12</definedName>
    <definedName name="_____________in2">___________int8/12</definedName>
    <definedName name="_____________in3" localSheetId="5">___________int8/12</definedName>
    <definedName name="_____________in3" localSheetId="3">___________int8/12</definedName>
    <definedName name="_____________in3" localSheetId="4">___________int8/12</definedName>
    <definedName name="_____________in3" localSheetId="0">___________int8/12</definedName>
    <definedName name="_____________in3">___________int8/12</definedName>
    <definedName name="_____________in789645" localSheetId="5">#REF!</definedName>
    <definedName name="_____________in789645" localSheetId="3">#REF!</definedName>
    <definedName name="_____________in789645" localSheetId="4">#REF!</definedName>
    <definedName name="_____________in789645" localSheetId="0">#REF!</definedName>
    <definedName name="_____________in789645">#REF!</definedName>
    <definedName name="_____________Int1">IF([4]Payment!$J1048576-[4]Payment!XFA1&lt;1,0,[4]Payment!$J1048576-[4]Payment!$F1)</definedName>
    <definedName name="_____________int123" localSheetId="5">___________int14/12</definedName>
    <definedName name="_____________int123" localSheetId="3">___________int14/12</definedName>
    <definedName name="_____________int123" localSheetId="4">___________int14/12</definedName>
    <definedName name="_____________int123" localSheetId="0">___________int14/12</definedName>
    <definedName name="_____________int123">___________int14/12</definedName>
    <definedName name="_____________int36" localSheetId="5">___________int25/12</definedName>
    <definedName name="_____________int36" localSheetId="3">___________int25/12</definedName>
    <definedName name="_____________int36" localSheetId="4">___________int25/12</definedName>
    <definedName name="_____________int36" localSheetId="0">___________int25/12</definedName>
    <definedName name="_____________int36">___________int25/12</definedName>
    <definedName name="_____________int39">#N/A</definedName>
    <definedName name="_____________int6" localSheetId="5">___________int8/12</definedName>
    <definedName name="_____________int6" localSheetId="3">___________int8/12</definedName>
    <definedName name="_____________int6" localSheetId="4">___________int8/12</definedName>
    <definedName name="_____________int6" localSheetId="0">___________int8/12</definedName>
    <definedName name="_____________int6">___________int8/12</definedName>
    <definedName name="_____________IRR1" localSheetId="5">#REF!</definedName>
    <definedName name="_____________IRR1" localSheetId="3">#REF!</definedName>
    <definedName name="_____________IRR1" localSheetId="4">#REF!</definedName>
    <definedName name="_____________IRR1" localSheetId="0">#REF!</definedName>
    <definedName name="_____________IRR1">#REF!</definedName>
    <definedName name="_____________IRR2" localSheetId="4">#REF!</definedName>
    <definedName name="_____________IRR2">#REF!</definedName>
    <definedName name="_____________IRR3" localSheetId="4">#REF!</definedName>
    <definedName name="_____________IRR3">#REF!</definedName>
    <definedName name="_____________itp1">#N/A</definedName>
    <definedName name="_____________k1">#N/A</definedName>
    <definedName name="_____________la1" localSheetId="10">#REF!</definedName>
    <definedName name="_____________la1" localSheetId="8">#REF!</definedName>
    <definedName name="_____________la1" localSheetId="5">#REF!</definedName>
    <definedName name="_____________la1" localSheetId="3">#REF!</definedName>
    <definedName name="_____________la1" localSheetId="4">#REF!</definedName>
    <definedName name="_____________la1" localSheetId="2">#REF!</definedName>
    <definedName name="_____________la1">#REF!</definedName>
    <definedName name="_____________la10" localSheetId="10">#REF!</definedName>
    <definedName name="_____________la10" localSheetId="4">#REF!</definedName>
    <definedName name="_____________la10" localSheetId="2">#REF!</definedName>
    <definedName name="_____________la10">#REF!</definedName>
    <definedName name="_____________la11" localSheetId="10">IF(#REF!&lt;0.05,0,#REF!-#REF!)</definedName>
    <definedName name="_____________la11" localSheetId="8">IF(#REF!&lt;0.05,0,#REF!-#REF!)</definedName>
    <definedName name="_____________la11" localSheetId="5">IF(#REF!&lt;0.05,0,#REF!-#REF!)</definedName>
    <definedName name="_____________la11" localSheetId="3">IF(#REF!&lt;0.05,0,#REF!-#REF!)</definedName>
    <definedName name="_____________la11" localSheetId="4">IF(#REF!&lt;0.05,0,#REF!-#REF!)</definedName>
    <definedName name="_____________la11" localSheetId="2">IF(#REF!&lt;0.05,0,#REF!-#REF!)</definedName>
    <definedName name="_____________la11">IF(#REF!&lt;0.05,0,#REF!-#REF!)</definedName>
    <definedName name="_____________la12" localSheetId="8">IF(#REF!&lt;0.05,0,#REF!*Statement!_____________la5)</definedName>
    <definedName name="_____________la12" localSheetId="5">#N/A</definedName>
    <definedName name="_____________la12" localSheetId="4">#N/A</definedName>
    <definedName name="_____________la12" localSheetId="9">IF(#REF!&lt;0.05,0,#REF!*'[8]รายชื่อบริษัทเช่า ปี 55'!_____________la5)</definedName>
    <definedName name="_____________la12" localSheetId="0">IF(#REF!&lt;0.05,0,#REF!*'[9]รายชื่อบริษัทเช่า ปี 55'!_____________la5)</definedName>
    <definedName name="_____________la12">#N/A</definedName>
    <definedName name="_____________la13" localSheetId="10">IF(#REF!="",0,#REF!+#REF!)</definedName>
    <definedName name="_____________la13" localSheetId="8">IF(#REF!="",0,#REF!+#REF!)</definedName>
    <definedName name="_____________la13" localSheetId="5">IF(#REF!="",0,#REF!+#REF!)</definedName>
    <definedName name="_____________la13" localSheetId="3">IF(#REF!="",0,#REF!+#REF!)</definedName>
    <definedName name="_____________la13" localSheetId="4">IF(#REF!="",0,#REF!+#REF!)</definedName>
    <definedName name="_____________la13" localSheetId="2">IF(#REF!="",0,#REF!+#REF!)</definedName>
    <definedName name="_____________la13">IF(#REF!="",0,#REF!+#REF!)</definedName>
    <definedName name="_____________la14" localSheetId="10">IF(#REF!="",0,#REF!+#REF!)</definedName>
    <definedName name="_____________la14" localSheetId="5">IF(#REF!="",0,#REF!+#REF!)</definedName>
    <definedName name="_____________la14" localSheetId="3">IF(#REF!="",0,#REF!+#REF!)</definedName>
    <definedName name="_____________la14" localSheetId="4">IF(#REF!="",0,#REF!+#REF!)</definedName>
    <definedName name="_____________la14" localSheetId="2">IF(#REF!="",0,#REF!+#REF!)</definedName>
    <definedName name="_____________la14">IF(#REF!="",0,#REF!+#REF!)</definedName>
    <definedName name="_____________la15" localSheetId="10">IF(#REF!-#REF!&lt;1,0,#REF!-#REF!)</definedName>
    <definedName name="_____________la15" localSheetId="8">IF(#REF!-#REF!&lt;1,0,#REF!-#REF!)</definedName>
    <definedName name="_____________la15" localSheetId="5">IF(#REF!-#REF!&lt;1,0,#REF!-#REF!)</definedName>
    <definedName name="_____________la15" localSheetId="3">IF(#REF!-#REF!&lt;1,0,#REF!-#REF!)</definedName>
    <definedName name="_____________la15" localSheetId="4">IF(#REF!-#REF!&lt;1,0,#REF!-#REF!)</definedName>
    <definedName name="_____________la15" localSheetId="2">IF(#REF!-#REF!&lt;1,0,#REF!-#REF!)</definedName>
    <definedName name="_____________la15">IF(#REF!-#REF!&lt;1,0,#REF!-#REF!)</definedName>
    <definedName name="_____________la2" localSheetId="8">#N/A</definedName>
    <definedName name="_____________la2" localSheetId="5">#N/A</definedName>
    <definedName name="_____________la2" localSheetId="4">#N/A</definedName>
    <definedName name="_____________la2" localSheetId="9">('[8]รายชื่อบริษัทเช่า ปี 55'!________la3*12)+'[8]รายชื่อบริษัทเช่า ปี 55'!________la4</definedName>
    <definedName name="_____________la2" localSheetId="0">('[10]รายชื่อบริษัทเช่า ปี 55'!________la3*12)+'[10]รายชื่อบริษัทเช่า ปี 55'!________la4</definedName>
    <definedName name="_____________la2">#N/A</definedName>
    <definedName name="_____________la3" localSheetId="10">#REF!</definedName>
    <definedName name="_____________la3" localSheetId="8">#REF!</definedName>
    <definedName name="_____________la3" localSheetId="5">#REF!</definedName>
    <definedName name="_____________la3" localSheetId="3">#REF!</definedName>
    <definedName name="_____________la3" localSheetId="4">#REF!</definedName>
    <definedName name="_____________la3" localSheetId="2">#REF!</definedName>
    <definedName name="_____________la3">#REF!</definedName>
    <definedName name="_____________la4" localSheetId="10">#REF!</definedName>
    <definedName name="_____________la4" localSheetId="4">#REF!</definedName>
    <definedName name="_____________la4" localSheetId="2">#REF!</definedName>
    <definedName name="_____________la4">#REF!</definedName>
    <definedName name="_____________la5" localSheetId="8">Statement!__________la1/12</definedName>
    <definedName name="_____________la5" localSheetId="5">#N/A</definedName>
    <definedName name="_____________la5" localSheetId="4">#N/A</definedName>
    <definedName name="_____________la5" localSheetId="9">'[8]รายชื่อบริษัทเช่า ปี 55'!________la1/12</definedName>
    <definedName name="_____________la5" localSheetId="0">'[10]รายชื่อบริษัทเช่า ปี 55'!________la1/12</definedName>
    <definedName name="_____________la5">#N/A</definedName>
    <definedName name="_____________la6" localSheetId="10">#REF!</definedName>
    <definedName name="_____________la6" localSheetId="8">#REF!</definedName>
    <definedName name="_____________la6" localSheetId="5">#REF!</definedName>
    <definedName name="_____________la6" localSheetId="3">#REF!</definedName>
    <definedName name="_____________la6" localSheetId="4">#REF!</definedName>
    <definedName name="_____________la6" localSheetId="2">#REF!</definedName>
    <definedName name="_____________la6">#REF!</definedName>
    <definedName name="_____________la7" localSheetId="8">IF(#REF!&lt;0.05,0,IF(Statement!_____________la8&lt;=Statement!__________la6,[0]!__________la9*Statement!_____________la5,[0]!__________la10))</definedName>
    <definedName name="_____________la7" localSheetId="9">IF(#REF!&lt;0.05,0,IF('[8]รายชื่อบริษัทเช่า ปี 55'!_____________la8&lt;='[8]รายชื่อบริษัทเช่า ปี 55'!________la6,'[8]รายชื่อบริษัทเช่า ปี 55'!________la9*งบสรรพากร!_____________la5,'[8]รายชื่อบริษัทเช่า ปี 55'!________la10))</definedName>
    <definedName name="_____________la7">#N/A</definedName>
    <definedName name="_____________la8" localSheetId="10">IF(#REF!&gt;=[0]!_____________la2,"",#REF!+1)</definedName>
    <definedName name="_____________la8" localSheetId="8">IF(#REF!&gt;=Statement!_____________la2,"",#REF!+1)</definedName>
    <definedName name="_____________la8" localSheetId="5">IF(#REF!&gt;=ความต้องการ!_____________la2,"",#REF!+1)</definedName>
    <definedName name="_____________la8" localSheetId="7">IF(#REF!&gt;=_____________la2,"",#REF!+1)</definedName>
    <definedName name="_____________la8" localSheetId="3">IF(#REF!&gt;=_____________la2,"",#REF!+1)</definedName>
    <definedName name="_____________la8" localSheetId="4">IF(#REF!&gt;=งบการเงิน!_____________la2,"",#REF!+1)</definedName>
    <definedName name="_____________la8" localSheetId="9">IF(#REF!&gt;=งบสรรพากร!_____________la2,"",#REF!+1)</definedName>
    <definedName name="_____________la8" localSheetId="2">IF(#REF!&gt;=[7]!_____________la2,"",#REF!+1)</definedName>
    <definedName name="_____________la8" localSheetId="0">IF(#REF!&gt;=รายละเอียด!_____________la2,"",#REF!+1)</definedName>
    <definedName name="_____________la8">IF(#REF!&gt;=_____________la2,"",#REF!+1)</definedName>
    <definedName name="_____________la9" localSheetId="10">#REF!</definedName>
    <definedName name="_____________la9" localSheetId="2">#REF!</definedName>
    <definedName name="_____________la9">#REF!</definedName>
    <definedName name="_____________m1">#REF!</definedName>
    <definedName name="_____________ma456">#REF!</definedName>
    <definedName name="_____________ma4587">#REF!</definedName>
    <definedName name="_____________me1">#REF!</definedName>
    <definedName name="_____________me789">#REF!</definedName>
    <definedName name="_____________mec3">#REF!</definedName>
    <definedName name="_____________ml1">#REF!</definedName>
    <definedName name="_____________mlr6">#REF!</definedName>
    <definedName name="_____________n789">#N/A</definedName>
    <definedName name="_____________new1">'[11]หน้า 1'!$N$2</definedName>
    <definedName name="_____________new2">'[11]หน้า 1'!$N$2</definedName>
    <definedName name="_____________nu2" localSheetId="5">IF(______________to5&gt;____________fir3,1,"")</definedName>
    <definedName name="_____________nu2" localSheetId="3">IF(______________to5&gt;____________fir3,1,"")</definedName>
    <definedName name="_____________nu2" localSheetId="4">IF(______________to5&gt;____________fir3,1,"")</definedName>
    <definedName name="_____________nu2" localSheetId="0">IF(______________to5&gt;____________fir3,1,"")</definedName>
    <definedName name="_____________nu2">IF(______________to5&gt;____________fir3,1,"")</definedName>
    <definedName name="_____________nu3" localSheetId="5">IF(_____________to6&gt;____________fir3,1,"")</definedName>
    <definedName name="_____________nu3" localSheetId="3">IF(_____________to6&gt;____________fir3,1,"")</definedName>
    <definedName name="_____________nu3" localSheetId="4">IF(_____________to6&gt;____________fir3,1,"")</definedName>
    <definedName name="_____________nu3" localSheetId="0">IF(_____________to6&gt;____________fir3,1,"")</definedName>
    <definedName name="_____________nu3">IF(_____________to6&gt;____________fir3,1,"")</definedName>
    <definedName name="_____________nu4" localSheetId="5">IF(________________to6&gt;_________________fir3,1,"")</definedName>
    <definedName name="_____________nu4" localSheetId="3">IF(________________to6&gt;_________________fir3,1,"")</definedName>
    <definedName name="_____________nu4" localSheetId="4">IF(________________to6&gt;_________________fir3,1,"")</definedName>
    <definedName name="_____________nu4" localSheetId="0">IF(________________to6&gt;_________________fir3,1,"")</definedName>
    <definedName name="_____________nu4">IF(________________to6&gt;_________________fir3,1,"")</definedName>
    <definedName name="_____________nu777">#N/A</definedName>
    <definedName name="_____________nu8">#N/A</definedName>
    <definedName name="_____________nu9" localSheetId="5">IF(_____________tov3&gt;____________fir3,1,"")</definedName>
    <definedName name="_____________nu9" localSheetId="3">IF(_____________tov3&gt;____________fir3,1,"")</definedName>
    <definedName name="_____________nu9" localSheetId="4">IF(_____________tov3&gt;____________fir3,1,"")</definedName>
    <definedName name="_____________nu9" localSheetId="0">IF(_____________tov3&gt;____________fir3,1,"")</definedName>
    <definedName name="_____________nu9">IF(_____________tov3&gt;____________fir3,1,"")</definedName>
    <definedName name="_____________num1">#N/A</definedName>
    <definedName name="_____________num2">#N/A</definedName>
    <definedName name="_____________num3">#N/A</definedName>
    <definedName name="_____________num78">#N/A</definedName>
    <definedName name="_____________p1">#N/A</definedName>
    <definedName name="_____________p12">#N/A</definedName>
    <definedName name="_____________p2">#N/A</definedName>
    <definedName name="_____________p789">#N/A</definedName>
    <definedName name="_____________pa3">#N/A</definedName>
    <definedName name="_____________pa6">#N/A</definedName>
    <definedName name="_____________pa7">#N/A</definedName>
    <definedName name="_____________pa8" localSheetId="5">IF(#REF!&gt;=[16]!_____________to9,"",#REF!+1)</definedName>
    <definedName name="_____________pa8" localSheetId="3">IF(#REF!&gt;=[16]!_____________to9,"",#REF!+1)</definedName>
    <definedName name="_____________pa8" localSheetId="0">IF(#REF!&gt;=[16]!_____________to9,"",#REF!+1)</definedName>
    <definedName name="_____________pa8">IF(#REF!&gt;=[16]!_____________to9,"",#REF!+1)</definedName>
    <definedName name="_____________pay1">#N/A</definedName>
    <definedName name="_____________pay12">#N/A</definedName>
    <definedName name="_____________pay2" localSheetId="8">#REF!</definedName>
    <definedName name="_____________pay2" localSheetId="9">#REF!</definedName>
    <definedName name="_____________pay2">#N/A</definedName>
    <definedName name="_____________pay3">#N/A</definedName>
    <definedName name="_____________pay36">#N/A</definedName>
    <definedName name="_____________pay369">#N/A</definedName>
    <definedName name="_____________pay78">#N/A</definedName>
    <definedName name="_____________per1" localSheetId="5">#REF!</definedName>
    <definedName name="_____________per1" localSheetId="3">#REF!</definedName>
    <definedName name="_____________per1" localSheetId="4">#REF!</definedName>
    <definedName name="_____________per1" localSheetId="0">#REF!</definedName>
    <definedName name="_____________per1">#REF!</definedName>
    <definedName name="_____________per4578" localSheetId="4">#REF!</definedName>
    <definedName name="_____________per4578">#REF!</definedName>
    <definedName name="_____________pl1">#N/A</definedName>
    <definedName name="_____________pmt1" localSheetId="10">IF(#REF!&lt;0.05,0,#REF!-#REF!)</definedName>
    <definedName name="_____________pmt1" localSheetId="8">#N/A</definedName>
    <definedName name="_____________pmt1" localSheetId="5">IF(#REF!&lt;0.05,0,#REF!-#REF!)</definedName>
    <definedName name="_____________pmt1" localSheetId="3">IF(#REF!&lt;0.05,0,#REF!-#REF!)</definedName>
    <definedName name="_____________pmt1" localSheetId="4">IF(#REF!&lt;0.05,0,#REF!-#REF!)</definedName>
    <definedName name="_____________pmt1" localSheetId="9">#N/A</definedName>
    <definedName name="_____________pmt1" localSheetId="2">IF(#REF!&lt;0.05,0,#REF!-#REF!)</definedName>
    <definedName name="_____________pmt1" localSheetId="0">#N/A</definedName>
    <definedName name="_____________pmt1">IF(#REF!&lt;0.05,0,#REF!-#REF!)</definedName>
    <definedName name="_____________pmt2" localSheetId="10">IF(#REF!&gt;=[0]!pmmt2,"",#REF!+1)</definedName>
    <definedName name="_____________pmt2" localSheetId="8">#N/A</definedName>
    <definedName name="_____________pmt2" localSheetId="5">IF(#REF!&gt;=pmmt2,"",#REF!+1)</definedName>
    <definedName name="_____________pmt2" localSheetId="7">IF(#REF!&gt;=pmmt2,"",#REF!+1)</definedName>
    <definedName name="_____________pmt2" localSheetId="3">IF(#REF!&gt;=pmmt2,"",#REF!+1)</definedName>
    <definedName name="_____________pmt2" localSheetId="4">IF(#REF!&gt;=pmmt2,"",#REF!+1)</definedName>
    <definedName name="_____________pmt2" localSheetId="9">#N/A</definedName>
    <definedName name="_____________pmt2" localSheetId="2">#N/A</definedName>
    <definedName name="_____________pmt2" localSheetId="0">IF(#REF!&gt;=pmmt2,"",#REF!+1)</definedName>
    <definedName name="_____________pmt2">IF(#REF!&gt;=pmmt2,"",#REF!+1)</definedName>
    <definedName name="_____________pmt3" localSheetId="10">#REF!</definedName>
    <definedName name="_____________pmt3" localSheetId="8">#N/A</definedName>
    <definedName name="_____________pmt3" localSheetId="5">#REF!</definedName>
    <definedName name="_____________pmt3" localSheetId="3">#REF!</definedName>
    <definedName name="_____________pmt3" localSheetId="9">#N/A</definedName>
    <definedName name="_____________pmt3" localSheetId="2">#REF!</definedName>
    <definedName name="_____________pmt3" localSheetId="0">#REF!</definedName>
    <definedName name="_____________pmt3">#REF!</definedName>
    <definedName name="_____________pn1">#N/A</definedName>
    <definedName name="_____________pn2">#N/A</definedName>
    <definedName name="_____________pn3" localSheetId="10">#REF!</definedName>
    <definedName name="_____________pn3" localSheetId="8">#REF!</definedName>
    <definedName name="_____________pn3" localSheetId="5">#REF!</definedName>
    <definedName name="_____________pn3" localSheetId="3">#REF!</definedName>
    <definedName name="_____________pn3" localSheetId="4">#REF!</definedName>
    <definedName name="_____________pn3" localSheetId="9">#REF!</definedName>
    <definedName name="_____________pn3" localSheetId="2">#REF!</definedName>
    <definedName name="_____________pn3">#REF!</definedName>
    <definedName name="_____________po2">#N/A</definedName>
    <definedName name="_____________po3">#N/A</definedName>
    <definedName name="_____________pp1">#N/A</definedName>
    <definedName name="_____________pr3654" localSheetId="5">#REF!</definedName>
    <definedName name="_____________pr3654" localSheetId="3">#REF!</definedName>
    <definedName name="_____________pr3654" localSheetId="4">#REF!</definedName>
    <definedName name="_____________pr3654" localSheetId="0">#REF!</definedName>
    <definedName name="_____________pr3654">#REF!</definedName>
    <definedName name="_____________pre789" localSheetId="4">#REF!</definedName>
    <definedName name="_____________pre789">#REF!</definedName>
    <definedName name="_____________pro1" localSheetId="4">#REF!</definedName>
    <definedName name="_____________pro1">#REF!</definedName>
    <definedName name="_____________pro2">#REF!</definedName>
    <definedName name="_____________ps100" localSheetId="5">#N/A</definedName>
    <definedName name="_____________ps100" localSheetId="4">#N/A</definedName>
    <definedName name="_____________ps100" localSheetId="0">[12]ตารางชำระหนี้!Interest_rate/12</definedName>
    <definedName name="_____________ps100">#N/A</definedName>
    <definedName name="_____________s1">#N/A</definedName>
    <definedName name="_____________to1">#N/A</definedName>
    <definedName name="_____________to5">#N/A</definedName>
    <definedName name="_____________to6">#N/A</definedName>
    <definedName name="_____________to789" localSheetId="5">(____________ter456*12)+____________ter123</definedName>
    <definedName name="_____________to789" localSheetId="3">(____________ter456*12)+____________ter123</definedName>
    <definedName name="_____________to789" localSheetId="4">(____________ter456*12)+____________ter123</definedName>
    <definedName name="_____________to789" localSheetId="0">(____________ter456*12)+____________ter123</definedName>
    <definedName name="_____________to789">(____________ter456*12)+____________ter123</definedName>
    <definedName name="_____________to9">#N/A</definedName>
    <definedName name="_____________top1">#N/A</definedName>
    <definedName name="_____________tot124">#N/A</definedName>
    <definedName name="_____________tot23" localSheetId="5">(____________ter66*12)+____________ter12</definedName>
    <definedName name="_____________tot23" localSheetId="3">(____________ter66*12)+____________ter12</definedName>
    <definedName name="_____________tot23" localSheetId="4">(____________ter66*12)+____________ter12</definedName>
    <definedName name="_____________tot23" localSheetId="0">(____________ter66*12)+____________ter12</definedName>
    <definedName name="_____________tot23">(____________ter66*12)+____________ter12</definedName>
    <definedName name="_____________tov3">#N/A</definedName>
    <definedName name="_____________tp1">#N/A</definedName>
    <definedName name="_____________xlfn.BAHTTEXT" hidden="1">#NAME?</definedName>
    <definedName name="_____________yy1" localSheetId="10">IF(#REF!&gt;=[0]!__________tp1,"",#REF!+1)</definedName>
    <definedName name="_____________yy1" localSheetId="8">IF(#REF!&gt;=_____________tp1,"",#REF!+1)</definedName>
    <definedName name="_____________yy1" localSheetId="5">IF(#REF!&gt;=__________tp1,"",#REF!+1)</definedName>
    <definedName name="_____________yy1" localSheetId="3">IF(#REF!&gt;=__________tp1,"",#REF!+1)</definedName>
    <definedName name="_____________yy1" localSheetId="4">IF(#REF!&gt;=__________tp1,"",#REF!+1)</definedName>
    <definedName name="_____________yy1" localSheetId="9">IF(#REF!&gt;=_____________tp1,"",#REF!+1)</definedName>
    <definedName name="_____________yy1" localSheetId="2">IF(#REF!&gt;=[0]!__________tp1,"",#REF!+1)</definedName>
    <definedName name="_____________yy1" localSheetId="0">IF(#REF!&gt;=_____________tp1,"",#REF!+1)</definedName>
    <definedName name="_____________yy1">IF(#REF!&gt;=__________tp1,"",#REF!+1)</definedName>
    <definedName name="____________a1">#N/A</definedName>
    <definedName name="____________a68000" localSheetId="5">#REF!</definedName>
    <definedName name="____________a68000" localSheetId="3">#REF!</definedName>
    <definedName name="____________a68000" localSheetId="4">#REF!</definedName>
    <definedName name="____________a68000" localSheetId="0">#REF!</definedName>
    <definedName name="____________a68000">#REF!</definedName>
    <definedName name="____________acc2">#N/A</definedName>
    <definedName name="____________acc3">#N/A</definedName>
    <definedName name="____________bay1">#N/A</definedName>
    <definedName name="____________bay2" localSheetId="5">#N/A</definedName>
    <definedName name="____________bay2" localSheetId="4">#N/A</definedName>
    <definedName name="____________bay2" localSheetId="0">[14]Sheet1!Interest_Rate/12</definedName>
    <definedName name="____________bay2">#N/A</definedName>
    <definedName name="____________bay3">#N/A</definedName>
    <definedName name="____________bs1">#N/A</definedName>
    <definedName name="____________bs2">#N/A</definedName>
    <definedName name="____________bsu1" localSheetId="5">#REF!</definedName>
    <definedName name="____________bsu1" localSheetId="3">#REF!</definedName>
    <definedName name="____________bsu1" localSheetId="4">#REF!</definedName>
    <definedName name="____________bsu1" localSheetId="0">#REF!</definedName>
    <definedName name="____________bsu1">#REF!</definedName>
    <definedName name="____________bsy69" localSheetId="4">#REF!</definedName>
    <definedName name="____________bsy69">#REF!</definedName>
    <definedName name="____________caf3">#N/A</definedName>
    <definedName name="____________CF1">#N/A</definedName>
    <definedName name="____________CRR9">#N/A</definedName>
    <definedName name="____________f12">#N/A</definedName>
    <definedName name="____________fin458" localSheetId="5">#REF!</definedName>
    <definedName name="____________fin458" localSheetId="3">#REF!</definedName>
    <definedName name="____________fin458" localSheetId="4">#REF!</definedName>
    <definedName name="____________fin458" localSheetId="0">#REF!</definedName>
    <definedName name="____________fin458">#REF!</definedName>
    <definedName name="____________fl1">#N/A</definedName>
    <definedName name="____________HP1">#N/A</definedName>
    <definedName name="____________in2" localSheetId="5">__________int8/12</definedName>
    <definedName name="____________in2" localSheetId="3">__________int8/12</definedName>
    <definedName name="____________in2" localSheetId="4">__________int8/12</definedName>
    <definedName name="____________in2" localSheetId="0">__________int8/12</definedName>
    <definedName name="____________in2">__________int8/12</definedName>
    <definedName name="____________in3" localSheetId="5">__________int8/12</definedName>
    <definedName name="____________in3" localSheetId="3">__________int8/12</definedName>
    <definedName name="____________in3" localSheetId="4">__________int8/12</definedName>
    <definedName name="____________in3" localSheetId="0">__________int8/12</definedName>
    <definedName name="____________in3">__________int8/12</definedName>
    <definedName name="____________in789645" localSheetId="5">#REF!</definedName>
    <definedName name="____________in789645" localSheetId="3">#REF!</definedName>
    <definedName name="____________in789645" localSheetId="4">#REF!</definedName>
    <definedName name="____________in789645" localSheetId="0">#REF!</definedName>
    <definedName name="____________in789645">#REF!</definedName>
    <definedName name="____________Int1">IF([4]Payment!$J1048576-[4]Payment!XFA1&lt;1,0,[4]Payment!$J1048576-[4]Payment!$F1)</definedName>
    <definedName name="____________int123" localSheetId="5">__________int14/12</definedName>
    <definedName name="____________int123" localSheetId="3">__________int14/12</definedName>
    <definedName name="____________int123" localSheetId="4">__________int14/12</definedName>
    <definedName name="____________int123" localSheetId="0">__________int14/12</definedName>
    <definedName name="____________int123">__________int14/12</definedName>
    <definedName name="____________int36" localSheetId="5">__________int25/12</definedName>
    <definedName name="____________int36" localSheetId="3">__________int25/12</definedName>
    <definedName name="____________int36" localSheetId="4">__________int25/12</definedName>
    <definedName name="____________int36" localSheetId="0">__________int25/12</definedName>
    <definedName name="____________int36">__________int25/12</definedName>
    <definedName name="____________int39">#N/A</definedName>
    <definedName name="____________int6" localSheetId="5">__________int8/12</definedName>
    <definedName name="____________int6" localSheetId="3">__________int8/12</definedName>
    <definedName name="____________int6" localSheetId="4">__________int8/12</definedName>
    <definedName name="____________int6" localSheetId="0">__________int8/12</definedName>
    <definedName name="____________int6">__________int8/12</definedName>
    <definedName name="____________IRR1" localSheetId="5">#REF!</definedName>
    <definedName name="____________IRR1" localSheetId="3">#REF!</definedName>
    <definedName name="____________IRR1" localSheetId="4">#REF!</definedName>
    <definedName name="____________IRR1" localSheetId="0">#REF!</definedName>
    <definedName name="____________IRR1">#REF!</definedName>
    <definedName name="____________IRR2" localSheetId="4">#REF!</definedName>
    <definedName name="____________IRR2">#REF!</definedName>
    <definedName name="____________IRR3" localSheetId="4">#REF!</definedName>
    <definedName name="____________IRR3">#REF!</definedName>
    <definedName name="____________itp1">#N/A</definedName>
    <definedName name="____________k1">#N/A</definedName>
    <definedName name="____________kk55">#N/A</definedName>
    <definedName name="____________kk65">#N/A</definedName>
    <definedName name="____________kk66">#N/A</definedName>
    <definedName name="____________kk69">[0]!_________mm38/12</definedName>
    <definedName name="____________kk77">#N/A</definedName>
    <definedName name="____________kk82">#N/A</definedName>
    <definedName name="____________kk86">#N/A</definedName>
    <definedName name="____________kk97">[0]!_________mm38/12</definedName>
    <definedName name="____________la1" localSheetId="10">#REF!</definedName>
    <definedName name="____________la1" localSheetId="8">#REF!</definedName>
    <definedName name="____________la1" localSheetId="5">#REF!</definedName>
    <definedName name="____________la1" localSheetId="3">#REF!</definedName>
    <definedName name="____________la1" localSheetId="2">#REF!</definedName>
    <definedName name="____________la1">#REF!</definedName>
    <definedName name="____________la10" localSheetId="10">#REF!</definedName>
    <definedName name="____________la10" localSheetId="4">#REF!</definedName>
    <definedName name="____________la10" localSheetId="2">#REF!</definedName>
    <definedName name="____________la10">#REF!</definedName>
    <definedName name="____________la11" localSheetId="10">IF(#REF!&lt;0.05,0,#REF!-#REF!)</definedName>
    <definedName name="____________la11" localSheetId="8">IF(#REF!&lt;0.05,0,#REF!-#REF!)</definedName>
    <definedName name="____________la11" localSheetId="5">IF(#REF!&lt;0.05,0,#REF!-#REF!)</definedName>
    <definedName name="____________la11" localSheetId="3">IF(#REF!&lt;0.05,0,#REF!-#REF!)</definedName>
    <definedName name="____________la11" localSheetId="4">IF(#REF!&lt;0.05,0,#REF!-#REF!)</definedName>
    <definedName name="____________la11" localSheetId="2">IF(#REF!&lt;0.05,0,#REF!-#REF!)</definedName>
    <definedName name="____________la11">IF(#REF!&lt;0.05,0,#REF!-#REF!)</definedName>
    <definedName name="____________la12" localSheetId="10">IF(#REF!&lt;0.05,0,#REF!*______________________________________la5)</definedName>
    <definedName name="____________la12" localSheetId="8">IF(#REF!&lt;0.05,0,#REF!*______________________________________la5)</definedName>
    <definedName name="____________la12" localSheetId="5">IF(#REF!&lt;0.05,0,#REF!*______________________________________la5)</definedName>
    <definedName name="____________la12" localSheetId="3">IF(#REF!&lt;0.05,0,#REF!*______________________________________la5)</definedName>
    <definedName name="____________la12" localSheetId="4">IF(#REF!&lt;0.05,0,#REF!*______________________________________la5)</definedName>
    <definedName name="____________la12" localSheetId="2">IF(#REF!&lt;0.05,0,#REF!*______________________________________la5)</definedName>
    <definedName name="____________la12" localSheetId="0">IF(#REF!&lt;0.05,0,#REF!*______________________________________la5)</definedName>
    <definedName name="____________la12">IF(#REF!&lt;0.05,0,#REF!*______________________________________la5)</definedName>
    <definedName name="____________la13" localSheetId="10">IF(#REF!="",0,#REF!+#REF!)</definedName>
    <definedName name="____________la13" localSheetId="8">IF(#REF!="",0,#REF!+#REF!)</definedName>
    <definedName name="____________la13" localSheetId="5">IF(#REF!="",0,#REF!+#REF!)</definedName>
    <definedName name="____________la13" localSheetId="3">IF(#REF!="",0,#REF!+#REF!)</definedName>
    <definedName name="____________la13" localSheetId="4">IF(#REF!="",0,#REF!+#REF!)</definedName>
    <definedName name="____________la13" localSheetId="2">IF(#REF!="",0,#REF!+#REF!)</definedName>
    <definedName name="____________la13">IF(#REF!="",0,#REF!+#REF!)</definedName>
    <definedName name="____________la14" localSheetId="10">IF(#REF!="",0,#REF!+#REF!)</definedName>
    <definedName name="____________la14" localSheetId="5">IF(#REF!="",0,#REF!+#REF!)</definedName>
    <definedName name="____________la14" localSheetId="3">IF(#REF!="",0,#REF!+#REF!)</definedName>
    <definedName name="____________la14" localSheetId="4">IF(#REF!="",0,#REF!+#REF!)</definedName>
    <definedName name="____________la14" localSheetId="2">IF(#REF!="",0,#REF!+#REF!)</definedName>
    <definedName name="____________la14">IF(#REF!="",0,#REF!+#REF!)</definedName>
    <definedName name="____________la15" localSheetId="10">IF(#REF!-#REF!&lt;1,0,#REF!-#REF!)</definedName>
    <definedName name="____________la15" localSheetId="8">IF(#REF!-#REF!&lt;1,0,#REF!-#REF!)</definedName>
    <definedName name="____________la15" localSheetId="5">IF(#REF!-#REF!&lt;1,0,#REF!-#REF!)</definedName>
    <definedName name="____________la15" localSheetId="3">IF(#REF!-#REF!&lt;1,0,#REF!-#REF!)</definedName>
    <definedName name="____________la15" localSheetId="4">IF(#REF!-#REF!&lt;1,0,#REF!-#REF!)</definedName>
    <definedName name="____________la15" localSheetId="2">IF(#REF!-#REF!&lt;1,0,#REF!-#REF!)</definedName>
    <definedName name="____________la15">IF(#REF!-#REF!&lt;1,0,#REF!-#REF!)</definedName>
    <definedName name="____________la2" localSheetId="8">#N/A</definedName>
    <definedName name="____________la2" localSheetId="9">#N/A</definedName>
    <definedName name="____________la2">#N/A</definedName>
    <definedName name="____________la3" localSheetId="10">#REF!</definedName>
    <definedName name="____________la3" localSheetId="8">#REF!</definedName>
    <definedName name="____________la3" localSheetId="5">#REF!</definedName>
    <definedName name="____________la3" localSheetId="3">#REF!</definedName>
    <definedName name="____________la3" localSheetId="4">#REF!</definedName>
    <definedName name="____________la3" localSheetId="2">#REF!</definedName>
    <definedName name="____________la3">#REF!</definedName>
    <definedName name="____________la4" localSheetId="10">#REF!</definedName>
    <definedName name="____________la4" localSheetId="4">#REF!</definedName>
    <definedName name="____________la4" localSheetId="2">#REF!</definedName>
    <definedName name="____________la4">#REF!</definedName>
    <definedName name="____________la5" localSheetId="8">#N/A</definedName>
    <definedName name="____________la5" localSheetId="9">#N/A</definedName>
    <definedName name="____________la5">#N/A</definedName>
    <definedName name="____________la6" localSheetId="10">#REF!</definedName>
    <definedName name="____________la6" localSheetId="8">#REF!</definedName>
    <definedName name="____________la6" localSheetId="5">#REF!</definedName>
    <definedName name="____________la6" localSheetId="3">#REF!</definedName>
    <definedName name="____________la6" localSheetId="4">#REF!</definedName>
    <definedName name="____________la6" localSheetId="2">#REF!</definedName>
    <definedName name="____________la6">#REF!</definedName>
    <definedName name="____________la7">#N/A</definedName>
    <definedName name="____________la8" localSheetId="10">IF(#REF!&gt;=________________________________________la2,"",#REF!+1)</definedName>
    <definedName name="____________la8" localSheetId="8">IF(#REF!&gt;=________________________________________la2,"",#REF!+1)</definedName>
    <definedName name="____________la8" localSheetId="5">IF(#REF!&gt;=________________________________________la2,"",#REF!+1)</definedName>
    <definedName name="____________la8" localSheetId="3">IF(#REF!&gt;=________________________________________la2,"",#REF!+1)</definedName>
    <definedName name="____________la8" localSheetId="4">IF(#REF!&gt;=________________________________________la2,"",#REF!+1)</definedName>
    <definedName name="____________la8" localSheetId="2">IF(#REF!&gt;=________________________________________la2,"",#REF!+1)</definedName>
    <definedName name="____________la8" localSheetId="0">IF(#REF!&gt;=________________________________________la2,"",#REF!+1)</definedName>
    <definedName name="____________la8">IF(#REF!&gt;=________________________________________la2,"",#REF!+1)</definedName>
    <definedName name="____________la9" localSheetId="10">#REF!</definedName>
    <definedName name="____________la9" localSheetId="4">#REF!</definedName>
    <definedName name="____________la9" localSheetId="2">#REF!</definedName>
    <definedName name="____________la9">#REF!</definedName>
    <definedName name="____________m1" localSheetId="4">#REF!</definedName>
    <definedName name="____________m1">#REF!</definedName>
    <definedName name="____________ma456">#REF!</definedName>
    <definedName name="____________ma4587">#REF!</definedName>
    <definedName name="____________me1">#REF!</definedName>
    <definedName name="____________me789">#REF!</definedName>
    <definedName name="____________mec3">#REF!</definedName>
    <definedName name="____________ml1">#REF!</definedName>
    <definedName name="____________mlr6">#REF!</definedName>
    <definedName name="____________mm100">#N/A</definedName>
    <definedName name="____________mm101">#N/A</definedName>
    <definedName name="____________mm103">#N/A</definedName>
    <definedName name="____________mm104">#N/A</definedName>
    <definedName name="____________mm29">#N/A</definedName>
    <definedName name="____________mm47">#N/A</definedName>
    <definedName name="____________mm57">#N/A</definedName>
    <definedName name="____________mm65">[0]!_________mm38/12</definedName>
    <definedName name="____________mm96">#N/A</definedName>
    <definedName name="____________mm99">#N/A</definedName>
    <definedName name="____________n789">#N/A</definedName>
    <definedName name="____________na11">#N/A</definedName>
    <definedName name="____________na12">#N/A</definedName>
    <definedName name="____________na14">#N/A</definedName>
    <definedName name="____________na23">#N/A</definedName>
    <definedName name="____________new1">'[11]หน้า 1'!$N$2</definedName>
    <definedName name="____________new2">'[11]หน้า 1'!$N$2</definedName>
    <definedName name="____________nn15">#N/A</definedName>
    <definedName name="____________nu2" localSheetId="5">IF(_____________to5&gt;___________fir3,1,"")</definedName>
    <definedName name="____________nu2" localSheetId="3">IF(_____________to5&gt;___________fir3,1,"")</definedName>
    <definedName name="____________nu2" localSheetId="4">IF(_____________to5&gt;___________fir3,1,"")</definedName>
    <definedName name="____________nu2" localSheetId="0">IF(_____________to5&gt;___________fir3,1,"")</definedName>
    <definedName name="____________nu2">IF(_____________to5&gt;___________fir3,1,"")</definedName>
    <definedName name="____________nu3" localSheetId="5">IF(____________to6&gt;___________fir3,1,"")</definedName>
    <definedName name="____________nu3" localSheetId="3">IF(____________to6&gt;___________fir3,1,"")</definedName>
    <definedName name="____________nu3" localSheetId="4">IF(____________to6&gt;___________fir3,1,"")</definedName>
    <definedName name="____________nu3" localSheetId="0">IF(____________to6&gt;___________fir3,1,"")</definedName>
    <definedName name="____________nu3">IF(____________to6&gt;___________fir3,1,"")</definedName>
    <definedName name="____________nu4" localSheetId="5">IF(_______________to6&gt;______________fir3,1,"")</definedName>
    <definedName name="____________nu4" localSheetId="3">IF(_______________to6&gt;______________fir3,1,"")</definedName>
    <definedName name="____________nu4" localSheetId="4">IF(_______________to6&gt;______________fir3,1,"")</definedName>
    <definedName name="____________nu4" localSheetId="0">IF(_______________to6&gt;______________fir3,1,"")</definedName>
    <definedName name="____________nu4">IF(_______________to6&gt;______________fir3,1,"")</definedName>
    <definedName name="____________nu777">#N/A</definedName>
    <definedName name="____________nu8">#N/A</definedName>
    <definedName name="____________nu9" localSheetId="5">IF(____________tov3&gt;___________fir3,1,"")</definedName>
    <definedName name="____________nu9" localSheetId="3">IF(____________tov3&gt;___________fir3,1,"")</definedName>
    <definedName name="____________nu9" localSheetId="4">IF(____________tov3&gt;___________fir3,1,"")</definedName>
    <definedName name="____________nu9" localSheetId="0">IF(____________tov3&gt;___________fir3,1,"")</definedName>
    <definedName name="____________nu9">IF(____________tov3&gt;___________fir3,1,"")</definedName>
    <definedName name="____________num1">#N/A</definedName>
    <definedName name="____________num2">#N/A</definedName>
    <definedName name="____________num3">#N/A</definedName>
    <definedName name="____________num78">#N/A</definedName>
    <definedName name="____________oo18">#N/A</definedName>
    <definedName name="____________oo34">#N/A</definedName>
    <definedName name="____________oo38">#N/A</definedName>
    <definedName name="____________p1">#N/A</definedName>
    <definedName name="____________p12">#N/A</definedName>
    <definedName name="____________p2">#N/A</definedName>
    <definedName name="____________p789">#N/A</definedName>
    <definedName name="____________pa3">#N/A</definedName>
    <definedName name="____________pa6">#N/A</definedName>
    <definedName name="____________pa7">#N/A</definedName>
    <definedName name="____________pa8">#N/A</definedName>
    <definedName name="____________pay1">#N/A</definedName>
    <definedName name="____________pay12">#N/A</definedName>
    <definedName name="____________pay2" localSheetId="8">#REF!</definedName>
    <definedName name="____________pay2" localSheetId="9">#REF!</definedName>
    <definedName name="____________pay2">#N/A</definedName>
    <definedName name="____________pay3">#N/A</definedName>
    <definedName name="____________pay36">#N/A</definedName>
    <definedName name="____________pay369">#N/A</definedName>
    <definedName name="____________pay78">#N/A</definedName>
    <definedName name="____________per1" localSheetId="5">#REF!</definedName>
    <definedName name="____________per1" localSheetId="3">#REF!</definedName>
    <definedName name="____________per1" localSheetId="4">#REF!</definedName>
    <definedName name="____________per1" localSheetId="0">#REF!</definedName>
    <definedName name="____________per1">#REF!</definedName>
    <definedName name="____________per4578" localSheetId="4">#REF!</definedName>
    <definedName name="____________per4578">#REF!</definedName>
    <definedName name="____________pl1">#N/A</definedName>
    <definedName name="____________pmt1" localSheetId="10">IF(#REF!&lt;0.05,0,#REF!-#REF!)</definedName>
    <definedName name="____________pmt1" localSheetId="8">#N/A</definedName>
    <definedName name="____________pmt1" localSheetId="5">IF(#REF!&lt;0.05,0,#REF!-#REF!)</definedName>
    <definedName name="____________pmt1" localSheetId="3">IF(#REF!&lt;0.05,0,#REF!-#REF!)</definedName>
    <definedName name="____________pmt1" localSheetId="4">IF(#REF!&lt;0.05,0,#REF!-#REF!)</definedName>
    <definedName name="____________pmt1" localSheetId="9">#N/A</definedName>
    <definedName name="____________pmt1" localSheetId="2">IF(#REF!&lt;0.05,0,#REF!-#REF!)</definedName>
    <definedName name="____________pmt1" localSheetId="0">#N/A</definedName>
    <definedName name="____________pmt1">IF(#REF!&lt;0.05,0,#REF!-#REF!)</definedName>
    <definedName name="____________pmt2">#N/A</definedName>
    <definedName name="____________pmt3" localSheetId="10">#REF!</definedName>
    <definedName name="____________pmt3" localSheetId="8">#N/A</definedName>
    <definedName name="____________pmt3" localSheetId="5">#REF!</definedName>
    <definedName name="____________pmt3" localSheetId="3">#REF!</definedName>
    <definedName name="____________pmt3" localSheetId="9">#N/A</definedName>
    <definedName name="____________pmt3" localSheetId="2">#REF!</definedName>
    <definedName name="____________pmt3" localSheetId="0">#REF!</definedName>
    <definedName name="____________pmt3">#REF!</definedName>
    <definedName name="____________pn1">#N/A</definedName>
    <definedName name="____________pn2" localSheetId="10">#N/A</definedName>
    <definedName name="____________pn2" localSheetId="8">#N/A</definedName>
    <definedName name="____________pn2" localSheetId="5">#N/A</definedName>
    <definedName name="____________pn2" localSheetId="3">#N/A</definedName>
    <definedName name="____________pn2" localSheetId="9">#N/A</definedName>
    <definedName name="____________pn2" localSheetId="2">[18]FL!$D$8</definedName>
    <definedName name="____________pn2" localSheetId="0">#N/A</definedName>
    <definedName name="____________pn2">[18]FL!$D$8</definedName>
    <definedName name="____________pn3" localSheetId="10">#REF!</definedName>
    <definedName name="____________pn3" localSheetId="8">#REF!</definedName>
    <definedName name="____________pn3" localSheetId="5">#REF!</definedName>
    <definedName name="____________pn3" localSheetId="3">#REF!</definedName>
    <definedName name="____________pn3" localSheetId="4">#REF!</definedName>
    <definedName name="____________pn3" localSheetId="2">#REF!</definedName>
    <definedName name="____________pn3">#REF!</definedName>
    <definedName name="____________po2">#N/A</definedName>
    <definedName name="____________po3">#N/A</definedName>
    <definedName name="____________pp1">#N/A</definedName>
    <definedName name="____________pr3654" localSheetId="5">#REF!</definedName>
    <definedName name="____________pr3654" localSheetId="3">#REF!</definedName>
    <definedName name="____________pr3654" localSheetId="4">#REF!</definedName>
    <definedName name="____________pr3654" localSheetId="0">#REF!</definedName>
    <definedName name="____________pr3654">#REF!</definedName>
    <definedName name="____________pre789" localSheetId="4">#REF!</definedName>
    <definedName name="____________pre789">#REF!</definedName>
    <definedName name="____________pro1" localSheetId="4">#REF!</definedName>
    <definedName name="____________pro1">#REF!</definedName>
    <definedName name="____________pro2">#REF!</definedName>
    <definedName name="____________ps100" localSheetId="8">#N/A</definedName>
    <definedName name="____________ps100" localSheetId="5">#N/A</definedName>
    <definedName name="____________ps100" localSheetId="4">#N/A</definedName>
    <definedName name="____________ps100" localSheetId="9">#N/A</definedName>
    <definedName name="____________ps100" localSheetId="0">[19]!Interest_Rate/12</definedName>
    <definedName name="____________ps100">#N/A</definedName>
    <definedName name="____________s1">#N/A</definedName>
    <definedName name="____________to1">#N/A</definedName>
    <definedName name="____________to5">#N/A</definedName>
    <definedName name="____________to6">#N/A</definedName>
    <definedName name="____________to789" localSheetId="5">(___________ter456*12)+___________ter123</definedName>
    <definedName name="____________to789" localSheetId="3">(___________ter456*12)+___________ter123</definedName>
    <definedName name="____________to789" localSheetId="4">(___________ter456*12)+___________ter123</definedName>
    <definedName name="____________to789" localSheetId="0">(___________ter456*12)+___________ter123</definedName>
    <definedName name="____________to789">(___________ter456*12)+___________ter123</definedName>
    <definedName name="____________to9">#N/A</definedName>
    <definedName name="____________top1">#N/A</definedName>
    <definedName name="____________tot124">#N/A</definedName>
    <definedName name="____________tot23" localSheetId="5">(___________ter66*12)+___________ter12</definedName>
    <definedName name="____________tot23" localSheetId="3">(___________ter66*12)+___________ter12</definedName>
    <definedName name="____________tot23" localSheetId="4">(___________ter66*12)+___________ter12</definedName>
    <definedName name="____________tot23" localSheetId="0">(___________ter66*12)+___________ter12</definedName>
    <definedName name="____________tot23">(___________ter66*12)+___________ter12</definedName>
    <definedName name="____________tov3">#N/A</definedName>
    <definedName name="____________tp1">#N/A</definedName>
    <definedName name="____________xlfn.BAHTTEXT" hidden="1">#NAME?</definedName>
    <definedName name="____________yy1" localSheetId="10">IF(#REF!&gt;=[0]!___________tp1,"",#REF!+1)</definedName>
    <definedName name="____________yy1" localSheetId="8">IF(#REF!&gt;=__________________tp1,"",#REF!+1)</definedName>
    <definedName name="____________yy1" localSheetId="5">IF(#REF!&gt;=___________tp1,"",#REF!+1)</definedName>
    <definedName name="____________yy1" localSheetId="3">IF(#REF!&gt;=___________tp1,"",#REF!+1)</definedName>
    <definedName name="____________yy1" localSheetId="4">IF(#REF!&gt;=___________tp1,"",#REF!+1)</definedName>
    <definedName name="____________yy1" localSheetId="9">IF(#REF!&gt;=__________________tp1,"",#REF!+1)</definedName>
    <definedName name="____________yy1" localSheetId="2">IF(#REF!&gt;=[0]!___________tp1,"",#REF!+1)</definedName>
    <definedName name="____________yy1" localSheetId="0">IF(#REF!&gt;=__________________tp1,"",#REF!+1)</definedName>
    <definedName name="____________yy1">IF(#REF!&gt;=___________tp1,"",#REF!+1)</definedName>
    <definedName name="___________a1">#N/A</definedName>
    <definedName name="___________a68000" localSheetId="5">#REF!</definedName>
    <definedName name="___________a68000" localSheetId="3">#REF!</definedName>
    <definedName name="___________a68000" localSheetId="4">#REF!</definedName>
    <definedName name="___________a68000" localSheetId="0">#REF!</definedName>
    <definedName name="___________a68000">#REF!</definedName>
    <definedName name="___________aaa1">#N/A</definedName>
    <definedName name="___________aaa10">#N/A</definedName>
    <definedName name="___________aaa11">#N/A</definedName>
    <definedName name="___________aaa12">#N/A</definedName>
    <definedName name="___________aaa13">#N/A</definedName>
    <definedName name="___________aaa2">#N/A</definedName>
    <definedName name="___________aaa20">#REF!</definedName>
    <definedName name="___________aaa21">#N/A</definedName>
    <definedName name="___________aaa23">#N/A</definedName>
    <definedName name="___________aaa24">#N/A</definedName>
    <definedName name="___________aaa25">#N/A</definedName>
    <definedName name="___________aaa26">#N/A</definedName>
    <definedName name="___________aaa27">IF(#REF!&lt;0.05,0,#REF!*___________aaa13)</definedName>
    <definedName name="___________aaa28">#REF!</definedName>
    <definedName name="___________aaa29">#N/A</definedName>
    <definedName name="___________aaa3">#N/A</definedName>
    <definedName name="___________aaa30">#N/A</definedName>
    <definedName name="___________aaa31">#N/A</definedName>
    <definedName name="___________aaa33">#N/A</definedName>
    <definedName name="___________aaa34">#N/A</definedName>
    <definedName name="___________aaa35">#N/A</definedName>
    <definedName name="___________aaa36">#N/A</definedName>
    <definedName name="___________aaa37">#N/A</definedName>
    <definedName name="___________aaa38">#REF!</definedName>
    <definedName name="___________aaa39">#N/A</definedName>
    <definedName name="___________aaa4">IF(#REF!&gt;=___________aaa34,"",#REF!+1)</definedName>
    <definedName name="___________aaa40">#N/A</definedName>
    <definedName name="___________aaa41">#REF!</definedName>
    <definedName name="___________aaa42">#REF!</definedName>
    <definedName name="___________aaa43">(___________aaa42*12)+___________aaa41</definedName>
    <definedName name="___________aaa44">#N/A</definedName>
    <definedName name="___________aaa45">#N/A</definedName>
    <definedName name="___________aaa46">#N/A</definedName>
    <definedName name="___________aaa47">([0]!___________aaa42*12)+[0]!___________aaa41</definedName>
    <definedName name="___________aaa48">IF(#REF!&gt;=___________aaa34,"",#REF!+1)</definedName>
    <definedName name="___________aaa49">([0]!___________aaa42*12)+[0]!___________aaa41</definedName>
    <definedName name="___________aaa5">(___________aaa42*12)+___________aaa41</definedName>
    <definedName name="___________aaa50">([0]!___________aaa42*12)+[0]!___________aaa41</definedName>
    <definedName name="___________aaa51">#N/A</definedName>
    <definedName name="___________aaa54">#N/A</definedName>
    <definedName name="___________aaa55">([0]!___________aaa42*12)+[0]!___________aaa41</definedName>
    <definedName name="___________aaa56">IF(#REF!&gt;=___________aaa25,"",#REF!+1)</definedName>
    <definedName name="___________aaa57">#N/A</definedName>
    <definedName name="___________aaa58">#N/A</definedName>
    <definedName name="___________aaa59">([0]!___________aaa42*12)+[0]!___________aaa41</definedName>
    <definedName name="___________aaa6">(___________aaa42*12)+___________aaa41</definedName>
    <definedName name="___________aaa60">#N/A</definedName>
    <definedName name="___________aaa61">([0]!___________aaa42*12)+[0]!___________aaa41</definedName>
    <definedName name="___________aaa62">#N/A</definedName>
    <definedName name="___________aaa63">[0]!___________aaa20/12</definedName>
    <definedName name="___________aaa64">#N/A</definedName>
    <definedName name="___________aaa7">#REF!</definedName>
    <definedName name="___________aaa8">#N/A</definedName>
    <definedName name="___________acc2">#N/A</definedName>
    <definedName name="___________acc3">#N/A</definedName>
    <definedName name="___________bay1">#N/A</definedName>
    <definedName name="___________bay2">#N/A</definedName>
    <definedName name="___________bay3">#N/A</definedName>
    <definedName name="___________bs1">#N/A</definedName>
    <definedName name="___________bs2">#N/A</definedName>
    <definedName name="___________bsu1" localSheetId="5">#REF!</definedName>
    <definedName name="___________bsu1" localSheetId="3">#REF!</definedName>
    <definedName name="___________bsu1" localSheetId="4">#REF!</definedName>
    <definedName name="___________bsu1" localSheetId="0">#REF!</definedName>
    <definedName name="___________bsu1">#REF!</definedName>
    <definedName name="___________bsy69" localSheetId="4">#REF!</definedName>
    <definedName name="___________bsy69">#REF!</definedName>
    <definedName name="___________caf3">#N/A</definedName>
    <definedName name="___________CF1">#N/A</definedName>
    <definedName name="___________CRR9">#N/A</definedName>
    <definedName name="___________f12">#N/A</definedName>
    <definedName name="___________fin458" localSheetId="5">#REF!</definedName>
    <definedName name="___________fin458" localSheetId="3">#REF!</definedName>
    <definedName name="___________fin458" localSheetId="4">#REF!</definedName>
    <definedName name="___________fin458" localSheetId="0">#REF!</definedName>
    <definedName name="___________fin458">#REF!</definedName>
    <definedName name="___________fl1">#N/A</definedName>
    <definedName name="___________HP1">#N/A</definedName>
    <definedName name="___________in2" localSheetId="5">[0]!_________int8/12</definedName>
    <definedName name="___________in2" localSheetId="3">[0]!_________int8/12</definedName>
    <definedName name="___________in2" localSheetId="4">[0]!_________int8/12</definedName>
    <definedName name="___________in2" localSheetId="0">_________int8/12</definedName>
    <definedName name="___________in2">_________int8/12</definedName>
    <definedName name="___________in3" localSheetId="5">[0]!_________int8/12</definedName>
    <definedName name="___________in3" localSheetId="3">[0]!_________int8/12</definedName>
    <definedName name="___________in3" localSheetId="4">[0]!_________int8/12</definedName>
    <definedName name="___________in3" localSheetId="0">_________int8/12</definedName>
    <definedName name="___________in3">_________int8/12</definedName>
    <definedName name="___________in789645" localSheetId="5">#REF!</definedName>
    <definedName name="___________in789645" localSheetId="3">#REF!</definedName>
    <definedName name="___________in789645" localSheetId="4">#REF!</definedName>
    <definedName name="___________in789645" localSheetId="0">#REF!</definedName>
    <definedName name="___________in789645">#REF!</definedName>
    <definedName name="___________Int1">IF([4]Payment!$J1048576-[4]Payment!XFA1&lt;1,0,[4]Payment!$J1048576-[4]Payment!$F1)</definedName>
    <definedName name="___________int123" localSheetId="5">[0]!_________int14/12</definedName>
    <definedName name="___________int123" localSheetId="3">[0]!_________int14/12</definedName>
    <definedName name="___________int123" localSheetId="4">[0]!_________int14/12</definedName>
    <definedName name="___________int123" localSheetId="0">_________int14/12</definedName>
    <definedName name="___________int123">_________int14/12</definedName>
    <definedName name="___________int36" localSheetId="5">[0]!_________int25/12</definedName>
    <definedName name="___________int36" localSheetId="3">[0]!_________int25/12</definedName>
    <definedName name="___________int36" localSheetId="4">[0]!_________int25/12</definedName>
    <definedName name="___________int36" localSheetId="0">_________int25/12</definedName>
    <definedName name="___________int36">_________int25/12</definedName>
    <definedName name="___________int39">#N/A</definedName>
    <definedName name="___________int6" localSheetId="5">[0]!_________int8/12</definedName>
    <definedName name="___________int6" localSheetId="3">[0]!_________int8/12</definedName>
    <definedName name="___________int6" localSheetId="4">[0]!_________int8/12</definedName>
    <definedName name="___________int6" localSheetId="0">_________int8/12</definedName>
    <definedName name="___________int6">_________int8/12</definedName>
    <definedName name="___________IRR1" localSheetId="5">#REF!</definedName>
    <definedName name="___________IRR1" localSheetId="3">#REF!</definedName>
    <definedName name="___________IRR1" localSheetId="4">#REF!</definedName>
    <definedName name="___________IRR1" localSheetId="0">#REF!</definedName>
    <definedName name="___________IRR1">#REF!</definedName>
    <definedName name="___________IRR2" localSheetId="4">#REF!</definedName>
    <definedName name="___________IRR2">#REF!</definedName>
    <definedName name="___________IRR3" localSheetId="4">#REF!</definedName>
    <definedName name="___________IRR3">#REF!</definedName>
    <definedName name="___________itp1">#N/A</definedName>
    <definedName name="___________k1">#N/A</definedName>
    <definedName name="___________kk100">IF(#REF!&lt;0.05,0,#REF!*รับจ่าย11)</definedName>
    <definedName name="___________kk47">Scheduled_Payment+Extra_Payment</definedName>
    <definedName name="___________kk48">IF(#REF!&lt;0.05,0,#REF!*รับจ่าย11)</definedName>
    <definedName name="___________kk49">#N/A</definedName>
    <definedName name="___________kk50">#N/A</definedName>
    <definedName name="___________kk51">#N/A</definedName>
    <definedName name="___________kk52">#N/A</definedName>
    <definedName name="___________kk53">Scheduled_Payment+Extra_Payment</definedName>
    <definedName name="___________kk54">Scheduled_Payment+Extra_Payment</definedName>
    <definedName name="___________kk55">#N/A</definedName>
    <definedName name="___________kk56">#N/A</definedName>
    <definedName name="___________kk57">#N/A</definedName>
    <definedName name="___________kk58">#N/A</definedName>
    <definedName name="___________kk59">#N/A</definedName>
    <definedName name="___________kk60">IF(#REF!&gt;=___________kk55,"",#REF!+1)</definedName>
    <definedName name="___________kk61">#N/A</definedName>
    <definedName name="___________kk62">#N/A</definedName>
    <definedName name="___________kk63">#N/A</definedName>
    <definedName name="___________kk64">#N/A</definedName>
    <definedName name="___________kk65">#N/A</definedName>
    <definedName name="___________kk66">IF(#REF!&gt;=___________kk65,"",#REF!+1)</definedName>
    <definedName name="___________kk67">#N/A</definedName>
    <definedName name="___________kk68">#N/A</definedName>
    <definedName name="___________kk69">#N/A</definedName>
    <definedName name="___________kk70">IF(#REF!&lt;0.05,0,#REF!*___________kk69)</definedName>
    <definedName name="___________kk71">Scheduled_Payment+Extra_Payment</definedName>
    <definedName name="___________kk72">IF(#REF!&lt;0.05,0,#REF!*รับจ่าย11)</definedName>
    <definedName name="___________kk73">Scheduled_Payment+Extra_Payment</definedName>
    <definedName name="___________kk74">IF(#REF!&gt;=GHKHGKGHJ,"",#REF!+1)</definedName>
    <definedName name="___________kk75">#N/A</definedName>
    <definedName name="___________kk76">Scheduled_Payment+Extra_Payment</definedName>
    <definedName name="___________kk77">#N/A</definedName>
    <definedName name="___________kk78">#N/A</definedName>
    <definedName name="___________kk79">#N/A</definedName>
    <definedName name="___________kk80">IF(#REF!&gt;=___________kk77,"",#REF!+1)</definedName>
    <definedName name="___________kk81">#N/A</definedName>
    <definedName name="___________kk82">#N/A</definedName>
    <definedName name="___________kk83">#N/A</definedName>
    <definedName name="___________kk84">#N/A</definedName>
    <definedName name="___________kk85">#N/A</definedName>
    <definedName name="___________kk86">#N/A</definedName>
    <definedName name="___________kk87">#N/A</definedName>
    <definedName name="___________kk88">#N/A</definedName>
    <definedName name="___________kk89">#N/A</definedName>
    <definedName name="___________kk91">#N/A</definedName>
    <definedName name="___________kk92">#N/A</definedName>
    <definedName name="___________kk93">#N/A</definedName>
    <definedName name="___________kk94">#N/A</definedName>
    <definedName name="___________kk95">#N/A</definedName>
    <definedName name="___________kk96">#N/A</definedName>
    <definedName name="___________kk97">#N/A</definedName>
    <definedName name="___________kk98">IF(#REF!&lt;0.05,0,#REF!*___________kk97)</definedName>
    <definedName name="___________kk99">Scheduled_Payment+Extra_Payment</definedName>
    <definedName name="___________la1" localSheetId="10">#REF!</definedName>
    <definedName name="___________la1" localSheetId="8">#REF!</definedName>
    <definedName name="___________la1" localSheetId="5">#REF!</definedName>
    <definedName name="___________la1" localSheetId="3">#REF!</definedName>
    <definedName name="___________la1" localSheetId="4">#REF!</definedName>
    <definedName name="___________la1" localSheetId="2">#REF!</definedName>
    <definedName name="___________la1">#REF!</definedName>
    <definedName name="___________la10" localSheetId="10">#REF!</definedName>
    <definedName name="___________la10" localSheetId="4">#REF!</definedName>
    <definedName name="___________la10" localSheetId="2">#REF!</definedName>
    <definedName name="___________la10">#REF!</definedName>
    <definedName name="___________la11" localSheetId="10">IF(#REF!&lt;0.05,0,#REF!-#REF!)</definedName>
    <definedName name="___________la11" localSheetId="8">IF(#REF!&lt;0.05,0,#REF!-#REF!)</definedName>
    <definedName name="___________la11" localSheetId="5">IF(#REF!&lt;0.05,0,#REF!-#REF!)</definedName>
    <definedName name="___________la11" localSheetId="3">IF(#REF!&lt;0.05,0,#REF!-#REF!)</definedName>
    <definedName name="___________la11" localSheetId="4">IF(#REF!&lt;0.05,0,#REF!-#REF!)</definedName>
    <definedName name="___________la11" localSheetId="2">IF(#REF!&lt;0.05,0,#REF!-#REF!)</definedName>
    <definedName name="___________la11">IF(#REF!&lt;0.05,0,#REF!-#REF!)</definedName>
    <definedName name="___________la12" localSheetId="8">IF(#REF!&lt;0.05,0,#REF!*Statement!___________la5)</definedName>
    <definedName name="___________la12" localSheetId="5">#N/A</definedName>
    <definedName name="___________la12" localSheetId="4">#N/A</definedName>
    <definedName name="___________la12" localSheetId="9">IF(#REF!&lt;0.05,0,#REF!*'[8]รายชื่อบริษัทเช่า ปี 55'!___________la5)</definedName>
    <definedName name="___________la12" localSheetId="0">IF(#REF!&lt;0.05,0,#REF!*'[9]รายชื่อบริษัทเช่า ปี 55'!___________la5)</definedName>
    <definedName name="___________la12">#N/A</definedName>
    <definedName name="___________la13" localSheetId="10">IF(#REF!="",0,#REF!+#REF!)</definedName>
    <definedName name="___________la13" localSheetId="8">IF(#REF!="",0,#REF!+#REF!)</definedName>
    <definedName name="___________la13" localSheetId="5">IF(#REF!="",0,#REF!+#REF!)</definedName>
    <definedName name="___________la13" localSheetId="3">IF(#REF!="",0,#REF!+#REF!)</definedName>
    <definedName name="___________la13" localSheetId="4">IF(#REF!="",0,#REF!+#REF!)</definedName>
    <definedName name="___________la13" localSheetId="2">IF(#REF!="",0,#REF!+#REF!)</definedName>
    <definedName name="___________la13">IF(#REF!="",0,#REF!+#REF!)</definedName>
    <definedName name="___________la14" localSheetId="10">IF(#REF!="",0,#REF!+#REF!)</definedName>
    <definedName name="___________la14" localSheetId="5">IF(#REF!="",0,#REF!+#REF!)</definedName>
    <definedName name="___________la14" localSheetId="3">IF(#REF!="",0,#REF!+#REF!)</definedName>
    <definedName name="___________la14" localSheetId="4">IF(#REF!="",0,#REF!+#REF!)</definedName>
    <definedName name="___________la14" localSheetId="2">IF(#REF!="",0,#REF!+#REF!)</definedName>
    <definedName name="___________la14">IF(#REF!="",0,#REF!+#REF!)</definedName>
    <definedName name="___________la15" localSheetId="10">IF(#REF!-#REF!&lt;1,0,#REF!-#REF!)</definedName>
    <definedName name="___________la15" localSheetId="8">IF(#REF!-#REF!&lt;1,0,#REF!-#REF!)</definedName>
    <definedName name="___________la15" localSheetId="5">IF(#REF!-#REF!&lt;1,0,#REF!-#REF!)</definedName>
    <definedName name="___________la15" localSheetId="3">IF(#REF!-#REF!&lt;1,0,#REF!-#REF!)</definedName>
    <definedName name="___________la15" localSheetId="4">IF(#REF!-#REF!&lt;1,0,#REF!-#REF!)</definedName>
    <definedName name="___________la15" localSheetId="2">IF(#REF!-#REF!&lt;1,0,#REF!-#REF!)</definedName>
    <definedName name="___________la15">IF(#REF!-#REF!&lt;1,0,#REF!-#REF!)</definedName>
    <definedName name="___________la2" localSheetId="8">#N/A</definedName>
    <definedName name="___________la2" localSheetId="5">#N/A</definedName>
    <definedName name="___________la2" localSheetId="4">#N/A</definedName>
    <definedName name="___________la2" localSheetId="9">('[8]รายชื่อบริษัทเช่า ปี 55'!_______la3*12)+'[8]รายชื่อบริษัทเช่า ปี 55'!_______la4</definedName>
    <definedName name="___________la2" localSheetId="0">('[10]รายชื่อบริษัทเช่า ปี 55'!_______la3*12)+'[10]รายชื่อบริษัทเช่า ปี 55'!_______la4</definedName>
    <definedName name="___________la2">#N/A</definedName>
    <definedName name="___________la3" localSheetId="10">#REF!</definedName>
    <definedName name="___________la3" localSheetId="8">#REF!</definedName>
    <definedName name="___________la3" localSheetId="5">#REF!</definedName>
    <definedName name="___________la3" localSheetId="3">#REF!</definedName>
    <definedName name="___________la3" localSheetId="4">#REF!</definedName>
    <definedName name="___________la3" localSheetId="2">#REF!</definedName>
    <definedName name="___________la3">#REF!</definedName>
    <definedName name="___________la4" localSheetId="10">#REF!</definedName>
    <definedName name="___________la4" localSheetId="4">#REF!</definedName>
    <definedName name="___________la4" localSheetId="2">#REF!</definedName>
    <definedName name="___________la4">#REF!</definedName>
    <definedName name="___________la5" localSheetId="8">Statement!_________la1/12</definedName>
    <definedName name="___________la5" localSheetId="5">#N/A</definedName>
    <definedName name="___________la5" localSheetId="4">#N/A</definedName>
    <definedName name="___________la5" localSheetId="9">'[8]รายชื่อบริษัทเช่า ปี 55'!_______la1/12</definedName>
    <definedName name="___________la5" localSheetId="0">'[10]รายชื่อบริษัทเช่า ปี 55'!_______la1/12</definedName>
    <definedName name="___________la5">#N/A</definedName>
    <definedName name="___________la6" localSheetId="10">#REF!</definedName>
    <definedName name="___________la6" localSheetId="8">#REF!</definedName>
    <definedName name="___________la6" localSheetId="5">#REF!</definedName>
    <definedName name="___________la6" localSheetId="3">#REF!</definedName>
    <definedName name="___________la6" localSheetId="4">#REF!</definedName>
    <definedName name="___________la6" localSheetId="2">#REF!</definedName>
    <definedName name="___________la6">#REF!</definedName>
    <definedName name="___________la7" localSheetId="8">IF(#REF!&lt;0.05,0,IF(Statement!___________la8&lt;=Statement!_________la6,[0]!_________la9*Statement!___________la5,[0]!_________la10))</definedName>
    <definedName name="___________la7" localSheetId="9">IF(#REF!&lt;0.05,0,IF('[8]รายชื่อบริษัทเช่า ปี 55'!___________la8&lt;='[8]รายชื่อบริษัทเช่า ปี 55'!_______la6,'[8]รายชื่อบริษัทเช่า ปี 55'!_______la9*งบสรรพากร!___________la5,'[8]รายชื่อบริษัทเช่า ปี 55'!_______la10))</definedName>
    <definedName name="___________la7">#N/A</definedName>
    <definedName name="___________la8" localSheetId="10">IF(#REF!&gt;=[0]!___________la2,"",#REF!+1)</definedName>
    <definedName name="___________la8" localSheetId="8">IF(#REF!&gt;=Statement!___________la2,"",#REF!+1)</definedName>
    <definedName name="___________la8" localSheetId="5">IF(#REF!&gt;=ความต้องการ!___________la2,"",#REF!+1)</definedName>
    <definedName name="___________la8" localSheetId="7">IF(#REF!&gt;=___________la2,"",#REF!+1)</definedName>
    <definedName name="___________la8" localSheetId="3">IF(#REF!&gt;=___________la2,"",#REF!+1)</definedName>
    <definedName name="___________la8" localSheetId="4">IF(#REF!&gt;=งบการเงิน!___________la2,"",#REF!+1)</definedName>
    <definedName name="___________la8" localSheetId="9">IF(#REF!&gt;=งบสรรพากร!___________la2,"",#REF!+1)</definedName>
    <definedName name="___________la8" localSheetId="2">IF(#REF!&gt;=[7]!___________la2,"",#REF!+1)</definedName>
    <definedName name="___________la8" localSheetId="0">IF(#REF!&gt;=รายละเอียด!___________la2,"",#REF!+1)</definedName>
    <definedName name="___________la8">IF(#REF!&gt;=___________la2,"",#REF!+1)</definedName>
    <definedName name="___________la9" localSheetId="10">#REF!</definedName>
    <definedName name="___________la9" localSheetId="2">#REF!</definedName>
    <definedName name="___________la9">#REF!</definedName>
    <definedName name="___________m1">#REF!</definedName>
    <definedName name="___________ma456">#REF!</definedName>
    <definedName name="___________ma4587">#REF!</definedName>
    <definedName name="___________me1">#REF!</definedName>
    <definedName name="___________me789">#REF!</definedName>
    <definedName name="___________mec3">#REF!</definedName>
    <definedName name="___________ml1">#REF!</definedName>
    <definedName name="___________mlr6">#REF!</definedName>
    <definedName name="___________mm1">#N/A</definedName>
    <definedName name="___________mm10">IF(#REF!&gt;=__________mm9,"",#REF!+1)</definedName>
    <definedName name="___________mm100">#N/A</definedName>
    <definedName name="___________mm101">#N/A</definedName>
    <definedName name="___________mm102">#N/A</definedName>
    <definedName name="___________mm103">#N/A</definedName>
    <definedName name="___________mm104">#N/A</definedName>
    <definedName name="___________mm105">Scheduled_Payment+Extra_Payment</definedName>
    <definedName name="___________mm106">IF(#REF!-#REF!&lt;1,0,#REF!-#REF!)</definedName>
    <definedName name="___________mm107">Scheduled_Payment+Extra_Payment</definedName>
    <definedName name="___________mm108">#REF!</definedName>
    <definedName name="___________mm109">#N/A</definedName>
    <definedName name="___________mm11">#N/A</definedName>
    <definedName name="___________mm110">#N/A</definedName>
    <definedName name="___________mm111">#N/A</definedName>
    <definedName name="___________mm112">#N/A</definedName>
    <definedName name="___________mm113">IF(#REF!&lt;0.05,0,#REF!*รับจ่าย11)</definedName>
    <definedName name="___________mm114">#REF!</definedName>
    <definedName name="___________mm115">Scheduled_Payment+Extra_Payment</definedName>
    <definedName name="___________mm13">#N/A</definedName>
    <definedName name="___________mm14">#N/A</definedName>
    <definedName name="___________mm15">#N/A</definedName>
    <definedName name="___________mm17">#N/A</definedName>
    <definedName name="___________mm18">#N/A</definedName>
    <definedName name="___________mm19">#N/A</definedName>
    <definedName name="___________mm20">IF(#REF!&gt;=___________mm19,"",#REF!+1)</definedName>
    <definedName name="___________mm21">#N/A</definedName>
    <definedName name="___________mm22">#N/A</definedName>
    <definedName name="___________mm23">#N/A</definedName>
    <definedName name="___________mm24">#N/A</definedName>
    <definedName name="___________mm25">#N/A</definedName>
    <definedName name="___________mm26">#N/A</definedName>
    <definedName name="___________mm27">#N/A</definedName>
    <definedName name="___________mm28">#N/A</definedName>
    <definedName name="___________mm29">#N/A</definedName>
    <definedName name="___________mm3">#N/A</definedName>
    <definedName name="___________mm30">IF(#REF!&gt;=___________mm29,"",#REF!+1)</definedName>
    <definedName name="___________mm31">IF(#REF!&gt;=___tp1,"",#REF!+1)</definedName>
    <definedName name="___________mm32">IF(#REF!&gt;=___tp1,"",#REF!+1)</definedName>
    <definedName name="___________mm33">#N/A</definedName>
    <definedName name="___________mm34">#REF!</definedName>
    <definedName name="___________mm35">#REF!</definedName>
    <definedName name="___________mm36">#REF!</definedName>
    <definedName name="___________mm38">#REF!</definedName>
    <definedName name="___________mm39">#REF!</definedName>
    <definedName name="___________mm4">#N/A</definedName>
    <definedName name="___________mm40">#N/A</definedName>
    <definedName name="___________mm42">#N/A</definedName>
    <definedName name="___________mm43">#N/A</definedName>
    <definedName name="___________mm44">#N/A</definedName>
    <definedName name="___________mm45">#N/A</definedName>
    <definedName name="___________mm46">#N/A</definedName>
    <definedName name="___________mm47">#N/A</definedName>
    <definedName name="___________mm48">#REF!</definedName>
    <definedName name="___________mm5">IF(#REF!&gt;=__________mm9,"",#REF!+1)</definedName>
    <definedName name="___________mm50">#N/A</definedName>
    <definedName name="___________mm51">#N/A</definedName>
    <definedName name="___________mm52">IF(#REF!&gt;=GHKHGKGHJ,"",#REF!+1)</definedName>
    <definedName name="___________mm53">#N/A</definedName>
    <definedName name="___________mm55">#REF!</definedName>
    <definedName name="___________mm56">#N/A</definedName>
    <definedName name="___________mm57">#N/A</definedName>
    <definedName name="___________mm58">#REF!</definedName>
    <definedName name="___________mm59">IF(#REF!&gt;=GHKHGKGHJ,"",#REF!+1)</definedName>
    <definedName name="___________mm6">#N/A</definedName>
    <definedName name="___________mm60">Scheduled_Payment+Extra_Payment</definedName>
    <definedName name="___________mm62">IF(#REF!&lt;0.05,0,#REF!*รับจ่าย11)</definedName>
    <definedName name="___________mm63">Scheduled_Payment+Extra_Payment</definedName>
    <definedName name="___________mm64">#N/A</definedName>
    <definedName name="___________mm65">#N/A</definedName>
    <definedName name="___________mm66">#N/A</definedName>
    <definedName name="___________mm67">#N/A</definedName>
    <definedName name="___________mm7">#N/A</definedName>
    <definedName name="___________mm8">#N/A</definedName>
    <definedName name="___________mm89">#N/A</definedName>
    <definedName name="___________mm9">#N/A</definedName>
    <definedName name="___________mm90">#N/A</definedName>
    <definedName name="___________mm91">#N/A</definedName>
    <definedName name="___________mm92">#N/A</definedName>
    <definedName name="___________mm93">#N/A</definedName>
    <definedName name="___________mm94">#N/A</definedName>
    <definedName name="___________mm95">IF(#REF!&gt;=___________mm103,"",#REF!+1)</definedName>
    <definedName name="___________mm96">IF(#REF!&gt;=___________mm104,"",#REF!+1)</definedName>
    <definedName name="___________mm97">#N/A</definedName>
    <definedName name="___________mm98">#N/A</definedName>
    <definedName name="___________mm99">#N/A</definedName>
    <definedName name="___________n789">#N/A</definedName>
    <definedName name="___________na1">#N/A</definedName>
    <definedName name="___________na10">#N/A</definedName>
    <definedName name="___________na11">#N/A</definedName>
    <definedName name="___________na12">#N/A</definedName>
    <definedName name="___________na13">#N/A</definedName>
    <definedName name="___________na14">#N/A</definedName>
    <definedName name="___________na15">#N/A</definedName>
    <definedName name="___________na16">#N/A</definedName>
    <definedName name="___________na17">#N/A</definedName>
    <definedName name="___________na19">#N/A</definedName>
    <definedName name="___________na2">#N/A</definedName>
    <definedName name="___________na20">#N/A</definedName>
    <definedName name="___________na23">#N/A</definedName>
    <definedName name="___________na24">Scheduled_Payment+Extra_Payment</definedName>
    <definedName name="___________na25">#N/A</definedName>
    <definedName name="___________na26">#N/A</definedName>
    <definedName name="___________na27">#N/A</definedName>
    <definedName name="___________na28">#N/A</definedName>
    <definedName name="___________na4">#N/A</definedName>
    <definedName name="___________na5">IF(#REF!&lt;0.05,0,#REF!*___________na6)</definedName>
    <definedName name="___________na6">#N/A</definedName>
    <definedName name="___________na7">#N/A</definedName>
    <definedName name="___________na8">#N/A</definedName>
    <definedName name="___________na9">IF(#REF!&gt;=GHKHGKGHJ,"",#REF!+1)</definedName>
    <definedName name="___________new1">'[11]หน้า 1'!$N$2</definedName>
    <definedName name="___________new2">'[11]หน้า 1'!$N$2</definedName>
    <definedName name="___________nn1">#N/A</definedName>
    <definedName name="___________nn10">'[20]18.) ตารางผ่อนชำระ-1'!$F$9</definedName>
    <definedName name="___________nn11">'[20]18.) ตารางผ่อนชำระ-1'!$H$8</definedName>
    <definedName name="___________nn13">#REF!</definedName>
    <definedName name="___________nn14">IF('[20]18.) ตารางผ่อนชำระ-1'!$I1048576&lt;0.05,0,'[20]18.) ตารางผ่อนชำระ-1'!$I1048576*___________nn15)</definedName>
    <definedName name="___________nn15">#N/A</definedName>
    <definedName name="___________nn16">#REF!</definedName>
    <definedName name="___________nn17">#REF!</definedName>
    <definedName name="___________nn18">'[20]18.) ตารางผ่อนชำระ-1'!$F$3</definedName>
    <definedName name="___________nn19">#REF!</definedName>
    <definedName name="___________nn2">IF('[20]18.) ตารางผ่อนชำระ-1'!$B1="",0,'[20]18.) ตารางผ่อนชำระ-1'!A1048576+'[20]18.) ตารางผ่อนชำระ-1'!XFC1)</definedName>
    <definedName name="___________nn20">#REF!</definedName>
    <definedName name="___________nn21">#REF!</definedName>
    <definedName name="___________nn23">#REF!</definedName>
    <definedName name="___________nn24">#REF!</definedName>
    <definedName name="___________nn25">#REF!</definedName>
    <definedName name="___________nn28">#REF!</definedName>
    <definedName name="___________nn29">#N/A</definedName>
    <definedName name="___________nn3">IF('[20]18.) ตารางผ่อนชำระ-1'!$B1="",0,'[20]18.) ตารางผ่อนชำระ-1'!$G1048576+'[20]18.) ตารางผ่อนชำระ-1'!$D1)</definedName>
    <definedName name="___________nn30">#REF!</definedName>
    <definedName name="___________nn31">#N/A</definedName>
    <definedName name="___________nn32">#N/A</definedName>
    <definedName name="___________nn33">(__________nn41*12)+__________nn40</definedName>
    <definedName name="___________nn34">#REF!</definedName>
    <definedName name="___________nn36">IF('[20]18.) ตารางผ่อนชำระ-1'!XFD1&lt;0.05,0,'[20]18.) ตารางผ่อนชำระ-1'!$D1-'[20]18.) ตารางผ่อนชำระ-1'!$F1)</definedName>
    <definedName name="___________nn37">IF([21]Schdule!XFD1&lt;0.05,0,[21]Schdule!$B1-[21]Schdule!$D1)</definedName>
    <definedName name="___________nn38">#REF!</definedName>
    <definedName name="___________nn39">#REF!</definedName>
    <definedName name="___________nn4">#REF!</definedName>
    <definedName name="___________nn40">'[20]18.) ตารางผ่อนชำระ-1'!$H$7</definedName>
    <definedName name="___________nn41">'[20]18.) ตารางผ่อนชำระ-1'!$F$7</definedName>
    <definedName name="___________nn42">[21]Schdule!$F$4</definedName>
    <definedName name="___________nn43">(__________nn41*12)+__________nn40</definedName>
    <definedName name="___________nn44">IF(#REF!-#REF!&lt;1,0,#REF!-#REF!)</definedName>
    <definedName name="___________nn45">#REF!</definedName>
    <definedName name="___________nn46">#REF!</definedName>
    <definedName name="___________nn5">#REF!</definedName>
    <definedName name="___________nn6">#REF!</definedName>
    <definedName name="___________nn7">IF('[20]18.) ตารางผ่อนชำระ-1'!$I1048576-'[20]18.) ตารางผ่อนชำระ-1'!XFA1&lt;1,0,'[20]18.) ตารางผ่อนชำระ-1'!$I1048576-'[20]18.) ตารางผ่อนชำระ-1'!$E1)</definedName>
    <definedName name="___________nn8">#REF!</definedName>
    <definedName name="___________nn9">'[20]18.) ตารางผ่อนชำระ-1'!$F$10</definedName>
    <definedName name="___________nu2">#N/A</definedName>
    <definedName name="___________nu3">#N/A</definedName>
    <definedName name="___________nu4" localSheetId="5">IF(______________to6&gt;_____________fir3,1,"")</definedName>
    <definedName name="___________nu4" localSheetId="3">IF(______________to6&gt;_____________fir3,1,"")</definedName>
    <definedName name="___________nu4" localSheetId="4">IF(______________to6&gt;_____________fir3,1,"")</definedName>
    <definedName name="___________nu4" localSheetId="0">IF(______________to6&gt;_____________fir3,1,"")</definedName>
    <definedName name="___________nu4">IF(______________to6&gt;_____________fir3,1,"")</definedName>
    <definedName name="___________nu777">#N/A</definedName>
    <definedName name="___________nu8">#N/A</definedName>
    <definedName name="___________nu9">#N/A</definedName>
    <definedName name="___________num1">#N/A</definedName>
    <definedName name="___________num2">#N/A</definedName>
    <definedName name="___________num3">#N/A</definedName>
    <definedName name="___________num78">#N/A</definedName>
    <definedName name="___________oo1">#N/A</definedName>
    <definedName name="___________oo10">#N/A</definedName>
    <definedName name="___________oo100">IF(#REF!&gt;=___tp1,"",#REF!+1)</definedName>
    <definedName name="___________oo11">#N/A</definedName>
    <definedName name="___________oo12">#N/A</definedName>
    <definedName name="___________oo13">#N/A</definedName>
    <definedName name="___________oo14">#N/A</definedName>
    <definedName name="___________oo15">#N/A</definedName>
    <definedName name="___________oo16">#N/A</definedName>
    <definedName name="___________oo17">#N/A</definedName>
    <definedName name="___________oo18">#N/A</definedName>
    <definedName name="___________oo19">IF(#REF!&gt;=___________oo18,"",#REF!+1)</definedName>
    <definedName name="___________oo2">#N/A</definedName>
    <definedName name="___________oo20">#N/A</definedName>
    <definedName name="___________oo21">#N/A</definedName>
    <definedName name="___________oo22">#N/A</definedName>
    <definedName name="___________oo23">#N/A</definedName>
    <definedName name="___________oo24">#N/A</definedName>
    <definedName name="___________oo25">#N/A</definedName>
    <definedName name="___________oo26">#N/A</definedName>
    <definedName name="___________oo28">#N/A</definedName>
    <definedName name="___________oo29">#N/A</definedName>
    <definedName name="___________oo3">#N/A</definedName>
    <definedName name="___________oo30">IF(#REF!&lt;0.05,0,#REF!*รับจ่าย11)</definedName>
    <definedName name="___________oo31">Scheduled_Payment+Extra_Payment</definedName>
    <definedName name="___________oo32">#N/A</definedName>
    <definedName name="___________oo33">#N/A</definedName>
    <definedName name="___________oo34">#N/A</definedName>
    <definedName name="___________oo35">IF(#REF!&gt;=___________oo34,"",#REF!+1)</definedName>
    <definedName name="___________oo36">#N/A</definedName>
    <definedName name="___________oo37">#N/A</definedName>
    <definedName name="___________oo38">#N/A</definedName>
    <definedName name="___________oo39">IF(#REF!&gt;=___________oo38,"",#REF!+1)</definedName>
    <definedName name="___________oo4">IF(#REF!&gt;=__________oo8,"",#REF!+1)</definedName>
    <definedName name="___________oo40">IF(#REF!&gt;=___tp1,"",#REF!+1)</definedName>
    <definedName name="___________oo5">#N/A</definedName>
    <definedName name="___________oo6">#N/A</definedName>
    <definedName name="___________oo7">#N/A</definedName>
    <definedName name="___________oo8">#N/A</definedName>
    <definedName name="___________oo9">IF(#REF!&gt;=__________oo8,"",#REF!+1)</definedName>
    <definedName name="___________oo90">Scheduled_Payment+Extra_Payment</definedName>
    <definedName name="___________oo93">IF(#REF!&gt;=GHKHGKGHJ,"",#REF!+1)</definedName>
    <definedName name="___________oo94">#N/A</definedName>
    <definedName name="___________oo95">IF(#REF!&gt;=GHKHGKGHJ,"",#REF!+1)</definedName>
    <definedName name="___________oo96">IF(#REF!&gt;=__________mm9,"",#REF!+1)</definedName>
    <definedName name="___________oo97">#N/A</definedName>
    <definedName name="___________oo98">#N/A</definedName>
    <definedName name="___________oo99">#N/A</definedName>
    <definedName name="___________p1">#N/A</definedName>
    <definedName name="___________p12">#N/A</definedName>
    <definedName name="___________p2">#N/A</definedName>
    <definedName name="___________p789">#N/A</definedName>
    <definedName name="___________pa3">#N/A</definedName>
    <definedName name="___________pa6">#N/A</definedName>
    <definedName name="___________pa7">#N/A</definedName>
    <definedName name="___________pa8" localSheetId="5">IF(#REF!&gt;=[0]!___________to9,"",#REF!+1)</definedName>
    <definedName name="___________pa8" localSheetId="3">IF(#REF!&gt;=[0]!___________to9,"",#REF!+1)</definedName>
    <definedName name="___________pa8" localSheetId="4">IF(#REF!&gt;=[0]!___________to9,"",#REF!+1)</definedName>
    <definedName name="___________pa8" localSheetId="0">IF(#REF!&gt;=___________to9,"",#REF!+1)</definedName>
    <definedName name="___________pa8">IF(#REF!&gt;=___________to9,"",#REF!+1)</definedName>
    <definedName name="___________pay1">#N/A</definedName>
    <definedName name="___________pay12">#N/A</definedName>
    <definedName name="___________pay2">#N/A</definedName>
    <definedName name="___________pay3">#N/A</definedName>
    <definedName name="___________pay36">#N/A</definedName>
    <definedName name="___________pay369">#N/A</definedName>
    <definedName name="___________pay78">#N/A</definedName>
    <definedName name="___________per1" localSheetId="5">#REF!</definedName>
    <definedName name="___________per1" localSheetId="3">#REF!</definedName>
    <definedName name="___________per1" localSheetId="4">#REF!</definedName>
    <definedName name="___________per1" localSheetId="0">#REF!</definedName>
    <definedName name="___________per1">#REF!</definedName>
    <definedName name="___________per4578" localSheetId="4">#REF!</definedName>
    <definedName name="___________per4578">#REF!</definedName>
    <definedName name="___________pl1">#N/A</definedName>
    <definedName name="___________pmt1" localSheetId="10">IF(#REF!&lt;0.05,0,#REF!-#REF!)</definedName>
    <definedName name="___________pmt1" localSheetId="8">#N/A</definedName>
    <definedName name="___________pmt1" localSheetId="5">IF(#REF!&lt;0.05,0,#REF!-#REF!)</definedName>
    <definedName name="___________pmt1" localSheetId="3">IF(#REF!&lt;0.05,0,#REF!-#REF!)</definedName>
    <definedName name="___________pmt1" localSheetId="4">IF(#REF!&lt;0.05,0,#REF!-#REF!)</definedName>
    <definedName name="___________pmt1" localSheetId="9">#N/A</definedName>
    <definedName name="___________pmt1" localSheetId="2">IF(#REF!&lt;0.05,0,#REF!-#REF!)</definedName>
    <definedName name="___________pmt1" localSheetId="0">#N/A</definedName>
    <definedName name="___________pmt1">IF(#REF!&lt;0.05,0,#REF!-#REF!)</definedName>
    <definedName name="___________pmt2" localSheetId="10">IF(#REF!&gt;=[0]!pmmt2,"",#REF!+1)</definedName>
    <definedName name="___________pmt2" localSheetId="8">#N/A</definedName>
    <definedName name="___________pmt2" localSheetId="5">IF(#REF!&gt;=pmmt2,"",#REF!+1)</definedName>
    <definedName name="___________pmt2" localSheetId="7">IF(#REF!&gt;=pmmt2,"",#REF!+1)</definedName>
    <definedName name="___________pmt2" localSheetId="3">IF(#REF!&gt;=pmmt2,"",#REF!+1)</definedName>
    <definedName name="___________pmt2" localSheetId="4">IF(#REF!&gt;=pmmt2,"",#REF!+1)</definedName>
    <definedName name="___________pmt2" localSheetId="9">#N/A</definedName>
    <definedName name="___________pmt2" localSheetId="2">#N/A</definedName>
    <definedName name="___________pmt2" localSheetId="0">IF(#REF!&gt;=pmmt2,"",#REF!+1)</definedName>
    <definedName name="___________pmt2">IF(#REF!&gt;=pmmt2,"",#REF!+1)</definedName>
    <definedName name="___________pmt3" localSheetId="10">#REF!</definedName>
    <definedName name="___________pmt3" localSheetId="8">#N/A</definedName>
    <definedName name="___________pmt3" localSheetId="5">#REF!</definedName>
    <definedName name="___________pmt3" localSheetId="3">#REF!</definedName>
    <definedName name="___________pmt3" localSheetId="9">#N/A</definedName>
    <definedName name="___________pmt3" localSheetId="2">#REF!</definedName>
    <definedName name="___________pmt3" localSheetId="0">#REF!</definedName>
    <definedName name="___________pmt3">#REF!</definedName>
    <definedName name="___________pn1">#N/A</definedName>
    <definedName name="___________pn2" localSheetId="10">#N/A</definedName>
    <definedName name="___________pn2" localSheetId="8">#N/A</definedName>
    <definedName name="___________pn2" localSheetId="5">#N/A</definedName>
    <definedName name="___________pn2" localSheetId="3">#N/A</definedName>
    <definedName name="___________pn2" localSheetId="9">#N/A</definedName>
    <definedName name="___________pn2" localSheetId="2">[18]FL!$D$8</definedName>
    <definedName name="___________pn2" localSheetId="0">#N/A</definedName>
    <definedName name="___________pn2">[18]FL!$D$8</definedName>
    <definedName name="___________pn3" localSheetId="10">#REF!</definedName>
    <definedName name="___________pn3" localSheetId="8">#REF!</definedName>
    <definedName name="___________pn3" localSheetId="5">#REF!</definedName>
    <definedName name="___________pn3" localSheetId="3">#REF!</definedName>
    <definedName name="___________pn3" localSheetId="4">#REF!</definedName>
    <definedName name="___________pn3" localSheetId="2">#REF!</definedName>
    <definedName name="___________pn3">#REF!</definedName>
    <definedName name="___________po2">#N/A</definedName>
    <definedName name="___________po3">#N/A</definedName>
    <definedName name="___________pp1">#N/A</definedName>
    <definedName name="___________pr3654" localSheetId="5">#REF!</definedName>
    <definedName name="___________pr3654" localSheetId="3">#REF!</definedName>
    <definedName name="___________pr3654" localSheetId="4">#REF!</definedName>
    <definedName name="___________pr3654" localSheetId="0">#REF!</definedName>
    <definedName name="___________pr3654">#REF!</definedName>
    <definedName name="___________pre789" localSheetId="4">#REF!</definedName>
    <definedName name="___________pre789">#REF!</definedName>
    <definedName name="___________pro1" localSheetId="4">#REF!</definedName>
    <definedName name="___________pro1">#REF!</definedName>
    <definedName name="___________pro2">#REF!</definedName>
    <definedName name="___________ps100">#N/A</definedName>
    <definedName name="___________s1">#N/A</definedName>
    <definedName name="___________to1">#N/A</definedName>
    <definedName name="___________to5">#N/A</definedName>
    <definedName name="___________to6">#N/A</definedName>
    <definedName name="___________to789" localSheetId="5">(__________ter456*12)+__________ter123</definedName>
    <definedName name="___________to789" localSheetId="3">(__________ter456*12)+__________ter123</definedName>
    <definedName name="___________to789" localSheetId="4">(__________ter456*12)+__________ter123</definedName>
    <definedName name="___________to789" localSheetId="0">(__________ter456*12)+__________ter123</definedName>
    <definedName name="___________to789">(__________ter456*12)+__________ter123</definedName>
    <definedName name="___________to9">#N/A</definedName>
    <definedName name="___________top1">#N/A</definedName>
    <definedName name="___________tot124">#N/A</definedName>
    <definedName name="___________tot23" localSheetId="5">(__________ter66*12)+__________ter12</definedName>
    <definedName name="___________tot23" localSheetId="3">(__________ter66*12)+__________ter12</definedName>
    <definedName name="___________tot23" localSheetId="4">(__________ter66*12)+__________ter12</definedName>
    <definedName name="___________tot23" localSheetId="0">(__________ter66*12)+__________ter12</definedName>
    <definedName name="___________tot23">(__________ter66*12)+__________ter12</definedName>
    <definedName name="___________tov3">#N/A</definedName>
    <definedName name="___________tp1">#N/A</definedName>
    <definedName name="___________vv1">#N/A</definedName>
    <definedName name="___________vv2">#N/A</definedName>
    <definedName name="___________xlfn.BAHTTEXT" hidden="1">#NAME?</definedName>
    <definedName name="___________yy1" localSheetId="10">IF(#REF!&gt;=[0]!_________tp1,"",#REF!+1)</definedName>
    <definedName name="___________yy1" localSheetId="8">IF(#REF!&gt;=_________________tp1,"",#REF!+1)</definedName>
    <definedName name="___________yy1" localSheetId="5">IF(#REF!&gt;=_________tp1,"",#REF!+1)</definedName>
    <definedName name="___________yy1" localSheetId="3">IF(#REF!&gt;=_________tp1,"",#REF!+1)</definedName>
    <definedName name="___________yy1" localSheetId="4">IF(#REF!&gt;=_________tp1,"",#REF!+1)</definedName>
    <definedName name="___________yy1" localSheetId="9">IF(#REF!&gt;=_________________tp1,"",#REF!+1)</definedName>
    <definedName name="___________yy1" localSheetId="2">IF(#REF!&gt;=[0]!_________tp1,"",#REF!+1)</definedName>
    <definedName name="___________yy1" localSheetId="0">IF(#REF!&gt;=_________________tp1,"",#REF!+1)</definedName>
    <definedName name="___________yy1">IF(#REF!&gt;=_________tp1,"",#REF!+1)</definedName>
    <definedName name="___________zz1">#N/A</definedName>
    <definedName name="___________zz10">IF(#REF!&gt;=___________nn43,"",#REF!+1)</definedName>
    <definedName name="___________zz100">#N/A</definedName>
    <definedName name="___________zz101">#N/A</definedName>
    <definedName name="___________zz102">#N/A</definedName>
    <definedName name="___________zz103">#N/A</definedName>
    <definedName name="___________zz104">#N/A</definedName>
    <definedName name="___________zz105">#N/A</definedName>
    <definedName name="___________zz106">#N/A</definedName>
    <definedName name="___________zz107">#N/A</definedName>
    <definedName name="___________zz109">#N/A</definedName>
    <definedName name="___________zz11">#N/A</definedName>
    <definedName name="___________zz110">#N/A</definedName>
    <definedName name="___________zz111">#N/A</definedName>
    <definedName name="___________zz112">#N/A</definedName>
    <definedName name="___________zz113">#N/A</definedName>
    <definedName name="___________zz114">#N/A</definedName>
    <definedName name="___________zz120">#N/A</definedName>
    <definedName name="___________zz121">IF(#REF!&gt;=_____________pl1,"",#REF!+1)</definedName>
    <definedName name="___________zz122">#N/A</definedName>
    <definedName name="___________zz123">#N/A</definedName>
    <definedName name="___________zz124">#N/A</definedName>
    <definedName name="___________zz125">#N/A</definedName>
    <definedName name="___________zz126">#N/A</definedName>
    <definedName name="___________zz127">IF(#REF!&gt;=___________kk48,"",#REF!+1)</definedName>
    <definedName name="___________zz128">#N/A</definedName>
    <definedName name="___________zz129">#N/A</definedName>
    <definedName name="___________zz13">#N/A</definedName>
    <definedName name="___________zz130">#N/A</definedName>
    <definedName name="___________zz131">#N/A</definedName>
    <definedName name="___________zz132">#N/A</definedName>
    <definedName name="___________zz133">#N/A</definedName>
    <definedName name="___________zz134">#N/A</definedName>
    <definedName name="___________zz135">#N/A</definedName>
    <definedName name="___________zz136">#N/A</definedName>
    <definedName name="___________zz137">#N/A</definedName>
    <definedName name="___________zz138">#N/A</definedName>
    <definedName name="___________zz139">#N/A</definedName>
    <definedName name="___________zz14">#N/A</definedName>
    <definedName name="___________zz140">#N/A</definedName>
    <definedName name="___________zz15">#N/A</definedName>
    <definedName name="___________zz16">IF(#REF!&gt;=___________kk72,"",#REF!+1)</definedName>
    <definedName name="___________zz17">#N/A</definedName>
    <definedName name="___________zz18">#N/A</definedName>
    <definedName name="___________zz19">#N/A</definedName>
    <definedName name="___________zz2">#N/A</definedName>
    <definedName name="___________zz20">#N/A</definedName>
    <definedName name="___________zz21">IF(#REF!&gt;=___________kk72,"",#REF!+1)</definedName>
    <definedName name="___________zz22">#N/A</definedName>
    <definedName name="___________zz23">#N/A</definedName>
    <definedName name="___________zz24">#N/A</definedName>
    <definedName name="___________zz25">#N/A</definedName>
    <definedName name="___________zz26">IF(#REF!&gt;=___________kk76,"",#REF!+1)</definedName>
    <definedName name="___________zz27">#N/A</definedName>
    <definedName name="___________zz28">#N/A</definedName>
    <definedName name="___________zz29">#N/A</definedName>
    <definedName name="___________zz3">#N/A</definedName>
    <definedName name="___________zz30">#N/A</definedName>
    <definedName name="___________zz31">IF(#REF!&gt;=___________kk76,"",#REF!+1)</definedName>
    <definedName name="___________zz32">IF(#REF!&gt;=___tp1,"",#REF!+1)</definedName>
    <definedName name="___________zz33">IF(#REF!&gt;=___tp1,"",#REF!+1)</definedName>
    <definedName name="___________zz34">#N/A</definedName>
    <definedName name="___________zz35">#N/A</definedName>
    <definedName name="___________zz36">#N/A</definedName>
    <definedName name="___________zz37">#N/A</definedName>
    <definedName name="___________zz38">#N/A</definedName>
    <definedName name="___________zz39">#N/A</definedName>
    <definedName name="___________zz4">#N/A</definedName>
    <definedName name="___________zz40">#N/A</definedName>
    <definedName name="___________zz41">#N/A</definedName>
    <definedName name="___________zz42">#N/A</definedName>
    <definedName name="___________zz43">#N/A</definedName>
    <definedName name="___________zz44">#N/A</definedName>
    <definedName name="___________zz45">#N/A</definedName>
    <definedName name="___________zz46">#N/A</definedName>
    <definedName name="___________zz47">#N/A</definedName>
    <definedName name="___________zz48">#N/A</definedName>
    <definedName name="___________zz49">#N/A</definedName>
    <definedName name="___________zz5">IF(#REF!&gt;=___________nn43,"",#REF!+1)</definedName>
    <definedName name="___________zz50">#N/A</definedName>
    <definedName name="___________zz51">#N/A</definedName>
    <definedName name="___________zz53">#N/A</definedName>
    <definedName name="___________zz54">#N/A</definedName>
    <definedName name="___________zz55">#N/A</definedName>
    <definedName name="___________zz56">#N/A</definedName>
    <definedName name="___________zz57">#N/A</definedName>
    <definedName name="___________zz58">IF(#REF!&gt;=___________mm5,"",#REF!+1)</definedName>
    <definedName name="___________zz59">#N/A</definedName>
    <definedName name="___________zz6">#N/A</definedName>
    <definedName name="___________zz60">#N/A</definedName>
    <definedName name="___________zz61">IF(#REF!&gt;=___________mm5,"",#REF!+1)</definedName>
    <definedName name="___________zz62">IF(#REF!&gt;=___________mm60,"",#REF!+1)</definedName>
    <definedName name="___________zz64">#N/A</definedName>
    <definedName name="___________zz65">#N/A</definedName>
    <definedName name="___________zz67">IF(#REF!&gt;=___________mm60,"",#REF!+1)</definedName>
    <definedName name="___________zz68">IF(#REF!&gt;=___tp1,"",#REF!+1)</definedName>
    <definedName name="___________zz69">IF(#REF!&gt;=___tp1,"",#REF!+1)</definedName>
    <definedName name="___________zz7">#N/A</definedName>
    <definedName name="___________zz70">#N/A</definedName>
    <definedName name="___________zz71">#N/A</definedName>
    <definedName name="___________zz72">#N/A</definedName>
    <definedName name="___________zz73">#N/A</definedName>
    <definedName name="___________zz74">#N/A</definedName>
    <definedName name="___________zz75">#N/A</definedName>
    <definedName name="___________zz76">#N/A</definedName>
    <definedName name="___________zz77">#N/A</definedName>
    <definedName name="___________zz78">#N/A</definedName>
    <definedName name="___________zz79">#N/A</definedName>
    <definedName name="___________zz8">#N/A</definedName>
    <definedName name="___________zz80">IF(#REF!&lt;0.05,0,#REF!*___________na9)</definedName>
    <definedName name="___________zz81">#N/A</definedName>
    <definedName name="___________zz82">#N/A</definedName>
    <definedName name="___________zz83">#N/A</definedName>
    <definedName name="___________zz87">#N/A</definedName>
    <definedName name="___________zz88">#N/A</definedName>
    <definedName name="___________zz89">#N/A</definedName>
    <definedName name="___________zz9">#N/A</definedName>
    <definedName name="___________zz90">#N/A</definedName>
    <definedName name="___________zz92">#N/A</definedName>
    <definedName name="___________zz93">#N/A</definedName>
    <definedName name="___________zz94">#N/A</definedName>
    <definedName name="___________zz95">#N/A</definedName>
    <definedName name="___________zz96">#N/A</definedName>
    <definedName name="___________zz97">#N/A</definedName>
    <definedName name="___________zz98">#N/A</definedName>
    <definedName name="___________zz99">#N/A</definedName>
    <definedName name="__________a1">#N/A</definedName>
    <definedName name="__________a68000" localSheetId="5">#REF!</definedName>
    <definedName name="__________a68000" localSheetId="3">#REF!</definedName>
    <definedName name="__________a68000" localSheetId="4">#REF!</definedName>
    <definedName name="__________a68000" localSheetId="0">#REF!</definedName>
    <definedName name="__________a68000">#REF!</definedName>
    <definedName name="__________aaa1">#N/A</definedName>
    <definedName name="__________aaa10">#N/A</definedName>
    <definedName name="__________aaa11">#N/A</definedName>
    <definedName name="__________aaa12">#N/A</definedName>
    <definedName name="__________aaa13">#N/A</definedName>
    <definedName name="__________aaa2">#N/A</definedName>
    <definedName name="__________aaa20">#REF!</definedName>
    <definedName name="__________aaa21">#N/A</definedName>
    <definedName name="__________aaa23">#N/A</definedName>
    <definedName name="__________aaa24">#N/A</definedName>
    <definedName name="__________aaa25">#N/A</definedName>
    <definedName name="__________aaa26">#N/A</definedName>
    <definedName name="__________aaa27">IF(#REF!&lt;0.05,0,#REF!*__________aaa13)</definedName>
    <definedName name="__________aaa28">#REF!</definedName>
    <definedName name="__________aaa29">#N/A</definedName>
    <definedName name="__________aaa3">#N/A</definedName>
    <definedName name="__________aaa30">#N/A</definedName>
    <definedName name="__________aaa31">#N/A</definedName>
    <definedName name="__________aaa33">#N/A</definedName>
    <definedName name="__________aaa34">#N/A</definedName>
    <definedName name="__________aaa35">#N/A</definedName>
    <definedName name="__________aaa36">#N/A</definedName>
    <definedName name="__________aaa37">#N/A</definedName>
    <definedName name="__________aaa38">#REF!</definedName>
    <definedName name="__________aaa39">#N/A</definedName>
    <definedName name="__________aaa4">IF(#REF!&gt;=__________aaa34,"",#REF!+1)</definedName>
    <definedName name="__________aaa40">#N/A</definedName>
    <definedName name="__________aaa41">#REF!</definedName>
    <definedName name="__________aaa42">#REF!</definedName>
    <definedName name="__________aaa43">(__________aaa42*12)+__________aaa41</definedName>
    <definedName name="__________aaa44">Scheduled_Payment+Extra_Payment</definedName>
    <definedName name="__________aaa45">#N/A</definedName>
    <definedName name="__________aaa46">#N/A</definedName>
    <definedName name="__________aaa47">([0]!__________aaa42*12)+[0]!__________aaa41</definedName>
    <definedName name="__________aaa48">IF(#REF!&gt;=__________aaa34,"",#REF!+1)</definedName>
    <definedName name="__________aaa49">([0]!__________aaa42*12)+[0]!__________aaa41</definedName>
    <definedName name="__________aaa5">(__________aaa42*12)+__________aaa41</definedName>
    <definedName name="__________aaa50">([0]!__________aaa42*12)+[0]!__________aaa41</definedName>
    <definedName name="__________aaa51">#N/A</definedName>
    <definedName name="__________aaa54">#N/A</definedName>
    <definedName name="__________aaa55">([0]!__________aaa42*12)+[0]!__________aaa41</definedName>
    <definedName name="__________aaa56">IF(#REF!&gt;=__________aaa25,"",#REF!+1)</definedName>
    <definedName name="__________aaa57">#N/A</definedName>
    <definedName name="__________aaa58">#N/A</definedName>
    <definedName name="__________aaa59">([0]!__________aaa42*12)+[0]!__________aaa41</definedName>
    <definedName name="__________aaa6">(__________aaa42*12)+__________aaa41</definedName>
    <definedName name="__________aaa60">#N/A</definedName>
    <definedName name="__________aaa61">([0]!__________aaa42*12)+[0]!__________aaa41</definedName>
    <definedName name="__________aaa62">#N/A</definedName>
    <definedName name="__________aaa63">[0]!__________aaa20/12</definedName>
    <definedName name="__________aaa64">#N/A</definedName>
    <definedName name="__________aaa7">#REF!</definedName>
    <definedName name="__________aaa8">#N/A</definedName>
    <definedName name="__________acc2">#N/A</definedName>
    <definedName name="__________acc3">#N/A</definedName>
    <definedName name="__________bay1">#N/A</definedName>
    <definedName name="__________bay2">#N/A</definedName>
    <definedName name="__________bay3">#N/A</definedName>
    <definedName name="__________bs1">#N/A</definedName>
    <definedName name="__________bs2">#N/A</definedName>
    <definedName name="__________bsu1" localSheetId="5">#REF!</definedName>
    <definedName name="__________bsu1" localSheetId="3">#REF!</definedName>
    <definedName name="__________bsu1" localSheetId="4">#REF!</definedName>
    <definedName name="__________bsu1" localSheetId="0">#REF!</definedName>
    <definedName name="__________bsu1">#REF!</definedName>
    <definedName name="__________bsy69" localSheetId="4">#REF!</definedName>
    <definedName name="__________bsy69">#REF!</definedName>
    <definedName name="__________caf3">#N/A</definedName>
    <definedName name="__________CF1" localSheetId="2">IF('[22]รายเดือน(ทรีทราน)'!Total.Payment&gt;[22]!First_Payment,1,"")</definedName>
    <definedName name="__________CF1">#N/A</definedName>
    <definedName name="__________CRR9">#N/A</definedName>
    <definedName name="__________f12">#N/A</definedName>
    <definedName name="__________fin458" localSheetId="5">#REF!</definedName>
    <definedName name="__________fin458" localSheetId="3">#REF!</definedName>
    <definedName name="__________fin458" localSheetId="4">#REF!</definedName>
    <definedName name="__________fin458" localSheetId="0">#REF!</definedName>
    <definedName name="__________fin458">#REF!</definedName>
    <definedName name="__________fl1">#N/A</definedName>
    <definedName name="__________HP1">#N/A</definedName>
    <definedName name="__________in2" localSheetId="5">________int8/12</definedName>
    <definedName name="__________in2" localSheetId="3">________int8/12</definedName>
    <definedName name="__________in2" localSheetId="4">________int8/12</definedName>
    <definedName name="__________in2" localSheetId="0">________int8/12</definedName>
    <definedName name="__________in2">________int8/12</definedName>
    <definedName name="__________in3" localSheetId="5">________int8/12</definedName>
    <definedName name="__________in3" localSheetId="3">________int8/12</definedName>
    <definedName name="__________in3" localSheetId="4">________int8/12</definedName>
    <definedName name="__________in3" localSheetId="0">________int8/12</definedName>
    <definedName name="__________in3">________int8/12</definedName>
    <definedName name="__________in789645" localSheetId="5">#REF!</definedName>
    <definedName name="__________in789645" localSheetId="3">#REF!</definedName>
    <definedName name="__________in789645" localSheetId="4">#REF!</definedName>
    <definedName name="__________in789645" localSheetId="0">#REF!</definedName>
    <definedName name="__________in789645">#REF!</definedName>
    <definedName name="__________Int1">IF([4]Payment!$J1048576-[4]Payment!XFA1&lt;1,0,[4]Payment!$J1048576-[4]Payment!$F1)</definedName>
    <definedName name="__________int123" localSheetId="5">________int14/12</definedName>
    <definedName name="__________int123" localSheetId="3">________int14/12</definedName>
    <definedName name="__________int123" localSheetId="4">________int14/12</definedName>
    <definedName name="__________int123" localSheetId="0">________int14/12</definedName>
    <definedName name="__________int123">________int14/12</definedName>
    <definedName name="__________int36" localSheetId="5">________int25/12</definedName>
    <definedName name="__________int36" localSheetId="3">________int25/12</definedName>
    <definedName name="__________int36" localSheetId="4">________int25/12</definedName>
    <definedName name="__________int36" localSheetId="0">________int25/12</definedName>
    <definedName name="__________int36">________int25/12</definedName>
    <definedName name="__________int39">#N/A</definedName>
    <definedName name="__________int6" localSheetId="5">________int8/12</definedName>
    <definedName name="__________int6" localSheetId="3">________int8/12</definedName>
    <definedName name="__________int6" localSheetId="4">________int8/12</definedName>
    <definedName name="__________int6" localSheetId="0">________int8/12</definedName>
    <definedName name="__________int6">________int8/12</definedName>
    <definedName name="__________IRR1" localSheetId="5">#REF!</definedName>
    <definedName name="__________IRR1" localSheetId="3">#REF!</definedName>
    <definedName name="__________IRR1" localSheetId="4">#REF!</definedName>
    <definedName name="__________IRR1" localSheetId="0">#REF!</definedName>
    <definedName name="__________IRR1">#REF!</definedName>
    <definedName name="__________IRR2" localSheetId="4">#REF!</definedName>
    <definedName name="__________IRR2">#REF!</definedName>
    <definedName name="__________IRR3" localSheetId="4">#REF!</definedName>
    <definedName name="__________IRR3">#REF!</definedName>
    <definedName name="__________itp1">#N/A</definedName>
    <definedName name="__________k1">#N/A</definedName>
    <definedName name="__________kk100">IF(#REF!&lt;0.05,0,#REF!*รับจ่าย11)</definedName>
    <definedName name="__________kk47">Scheduled_Payment+Extra_Payment</definedName>
    <definedName name="__________kk48">IF(#REF!&lt;0.05,0,#REF!*รับจ่าย11)</definedName>
    <definedName name="__________kk49">#N/A</definedName>
    <definedName name="__________kk50">#N/A</definedName>
    <definedName name="__________kk51">#N/A</definedName>
    <definedName name="__________kk52">#N/A</definedName>
    <definedName name="__________kk53">Scheduled_Payment+Extra_Payment</definedName>
    <definedName name="__________kk54">Scheduled_Payment+Extra_Payment</definedName>
    <definedName name="__________kk55">#N/A</definedName>
    <definedName name="__________kk56">#N/A</definedName>
    <definedName name="__________kk57">#N/A</definedName>
    <definedName name="__________kk58">#N/A</definedName>
    <definedName name="__________kk59">#N/A</definedName>
    <definedName name="__________kk60">IF(#REF!&gt;=__________kk55,"",#REF!+1)</definedName>
    <definedName name="__________kk61">#N/A</definedName>
    <definedName name="__________kk62">#N/A</definedName>
    <definedName name="__________kk63">#N/A</definedName>
    <definedName name="__________kk64">#N/A</definedName>
    <definedName name="__________kk65">#N/A</definedName>
    <definedName name="__________kk66">IF(#REF!&gt;=__________kk65,"",#REF!+1)</definedName>
    <definedName name="__________kk67">#N/A</definedName>
    <definedName name="__________kk68">#N/A</definedName>
    <definedName name="__________kk69">#N/A</definedName>
    <definedName name="__________kk70">IF(#REF!&lt;0.05,0,#REF!*__________kk69)</definedName>
    <definedName name="__________kk71">Scheduled_Payment+Extra_Payment</definedName>
    <definedName name="__________kk72">IF(#REF!&lt;0.05,0,#REF!*รับจ่าย11)</definedName>
    <definedName name="__________kk73">Scheduled_Payment+Extra_Payment</definedName>
    <definedName name="__________kk74">IF(#REF!&gt;=GHKHGKGHJ,"",#REF!+1)</definedName>
    <definedName name="__________kk75">#N/A</definedName>
    <definedName name="__________kk76">Scheduled_Payment+Extra_Payment</definedName>
    <definedName name="__________kk77">#N/A</definedName>
    <definedName name="__________kk78">#N/A</definedName>
    <definedName name="__________kk79">#N/A</definedName>
    <definedName name="__________kk80">IF(#REF!&gt;=__________kk77,"",#REF!+1)</definedName>
    <definedName name="__________kk81">#N/A</definedName>
    <definedName name="__________kk82">#N/A</definedName>
    <definedName name="__________kk83">#N/A</definedName>
    <definedName name="__________kk84">#N/A</definedName>
    <definedName name="__________kk85">#N/A</definedName>
    <definedName name="__________kk86">#N/A</definedName>
    <definedName name="__________kk87">#N/A</definedName>
    <definedName name="__________kk88">#N/A</definedName>
    <definedName name="__________kk89">#N/A</definedName>
    <definedName name="__________kk91">#N/A</definedName>
    <definedName name="__________kk92">#N/A</definedName>
    <definedName name="__________kk93">#N/A</definedName>
    <definedName name="__________kk94">#N/A</definedName>
    <definedName name="__________kk95">#N/A</definedName>
    <definedName name="__________kk96">#N/A</definedName>
    <definedName name="__________kk97">#N/A</definedName>
    <definedName name="__________kk98">IF(#REF!&lt;0.05,0,#REF!*__________kk97)</definedName>
    <definedName name="__________kk99">Scheduled_Payment+Extra_Payment</definedName>
    <definedName name="__________la1" localSheetId="10">#REF!</definedName>
    <definedName name="__________la1" localSheetId="8">#REF!</definedName>
    <definedName name="__________la1" localSheetId="5">#REF!</definedName>
    <definedName name="__________la1" localSheetId="3">#REF!</definedName>
    <definedName name="__________la1" localSheetId="4">#REF!</definedName>
    <definedName name="__________la1" localSheetId="2">#REF!</definedName>
    <definedName name="__________la1">#REF!</definedName>
    <definedName name="__________la10" localSheetId="10">#REF!</definedName>
    <definedName name="__________la10" localSheetId="4">#REF!</definedName>
    <definedName name="__________la10" localSheetId="2">#REF!</definedName>
    <definedName name="__________la10">#REF!</definedName>
    <definedName name="__________la11" localSheetId="10">IF(#REF!&lt;0.05,0,#REF!-#REF!)</definedName>
    <definedName name="__________la11" localSheetId="8">IF(#REF!&lt;0.05,0,#REF!-#REF!)</definedName>
    <definedName name="__________la11" localSheetId="5">IF(#REF!&lt;0.05,0,#REF!-#REF!)</definedName>
    <definedName name="__________la11" localSheetId="3">IF(#REF!&lt;0.05,0,#REF!-#REF!)</definedName>
    <definedName name="__________la11" localSheetId="4">IF(#REF!&lt;0.05,0,#REF!-#REF!)</definedName>
    <definedName name="__________la11" localSheetId="2">IF(#REF!&lt;0.05,0,#REF!-#REF!)</definedName>
    <definedName name="__________la11">IF(#REF!&lt;0.05,0,#REF!-#REF!)</definedName>
    <definedName name="__________la12" localSheetId="8">IF(#REF!&lt;0.05,0,#REF!*Statement!__________la5)</definedName>
    <definedName name="__________la12">#N/A</definedName>
    <definedName name="__________la13" localSheetId="10">IF(#REF!="",0,#REF!+#REF!)</definedName>
    <definedName name="__________la13" localSheetId="8">IF(#REF!="",0,#REF!+#REF!)</definedName>
    <definedName name="__________la13" localSheetId="5">IF(#REF!="",0,#REF!+#REF!)</definedName>
    <definedName name="__________la13" localSheetId="3">IF(#REF!="",0,#REF!+#REF!)</definedName>
    <definedName name="__________la13" localSheetId="4">IF(#REF!="",0,#REF!+#REF!)</definedName>
    <definedName name="__________la13" localSheetId="2">IF(#REF!="",0,#REF!+#REF!)</definedName>
    <definedName name="__________la13">IF(#REF!="",0,#REF!+#REF!)</definedName>
    <definedName name="__________la14" localSheetId="10">IF(#REF!="",0,#REF!+#REF!)</definedName>
    <definedName name="__________la14" localSheetId="5">IF(#REF!="",0,#REF!+#REF!)</definedName>
    <definedName name="__________la14" localSheetId="3">IF(#REF!="",0,#REF!+#REF!)</definedName>
    <definedName name="__________la14" localSheetId="4">IF(#REF!="",0,#REF!+#REF!)</definedName>
    <definedName name="__________la14" localSheetId="2">IF(#REF!="",0,#REF!+#REF!)</definedName>
    <definedName name="__________la14">IF(#REF!="",0,#REF!+#REF!)</definedName>
    <definedName name="__________la15" localSheetId="10">IF(#REF!-#REF!&lt;1,0,#REF!-#REF!)</definedName>
    <definedName name="__________la15" localSheetId="8">IF(#REF!-#REF!&lt;1,0,#REF!-#REF!)</definedName>
    <definedName name="__________la15" localSheetId="5">IF(#REF!-#REF!&lt;1,0,#REF!-#REF!)</definedName>
    <definedName name="__________la15" localSheetId="3">IF(#REF!-#REF!&lt;1,0,#REF!-#REF!)</definedName>
    <definedName name="__________la15" localSheetId="4">IF(#REF!-#REF!&lt;1,0,#REF!-#REF!)</definedName>
    <definedName name="__________la15" localSheetId="2">IF(#REF!-#REF!&lt;1,0,#REF!-#REF!)</definedName>
    <definedName name="__________la15">IF(#REF!-#REF!&lt;1,0,#REF!-#REF!)</definedName>
    <definedName name="__________la2">#N/A</definedName>
    <definedName name="__________la3" localSheetId="10">#REF!</definedName>
    <definedName name="__________la3" localSheetId="8">#REF!</definedName>
    <definedName name="__________la3" localSheetId="5">#REF!</definedName>
    <definedName name="__________la3" localSheetId="3">#REF!</definedName>
    <definedName name="__________la3" localSheetId="4">#REF!</definedName>
    <definedName name="__________la3" localSheetId="2">#REF!</definedName>
    <definedName name="__________la3">#REF!</definedName>
    <definedName name="__________la4" localSheetId="10">#REF!</definedName>
    <definedName name="__________la4" localSheetId="4">#REF!</definedName>
    <definedName name="__________la4" localSheetId="2">#REF!</definedName>
    <definedName name="__________la4">#REF!</definedName>
    <definedName name="__________la5" localSheetId="8">#N/A</definedName>
    <definedName name="__________la5" localSheetId="5">ความต้องการ!________la1/12</definedName>
    <definedName name="__________la5" localSheetId="7">ความต้องการ!________la1/12</definedName>
    <definedName name="__________la5" localSheetId="3">โครงสร้าง!________la1/12</definedName>
    <definedName name="__________la5" localSheetId="4">งบการเงิน!________la1/12</definedName>
    <definedName name="__________la5" localSheetId="9">#N/A</definedName>
    <definedName name="__________la5" localSheetId="2">#N/A</definedName>
    <definedName name="__________la5">#N/A</definedName>
    <definedName name="__________la6" localSheetId="10">#REF!</definedName>
    <definedName name="__________la6" localSheetId="8">#REF!</definedName>
    <definedName name="__________la6" localSheetId="5">#REF!</definedName>
    <definedName name="__________la6" localSheetId="7">#REF!</definedName>
    <definedName name="__________la6" localSheetId="3">#REF!</definedName>
    <definedName name="__________la6" localSheetId="4">#REF!</definedName>
    <definedName name="__________la6" localSheetId="2">#REF!</definedName>
    <definedName name="__________la6">#REF!</definedName>
    <definedName name="__________la7" localSheetId="8">IF(#REF!&lt;0.05,0,IF(Statement!__________la8&lt;=Statement!________la6,[0]!________la9*Statement!__________la5,[0]!________la10))</definedName>
    <definedName name="__________la7">#N/A</definedName>
    <definedName name="__________la8" localSheetId="10">IF(#REF!&gt;=[0]!__________la2,"",#REF!+1)</definedName>
    <definedName name="__________la8" localSheetId="8">IF(#REF!&gt;=[0]!__________la2,"",#REF!+1)</definedName>
    <definedName name="__________la8" localSheetId="5">IF(#REF!&gt;=[0]!__________la2,"",#REF!+1)</definedName>
    <definedName name="__________la8" localSheetId="3">IF(#REF!&gt;=[0]!__________la2,"",#REF!+1)</definedName>
    <definedName name="__________la8" localSheetId="4">IF(#REF!&gt;=[0]!__________la2,"",#REF!+1)</definedName>
    <definedName name="__________la8" localSheetId="9">IF(#REF!&gt;=[0]!__________la2,"",#REF!+1)</definedName>
    <definedName name="__________la8" localSheetId="2">IF(#REF!&gt;=[7]!__________la2,"",#REF!+1)</definedName>
    <definedName name="__________la8" localSheetId="0">IF(#REF!&gt;=[0]!__________la2,"",#REF!+1)</definedName>
    <definedName name="__________la8">IF(#REF!&gt;=[0]!__________la2,"",#REF!+1)</definedName>
    <definedName name="__________la9" localSheetId="10">#REF!</definedName>
    <definedName name="__________la9" localSheetId="2">#REF!</definedName>
    <definedName name="__________la9">#REF!</definedName>
    <definedName name="__________m1">#REF!</definedName>
    <definedName name="__________ma456">#REF!</definedName>
    <definedName name="__________ma4587">#REF!</definedName>
    <definedName name="__________me1">#REF!</definedName>
    <definedName name="__________me789">#REF!</definedName>
    <definedName name="__________mec3">#REF!</definedName>
    <definedName name="__________ml1">#REF!</definedName>
    <definedName name="__________mlr6">#REF!</definedName>
    <definedName name="__________mm1">#N/A</definedName>
    <definedName name="__________mm10">IF(#REF!&gt;=_________mm9,"",#REF!+1)</definedName>
    <definedName name="__________mm100">#N/A</definedName>
    <definedName name="__________mm101">#N/A</definedName>
    <definedName name="__________mm102">#N/A</definedName>
    <definedName name="__________mm103">#N/A</definedName>
    <definedName name="__________mm104">#N/A</definedName>
    <definedName name="__________mm105">Scheduled_Payment+Extra_Payment</definedName>
    <definedName name="__________mm106">IF(#REF!-#REF!&lt;1,0,#REF!-#REF!)</definedName>
    <definedName name="__________mm107">Scheduled_Payment+Extra_Payment</definedName>
    <definedName name="__________mm108">#REF!</definedName>
    <definedName name="__________mm109">#N/A</definedName>
    <definedName name="__________mm11">#N/A</definedName>
    <definedName name="__________mm110">#N/A</definedName>
    <definedName name="__________mm111">#N/A</definedName>
    <definedName name="__________mm112">#N/A</definedName>
    <definedName name="__________mm113">IF(#REF!&lt;0.05,0,#REF!*รับจ่าย11)</definedName>
    <definedName name="__________mm114">#REF!</definedName>
    <definedName name="__________mm115">Scheduled_Payment+Extra_Payment</definedName>
    <definedName name="__________mm13">#N/A</definedName>
    <definedName name="__________mm14">#N/A</definedName>
    <definedName name="__________mm15">#N/A</definedName>
    <definedName name="__________mm17">#N/A</definedName>
    <definedName name="__________mm18">#N/A</definedName>
    <definedName name="__________mm19">#N/A</definedName>
    <definedName name="__________mm2">#N/A</definedName>
    <definedName name="__________mm20">IF(#REF!&gt;=__________mm19,"",#REF!+1)</definedName>
    <definedName name="__________mm21">#N/A</definedName>
    <definedName name="__________mm22">#N/A</definedName>
    <definedName name="__________mm23">#N/A</definedName>
    <definedName name="__________mm24">#N/A</definedName>
    <definedName name="__________mm25">#N/A</definedName>
    <definedName name="__________mm26">#N/A</definedName>
    <definedName name="__________mm27">#N/A</definedName>
    <definedName name="__________mm28">#N/A</definedName>
    <definedName name="__________mm29">#N/A</definedName>
    <definedName name="__________mm3">#N/A</definedName>
    <definedName name="__________mm30">IF(#REF!&gt;=__________mm29,"",#REF!+1)</definedName>
    <definedName name="__________mm31">IF(#REF!&gt;=___tp1,"",#REF!+1)</definedName>
    <definedName name="__________mm32">IF(#REF!&gt;=___tp1,"",#REF!+1)</definedName>
    <definedName name="__________mm33">#N/A</definedName>
    <definedName name="__________mm34">#REF!</definedName>
    <definedName name="__________mm35">#REF!</definedName>
    <definedName name="__________mm36">#REF!</definedName>
    <definedName name="__________mm38">#REF!</definedName>
    <definedName name="__________mm39">#REF!</definedName>
    <definedName name="__________mm4">#N/A</definedName>
    <definedName name="__________mm40">#N/A</definedName>
    <definedName name="__________mm42">#N/A</definedName>
    <definedName name="__________mm43">#N/A</definedName>
    <definedName name="__________mm44">#N/A</definedName>
    <definedName name="__________mm45">#N/A</definedName>
    <definedName name="__________mm46">#N/A</definedName>
    <definedName name="__________mm47">#N/A</definedName>
    <definedName name="__________mm48">#REF!</definedName>
    <definedName name="__________mm5">IF(#REF!&gt;=_________mm9,"",#REF!+1)</definedName>
    <definedName name="__________mm50">#N/A</definedName>
    <definedName name="__________mm51">#N/A</definedName>
    <definedName name="__________mm52">IF(#REF!&gt;=GHKHGKGHJ,"",#REF!+1)</definedName>
    <definedName name="__________mm53">#N/A</definedName>
    <definedName name="__________mm55">#REF!</definedName>
    <definedName name="__________mm56">#N/A</definedName>
    <definedName name="__________mm57">#N/A</definedName>
    <definedName name="__________mm58">#REF!</definedName>
    <definedName name="__________mm59">IF(#REF!&gt;=GHKHGKGHJ,"",#REF!+1)</definedName>
    <definedName name="__________mm6">#N/A</definedName>
    <definedName name="__________mm60">Scheduled_Payment+Extra_Payment</definedName>
    <definedName name="__________mm62">IF(#REF!&lt;0.05,0,#REF!*รับจ่าย11)</definedName>
    <definedName name="__________mm63">Scheduled_Payment+Extra_Payment</definedName>
    <definedName name="__________mm64">#N/A</definedName>
    <definedName name="__________mm65">#N/A</definedName>
    <definedName name="__________mm66">#N/A</definedName>
    <definedName name="__________mm67">#N/A</definedName>
    <definedName name="__________mm7">#N/A</definedName>
    <definedName name="__________mm8">#N/A</definedName>
    <definedName name="__________mm89">#N/A</definedName>
    <definedName name="__________mm9">#N/A</definedName>
    <definedName name="__________mm90">#N/A</definedName>
    <definedName name="__________mm91">#N/A</definedName>
    <definedName name="__________mm92">#N/A</definedName>
    <definedName name="__________mm93">#N/A</definedName>
    <definedName name="__________mm94">#N/A</definedName>
    <definedName name="__________mm95">IF(#REF!&gt;=__________mm103,"",#REF!+1)</definedName>
    <definedName name="__________mm96">IF(#REF!&gt;=__________mm104,"",#REF!+1)</definedName>
    <definedName name="__________mm97">#N/A</definedName>
    <definedName name="__________mm98">#N/A</definedName>
    <definedName name="__________mm99">#N/A</definedName>
    <definedName name="__________n789">#N/A</definedName>
    <definedName name="__________na1">#N/A</definedName>
    <definedName name="__________na10">#N/A</definedName>
    <definedName name="__________na11">#N/A</definedName>
    <definedName name="__________na12">#N/A</definedName>
    <definedName name="__________na13">#N/A</definedName>
    <definedName name="__________na14">#N/A</definedName>
    <definedName name="__________na15">#N/A</definedName>
    <definedName name="__________na16">#N/A</definedName>
    <definedName name="__________na17">#N/A</definedName>
    <definedName name="__________na19">#N/A</definedName>
    <definedName name="__________na2">#N/A</definedName>
    <definedName name="__________na20">#N/A</definedName>
    <definedName name="__________na23">#N/A</definedName>
    <definedName name="__________na24">Scheduled_Payment+Extra_Payment</definedName>
    <definedName name="__________na25">#N/A</definedName>
    <definedName name="__________na26">#N/A</definedName>
    <definedName name="__________na27">#N/A</definedName>
    <definedName name="__________na28">#N/A</definedName>
    <definedName name="__________na4">#N/A</definedName>
    <definedName name="__________na5">IF(#REF!&lt;0.05,0,#REF!*__________na6)</definedName>
    <definedName name="__________na6">#N/A</definedName>
    <definedName name="__________na7">#N/A</definedName>
    <definedName name="__________na8">#N/A</definedName>
    <definedName name="__________na9">IF(#REF!&gt;=GHKHGKGHJ,"",#REF!+1)</definedName>
    <definedName name="__________new1">'[11]หน้า 1'!$N$2</definedName>
    <definedName name="__________new2">'[11]หน้า 1'!$N$2</definedName>
    <definedName name="__________nn1">#N/A</definedName>
    <definedName name="__________nn10">'[20]18.) ตารางผ่อนชำระ-1'!$F$9</definedName>
    <definedName name="__________nn11">'[20]18.) ตารางผ่อนชำระ-1'!$H$8</definedName>
    <definedName name="__________nn13">#REF!</definedName>
    <definedName name="__________nn14">IF('[20]18.) ตารางผ่อนชำระ-1'!$I1048576&lt;0.05,0,'[20]18.) ตารางผ่อนชำระ-1'!$I1048576*__________nn15)</definedName>
    <definedName name="__________nn15">#N/A</definedName>
    <definedName name="__________nn16">#REF!</definedName>
    <definedName name="__________nn17">#REF!</definedName>
    <definedName name="__________nn18">'[20]18.) ตารางผ่อนชำระ-1'!$F$3</definedName>
    <definedName name="__________nn19">#REF!</definedName>
    <definedName name="__________nn2">IF('[20]18.) ตารางผ่อนชำระ-1'!$B1="",0,'[20]18.) ตารางผ่อนชำระ-1'!A1048576+'[20]18.) ตารางผ่อนชำระ-1'!XFC1)</definedName>
    <definedName name="__________nn20">#REF!</definedName>
    <definedName name="__________nn21">#REF!</definedName>
    <definedName name="__________nn23">#REF!</definedName>
    <definedName name="__________nn24">#REF!</definedName>
    <definedName name="__________nn25">#REF!</definedName>
    <definedName name="__________nn28">#REF!</definedName>
    <definedName name="__________nn29">#N/A</definedName>
    <definedName name="__________nn3">IF('[20]18.) ตารางผ่อนชำระ-1'!$B1="",0,'[20]18.) ตารางผ่อนชำระ-1'!$G1048576+'[20]18.) ตารางผ่อนชำระ-1'!$D1)</definedName>
    <definedName name="__________nn30">#REF!</definedName>
    <definedName name="__________nn31">#N/A</definedName>
    <definedName name="__________nn32">#N/A</definedName>
    <definedName name="__________nn33">(_________nn41*12)+_________nn40</definedName>
    <definedName name="__________nn34">#REF!</definedName>
    <definedName name="__________nn36">IF('[20]18.) ตารางผ่อนชำระ-1'!XFD1&lt;0.05,0,'[20]18.) ตารางผ่อนชำระ-1'!$D1-'[20]18.) ตารางผ่อนชำระ-1'!$F1)</definedName>
    <definedName name="__________nn37">IF([21]Schdule!XFD1&lt;0.05,0,[21]Schdule!$B1-[21]Schdule!$D1)</definedName>
    <definedName name="__________nn38">#REF!</definedName>
    <definedName name="__________nn39">#REF!</definedName>
    <definedName name="__________nn4">#REF!</definedName>
    <definedName name="__________nn40">'[20]18.) ตารางผ่อนชำระ-1'!$H$7</definedName>
    <definedName name="__________nn41">'[20]18.) ตารางผ่อนชำระ-1'!$F$7</definedName>
    <definedName name="__________nn42">[21]Schdule!$F$4</definedName>
    <definedName name="__________nn43">(_________nn41*12)+_________nn40</definedName>
    <definedName name="__________nn44">IF(#REF!-#REF!&lt;1,0,#REF!-#REF!)</definedName>
    <definedName name="__________nn45">#REF!</definedName>
    <definedName name="__________nn46">#REF!</definedName>
    <definedName name="__________nn5">#REF!</definedName>
    <definedName name="__________nn6">#REF!</definedName>
    <definedName name="__________nn7">IF('[20]18.) ตารางผ่อนชำระ-1'!$I1048576-'[20]18.) ตารางผ่อนชำระ-1'!XFA1&lt;1,0,'[20]18.) ตารางผ่อนชำระ-1'!$I1048576-'[20]18.) ตารางผ่อนชำระ-1'!$E1)</definedName>
    <definedName name="__________nn8">#REF!</definedName>
    <definedName name="__________nn9">'[20]18.) ตารางผ่อนชำระ-1'!$F$10</definedName>
    <definedName name="__________nu2" localSheetId="5">IF(___________to5&gt;[0]!_________fir3,1,"")</definedName>
    <definedName name="__________nu2" localSheetId="3">IF(___________to5&gt;[0]!_________fir3,1,"")</definedName>
    <definedName name="__________nu2" localSheetId="4">IF(___________to5&gt;[0]!_________fir3,1,"")</definedName>
    <definedName name="__________nu2" localSheetId="0">IF(___________to5&gt;_________fir3,1,"")</definedName>
    <definedName name="__________nu2">IF(___________to5&gt;_________fir3,1,"")</definedName>
    <definedName name="__________nu3" localSheetId="5">IF(__________to6&gt;[0]!_________fir3,1,"")</definedName>
    <definedName name="__________nu3" localSheetId="3">IF(__________to6&gt;[0]!_________fir3,1,"")</definedName>
    <definedName name="__________nu3" localSheetId="4">IF(__________to6&gt;[0]!_________fir3,1,"")</definedName>
    <definedName name="__________nu3" localSheetId="0">IF(__________to6&gt;_________fir3,1,"")</definedName>
    <definedName name="__________nu3">IF(__________to6&gt;_________fir3,1,"")</definedName>
    <definedName name="__________nu4" localSheetId="5">IF(_____________to6&gt;____________fir3,1,"")</definedName>
    <definedName name="__________nu4" localSheetId="3">IF(_____________to6&gt;____________fir3,1,"")</definedName>
    <definedName name="__________nu4" localSheetId="4">IF(_____________to6&gt;____________fir3,1,"")</definedName>
    <definedName name="__________nu4" localSheetId="0">IF(_____________to6&gt;____________fir3,1,"")</definedName>
    <definedName name="__________nu4">IF(_____________to6&gt;____________fir3,1,"")</definedName>
    <definedName name="__________nu777">#N/A</definedName>
    <definedName name="__________nu8">#N/A</definedName>
    <definedName name="__________nu9" localSheetId="5">IF(__________tov3&gt;[0]!_________fir3,1,"")</definedName>
    <definedName name="__________nu9" localSheetId="3">IF(__________tov3&gt;[0]!_________fir3,1,"")</definedName>
    <definedName name="__________nu9" localSheetId="4">IF(__________tov3&gt;[0]!_________fir3,1,"")</definedName>
    <definedName name="__________nu9" localSheetId="0">IF(__________tov3&gt;_________fir3,1,"")</definedName>
    <definedName name="__________nu9">IF(__________tov3&gt;_________fir3,1,"")</definedName>
    <definedName name="__________num1">#N/A</definedName>
    <definedName name="__________num2">#N/A</definedName>
    <definedName name="__________num3">#N/A</definedName>
    <definedName name="__________num78">#N/A</definedName>
    <definedName name="__________oo1">#N/A</definedName>
    <definedName name="__________oo10">#N/A</definedName>
    <definedName name="__________oo100">IF(#REF!&gt;=___tp1,"",#REF!+1)</definedName>
    <definedName name="__________oo11">#N/A</definedName>
    <definedName name="__________oo12">#N/A</definedName>
    <definedName name="__________oo13">#N/A</definedName>
    <definedName name="__________oo14">#N/A</definedName>
    <definedName name="__________oo15">#N/A</definedName>
    <definedName name="__________oo16">#N/A</definedName>
    <definedName name="__________oo17">#N/A</definedName>
    <definedName name="__________oo18">#N/A</definedName>
    <definedName name="__________oo19">IF(#REF!&gt;=__________oo18,"",#REF!+1)</definedName>
    <definedName name="__________oo2">#N/A</definedName>
    <definedName name="__________oo20">#N/A</definedName>
    <definedName name="__________oo21">#N/A</definedName>
    <definedName name="__________oo22">#N/A</definedName>
    <definedName name="__________oo23">#N/A</definedName>
    <definedName name="__________oo24">#N/A</definedName>
    <definedName name="__________oo25">#N/A</definedName>
    <definedName name="__________oo26">#N/A</definedName>
    <definedName name="__________oo28">#N/A</definedName>
    <definedName name="__________oo29">#N/A</definedName>
    <definedName name="__________oo3">#N/A</definedName>
    <definedName name="__________oo30">IF(#REF!&lt;0.05,0,#REF!*รับจ่าย11)</definedName>
    <definedName name="__________oo31">Scheduled_Payment+Extra_Payment</definedName>
    <definedName name="__________oo32">#N/A</definedName>
    <definedName name="__________oo33">#N/A</definedName>
    <definedName name="__________oo34">#N/A</definedName>
    <definedName name="__________oo35">IF(#REF!&gt;=__________oo34,"",#REF!+1)</definedName>
    <definedName name="__________oo36">#N/A</definedName>
    <definedName name="__________oo37">#N/A</definedName>
    <definedName name="__________oo38">#N/A</definedName>
    <definedName name="__________oo39">IF(#REF!&gt;=__________oo38,"",#REF!+1)</definedName>
    <definedName name="__________oo4">IF(#REF!&gt;=_________oo8,"",#REF!+1)</definedName>
    <definedName name="__________oo40">IF(#REF!&gt;=___tp1,"",#REF!+1)</definedName>
    <definedName name="__________oo5">#N/A</definedName>
    <definedName name="__________oo6">#N/A</definedName>
    <definedName name="__________oo7">#N/A</definedName>
    <definedName name="__________oo8">#N/A</definedName>
    <definedName name="__________oo9">IF(#REF!&gt;=_________oo8,"",#REF!+1)</definedName>
    <definedName name="__________oo90">Scheduled_Payment+Extra_Payment</definedName>
    <definedName name="__________oo93">IF(#REF!&gt;=GHKHGKGHJ,"",#REF!+1)</definedName>
    <definedName name="__________oo94">#N/A</definedName>
    <definedName name="__________oo95">IF(#REF!&gt;=GHKHGKGHJ,"",#REF!+1)</definedName>
    <definedName name="__________oo96">IF(#REF!&gt;=_________mm9,"",#REF!+1)</definedName>
    <definedName name="__________oo97">#N/A</definedName>
    <definedName name="__________oo98">#N/A</definedName>
    <definedName name="__________oo99">#N/A</definedName>
    <definedName name="__________p1">#N/A</definedName>
    <definedName name="__________p12">#N/A</definedName>
    <definedName name="__________p2">#N/A</definedName>
    <definedName name="__________pa7">#N/A</definedName>
    <definedName name="__________pa8">#N/A</definedName>
    <definedName name="__________pay1">#N/A</definedName>
    <definedName name="__________pay2">#N/A</definedName>
    <definedName name="__________pay369">#N/A</definedName>
    <definedName name="__________per1" localSheetId="5">#REF!</definedName>
    <definedName name="__________per1" localSheetId="3">#REF!</definedName>
    <definedName name="__________per1" localSheetId="4">#REF!</definedName>
    <definedName name="__________per1" localSheetId="0">#REF!</definedName>
    <definedName name="__________per1">#REF!</definedName>
    <definedName name="__________per4578" localSheetId="4">#REF!</definedName>
    <definedName name="__________per4578">#REF!</definedName>
    <definedName name="__________pl1" localSheetId="2">[22]!Interest_Rate/12</definedName>
    <definedName name="__________pl1">#N/A</definedName>
    <definedName name="__________pmt1" localSheetId="10">IF(#REF!&lt;0.05,0,#REF!-#REF!)</definedName>
    <definedName name="__________pmt1" localSheetId="8">#N/A</definedName>
    <definedName name="__________pmt1" localSheetId="5">IF(#REF!&lt;0.05,0,#REF!-#REF!)</definedName>
    <definedName name="__________pmt1" localSheetId="3">IF(#REF!&lt;0.05,0,#REF!-#REF!)</definedName>
    <definedName name="__________pmt1" localSheetId="4">IF(#REF!&lt;0.05,0,#REF!-#REF!)</definedName>
    <definedName name="__________pmt1" localSheetId="9">#N/A</definedName>
    <definedName name="__________pmt1" localSheetId="2">IF(#REF!&lt;0.05,0,#REF!-#REF!)</definedName>
    <definedName name="__________pmt1" localSheetId="0">#N/A</definedName>
    <definedName name="__________pmt1">IF(#REF!&lt;0.05,0,#REF!-#REF!)</definedName>
    <definedName name="__________pmt2">#N/A</definedName>
    <definedName name="__________pmt3" localSheetId="10">#REF!</definedName>
    <definedName name="__________pmt3" localSheetId="8">#N/A</definedName>
    <definedName name="__________pmt3" localSheetId="5">#REF!</definedName>
    <definedName name="__________pmt3" localSheetId="3">#REF!</definedName>
    <definedName name="__________pmt3" localSheetId="4">#REF!</definedName>
    <definedName name="__________pmt3" localSheetId="9">#N/A</definedName>
    <definedName name="__________pmt3" localSheetId="2">#REF!</definedName>
    <definedName name="__________pmt3" localSheetId="0">#REF!</definedName>
    <definedName name="__________pmt3">#REF!</definedName>
    <definedName name="__________pn1">#N/A</definedName>
    <definedName name="__________pn2" localSheetId="10">#N/A</definedName>
    <definedName name="__________pn2" localSheetId="8">#N/A</definedName>
    <definedName name="__________pn2" localSheetId="5">#N/A</definedName>
    <definedName name="__________pn2" localSheetId="3">#N/A</definedName>
    <definedName name="__________pn2" localSheetId="9">#N/A</definedName>
    <definedName name="__________pn2" localSheetId="2">[18]FL!$D$8</definedName>
    <definedName name="__________pn2" localSheetId="0">#N/A</definedName>
    <definedName name="__________pn2">[18]FL!$D$8</definedName>
    <definedName name="__________pn3" localSheetId="10">#REF!</definedName>
    <definedName name="__________pn3" localSheetId="8">#REF!</definedName>
    <definedName name="__________pn3" localSheetId="5">#REF!</definedName>
    <definedName name="__________pn3" localSheetId="3">#REF!</definedName>
    <definedName name="__________pn3" localSheetId="4">#REF!</definedName>
    <definedName name="__________pn3" localSheetId="9">#REF!</definedName>
    <definedName name="__________pn3" localSheetId="2">#REF!</definedName>
    <definedName name="__________pn3">#REF!</definedName>
    <definedName name="__________po2">#N/A</definedName>
    <definedName name="__________po3">#N/A</definedName>
    <definedName name="__________pp1">#N/A</definedName>
    <definedName name="__________pr3654" localSheetId="5">#REF!</definedName>
    <definedName name="__________pr3654" localSheetId="3">#REF!</definedName>
    <definedName name="__________pr3654" localSheetId="4">#REF!</definedName>
    <definedName name="__________pr3654" localSheetId="0">#REF!</definedName>
    <definedName name="__________pr3654">#REF!</definedName>
    <definedName name="__________pre789" localSheetId="4">#REF!</definedName>
    <definedName name="__________pre789">#REF!</definedName>
    <definedName name="__________pro1" localSheetId="4">#REF!</definedName>
    <definedName name="__________pro1">#REF!</definedName>
    <definedName name="__________pro2">#REF!</definedName>
    <definedName name="__________ps100" localSheetId="8">#N/A</definedName>
    <definedName name="__________ps100" localSheetId="5">#N/A</definedName>
    <definedName name="__________ps100" localSheetId="4">#N/A</definedName>
    <definedName name="__________ps100" localSheetId="9">#N/A</definedName>
    <definedName name="__________ps100" localSheetId="0">[19]!Interest_Rate/12</definedName>
    <definedName name="__________ps100">#N/A</definedName>
    <definedName name="__________s1">#N/A</definedName>
    <definedName name="__________to1">#N/A</definedName>
    <definedName name="__________to5" localSheetId="5">([23]QC!td*12)+[23]QC!teo</definedName>
    <definedName name="__________to5" localSheetId="3">([23]QC!td*12)+[23]QC!teo</definedName>
    <definedName name="__________to5" localSheetId="4">([23]QC!td*12)+[23]QC!teo</definedName>
    <definedName name="__________to5">#N/A</definedName>
    <definedName name="__________to6">#N/A</definedName>
    <definedName name="__________to789" localSheetId="5">([0]!_________ter456*12)+[0]!_________ter123</definedName>
    <definedName name="__________to789" localSheetId="3">([0]!_________ter456*12)+[0]!_________ter123</definedName>
    <definedName name="__________to789" localSheetId="4">([0]!_________ter456*12)+[0]!_________ter123</definedName>
    <definedName name="__________to789" localSheetId="0">(_________ter456*12)+_________ter123</definedName>
    <definedName name="__________to789">(_________ter456*12)+_________ter123</definedName>
    <definedName name="__________to9">#N/A</definedName>
    <definedName name="__________top1">#N/A</definedName>
    <definedName name="__________tot124">#N/A</definedName>
    <definedName name="__________tot23" localSheetId="5">([0]!_________ter66*12)+[0]!_________ter12</definedName>
    <definedName name="__________tot23" localSheetId="3">([0]!_________ter66*12)+[0]!_________ter12</definedName>
    <definedName name="__________tot23" localSheetId="4">([0]!_________ter66*12)+[0]!_________ter12</definedName>
    <definedName name="__________tot23" localSheetId="0">(_________ter66*12)+_________ter12</definedName>
    <definedName name="__________tot23">(_________ter66*12)+_________ter12</definedName>
    <definedName name="__________tov3">#N/A</definedName>
    <definedName name="__________tp1">#N/A</definedName>
    <definedName name="__________vv1">#N/A</definedName>
    <definedName name="__________vv2">#N/A</definedName>
    <definedName name="__________xlfn.BAHTTEXT" hidden="1">#NAME?</definedName>
    <definedName name="__________yy1" localSheetId="10">IF(#REF!&gt;=[0]!________tp1,"",#REF!+1)</definedName>
    <definedName name="__________yy1" localSheetId="8">IF(#REF!&gt;=__________tp1,"",#REF!+1)</definedName>
    <definedName name="__________yy1" localSheetId="5">IF(#REF!&gt;=________tp1,"",#REF!+1)</definedName>
    <definedName name="__________yy1" localSheetId="3">IF(#REF!&gt;=________tp1,"",#REF!+1)</definedName>
    <definedName name="__________yy1" localSheetId="4">IF(#REF!&gt;=________tp1,"",#REF!+1)</definedName>
    <definedName name="__________yy1" localSheetId="9">IF(#REF!&gt;=__________tp1,"",#REF!+1)</definedName>
    <definedName name="__________yy1" localSheetId="2">IF(#REF!&gt;=[0]!________tp1,"",#REF!+1)</definedName>
    <definedName name="__________yy1" localSheetId="0">IF(#REF!&gt;=__________tp1,"",#REF!+1)</definedName>
    <definedName name="__________yy1">IF(#REF!&gt;=________tp1,"",#REF!+1)</definedName>
    <definedName name="__________zz1">#N/A</definedName>
    <definedName name="__________zz10">IF(#REF!&gt;=__________zz9,"",#REF!+1)</definedName>
    <definedName name="__________zz100">#N/A</definedName>
    <definedName name="__________zz101">IF(#REF!&gt;=__________zz104,"",#REF!+1)</definedName>
    <definedName name="__________zz102">#N/A</definedName>
    <definedName name="__________zz103">#N/A</definedName>
    <definedName name="__________zz104">#N/A</definedName>
    <definedName name="__________zz105">Scheduled_Payment+Extra_Payment</definedName>
    <definedName name="__________zz106">#N/A</definedName>
    <definedName name="__________zz107">IF(#REF!&gt;=[0]!GHKHGKGHJ,"",#REF!+1)</definedName>
    <definedName name="__________zz109">Scheduled_Payment+Extra_Payment</definedName>
    <definedName name="__________zz11">#N/A</definedName>
    <definedName name="__________zz110">IF(#REF!&lt;0.05,0,#REF!*[0]!รับจ่าย11)</definedName>
    <definedName name="__________zz111">Scheduled_Payment+Extra_Payment</definedName>
    <definedName name="__________zz112">IF(#REF!&lt;0.05,0,#REF!*__________zz113)</definedName>
    <definedName name="__________zz113">#N/A</definedName>
    <definedName name="__________zz114">#N/A</definedName>
    <definedName name="__________zz120">#N/A</definedName>
    <definedName name="__________zz121">IF(#REF!&gt;=__________zz122,"",#REF!+1)</definedName>
    <definedName name="__________zz122">#N/A</definedName>
    <definedName name="__________zz123">#N/A</definedName>
    <definedName name="__________zz124">#N/A</definedName>
    <definedName name="__________zz125">#N/A</definedName>
    <definedName name="__________zz126">#N/A</definedName>
    <definedName name="__________zz127">IF(#REF!&gt;=__________zz132,"",#REF!+1)</definedName>
    <definedName name="__________zz128">#N/A</definedName>
    <definedName name="__________zz129">#N/A</definedName>
    <definedName name="__________zz13">#N/A</definedName>
    <definedName name="__________zz130">#N/A</definedName>
    <definedName name="__________zz131">#N/A</definedName>
    <definedName name="__________zz132">#N/A</definedName>
    <definedName name="__________zz133">Scheduled_Payment+Extra_Payment</definedName>
    <definedName name="__________zz134">Scheduled_Payment+Extra_Payment</definedName>
    <definedName name="__________zz135">#N/A</definedName>
    <definedName name="__________zz136">#N/A</definedName>
    <definedName name="__________zz137">#N/A</definedName>
    <definedName name="__________zz138">#N/A</definedName>
    <definedName name="__________zz139">IF(#REF!&lt;0.05,0,#REF!*[0]!รับจ่าย11)</definedName>
    <definedName name="__________zz14">#N/A</definedName>
    <definedName name="__________zz140">Scheduled_Payment+Extra_Payment</definedName>
    <definedName name="__________zz15">#N/A</definedName>
    <definedName name="__________zz16">IF(#REF!&gt;=__________zz20,"",#REF!+1)</definedName>
    <definedName name="__________zz17">#N/A</definedName>
    <definedName name="__________zz18">#N/A</definedName>
    <definedName name="__________zz19">#N/A</definedName>
    <definedName name="__________zz2">#N/A</definedName>
    <definedName name="__________zz20">#N/A</definedName>
    <definedName name="__________zz21">IF(#REF!&gt;=__________zz20,"",#REF!+1)</definedName>
    <definedName name="__________zz22">#N/A</definedName>
    <definedName name="__________zz23">#N/A</definedName>
    <definedName name="__________zz24">#N/A</definedName>
    <definedName name="__________zz25">#N/A</definedName>
    <definedName name="__________zz26">IF(#REF!&gt;=__________zz30,"",#REF!+1)</definedName>
    <definedName name="__________zz27">#N/A</definedName>
    <definedName name="__________zz28">#N/A</definedName>
    <definedName name="__________zz29">#N/A</definedName>
    <definedName name="__________zz3">#N/A</definedName>
    <definedName name="__________zz30">#N/A</definedName>
    <definedName name="__________zz31">IF(#REF!&gt;=__________zz30,"",#REF!+1)</definedName>
    <definedName name="__________zz32">IF(#REF!&gt;=___tp1,"",#REF!+1)</definedName>
    <definedName name="__________zz33">IF(#REF!&gt;=___tp1,"",#REF!+1)</definedName>
    <definedName name="__________zz34">#N/A</definedName>
    <definedName name="__________zz35">#N/A</definedName>
    <definedName name="__________zz36">#N/A</definedName>
    <definedName name="__________zz37">#N/A</definedName>
    <definedName name="__________zz38">IF(#REF!&gt;=[0]!GHKHGKGHJ,"",#REF!+1)</definedName>
    <definedName name="__________zz39">#N/A</definedName>
    <definedName name="__________zz4">#N/A</definedName>
    <definedName name="__________zz40">#N/A</definedName>
    <definedName name="__________zz41">#N/A</definedName>
    <definedName name="__________zz42">IF(#REF!&lt;0.05,0,#REF!*__________zz43)</definedName>
    <definedName name="__________zz43">#N/A</definedName>
    <definedName name="__________zz44">#N/A</definedName>
    <definedName name="__________zz45">#N/A</definedName>
    <definedName name="__________zz46">IF(#REF!&gt;=[0]!__________mm9,"",#REF!+1)</definedName>
    <definedName name="__________zz47">IF(#REF!&gt;=__________zz48,"",#REF!+1)</definedName>
    <definedName name="__________zz48">#N/A</definedName>
    <definedName name="__________zz49">#N/A</definedName>
    <definedName name="__________zz5">IF(#REF!&gt;=__________zz9,"",#REF!+1)</definedName>
    <definedName name="__________zz50">#N/A</definedName>
    <definedName name="__________zz51">Scheduled_Payment+Extra_Payment</definedName>
    <definedName name="__________zz53">Scheduled_Payment+Extra_Payment</definedName>
    <definedName name="__________zz54">#N/A</definedName>
    <definedName name="__________zz55">#N/A</definedName>
    <definedName name="__________zz56">IF(#REF!&lt;0.05,0,#REF!*[0]!รับจ่าย11)</definedName>
    <definedName name="__________zz57">Scheduled_Payment+Extra_Payment</definedName>
    <definedName name="__________zz58">IF(#REF!&gt;=__________zz60,"",#REF!+1)</definedName>
    <definedName name="__________zz59">#N/A</definedName>
    <definedName name="__________zz6">#N/A</definedName>
    <definedName name="__________zz60">#N/A</definedName>
    <definedName name="__________zz61">IF(#REF!&gt;=__________zz60,"",#REF!+1)</definedName>
    <definedName name="__________zz62">IF(#REF!&gt;=__________zz65,"",#REF!+1)</definedName>
    <definedName name="__________zz64">#N/A</definedName>
    <definedName name="__________zz65">#N/A</definedName>
    <definedName name="__________zz67">IF(#REF!&gt;=__________zz65,"",#REF!+1)</definedName>
    <definedName name="__________zz68">IF(#REF!&gt;=___tp1,"",#REF!+1)</definedName>
    <definedName name="__________zz69">IF(#REF!&gt;=___tp1,"",#REF!+1)</definedName>
    <definedName name="__________zz7">#N/A</definedName>
    <definedName name="__________zz70">#N/A</definedName>
    <definedName name="__________zz71">#N/A</definedName>
    <definedName name="__________zz72">#N/A</definedName>
    <definedName name="__________zz73">IF(#REF!&gt;=[0]!__________mm9,"",#REF!+1)</definedName>
    <definedName name="__________zz74">IF(#REF!&gt;=[0]!GHKHGKGHJ,"",#REF!+1)</definedName>
    <definedName name="__________zz75">#N/A</definedName>
    <definedName name="__________zz76">IF(#REF!&gt;=[0]!GHKHGKGHJ,"",#REF!+1)</definedName>
    <definedName name="__________zz77">Scheduled_Payment+Extra_Payment</definedName>
    <definedName name="__________zz78">IF(#REF!&lt;0.05,0,#REF!*[0]!รับจ่าย11)</definedName>
    <definedName name="__________zz79">Scheduled_Payment+Extra_Payment</definedName>
    <definedName name="__________zz8">#N/A</definedName>
    <definedName name="__________zz80">IF(#REF!&lt;0.05,0,#REF!*__________zz81)</definedName>
    <definedName name="__________zz81">#N/A</definedName>
    <definedName name="__________zz82">#N/A</definedName>
    <definedName name="__________zz83">#N/A</definedName>
    <definedName name="__________zz87">#N/A</definedName>
    <definedName name="__________zz88">#N/A</definedName>
    <definedName name="__________zz89">#N/A</definedName>
    <definedName name="__________zz9">#N/A</definedName>
    <definedName name="__________zz90">#N/A</definedName>
    <definedName name="__________zz92">IF(#REF!&gt;=__________zz50,"",#REF!+1)</definedName>
    <definedName name="__________zz93">#N/A</definedName>
    <definedName name="__________zz94">#N/A</definedName>
    <definedName name="__________zz95">#N/A</definedName>
    <definedName name="__________zz96">#N/A</definedName>
    <definedName name="__________zz97">IF(#REF!&gt;=__________zz40,"",#REF!+1)</definedName>
    <definedName name="__________zz98">#N/A</definedName>
    <definedName name="__________zz99">#N/A</definedName>
    <definedName name="_________a1">#N/A</definedName>
    <definedName name="_________a68000" localSheetId="5">#REF!</definedName>
    <definedName name="_________a68000" localSheetId="3">#REF!</definedName>
    <definedName name="_________a68000" localSheetId="4">#REF!</definedName>
    <definedName name="_________a68000" localSheetId="0">#REF!</definedName>
    <definedName name="_________a68000">#REF!</definedName>
    <definedName name="_________aaa1">#N/A</definedName>
    <definedName name="_________aaa10">#N/A</definedName>
    <definedName name="_________aaa11">#N/A</definedName>
    <definedName name="_________aaa12">#N/A</definedName>
    <definedName name="_________aaa13">#N/A</definedName>
    <definedName name="_________aaa2">#N/A</definedName>
    <definedName name="_________aaa20">#REF!</definedName>
    <definedName name="_________aaa21">#N/A</definedName>
    <definedName name="_________aaa23">#N/A</definedName>
    <definedName name="_________aaa24">#N/A</definedName>
    <definedName name="_________aaa25">#N/A</definedName>
    <definedName name="_________aaa26">#N/A</definedName>
    <definedName name="_________aaa27">IF(#REF!&lt;0.05,0,#REF!*_________aaa13)</definedName>
    <definedName name="_________aaa28">#REF!</definedName>
    <definedName name="_________aaa29">#N/A</definedName>
    <definedName name="_________aaa3">#N/A</definedName>
    <definedName name="_________aaa30">#N/A</definedName>
    <definedName name="_________aaa31">#N/A</definedName>
    <definedName name="_________aaa33">#N/A</definedName>
    <definedName name="_________aaa34">#N/A</definedName>
    <definedName name="_________aaa35">#N/A</definedName>
    <definedName name="_________aaa36">#N/A</definedName>
    <definedName name="_________aaa37">#N/A</definedName>
    <definedName name="_________aaa38">#REF!</definedName>
    <definedName name="_________aaa39">#N/A</definedName>
    <definedName name="_________aaa4">IF(#REF!&gt;=_________aaa34,"",#REF!+1)</definedName>
    <definedName name="_________aaa40">#N/A</definedName>
    <definedName name="_________aaa41">#REF!</definedName>
    <definedName name="_________aaa42">#REF!</definedName>
    <definedName name="_________aaa43">(_________aaa42*12)+_________aaa41</definedName>
    <definedName name="_________aaa44">Scheduled_Payment+Extra_Payment</definedName>
    <definedName name="_________aaa45">#N/A</definedName>
    <definedName name="_________aaa46">#N/A</definedName>
    <definedName name="_________aaa47">([0]!_________aaa42*12)+[0]!_________aaa41</definedName>
    <definedName name="_________aaa48">IF(#REF!&gt;=_________aaa34,"",#REF!+1)</definedName>
    <definedName name="_________aaa49">([0]!_________aaa42*12)+[0]!_________aaa41</definedName>
    <definedName name="_________aaa5">(_________aaa42*12)+_________aaa41</definedName>
    <definedName name="_________aaa50">([0]!_________aaa42*12)+[0]!_________aaa41</definedName>
    <definedName name="_________aaa51">#N/A</definedName>
    <definedName name="_________aaa54">#N/A</definedName>
    <definedName name="_________aaa55">([0]!_________aaa42*12)+[0]!_________aaa41</definedName>
    <definedName name="_________aaa56">IF(#REF!&gt;=_________aaa25,"",#REF!+1)</definedName>
    <definedName name="_________aaa57">#N/A</definedName>
    <definedName name="_________aaa58">#N/A</definedName>
    <definedName name="_________aaa59">([0]!_________aaa42*12)+[0]!_________aaa41</definedName>
    <definedName name="_________aaa6">(_________aaa42*12)+_________aaa41</definedName>
    <definedName name="_________aaa60">#N/A</definedName>
    <definedName name="_________aaa61">([0]!_________aaa42*12)+[0]!_________aaa41</definedName>
    <definedName name="_________aaa62">#N/A</definedName>
    <definedName name="_________aaa63">[0]!_________aaa20/12</definedName>
    <definedName name="_________aaa64">#N/A</definedName>
    <definedName name="_________aaa7">#REF!</definedName>
    <definedName name="_________aaa8">#N/A</definedName>
    <definedName name="_________acc2">#N/A</definedName>
    <definedName name="_________acc3">#N/A</definedName>
    <definedName name="_________bay1">#N/A</definedName>
    <definedName name="_________bay2">#N/A</definedName>
    <definedName name="_________bay3">#N/A</definedName>
    <definedName name="_________bs1">#N/A</definedName>
    <definedName name="_________bs2">#N/A</definedName>
    <definedName name="_________bsu1" localSheetId="5">#REF!</definedName>
    <definedName name="_________bsu1" localSheetId="3">#REF!</definedName>
    <definedName name="_________bsu1" localSheetId="4">#REF!</definedName>
    <definedName name="_________bsu1">#REF!</definedName>
    <definedName name="_________bsy69">#REF!</definedName>
    <definedName name="_________caf3">#N/A</definedName>
    <definedName name="_________CF1">#N/A</definedName>
    <definedName name="_________CRR9">#N/A</definedName>
    <definedName name="_________f12">#N/A</definedName>
    <definedName name="_________fin458" localSheetId="5">#REF!</definedName>
    <definedName name="_________fin458" localSheetId="0">#REF!</definedName>
    <definedName name="_________fin458">#REF!</definedName>
    <definedName name="_________fir3">[19]ดอกเบี้ยจ่าย!$E$8</definedName>
    <definedName name="_________fl1">#N/A</definedName>
    <definedName name="_________HP1">#N/A</definedName>
    <definedName name="_________in1">#N/A</definedName>
    <definedName name="_________in2" localSheetId="10">_____int8/12</definedName>
    <definedName name="_________in2" localSheetId="8">_____int8/12</definedName>
    <definedName name="_________in2" localSheetId="5">[0]!_________int8/12</definedName>
    <definedName name="_________in2" localSheetId="3">[0]!_________int8/12</definedName>
    <definedName name="_________in2" localSheetId="4">[0]!_________int8/12</definedName>
    <definedName name="_________in2" localSheetId="9">_____int8/12</definedName>
    <definedName name="_________in2" localSheetId="0">[0]!_____int8/12</definedName>
    <definedName name="_________in2">_____int8/12</definedName>
    <definedName name="_________in3" localSheetId="10">_____int8/12</definedName>
    <definedName name="_________in3" localSheetId="8">_____int8/12</definedName>
    <definedName name="_________in3" localSheetId="5">[0]!_________int8/12</definedName>
    <definedName name="_________in3" localSheetId="3">[0]!_________int8/12</definedName>
    <definedName name="_________in3" localSheetId="4">[0]!_________int8/12</definedName>
    <definedName name="_________in3" localSheetId="9">_____int8/12</definedName>
    <definedName name="_________in3" localSheetId="0">[0]!_____int8/12</definedName>
    <definedName name="_________in3">_____int8/12</definedName>
    <definedName name="_________in789645" localSheetId="5">#REF!</definedName>
    <definedName name="_________in789645" localSheetId="3">#REF!</definedName>
    <definedName name="_________in789645" localSheetId="4">#REF!</definedName>
    <definedName name="_________in789645">#REF!</definedName>
    <definedName name="_________Int1">IF([4]Payment!$J1048576-[4]Payment!XFA1&lt;1,0,[4]Payment!$J1048576-[4]Payment!$F1)</definedName>
    <definedName name="_________int11">#N/A</definedName>
    <definedName name="_________int123" localSheetId="10">_____int14/12</definedName>
    <definedName name="_________int123" localSheetId="8">_____int14/12</definedName>
    <definedName name="_________int123" localSheetId="5">[0]!_________int14/12</definedName>
    <definedName name="_________int123" localSheetId="3">[0]!_________int14/12</definedName>
    <definedName name="_________int123" localSheetId="4">[0]!_________int14/12</definedName>
    <definedName name="_________int123" localSheetId="9">_____int14/12</definedName>
    <definedName name="_________int123" localSheetId="0">[0]!_____int14/12</definedName>
    <definedName name="_________int123">_____int14/12</definedName>
    <definedName name="_________int14">[19]ดอกเบี้ยจ่าย!$E$4</definedName>
    <definedName name="_________int25">[19]ดอกเบี้ยจ่าย!$E$4</definedName>
    <definedName name="_________int3">#N/A</definedName>
    <definedName name="_________int36" localSheetId="10">_____int25/12</definedName>
    <definedName name="_________int36" localSheetId="8">_____int25/12</definedName>
    <definedName name="_________int36" localSheetId="5">[0]!_________int25/12</definedName>
    <definedName name="_________int36" localSheetId="3">[0]!_________int25/12</definedName>
    <definedName name="_________int36" localSheetId="4">[0]!_________int25/12</definedName>
    <definedName name="_________int36" localSheetId="9">_____int25/12</definedName>
    <definedName name="_________int36" localSheetId="0">[0]!_____int25/12</definedName>
    <definedName name="_________int36">_____int25/12</definedName>
    <definedName name="_________int39">#N/A</definedName>
    <definedName name="_________int45">#N/A</definedName>
    <definedName name="_________int6" localSheetId="10">_____int8/12</definedName>
    <definedName name="_________int6" localSheetId="8">_____int8/12</definedName>
    <definedName name="_________int6" localSheetId="5">[0]!_________int8/12</definedName>
    <definedName name="_________int6" localSheetId="3">[0]!_________int8/12</definedName>
    <definedName name="_________int6" localSheetId="4">[0]!_________int8/12</definedName>
    <definedName name="_________int6" localSheetId="9">_____int8/12</definedName>
    <definedName name="_________int6" localSheetId="0">[0]!_____int8/12</definedName>
    <definedName name="_________int6">_____int8/12</definedName>
    <definedName name="_________int8">[19]ดอกเบี้ยจ่าย!$E$4</definedName>
    <definedName name="_________IRR1" localSheetId="5">#REF!</definedName>
    <definedName name="_________IRR1" localSheetId="3">#REF!</definedName>
    <definedName name="_________IRR1" localSheetId="4">#REF!</definedName>
    <definedName name="_________IRR1" localSheetId="0">#REF!</definedName>
    <definedName name="_________IRR1">#REF!</definedName>
    <definedName name="_________IRR2" localSheetId="4">#REF!</definedName>
    <definedName name="_________IRR2">#REF!</definedName>
    <definedName name="_________IRR3" localSheetId="4">#REF!</definedName>
    <definedName name="_________IRR3">#REF!</definedName>
    <definedName name="_________itp1">#N/A</definedName>
    <definedName name="_________k1">#N/A</definedName>
    <definedName name="_________kk100">IF(#REF!&lt;0.05,0,#REF!*รับจ่าย11)</definedName>
    <definedName name="_________kk47">Scheduled_Payment+Extra_Payment</definedName>
    <definedName name="_________kk48">IF(#REF!&lt;0.05,0,#REF!*รับจ่าย11)</definedName>
    <definedName name="_________kk49">#N/A</definedName>
    <definedName name="_________kk50">#N/A</definedName>
    <definedName name="_________kk51">#N/A</definedName>
    <definedName name="_________kk52">#N/A</definedName>
    <definedName name="_________kk53">Scheduled_Payment+Extra_Payment</definedName>
    <definedName name="_________kk54">Scheduled_Payment+Extra_Payment</definedName>
    <definedName name="_________kk55">#N/A</definedName>
    <definedName name="_________kk56">#N/A</definedName>
    <definedName name="_________kk57">#N/A</definedName>
    <definedName name="_________kk58">#N/A</definedName>
    <definedName name="_________kk59">#N/A</definedName>
    <definedName name="_________kk60">IF(#REF!&gt;=_________kk55,"",#REF!+1)</definedName>
    <definedName name="_________kk61">#N/A</definedName>
    <definedName name="_________kk62">#N/A</definedName>
    <definedName name="_________kk63">#N/A</definedName>
    <definedName name="_________kk64">#N/A</definedName>
    <definedName name="_________kk65">#N/A</definedName>
    <definedName name="_________kk66">IF(#REF!&gt;=_________kk65,"",#REF!+1)</definedName>
    <definedName name="_________kk67">#N/A</definedName>
    <definedName name="_________kk68">#N/A</definedName>
    <definedName name="_________kk69">#N/A</definedName>
    <definedName name="_________kk70">IF(#REF!&lt;0.05,0,#REF!*_________kk69)</definedName>
    <definedName name="_________kk71">Scheduled_Payment+Extra_Payment</definedName>
    <definedName name="_________kk72">IF(#REF!&lt;0.05,0,#REF!*รับจ่าย11)</definedName>
    <definedName name="_________kk73">Scheduled_Payment+Extra_Payment</definedName>
    <definedName name="_________kk74">IF(#REF!&gt;=GHKHGKGHJ,"",#REF!+1)</definedName>
    <definedName name="_________kk75">#N/A</definedName>
    <definedName name="_________kk76">Scheduled_Payment+Extra_Payment</definedName>
    <definedName name="_________kk77">#N/A</definedName>
    <definedName name="_________kk78">#N/A</definedName>
    <definedName name="_________kk79">#N/A</definedName>
    <definedName name="_________kk80">IF(#REF!&gt;=_________kk77,"",#REF!+1)</definedName>
    <definedName name="_________kk81">#N/A</definedName>
    <definedName name="_________kk82">#N/A</definedName>
    <definedName name="_________kk83">#N/A</definedName>
    <definedName name="_________kk84">#N/A</definedName>
    <definedName name="_________kk85">#N/A</definedName>
    <definedName name="_________kk86">#N/A</definedName>
    <definedName name="_________kk87">#N/A</definedName>
    <definedName name="_________kk88">#N/A</definedName>
    <definedName name="_________kk89">#N/A</definedName>
    <definedName name="_________kk91">#N/A</definedName>
    <definedName name="_________kk92">#N/A</definedName>
    <definedName name="_________kk93">#N/A</definedName>
    <definedName name="_________kk94">#N/A</definedName>
    <definedName name="_________kk95">#N/A</definedName>
    <definedName name="_________kk96">#N/A</definedName>
    <definedName name="_________kk97">#N/A</definedName>
    <definedName name="_________kk98">IF(#REF!&lt;0.05,0,#REF!*_________kk97)</definedName>
    <definedName name="_________kk99">Scheduled_Payment+Extra_Payment</definedName>
    <definedName name="_________la1" localSheetId="10">#REF!</definedName>
    <definedName name="_________la1" localSheetId="8">#REF!</definedName>
    <definedName name="_________la1" localSheetId="5">#REF!</definedName>
    <definedName name="_________la1" localSheetId="3">#REF!</definedName>
    <definedName name="_________la1" localSheetId="2">#REF!</definedName>
    <definedName name="_________la1">#REF!</definedName>
    <definedName name="_________la10" localSheetId="10">#REF!</definedName>
    <definedName name="_________la10" localSheetId="4">#REF!</definedName>
    <definedName name="_________la10" localSheetId="2">#REF!</definedName>
    <definedName name="_________la10">#REF!</definedName>
    <definedName name="_________la11" localSheetId="10">IF(#REF!&lt;0.05,0,#REF!-#REF!)</definedName>
    <definedName name="_________la11" localSheetId="8">IF(#REF!&lt;0.05,0,#REF!-#REF!)</definedName>
    <definedName name="_________la11" localSheetId="5">IF(#REF!&lt;0.05,0,#REF!-#REF!)</definedName>
    <definedName name="_________la11" localSheetId="3">IF(#REF!&lt;0.05,0,#REF!-#REF!)</definedName>
    <definedName name="_________la11" localSheetId="4">IF(#REF!&lt;0.05,0,#REF!-#REF!)</definedName>
    <definedName name="_________la11" localSheetId="2">IF(#REF!&lt;0.05,0,#REF!-#REF!)</definedName>
    <definedName name="_________la11">IF(#REF!&lt;0.05,0,#REF!-#REF!)</definedName>
    <definedName name="_________la12" localSheetId="8">IF(#REF!&lt;0.05,0,#REF!*Statement!_________la5)</definedName>
    <definedName name="_________la12" localSheetId="5">#N/A</definedName>
    <definedName name="_________la12" localSheetId="4">#N/A</definedName>
    <definedName name="_________la12" localSheetId="9">IF(#REF!&lt;0.05,0,#REF!*'[8]รายชื่อบริษัทเช่า ปี 55'!_________la5)</definedName>
    <definedName name="_________la12" localSheetId="0">IF(#REF!&lt;0.05,0,#REF!*'[9]รายชื่อบริษัทเช่า ปี 55'!_________la5)</definedName>
    <definedName name="_________la12">#N/A</definedName>
    <definedName name="_________la13" localSheetId="10">IF(#REF!="",0,#REF!+#REF!)</definedName>
    <definedName name="_________la13" localSheetId="8">IF(#REF!="",0,#REF!+#REF!)</definedName>
    <definedName name="_________la13" localSheetId="5">IF(#REF!="",0,#REF!+#REF!)</definedName>
    <definedName name="_________la13" localSheetId="3">IF(#REF!="",0,#REF!+#REF!)</definedName>
    <definedName name="_________la13" localSheetId="4">IF(#REF!="",0,#REF!+#REF!)</definedName>
    <definedName name="_________la13" localSheetId="2">IF(#REF!="",0,#REF!+#REF!)</definedName>
    <definedName name="_________la13">IF(#REF!="",0,#REF!+#REF!)</definedName>
    <definedName name="_________la14" localSheetId="10">IF(#REF!="",0,#REF!+#REF!)</definedName>
    <definedName name="_________la14" localSheetId="5">IF(#REF!="",0,#REF!+#REF!)</definedName>
    <definedName name="_________la14" localSheetId="3">IF(#REF!="",0,#REF!+#REF!)</definedName>
    <definedName name="_________la14" localSheetId="4">IF(#REF!="",0,#REF!+#REF!)</definedName>
    <definedName name="_________la14" localSheetId="2">IF(#REF!="",0,#REF!+#REF!)</definedName>
    <definedName name="_________la14">IF(#REF!="",0,#REF!+#REF!)</definedName>
    <definedName name="_________la15" localSheetId="10">IF(#REF!-#REF!&lt;1,0,#REF!-#REF!)</definedName>
    <definedName name="_________la15" localSheetId="8">IF(#REF!-#REF!&lt;1,0,#REF!-#REF!)</definedName>
    <definedName name="_________la15" localSheetId="5">IF(#REF!-#REF!&lt;1,0,#REF!-#REF!)</definedName>
    <definedName name="_________la15" localSheetId="3">IF(#REF!-#REF!&lt;1,0,#REF!-#REF!)</definedName>
    <definedName name="_________la15" localSheetId="4">IF(#REF!-#REF!&lt;1,0,#REF!-#REF!)</definedName>
    <definedName name="_________la15" localSheetId="2">IF(#REF!-#REF!&lt;1,0,#REF!-#REF!)</definedName>
    <definedName name="_________la15">IF(#REF!-#REF!&lt;1,0,#REF!-#REF!)</definedName>
    <definedName name="_________la2" localSheetId="8">#N/A</definedName>
    <definedName name="_________la2" localSheetId="5">#N/A</definedName>
    <definedName name="_________la2" localSheetId="4">#N/A</definedName>
    <definedName name="_________la2" localSheetId="9">('[8]รายชื่อบริษัทเช่า ปี 55'!______la3*12)+'[8]รายชื่อบริษัทเช่า ปี 55'!______la4</definedName>
    <definedName name="_________la2" localSheetId="0">('[10]รายชื่อบริษัทเช่า ปี 55'!______la3*12)+'[10]รายชื่อบริษัทเช่า ปี 55'!______la4</definedName>
    <definedName name="_________la2">#N/A</definedName>
    <definedName name="_________la3" localSheetId="10">#REF!</definedName>
    <definedName name="_________la3" localSheetId="8">#REF!</definedName>
    <definedName name="_________la3" localSheetId="5">#REF!</definedName>
    <definedName name="_________la3" localSheetId="3">#REF!</definedName>
    <definedName name="_________la3" localSheetId="4">#REF!</definedName>
    <definedName name="_________la3" localSheetId="2">#REF!</definedName>
    <definedName name="_________la3">#REF!</definedName>
    <definedName name="_________la4" localSheetId="10">#REF!</definedName>
    <definedName name="_________la4" localSheetId="4">#REF!</definedName>
    <definedName name="_________la4" localSheetId="2">#REF!</definedName>
    <definedName name="_________la4">#REF!</definedName>
    <definedName name="_________la5" localSheetId="8">Statement!_______la1/12</definedName>
    <definedName name="_________la5" localSheetId="5">#N/A</definedName>
    <definedName name="_________la5" localSheetId="4">#N/A</definedName>
    <definedName name="_________la5" localSheetId="9">'[8]รายชื่อบริษัทเช่า ปี 55'!______la1/12</definedName>
    <definedName name="_________la5" localSheetId="0">'[10]รายชื่อบริษัทเช่า ปี 55'!______la1/12</definedName>
    <definedName name="_________la5">#N/A</definedName>
    <definedName name="_________la6" localSheetId="10">#REF!</definedName>
    <definedName name="_________la6" localSheetId="8">#REF!</definedName>
    <definedName name="_________la6" localSheetId="5">#REF!</definedName>
    <definedName name="_________la6" localSheetId="3">#REF!</definedName>
    <definedName name="_________la6" localSheetId="4">#REF!</definedName>
    <definedName name="_________la6" localSheetId="2">#REF!</definedName>
    <definedName name="_________la6">#REF!</definedName>
    <definedName name="_________la7" localSheetId="8">IF(#REF!&lt;0.05,0,IF(Statement!_________la8&lt;=Statement!_______la6,[0]!_______la9*Statement!_________la5,[0]!_______la10))</definedName>
    <definedName name="_________la7" localSheetId="9">IF(#REF!&lt;0.05,0,IF('[8]รายชื่อบริษัทเช่า ปี 55'!_________la8&lt;='[8]รายชื่อบริษัทเช่า ปี 55'!______la6,'[8]รายชื่อบริษัทเช่า ปี 55'!______la9*งบสรรพากร!_________la5,'[8]รายชื่อบริษัทเช่า ปี 55'!______la10))</definedName>
    <definedName name="_________la7">#N/A</definedName>
    <definedName name="_________la8" localSheetId="10">IF(#REF!&gt;=[0]!_________la2,"",#REF!+1)</definedName>
    <definedName name="_________la8" localSheetId="8">IF(#REF!&gt;=Statement!_________la2,"",#REF!+1)</definedName>
    <definedName name="_________la8" localSheetId="5">IF(#REF!&gt;=ความต้องการ!_________la2,"",#REF!+1)</definedName>
    <definedName name="_________la8" localSheetId="7">IF(#REF!&gt;=_________la2,"",#REF!+1)</definedName>
    <definedName name="_________la8" localSheetId="3">IF(#REF!&gt;=_________la2,"",#REF!+1)</definedName>
    <definedName name="_________la8" localSheetId="4">IF(#REF!&gt;=งบการเงิน!_________la2,"",#REF!+1)</definedName>
    <definedName name="_________la8" localSheetId="9">IF(#REF!&gt;=งบสรรพากร!_________la2,"",#REF!+1)</definedName>
    <definedName name="_________la8" localSheetId="2">IF(#REF!&gt;=[7]!_________la2,"",#REF!+1)</definedName>
    <definedName name="_________la8" localSheetId="0">IF(#REF!&gt;=รายละเอียด!_________la2,"",#REF!+1)</definedName>
    <definedName name="_________la8">IF(#REF!&gt;=_________la2,"",#REF!+1)</definedName>
    <definedName name="_________la9" localSheetId="10">#REF!</definedName>
    <definedName name="_________la9" localSheetId="2">#REF!</definedName>
    <definedName name="_________la9">#REF!</definedName>
    <definedName name="_________m1">#REF!</definedName>
    <definedName name="_________ma456">#REF!</definedName>
    <definedName name="_________ma4587">#REF!</definedName>
    <definedName name="_________me1">#REF!</definedName>
    <definedName name="_________me789">#REF!</definedName>
    <definedName name="_________mec3">#REF!</definedName>
    <definedName name="_________ml1">#REF!</definedName>
    <definedName name="_________mlr6">#REF!</definedName>
    <definedName name="_________mm1">#N/A</definedName>
    <definedName name="_________mm10">IF(#REF!&gt;=________mm9,"",#REF!+1)</definedName>
    <definedName name="_________mm100">#N/A</definedName>
    <definedName name="_________mm101">#N/A</definedName>
    <definedName name="_________mm102">#N/A</definedName>
    <definedName name="_________mm103">#N/A</definedName>
    <definedName name="_________mm104">#N/A</definedName>
    <definedName name="_________mm105">Scheduled_Payment+Extra_Payment</definedName>
    <definedName name="_________mm106">IF(#REF!-#REF!&lt;1,0,#REF!-#REF!)</definedName>
    <definedName name="_________mm107">Scheduled_Payment+Extra_Payment</definedName>
    <definedName name="_________mm108">#REF!</definedName>
    <definedName name="_________mm109">#N/A</definedName>
    <definedName name="_________mm11">#N/A</definedName>
    <definedName name="_________mm110">#N/A</definedName>
    <definedName name="_________mm111">#N/A</definedName>
    <definedName name="_________mm112">#N/A</definedName>
    <definedName name="_________mm113">IF(#REF!&lt;0.05,0,#REF!*รับจ่าย11)</definedName>
    <definedName name="_________mm114">#REF!</definedName>
    <definedName name="_________mm115">Scheduled_Payment+Extra_Payment</definedName>
    <definedName name="_________mm13">#N/A</definedName>
    <definedName name="_________mm14">#N/A</definedName>
    <definedName name="_________mm15">#N/A</definedName>
    <definedName name="_________mm17">#N/A</definedName>
    <definedName name="_________mm18">#N/A</definedName>
    <definedName name="_________mm19">#N/A</definedName>
    <definedName name="_________mm2">#N/A</definedName>
    <definedName name="_________mm20">IF(#REF!&gt;=_________mm19,"",#REF!+1)</definedName>
    <definedName name="_________mm21">#N/A</definedName>
    <definedName name="_________mm22">#N/A</definedName>
    <definedName name="_________mm23">#N/A</definedName>
    <definedName name="_________mm24">#N/A</definedName>
    <definedName name="_________mm25">#N/A</definedName>
    <definedName name="_________mm26">#N/A</definedName>
    <definedName name="_________mm27">#N/A</definedName>
    <definedName name="_________mm28">#N/A</definedName>
    <definedName name="_________mm29">#N/A</definedName>
    <definedName name="_________mm3">#N/A</definedName>
    <definedName name="_________mm30">IF(#REF!&gt;=_________mm29,"",#REF!+1)</definedName>
    <definedName name="_________mm31">IF(#REF!&gt;=___tp1,"",#REF!+1)</definedName>
    <definedName name="_________mm32">IF(#REF!&gt;=___tp1,"",#REF!+1)</definedName>
    <definedName name="_________mm33">#N/A</definedName>
    <definedName name="_________mm34">#REF!</definedName>
    <definedName name="_________mm35">#REF!</definedName>
    <definedName name="_________mm36">#REF!</definedName>
    <definedName name="_________mm38">#REF!</definedName>
    <definedName name="_________mm39">#REF!</definedName>
    <definedName name="_________mm4">#N/A</definedName>
    <definedName name="_________mm40">#N/A</definedName>
    <definedName name="_________mm42">#N/A</definedName>
    <definedName name="_________mm43">#N/A</definedName>
    <definedName name="_________mm44">#N/A</definedName>
    <definedName name="_________mm45">#N/A</definedName>
    <definedName name="_________mm46">#N/A</definedName>
    <definedName name="_________mm47">#N/A</definedName>
    <definedName name="_________mm48">#REF!</definedName>
    <definedName name="_________mm5">IF(#REF!&gt;=________mm9,"",#REF!+1)</definedName>
    <definedName name="_________mm50">#N/A</definedName>
    <definedName name="_________mm51">#N/A</definedName>
    <definedName name="_________mm52">IF(#REF!&gt;=GHKHGKGHJ,"",#REF!+1)</definedName>
    <definedName name="_________mm53">#N/A</definedName>
    <definedName name="_________mm55">#REF!</definedName>
    <definedName name="_________mm56">#N/A</definedName>
    <definedName name="_________mm57">#N/A</definedName>
    <definedName name="_________mm58">#REF!</definedName>
    <definedName name="_________mm59">IF(#REF!&gt;=GHKHGKGHJ,"",#REF!+1)</definedName>
    <definedName name="_________mm6">#N/A</definedName>
    <definedName name="_________mm60">Scheduled_Payment+Extra_Payment</definedName>
    <definedName name="_________mm62">IF(#REF!&lt;0.05,0,#REF!*รับจ่าย11)</definedName>
    <definedName name="_________mm63">Scheduled_Payment+Extra_Payment</definedName>
    <definedName name="_________mm64">#N/A</definedName>
    <definedName name="_________mm65">#N/A</definedName>
    <definedName name="_________mm66">#N/A</definedName>
    <definedName name="_________mm67">#N/A</definedName>
    <definedName name="_________mm7">#N/A</definedName>
    <definedName name="_________mm8">#N/A</definedName>
    <definedName name="_________mm89">#N/A</definedName>
    <definedName name="_________mm9">#N/A</definedName>
    <definedName name="_________mm90">#N/A</definedName>
    <definedName name="_________mm91">#N/A</definedName>
    <definedName name="_________mm92">#N/A</definedName>
    <definedName name="_________mm93">#N/A</definedName>
    <definedName name="_________mm94">#N/A</definedName>
    <definedName name="_________mm95">IF(#REF!&gt;=_________mm103,"",#REF!+1)</definedName>
    <definedName name="_________mm96">IF(#REF!&gt;=_________mm104,"",#REF!+1)</definedName>
    <definedName name="_________mm97">#N/A</definedName>
    <definedName name="_________mm98">#N/A</definedName>
    <definedName name="_________mm99">#N/A</definedName>
    <definedName name="_________n789">#N/A</definedName>
    <definedName name="_________na1">#N/A</definedName>
    <definedName name="_________na10">#N/A</definedName>
    <definedName name="_________na11">#N/A</definedName>
    <definedName name="_________na12">#N/A</definedName>
    <definedName name="_________na13">#N/A</definedName>
    <definedName name="_________na14">#N/A</definedName>
    <definedName name="_________na15">#N/A</definedName>
    <definedName name="_________na16">#N/A</definedName>
    <definedName name="_________na17">#N/A</definedName>
    <definedName name="_________na19">#N/A</definedName>
    <definedName name="_________na2">#N/A</definedName>
    <definedName name="_________na20">#N/A</definedName>
    <definedName name="_________na23">#N/A</definedName>
    <definedName name="_________na24">Scheduled_Payment+Extra_Payment</definedName>
    <definedName name="_________na25">#N/A</definedName>
    <definedName name="_________na26">#N/A</definedName>
    <definedName name="_________na27">#N/A</definedName>
    <definedName name="_________na28">#N/A</definedName>
    <definedName name="_________na4">#N/A</definedName>
    <definedName name="_________na5">IF(#REF!&lt;0.05,0,#REF!*_________na6)</definedName>
    <definedName name="_________na6">#N/A</definedName>
    <definedName name="_________na7">#N/A</definedName>
    <definedName name="_________na8">#N/A</definedName>
    <definedName name="_________na9">IF(#REF!&gt;=GHKHGKGHJ,"",#REF!+1)</definedName>
    <definedName name="_________new1">'[11]หน้า 1'!$N$2</definedName>
    <definedName name="_________new2">'[11]หน้า 1'!$N$2</definedName>
    <definedName name="_________nn1">#N/A</definedName>
    <definedName name="_________nn10">'[20]18.) ตารางผ่อนชำระ-1'!$F$9</definedName>
    <definedName name="_________nn11">'[20]18.) ตารางผ่อนชำระ-1'!$H$8</definedName>
    <definedName name="_________nn13">#REF!</definedName>
    <definedName name="_________nn14">IF('[20]18.) ตารางผ่อนชำระ-1'!$I1048576&lt;0.05,0,'[20]18.) ตารางผ่อนชำระ-1'!$I1048576*_________nn15)</definedName>
    <definedName name="_________nn15">#N/A</definedName>
    <definedName name="_________nn16">#REF!</definedName>
    <definedName name="_________nn17">#REF!</definedName>
    <definedName name="_________nn18">'[20]18.) ตารางผ่อนชำระ-1'!$F$3</definedName>
    <definedName name="_________nn19">#REF!</definedName>
    <definedName name="_________nn2">IF('[20]18.) ตารางผ่อนชำระ-1'!$B1="",0,'[20]18.) ตารางผ่อนชำระ-1'!A1048576+'[20]18.) ตารางผ่อนชำระ-1'!XFC1)</definedName>
    <definedName name="_________nn20">#REF!</definedName>
    <definedName name="_________nn21">#REF!</definedName>
    <definedName name="_________nn23">#REF!</definedName>
    <definedName name="_________nn24">#REF!</definedName>
    <definedName name="_________nn25">#REF!</definedName>
    <definedName name="_________nn28">#REF!</definedName>
    <definedName name="_________nn29">#N/A</definedName>
    <definedName name="_________nn3">IF('[20]18.) ตารางผ่อนชำระ-1'!$B1="",0,'[20]18.) ตารางผ่อนชำระ-1'!$G1048576+'[20]18.) ตารางผ่อนชำระ-1'!$D1)</definedName>
    <definedName name="_________nn30">#REF!</definedName>
    <definedName name="_________nn31">#N/A</definedName>
    <definedName name="_________nn32">#N/A</definedName>
    <definedName name="_________nn33">(________nn41*12)+________nn40</definedName>
    <definedName name="_________nn34">#REF!</definedName>
    <definedName name="_________nn36">IF('[20]18.) ตารางผ่อนชำระ-1'!XFD1&lt;0.05,0,'[20]18.) ตารางผ่อนชำระ-1'!$D1-'[20]18.) ตารางผ่อนชำระ-1'!$F1)</definedName>
    <definedName name="_________nn37">IF([21]Schdule!XFD1&lt;0.05,0,[21]Schdule!$B1-[21]Schdule!$D1)</definedName>
    <definedName name="_________nn38">#REF!</definedName>
    <definedName name="_________nn39">#REF!</definedName>
    <definedName name="_________nn4">#REF!</definedName>
    <definedName name="_________nn40">'[20]18.) ตารางผ่อนชำระ-1'!$H$7</definedName>
    <definedName name="_________nn41">'[20]18.) ตารางผ่อนชำระ-1'!$F$7</definedName>
    <definedName name="_________nn42">[21]Schdule!$F$4</definedName>
    <definedName name="_________nn43">(________nn41*12)+________nn40</definedName>
    <definedName name="_________nn44">IF(#REF!-#REF!&lt;1,0,#REF!-#REF!)</definedName>
    <definedName name="_________nn45">#REF!</definedName>
    <definedName name="_________nn46">#REF!</definedName>
    <definedName name="_________nn5">#REF!</definedName>
    <definedName name="_________nn6">#REF!</definedName>
    <definedName name="_________nn7">IF('[20]18.) ตารางผ่อนชำระ-1'!$I1048576-'[20]18.) ตารางผ่อนชำระ-1'!XFA1&lt;1,0,'[20]18.) ตารางผ่อนชำระ-1'!$I1048576-'[20]18.) ตารางผ่อนชำระ-1'!$E1)</definedName>
    <definedName name="_________nn8">#REF!</definedName>
    <definedName name="_________nn9">'[20]18.) ตารางผ่อนชำระ-1'!$F$10</definedName>
    <definedName name="_________nu2">#N/A</definedName>
    <definedName name="_________nu3">#N/A</definedName>
    <definedName name="_________nu4" localSheetId="5">IF(____________to6&gt;___________fir3,1,"")</definedName>
    <definedName name="_________nu4" localSheetId="3">IF(____________to6&gt;___________fir3,1,"")</definedName>
    <definedName name="_________nu4" localSheetId="4">IF(____________to6&gt;___________fir3,1,"")</definedName>
    <definedName name="_________nu4" localSheetId="0">IF(____________to6&gt;___________fir3,1,"")</definedName>
    <definedName name="_________nu4">IF(____________to6&gt;___________fir3,1,"")</definedName>
    <definedName name="_________nu777">#N/A</definedName>
    <definedName name="_________nu8">#N/A</definedName>
    <definedName name="_________nu9">#N/A</definedName>
    <definedName name="_________num1">#N/A</definedName>
    <definedName name="_________num2">#N/A</definedName>
    <definedName name="_________num3" localSheetId="8">#N/A</definedName>
    <definedName name="_________num3" localSheetId="5">#N/A</definedName>
    <definedName name="_________num3" localSheetId="3">#N/A</definedName>
    <definedName name="_________num3" localSheetId="9">#N/A</definedName>
    <definedName name="_________num3" localSheetId="0">#N/A</definedName>
    <definedName name="_________num3">IF([0]!total36&gt;first1,1,"")</definedName>
    <definedName name="_________num78">#N/A</definedName>
    <definedName name="_________oo1">#N/A</definedName>
    <definedName name="_________oo10">#N/A</definedName>
    <definedName name="_________oo100">IF(#REF!&gt;=___tp1,"",#REF!+1)</definedName>
    <definedName name="_________oo11">#N/A</definedName>
    <definedName name="_________oo12">#N/A</definedName>
    <definedName name="_________oo13">#N/A</definedName>
    <definedName name="_________oo14">#N/A</definedName>
    <definedName name="_________oo15">#N/A</definedName>
    <definedName name="_________oo16">#N/A</definedName>
    <definedName name="_________oo17">#N/A</definedName>
    <definedName name="_________oo18">#N/A</definedName>
    <definedName name="_________oo19">IF(#REF!&gt;=_________oo18,"",#REF!+1)</definedName>
    <definedName name="_________oo2">#N/A</definedName>
    <definedName name="_________oo20">#N/A</definedName>
    <definedName name="_________oo21">#N/A</definedName>
    <definedName name="_________oo22">#N/A</definedName>
    <definedName name="_________oo23">#N/A</definedName>
    <definedName name="_________oo24">#N/A</definedName>
    <definedName name="_________oo25">#N/A</definedName>
    <definedName name="_________oo26">#N/A</definedName>
    <definedName name="_________oo28">#N/A</definedName>
    <definedName name="_________oo29">#N/A</definedName>
    <definedName name="_________oo3">#N/A</definedName>
    <definedName name="_________oo30">IF(#REF!&lt;0.05,0,#REF!*รับจ่าย11)</definedName>
    <definedName name="_________oo31">Scheduled_Payment+Extra_Payment</definedName>
    <definedName name="_________oo32">#N/A</definedName>
    <definedName name="_________oo33">#N/A</definedName>
    <definedName name="_________oo34">#N/A</definedName>
    <definedName name="_________oo35">IF(#REF!&gt;=_________oo34,"",#REF!+1)</definedName>
    <definedName name="_________oo36">#N/A</definedName>
    <definedName name="_________oo37">#N/A</definedName>
    <definedName name="_________oo38">#N/A</definedName>
    <definedName name="_________oo39">IF(#REF!&gt;=_________oo38,"",#REF!+1)</definedName>
    <definedName name="_________oo4">IF(#REF!&gt;=________oo8,"",#REF!+1)</definedName>
    <definedName name="_________oo40">IF(#REF!&gt;=___tp1,"",#REF!+1)</definedName>
    <definedName name="_________oo5">#N/A</definedName>
    <definedName name="_________oo6">#N/A</definedName>
    <definedName name="_________oo7">#N/A</definedName>
    <definedName name="_________oo8">#N/A</definedName>
    <definedName name="_________oo9">IF(#REF!&gt;=________oo8,"",#REF!+1)</definedName>
    <definedName name="_________oo90">Scheduled_Payment+Extra_Payment</definedName>
    <definedName name="_________oo93">IF(#REF!&gt;=GHKHGKGHJ,"",#REF!+1)</definedName>
    <definedName name="_________oo94">#N/A</definedName>
    <definedName name="_________oo95">IF(#REF!&gt;=GHKHGKGHJ,"",#REF!+1)</definedName>
    <definedName name="_________oo96">IF(#REF!&gt;=________mm9,"",#REF!+1)</definedName>
    <definedName name="_________oo97">#N/A</definedName>
    <definedName name="_________oo98">#N/A</definedName>
    <definedName name="_________oo99">#N/A</definedName>
    <definedName name="_________p1">#N/A</definedName>
    <definedName name="_________p12">#N/A</definedName>
    <definedName name="_________p2">#N/A</definedName>
    <definedName name="_________p789">#N/A</definedName>
    <definedName name="_________pa13">#N/A</definedName>
    <definedName name="_________pa14">#N/A</definedName>
    <definedName name="_________pa3">#N/A</definedName>
    <definedName name="_________pa6">#N/A</definedName>
    <definedName name="_________pa7">#N/A</definedName>
    <definedName name="_________pa8" localSheetId="10">IF(#REF!&gt;=[0]!_____to9,"",#REF!+1)</definedName>
    <definedName name="_________pa8" localSheetId="8">IF(#REF!&gt;=_____to9,"",#REF!+1)</definedName>
    <definedName name="_________pa8" localSheetId="5">IF(#REF!&gt;=_________to9,"",#REF!+1)</definedName>
    <definedName name="_________pa8" localSheetId="3">IF(#REF!&gt;=_________to9,"",#REF!+1)</definedName>
    <definedName name="_________pa8" localSheetId="4">IF(#REF!&gt;=_________to9,"",#REF!+1)</definedName>
    <definedName name="_________pa8" localSheetId="9">IF(#REF!&gt;=_____to9,"",#REF!+1)</definedName>
    <definedName name="_________pa8" localSheetId="0">IF(#REF!&gt;=_________to9,"",#REF!+1)</definedName>
    <definedName name="_________pa8">IF(#REF!&gt;=_____to9,"",#REF!+1)</definedName>
    <definedName name="_________pay1">#N/A</definedName>
    <definedName name="_________pay12">#N/A</definedName>
    <definedName name="_________pay123">#N/A</definedName>
    <definedName name="_________pay2" localSheetId="8">#REF!</definedName>
    <definedName name="_________pay2" localSheetId="9">#REF!</definedName>
    <definedName name="_________pay2">#N/A</definedName>
    <definedName name="_________pay3">#N/A</definedName>
    <definedName name="_________pay333">#N/A</definedName>
    <definedName name="_________pay36">#N/A</definedName>
    <definedName name="_________pay369">#N/A</definedName>
    <definedName name="_________pay77">#N/A</definedName>
    <definedName name="_________pay78">#N/A</definedName>
    <definedName name="_________pay79">#N/A</definedName>
    <definedName name="_________per1" localSheetId="5">#REF!</definedName>
    <definedName name="_________per1" localSheetId="3">#REF!</definedName>
    <definedName name="_________per1" localSheetId="0">#REF!</definedName>
    <definedName name="_________per1">#REF!</definedName>
    <definedName name="_________per4578" localSheetId="3">#REF!</definedName>
    <definedName name="_________per4578">#REF!</definedName>
    <definedName name="_________pl1">#N/A</definedName>
    <definedName name="_________pmt1" localSheetId="10">IF(#REF!&lt;0.05,0,#REF!-#REF!)</definedName>
    <definedName name="_________pmt1" localSheetId="8">#N/A</definedName>
    <definedName name="_________pmt1" localSheetId="5">IF(#REF!&lt;0.05,0,#REF!-#REF!)</definedName>
    <definedName name="_________pmt1" localSheetId="3">IF(#REF!&lt;0.05,0,#REF!-#REF!)</definedName>
    <definedName name="_________pmt1" localSheetId="4">IF(#REF!&lt;0.05,0,#REF!-#REF!)</definedName>
    <definedName name="_________pmt1" localSheetId="9">#N/A</definedName>
    <definedName name="_________pmt1" localSheetId="2">IF(#REF!&lt;0.05,0,#REF!-#REF!)</definedName>
    <definedName name="_________pmt1" localSheetId="0">#N/A</definedName>
    <definedName name="_________pmt1">IF(#REF!&lt;0.05,0,#REF!-#REF!)</definedName>
    <definedName name="_________pmt2" localSheetId="10">IF(#REF!&gt;=[0]!pmmt2,"",#REF!+1)</definedName>
    <definedName name="_________pmt2" localSheetId="8">#N/A</definedName>
    <definedName name="_________pmt2" localSheetId="5">IF(#REF!&gt;=pmmt2,"",#REF!+1)</definedName>
    <definedName name="_________pmt2" localSheetId="7">IF(#REF!&gt;=pmmt2,"",#REF!+1)</definedName>
    <definedName name="_________pmt2" localSheetId="3">IF(#REF!&gt;=pmmt2,"",#REF!+1)</definedName>
    <definedName name="_________pmt2" localSheetId="4">IF(#REF!&gt;=pmmt2,"",#REF!+1)</definedName>
    <definedName name="_________pmt2" localSheetId="9">#N/A</definedName>
    <definedName name="_________pmt2" localSheetId="2">#N/A</definedName>
    <definedName name="_________pmt2" localSheetId="0">IF(#REF!&gt;=pmmt2,"",#REF!+1)</definedName>
    <definedName name="_________pmt2">IF(#REF!&gt;=pmmt2,"",#REF!+1)</definedName>
    <definedName name="_________pmt3" localSheetId="10">#REF!</definedName>
    <definedName name="_________pmt3" localSheetId="8">#REF!</definedName>
    <definedName name="_________pmt3" localSheetId="2">#REF!</definedName>
    <definedName name="_________pmt3">#REF!</definedName>
    <definedName name="_________pn1" localSheetId="8">IF(#REF!&gt;=_____tp1,"",#REF!+1)</definedName>
    <definedName name="_________pn1" localSheetId="9">IF(#REF!&gt;=_____tp1,"",#REF!+1)</definedName>
    <definedName name="_________pn1">#N/A</definedName>
    <definedName name="_________pn2" localSheetId="10">#N/A</definedName>
    <definedName name="_________pn2" localSheetId="8">#N/A</definedName>
    <definedName name="_________pn2" localSheetId="5">#N/A</definedName>
    <definedName name="_________pn2" localSheetId="3">#N/A</definedName>
    <definedName name="_________pn2" localSheetId="9">#N/A</definedName>
    <definedName name="_________pn2" localSheetId="2">[18]FL!$D$8</definedName>
    <definedName name="_________pn2" localSheetId="0">#N/A</definedName>
    <definedName name="_________pn2">[18]FL!$D$8</definedName>
    <definedName name="_________pn3" localSheetId="10">#REF!</definedName>
    <definedName name="_________pn3" localSheetId="8">#REF!</definedName>
    <definedName name="_________pn3" localSheetId="5">#REF!</definedName>
    <definedName name="_________pn3" localSheetId="3">#REF!</definedName>
    <definedName name="_________pn3" localSheetId="4">#REF!</definedName>
    <definedName name="_________pn3" localSheetId="2">#REF!</definedName>
    <definedName name="_________pn3">#REF!</definedName>
    <definedName name="_________po2">#N/A</definedName>
    <definedName name="_________po3">#N/A</definedName>
    <definedName name="_________pp1">#N/A</definedName>
    <definedName name="_________pr3654" localSheetId="5">#REF!</definedName>
    <definedName name="_________pr3654" localSheetId="3">#REF!</definedName>
    <definedName name="_________pr3654" localSheetId="4">#REF!</definedName>
    <definedName name="_________pr3654">#REF!</definedName>
    <definedName name="_________pre789">#REF!</definedName>
    <definedName name="_________pro1">#REF!</definedName>
    <definedName name="_________pro2">#REF!</definedName>
    <definedName name="_________ps100">#N/A</definedName>
    <definedName name="_________s1">#N/A</definedName>
    <definedName name="_________ter12">[19]ดอกเบี้ยจ่าย!$G$5</definedName>
    <definedName name="_________ter123">[19]ดอกเบี้ยจ่าย!$G$5</definedName>
    <definedName name="_________ter456">[19]ดอกเบี้ยจ่าย!$E$5</definedName>
    <definedName name="_________ter66">[19]ดอกเบี้ยจ่าย!$E$5</definedName>
    <definedName name="_________to1" localSheetId="8">#N/A</definedName>
    <definedName name="_________to1" localSheetId="9">(งบสรรพากร!td*12)+งบสรรพากร!teo</definedName>
    <definedName name="_________to1">#N/A</definedName>
    <definedName name="_________to5" localSheetId="8">#N/A</definedName>
    <definedName name="_________to5" localSheetId="5">#N/A</definedName>
    <definedName name="_________to5" localSheetId="3">#N/A</definedName>
    <definedName name="_________to5" localSheetId="9">(งบสรรพากร!td*12)+งบสรรพากร!teo</definedName>
    <definedName name="_________to5" localSheetId="0">#N/A</definedName>
    <definedName name="_________to5">(งบสรรพากร!td*12)+งบสรรพากร!teo</definedName>
    <definedName name="_________to6" localSheetId="8">#N/A</definedName>
    <definedName name="_________to6" localSheetId="5">#N/A</definedName>
    <definedName name="_________to6" localSheetId="3">#N/A</definedName>
    <definedName name="_________to6" localSheetId="9">(งบสรรพากร!td*12)+งบสรรพากร!teo</definedName>
    <definedName name="_________to6" localSheetId="0">#N/A</definedName>
    <definedName name="_________to6">(งบสรรพากร!td*12)+งบสรรพากร!teo</definedName>
    <definedName name="_________to789" localSheetId="10">(_____ter456*12)+_____ter123</definedName>
    <definedName name="_________to789" localSheetId="8">(_____ter456*12)+_____ter123</definedName>
    <definedName name="_________to789" localSheetId="5">([0]!_________ter456*12)+[0]!_________ter123</definedName>
    <definedName name="_________to789" localSheetId="3">([0]!_________ter456*12)+[0]!_________ter123</definedName>
    <definedName name="_________to789" localSheetId="4">([0]!_________ter456*12)+[0]!_________ter123</definedName>
    <definedName name="_________to789" localSheetId="9">(_____ter456*12)+_____ter123</definedName>
    <definedName name="_________to789" localSheetId="0">([0]!_____ter456*12)+[0]!_____ter123</definedName>
    <definedName name="_________to789">(_____ter456*12)+_____ter123</definedName>
    <definedName name="_________to9">#N/A</definedName>
    <definedName name="_________top1">#N/A</definedName>
    <definedName name="_________tot124" localSheetId="10">#N/A</definedName>
    <definedName name="_________tot124" localSheetId="8">#N/A</definedName>
    <definedName name="_________tot124" localSheetId="5">#N/A</definedName>
    <definedName name="_________tot124" localSheetId="3">#N/A</definedName>
    <definedName name="_________tot124" localSheetId="9">(งบสรรพากร!term444*12)+_____ter11</definedName>
    <definedName name="_________tot124" localSheetId="0">#N/A</definedName>
    <definedName name="_________tot124">(งบสรรพากร!term444*12)+_____ter11</definedName>
    <definedName name="_________tot23" localSheetId="10">(_____ter66*12)+_____ter12</definedName>
    <definedName name="_________tot23" localSheetId="8">(_____ter66*12)+_____ter12</definedName>
    <definedName name="_________tot23" localSheetId="5">([0]!_________ter66*12)+[0]!_________ter12</definedName>
    <definedName name="_________tot23" localSheetId="3">([0]!_________ter66*12)+[0]!_________ter12</definedName>
    <definedName name="_________tot23" localSheetId="4">([0]!_________ter66*12)+[0]!_________ter12</definedName>
    <definedName name="_________tot23" localSheetId="9">(_____ter66*12)+_____ter12</definedName>
    <definedName name="_________tot23" localSheetId="0">([0]!_____ter66*12)+[0]!_____ter12</definedName>
    <definedName name="_________tot23">(_____ter66*12)+_____ter12</definedName>
    <definedName name="_________tov3" localSheetId="8">#N/A</definedName>
    <definedName name="_________tov3" localSheetId="5">#N/A</definedName>
    <definedName name="_________tov3" localSheetId="3">#N/A</definedName>
    <definedName name="_________tov3" localSheetId="9">(งบสรรพากร!td*12)+งบสรรพากร!teo</definedName>
    <definedName name="_________tov3" localSheetId="0">#N/A</definedName>
    <definedName name="_________tov3">(งบสรรพากร!td*12)+งบสรรพากร!teo</definedName>
    <definedName name="_________tp1">#N/A</definedName>
    <definedName name="_________vv1">#N/A</definedName>
    <definedName name="_________vv2">#N/A</definedName>
    <definedName name="_________xlfn.BAHTTEXT" hidden="1">#NAME?</definedName>
    <definedName name="_________yy1" localSheetId="10">IF(#REF!&gt;=[0]!_______________tp1,"",#REF!+1)</definedName>
    <definedName name="_________yy1" localSheetId="8">IF(#REF!&gt;=_____tp1,"",#REF!+1)</definedName>
    <definedName name="_________yy1" localSheetId="5">IF(#REF!&gt;=_______________tp1,"",#REF!+1)</definedName>
    <definedName name="_________yy1" localSheetId="3">IF(#REF!&gt;=_______________tp1,"",#REF!+1)</definedName>
    <definedName name="_________yy1" localSheetId="4">IF(#REF!&gt;=_______________tp1,"",#REF!+1)</definedName>
    <definedName name="_________yy1" localSheetId="9">IF(#REF!&gt;=_____tp1,"",#REF!+1)</definedName>
    <definedName name="_________yy1" localSheetId="2">IF(#REF!&gt;=[0]!_______________tp1,"",#REF!+1)</definedName>
    <definedName name="_________yy1" localSheetId="0">IF(#REF!&gt;=_______________tp1,"",#REF!+1)</definedName>
    <definedName name="_________yy1">IF(#REF!&gt;=_____tp1,"",#REF!+1)</definedName>
    <definedName name="_________zz1">#N/A</definedName>
    <definedName name="_________zz10">IF(#REF!&gt;=_________zz9,"",#REF!+1)</definedName>
    <definedName name="_________zz100">#N/A</definedName>
    <definedName name="_________zz101">IF(#REF!&gt;=_________zz104,"",#REF!+1)</definedName>
    <definedName name="_________zz102">#N/A</definedName>
    <definedName name="_________zz103">#N/A</definedName>
    <definedName name="_________zz104">#N/A</definedName>
    <definedName name="_________zz105">Scheduled_Payment+Extra_Payment</definedName>
    <definedName name="_________zz106">#N/A</definedName>
    <definedName name="_________zz107">IF(#REF!&gt;=[0]!GHKHGKGHJ,"",#REF!+1)</definedName>
    <definedName name="_________zz109">Scheduled_Payment+Extra_Payment</definedName>
    <definedName name="_________zz11">#N/A</definedName>
    <definedName name="_________zz110">IF(#REF!&lt;0.05,0,#REF!*[0]!รับจ่าย11)</definedName>
    <definedName name="_________zz111">Scheduled_Payment+Extra_Payment</definedName>
    <definedName name="_________zz112">IF(#REF!&lt;0.05,0,#REF!*_________zz113)</definedName>
    <definedName name="_________zz113">#N/A</definedName>
    <definedName name="_________zz114">#N/A</definedName>
    <definedName name="_________zz120">#N/A</definedName>
    <definedName name="_________zz121">IF(#REF!&gt;=_________zz122,"",#REF!+1)</definedName>
    <definedName name="_________zz122">#N/A</definedName>
    <definedName name="_________zz123">#N/A</definedName>
    <definedName name="_________zz124">#N/A</definedName>
    <definedName name="_________zz125">#N/A</definedName>
    <definedName name="_________zz126">#N/A</definedName>
    <definedName name="_________zz127">IF(#REF!&gt;=_________zz132,"",#REF!+1)</definedName>
    <definedName name="_________zz128">#N/A</definedName>
    <definedName name="_________zz129">#N/A</definedName>
    <definedName name="_________zz13">#N/A</definedName>
    <definedName name="_________zz130">#N/A</definedName>
    <definedName name="_________zz131">#N/A</definedName>
    <definedName name="_________zz132">#N/A</definedName>
    <definedName name="_________zz133">Scheduled_Payment+Extra_Payment</definedName>
    <definedName name="_________zz134">Scheduled_Payment+Extra_Payment</definedName>
    <definedName name="_________zz135">#N/A</definedName>
    <definedName name="_________zz136">#N/A</definedName>
    <definedName name="_________zz137">#N/A</definedName>
    <definedName name="_________zz138">#N/A</definedName>
    <definedName name="_________zz139">IF(#REF!&lt;0.05,0,#REF!*[0]!รับจ่าย11)</definedName>
    <definedName name="_________zz14">#N/A</definedName>
    <definedName name="_________zz140">Scheduled_Payment+Extra_Payment</definedName>
    <definedName name="_________zz15">#N/A</definedName>
    <definedName name="_________zz16">IF(#REF!&gt;=_________zz20,"",#REF!+1)</definedName>
    <definedName name="_________zz17">#N/A</definedName>
    <definedName name="_________zz18">#N/A</definedName>
    <definedName name="_________zz19">#N/A</definedName>
    <definedName name="_________zz2">#N/A</definedName>
    <definedName name="_________zz20">#N/A</definedName>
    <definedName name="_________zz21">IF(#REF!&gt;=_________zz20,"",#REF!+1)</definedName>
    <definedName name="_________zz22">#N/A</definedName>
    <definedName name="_________zz23">#N/A</definedName>
    <definedName name="_________zz24">#N/A</definedName>
    <definedName name="_________zz25">#N/A</definedName>
    <definedName name="_________zz26">IF(#REF!&gt;=_________zz30,"",#REF!+1)</definedName>
    <definedName name="_________zz27">#N/A</definedName>
    <definedName name="_________zz28">#N/A</definedName>
    <definedName name="_________zz29">#N/A</definedName>
    <definedName name="_________zz3">#N/A</definedName>
    <definedName name="_________zz30">#N/A</definedName>
    <definedName name="_________zz31">IF(#REF!&gt;=_________zz30,"",#REF!+1)</definedName>
    <definedName name="_________zz32">IF(#REF!&gt;=___tp1,"",#REF!+1)</definedName>
    <definedName name="_________zz33">IF(#REF!&gt;=___tp1,"",#REF!+1)</definedName>
    <definedName name="_________zz34">#N/A</definedName>
    <definedName name="_________zz35">#N/A</definedName>
    <definedName name="_________zz36">#N/A</definedName>
    <definedName name="_________zz37">#N/A</definedName>
    <definedName name="_________zz38">IF(#REF!&gt;=[0]!GHKHGKGHJ,"",#REF!+1)</definedName>
    <definedName name="_________zz39">#N/A</definedName>
    <definedName name="_________zz4">#N/A</definedName>
    <definedName name="_________zz40">#N/A</definedName>
    <definedName name="_________zz41">#N/A</definedName>
    <definedName name="_________zz42">IF(#REF!&lt;0.05,0,#REF!*_________zz43)</definedName>
    <definedName name="_________zz43">#N/A</definedName>
    <definedName name="_________zz44">#N/A</definedName>
    <definedName name="_________zz45">#N/A</definedName>
    <definedName name="_________zz46">IF(#REF!&gt;=[0]!_________mm9,"",#REF!+1)</definedName>
    <definedName name="_________zz47">IF(#REF!&gt;=_________zz48,"",#REF!+1)</definedName>
    <definedName name="_________zz48">#N/A</definedName>
    <definedName name="_________zz49">#N/A</definedName>
    <definedName name="_________zz5">IF(#REF!&gt;=_________zz9,"",#REF!+1)</definedName>
    <definedName name="_________zz50">#N/A</definedName>
    <definedName name="_________zz51">Scheduled_Payment+Extra_Payment</definedName>
    <definedName name="_________zz53">Scheduled_Payment+Extra_Payment</definedName>
    <definedName name="_________zz54">#N/A</definedName>
    <definedName name="_________zz55">#N/A</definedName>
    <definedName name="_________zz56">IF(#REF!&lt;0.05,0,#REF!*[0]!รับจ่าย11)</definedName>
    <definedName name="_________zz57">Scheduled_Payment+Extra_Payment</definedName>
    <definedName name="_________zz58">IF(#REF!&gt;=_________zz60,"",#REF!+1)</definedName>
    <definedName name="_________zz59">#N/A</definedName>
    <definedName name="_________zz6">#N/A</definedName>
    <definedName name="_________zz60">#N/A</definedName>
    <definedName name="_________zz61">IF(#REF!&gt;=_________zz60,"",#REF!+1)</definedName>
    <definedName name="_________zz62">IF(#REF!&gt;=_________zz65,"",#REF!+1)</definedName>
    <definedName name="_________zz64">#N/A</definedName>
    <definedName name="_________zz65">#N/A</definedName>
    <definedName name="_________zz67">IF(#REF!&gt;=_________zz65,"",#REF!+1)</definedName>
    <definedName name="_________zz68">IF(#REF!&gt;=___tp1,"",#REF!+1)</definedName>
    <definedName name="_________zz69">IF(#REF!&gt;=___tp1,"",#REF!+1)</definedName>
    <definedName name="_________zz7">#N/A</definedName>
    <definedName name="_________zz70">#N/A</definedName>
    <definedName name="_________zz71">#N/A</definedName>
    <definedName name="_________zz72">#N/A</definedName>
    <definedName name="_________zz73">IF(#REF!&gt;=[0]!_________mm9,"",#REF!+1)</definedName>
    <definedName name="_________zz74">IF(#REF!&gt;=[0]!GHKHGKGHJ,"",#REF!+1)</definedName>
    <definedName name="_________zz75">#N/A</definedName>
    <definedName name="_________zz76">IF(#REF!&gt;=[0]!GHKHGKGHJ,"",#REF!+1)</definedName>
    <definedName name="_________zz77">Scheduled_Payment+Extra_Payment</definedName>
    <definedName name="_________zz78">IF(#REF!&lt;0.05,0,#REF!*[0]!รับจ่าย11)</definedName>
    <definedName name="_________zz79">Scheduled_Payment+Extra_Payment</definedName>
    <definedName name="_________zz8">#N/A</definedName>
    <definedName name="_________zz80">IF(#REF!&lt;0.05,0,#REF!*_________zz81)</definedName>
    <definedName name="_________zz81">#N/A</definedName>
    <definedName name="_________zz82">#N/A</definedName>
    <definedName name="_________zz83">#N/A</definedName>
    <definedName name="_________zz87">#N/A</definedName>
    <definedName name="_________zz88">#N/A</definedName>
    <definedName name="_________zz89">#N/A</definedName>
    <definedName name="_________zz9">#N/A</definedName>
    <definedName name="_________zz90">#N/A</definedName>
    <definedName name="_________zz92">IF(#REF!&gt;=_________zz50,"",#REF!+1)</definedName>
    <definedName name="_________zz93">#N/A</definedName>
    <definedName name="_________zz94">#N/A</definedName>
    <definedName name="_________zz95">#N/A</definedName>
    <definedName name="_________zz96">#N/A</definedName>
    <definedName name="_________zz97">IF(#REF!&gt;=_________zz40,"",#REF!+1)</definedName>
    <definedName name="_________zz98">#N/A</definedName>
    <definedName name="_________zz99">#N/A</definedName>
    <definedName name="________a1">#N/A</definedName>
    <definedName name="________a68000" localSheetId="5">#REF!</definedName>
    <definedName name="________a68000" localSheetId="3">#REF!</definedName>
    <definedName name="________a68000" localSheetId="4">#REF!</definedName>
    <definedName name="________a68000" localSheetId="0">#REF!</definedName>
    <definedName name="________a68000">#REF!</definedName>
    <definedName name="________aaa1">#N/A</definedName>
    <definedName name="________aaa10">#N/A</definedName>
    <definedName name="________aaa11">#N/A</definedName>
    <definedName name="________aaa12">#N/A</definedName>
    <definedName name="________aaa13">#N/A</definedName>
    <definedName name="________aaa2">#N/A</definedName>
    <definedName name="________aaa20">#REF!</definedName>
    <definedName name="________aaa21">#N/A</definedName>
    <definedName name="________aaa23">#N/A</definedName>
    <definedName name="________aaa24">#N/A</definedName>
    <definedName name="________aaa25">#N/A</definedName>
    <definedName name="________aaa26">#N/A</definedName>
    <definedName name="________aaa27">IF(#REF!&lt;0.05,0,#REF!*________aaa13)</definedName>
    <definedName name="________aaa28">#REF!</definedName>
    <definedName name="________aaa29">#N/A</definedName>
    <definedName name="________aaa3">#N/A</definedName>
    <definedName name="________aaa30">#N/A</definedName>
    <definedName name="________aaa31">#N/A</definedName>
    <definedName name="________aaa33">#N/A</definedName>
    <definedName name="________aaa34">#N/A</definedName>
    <definedName name="________aaa35">#N/A</definedName>
    <definedName name="________aaa36">#N/A</definedName>
    <definedName name="________aaa37">#N/A</definedName>
    <definedName name="________aaa38">#REF!</definedName>
    <definedName name="________aaa39">#N/A</definedName>
    <definedName name="________aaa4">IF(#REF!&gt;=________aaa34,"",#REF!+1)</definedName>
    <definedName name="________aaa40">#N/A</definedName>
    <definedName name="________aaa41">#REF!</definedName>
    <definedName name="________aaa42">#REF!</definedName>
    <definedName name="________aaa43">(________aaa42*12)+________aaa41</definedName>
    <definedName name="________aaa44">Scheduled_Payment+Extra_Payment</definedName>
    <definedName name="________aaa45">#N/A</definedName>
    <definedName name="________aaa46">#N/A</definedName>
    <definedName name="________aaa47">([0]!________aaa42*12)+[0]!________aaa41</definedName>
    <definedName name="________aaa48">IF(#REF!&gt;=________aaa34,"",#REF!+1)</definedName>
    <definedName name="________aaa49">([0]!________aaa42*12)+[0]!________aaa41</definedName>
    <definedName name="________aaa5">(________aaa42*12)+________aaa41</definedName>
    <definedName name="________aaa50">([0]!________aaa42*12)+[0]!________aaa41</definedName>
    <definedName name="________aaa51">#N/A</definedName>
    <definedName name="________aaa54">#N/A</definedName>
    <definedName name="________aaa55">([0]!________aaa42*12)+[0]!________aaa41</definedName>
    <definedName name="________aaa56">IF(#REF!&gt;=________aaa25,"",#REF!+1)</definedName>
    <definedName name="________aaa57">#N/A</definedName>
    <definedName name="________aaa58">#N/A</definedName>
    <definedName name="________aaa59">([0]!________aaa42*12)+[0]!________aaa41</definedName>
    <definedName name="________aaa6">(________aaa42*12)+________aaa41</definedName>
    <definedName name="________aaa60">#N/A</definedName>
    <definedName name="________aaa61">([0]!________aaa42*12)+[0]!________aaa41</definedName>
    <definedName name="________aaa62">#N/A</definedName>
    <definedName name="________aaa63">[0]!________aaa20/12</definedName>
    <definedName name="________aaa64">#N/A</definedName>
    <definedName name="________aaa7">#REF!</definedName>
    <definedName name="________aaa8">#N/A</definedName>
    <definedName name="________acc2">#N/A</definedName>
    <definedName name="________acc3">#N/A</definedName>
    <definedName name="________bay1">#N/A</definedName>
    <definedName name="________bay2">#N/A</definedName>
    <definedName name="________bay3">#N/A</definedName>
    <definedName name="________bs1">#N/A</definedName>
    <definedName name="________bs2">#N/A</definedName>
    <definedName name="________bsu1" localSheetId="5">#REF!</definedName>
    <definedName name="________bsu1" localSheetId="3">#REF!</definedName>
    <definedName name="________bsu1" localSheetId="4">#REF!</definedName>
    <definedName name="________bsu1">#REF!</definedName>
    <definedName name="________bsy69">#REF!</definedName>
    <definedName name="________caf3">#N/A</definedName>
    <definedName name="________CF1">#N/A</definedName>
    <definedName name="________CRR9">#N/A</definedName>
    <definedName name="________f12">#N/A</definedName>
    <definedName name="________fin458" localSheetId="5">#REF!</definedName>
    <definedName name="________fin458" localSheetId="3">#REF!</definedName>
    <definedName name="________fin458" localSheetId="4">#REF!</definedName>
    <definedName name="________fin458">#REF!</definedName>
    <definedName name="________fl1">#N/A</definedName>
    <definedName name="________HP1" localSheetId="10">[18]!Interest_Rate/12</definedName>
    <definedName name="________HP1" localSheetId="5">[18]!Interest_Rate/12</definedName>
    <definedName name="________HP1" localSheetId="3">[18]!Interest_Rate/12</definedName>
    <definedName name="________HP1" localSheetId="4">[18]!Interest_Rate/12</definedName>
    <definedName name="________HP1" localSheetId="2">[18]!Interest_Rate/12</definedName>
    <definedName name="________HP1" localSheetId="0">[24]งบปรับปรุง!Interest_Rate/12</definedName>
    <definedName name="________HP1">[18]!Interest_Rate/12</definedName>
    <definedName name="________in1">#N/A</definedName>
    <definedName name="________in2" localSheetId="10">____int8/12</definedName>
    <definedName name="________in2" localSheetId="8">____int8/12</definedName>
    <definedName name="________in2" localSheetId="5">[0]!________int8/12</definedName>
    <definedName name="________in2" localSheetId="3">[0]!________int8/12</definedName>
    <definedName name="________in2" localSheetId="4">[0]!________int8/12</definedName>
    <definedName name="________in2" localSheetId="9">____int8/12</definedName>
    <definedName name="________in2" localSheetId="0">[0]!____int8/12</definedName>
    <definedName name="________in2">____int8/12</definedName>
    <definedName name="________in3" localSheetId="10">_______int8/12</definedName>
    <definedName name="________in3" localSheetId="8">____int8/12</definedName>
    <definedName name="________in3" localSheetId="5">[0]!_______int8/12</definedName>
    <definedName name="________in3" localSheetId="3">[0]!_______int8/12</definedName>
    <definedName name="________in3" localSheetId="4">[0]!_______int8/12</definedName>
    <definedName name="________in3" localSheetId="9">____int8/12</definedName>
    <definedName name="________in3" localSheetId="2">_______int8/12</definedName>
    <definedName name="________in3" localSheetId="0">_______int8/12</definedName>
    <definedName name="________in3">____int8/12</definedName>
    <definedName name="________in789645" localSheetId="5">#REF!</definedName>
    <definedName name="________in789645" localSheetId="3">#REF!</definedName>
    <definedName name="________in789645" localSheetId="4">#REF!</definedName>
    <definedName name="________in789645">#REF!</definedName>
    <definedName name="________Int1">IF([4]Payment!$J1048576-[4]Payment!XFA1&lt;1,0,[4]Payment!$J1048576-[4]Payment!$F1)</definedName>
    <definedName name="________int11">#N/A</definedName>
    <definedName name="________int123" localSheetId="10">____int14/12</definedName>
    <definedName name="________int123" localSheetId="8">____int14/12</definedName>
    <definedName name="________int123" localSheetId="5">[0]!________int14/12</definedName>
    <definedName name="________int123" localSheetId="3">[0]!________int14/12</definedName>
    <definedName name="________int123" localSheetId="4">[0]!________int14/12</definedName>
    <definedName name="________int123" localSheetId="9">____int14/12</definedName>
    <definedName name="________int123" localSheetId="0">[0]!____int14/12</definedName>
    <definedName name="________int123">____int14/12</definedName>
    <definedName name="________int3">#N/A</definedName>
    <definedName name="________int36" localSheetId="10">____int25/12</definedName>
    <definedName name="________int36" localSheetId="8">____int25/12</definedName>
    <definedName name="________int36" localSheetId="5">[0]!________int25/12</definedName>
    <definedName name="________int36" localSheetId="3">[0]!________int25/12</definedName>
    <definedName name="________int36" localSheetId="4">[0]!________int25/12</definedName>
    <definedName name="________int36" localSheetId="9">____int25/12</definedName>
    <definedName name="________int36" localSheetId="0">[0]!____int25/12</definedName>
    <definedName name="________int36">____int25/12</definedName>
    <definedName name="________int39">#N/A</definedName>
    <definedName name="________int45">#N/A</definedName>
    <definedName name="________int6" localSheetId="10">____int8/12</definedName>
    <definedName name="________int6" localSheetId="8">____int8/12</definedName>
    <definedName name="________int6" localSheetId="5">[0]!________int8/12</definedName>
    <definedName name="________int6" localSheetId="3">[0]!________int8/12</definedName>
    <definedName name="________int6" localSheetId="4">[0]!________int8/12</definedName>
    <definedName name="________int6" localSheetId="9">____int8/12</definedName>
    <definedName name="________int6" localSheetId="0">[0]!____int8/12</definedName>
    <definedName name="________int6">____int8/12</definedName>
    <definedName name="________IRR1" localSheetId="5">#REF!</definedName>
    <definedName name="________IRR1" localSheetId="3">#REF!</definedName>
    <definedName name="________IRR1" localSheetId="4">#REF!</definedName>
    <definedName name="________IRR1" localSheetId="0">#REF!</definedName>
    <definedName name="________IRR1">#REF!</definedName>
    <definedName name="________IRR2" localSheetId="4">#REF!</definedName>
    <definedName name="________IRR2">#REF!</definedName>
    <definedName name="________IRR3" localSheetId="4">#REF!</definedName>
    <definedName name="________IRR3">#REF!</definedName>
    <definedName name="________itp1">#N/A</definedName>
    <definedName name="________k1" localSheetId="10">#N/A</definedName>
    <definedName name="________k1" localSheetId="8">#N/A</definedName>
    <definedName name="________k1" localSheetId="5">#N/A</definedName>
    <definedName name="________k1" localSheetId="3">#N/A</definedName>
    <definedName name="________k1" localSheetId="9">#N/A</definedName>
    <definedName name="________k1" localSheetId="2">[18]!Interest_Rate/12</definedName>
    <definedName name="________k1" localSheetId="0">#N/A</definedName>
    <definedName name="________k1">[18]!Interest_Rate/12</definedName>
    <definedName name="________kk100">IF(#REF!&lt;0.05,0,#REF!*รับจ่าย11)</definedName>
    <definedName name="________kk47">Scheduled_Payment+Extra_Payment</definedName>
    <definedName name="________kk48">IF(#REF!&lt;0.05,0,#REF!*รับจ่าย11)</definedName>
    <definedName name="________kk49">#N/A</definedName>
    <definedName name="________kk50">#N/A</definedName>
    <definedName name="________kk51">#N/A</definedName>
    <definedName name="________kk52">#N/A</definedName>
    <definedName name="________kk53">Scheduled_Payment+Extra_Payment</definedName>
    <definedName name="________kk54">Scheduled_Payment+Extra_Payment</definedName>
    <definedName name="________kk55">#N/A</definedName>
    <definedName name="________kk56">#N/A</definedName>
    <definedName name="________kk57">#N/A</definedName>
    <definedName name="________kk58">#N/A</definedName>
    <definedName name="________kk59">#N/A</definedName>
    <definedName name="________kk60">IF(#REF!&gt;=________kk55,"",#REF!+1)</definedName>
    <definedName name="________kk61">#N/A</definedName>
    <definedName name="________kk62">#N/A</definedName>
    <definedName name="________kk63">#N/A</definedName>
    <definedName name="________kk64">#N/A</definedName>
    <definedName name="________kk65">#N/A</definedName>
    <definedName name="________kk66">IF(#REF!&gt;=________kk65,"",#REF!+1)</definedName>
    <definedName name="________kk67">#N/A</definedName>
    <definedName name="________kk68">#N/A</definedName>
    <definedName name="________kk69">#N/A</definedName>
    <definedName name="________kk70">IF(#REF!&lt;0.05,0,#REF!*________kk69)</definedName>
    <definedName name="________kk71">Scheduled_Payment+Extra_Payment</definedName>
    <definedName name="________kk72">IF(#REF!&lt;0.05,0,#REF!*รับจ่าย11)</definedName>
    <definedName name="________kk73">Scheduled_Payment+Extra_Payment</definedName>
    <definedName name="________kk74">IF(#REF!&gt;=GHKHGKGHJ,"",#REF!+1)</definedName>
    <definedName name="________kk75">#N/A</definedName>
    <definedName name="________kk76">Scheduled_Payment+Extra_Payment</definedName>
    <definedName name="________kk77">#N/A</definedName>
    <definedName name="________kk78">#N/A</definedName>
    <definedName name="________kk79">#N/A</definedName>
    <definedName name="________kk80">IF(#REF!&gt;=________kk77,"",#REF!+1)</definedName>
    <definedName name="________kk81">#N/A</definedName>
    <definedName name="________kk82">#N/A</definedName>
    <definedName name="________kk83">#N/A</definedName>
    <definedName name="________kk84">#N/A</definedName>
    <definedName name="________kk85">#N/A</definedName>
    <definedName name="________kk86">#N/A</definedName>
    <definedName name="________kk87">#N/A</definedName>
    <definedName name="________kk88">#N/A</definedName>
    <definedName name="________kk89">#N/A</definedName>
    <definedName name="________kk91">#N/A</definedName>
    <definedName name="________kk92">#N/A</definedName>
    <definedName name="________kk93">#N/A</definedName>
    <definedName name="________kk94">#N/A</definedName>
    <definedName name="________kk95">#N/A</definedName>
    <definedName name="________kk96">#N/A</definedName>
    <definedName name="________kk97">#N/A</definedName>
    <definedName name="________kk98">IF(#REF!&lt;0.05,0,#REF!*________kk97)</definedName>
    <definedName name="________kk99">Scheduled_Payment+Extra_Payment</definedName>
    <definedName name="________la1" localSheetId="10">#REF!</definedName>
    <definedName name="________la1" localSheetId="8">#REF!</definedName>
    <definedName name="________la1" localSheetId="5">#REF!</definedName>
    <definedName name="________la1" localSheetId="3">#REF!</definedName>
    <definedName name="________la1" localSheetId="4">#REF!</definedName>
    <definedName name="________la1" localSheetId="2">#REF!</definedName>
    <definedName name="________la1">#REF!</definedName>
    <definedName name="________la10" localSheetId="10">#REF!</definedName>
    <definedName name="________la10" localSheetId="2">#REF!</definedName>
    <definedName name="________la10">#REF!</definedName>
    <definedName name="________la11" localSheetId="10">IF(#REF!&lt;0.05,0,#REF!-#REF!)</definedName>
    <definedName name="________la11" localSheetId="8">IF(#REF!&lt;0.05,0,#REF!-#REF!)</definedName>
    <definedName name="________la11" localSheetId="5">IF(#REF!&lt;0.05,0,#REF!-#REF!)</definedName>
    <definedName name="________la11" localSheetId="3">IF(#REF!&lt;0.05,0,#REF!-#REF!)</definedName>
    <definedName name="________la11" localSheetId="4">IF(#REF!&lt;0.05,0,#REF!-#REF!)</definedName>
    <definedName name="________la11" localSheetId="2">IF(#REF!&lt;0.05,0,#REF!-#REF!)</definedName>
    <definedName name="________la11">IF(#REF!&lt;0.05,0,#REF!-#REF!)</definedName>
    <definedName name="________la12" localSheetId="8">IF(#REF!&lt;0.05,0,#REF!*'[8]รายชื่อบริษัทเช่า ปี 55'!________la5)</definedName>
    <definedName name="________la12" localSheetId="5">#N/A</definedName>
    <definedName name="________la12" localSheetId="4">#N/A</definedName>
    <definedName name="________la12" localSheetId="9">IF(#REF!&lt;0.05,0,#REF!*'[8]รายชื่อบริษัทเช่า ปี 55'!________la5)</definedName>
    <definedName name="________la12" localSheetId="0">IF(#REF!&lt;0.05,0,#REF!*'[10]รายชื่อบริษัทเช่า ปี 55'!________la5)</definedName>
    <definedName name="________la12">#N/A</definedName>
    <definedName name="________la13" localSheetId="10">IF(#REF!="",0,#REF!+#REF!)</definedName>
    <definedName name="________la13" localSheetId="8">IF(#REF!="",0,#REF!+#REF!)</definedName>
    <definedName name="________la13" localSheetId="5">IF(#REF!="",0,#REF!+#REF!)</definedName>
    <definedName name="________la13" localSheetId="3">IF(#REF!="",0,#REF!+#REF!)</definedName>
    <definedName name="________la13" localSheetId="4">IF(#REF!="",0,#REF!+#REF!)</definedName>
    <definedName name="________la13" localSheetId="2">IF(#REF!="",0,#REF!+#REF!)</definedName>
    <definedName name="________la13">IF(#REF!="",0,#REF!+#REF!)</definedName>
    <definedName name="________la14" localSheetId="10">IF(#REF!="",0,#REF!+#REF!)</definedName>
    <definedName name="________la14" localSheetId="5">IF(#REF!="",0,#REF!+#REF!)</definedName>
    <definedName name="________la14" localSheetId="3">IF(#REF!="",0,#REF!+#REF!)</definedName>
    <definedName name="________la14" localSheetId="4">IF(#REF!="",0,#REF!+#REF!)</definedName>
    <definedName name="________la14" localSheetId="2">IF(#REF!="",0,#REF!+#REF!)</definedName>
    <definedName name="________la14">IF(#REF!="",0,#REF!+#REF!)</definedName>
    <definedName name="________la15" localSheetId="10">IF(#REF!-#REF!&lt;1,0,#REF!-#REF!)</definedName>
    <definedName name="________la15" localSheetId="8">IF(#REF!-#REF!&lt;1,0,#REF!-#REF!)</definedName>
    <definedName name="________la15" localSheetId="5">IF(#REF!-#REF!&lt;1,0,#REF!-#REF!)</definedName>
    <definedName name="________la15" localSheetId="3">IF(#REF!-#REF!&lt;1,0,#REF!-#REF!)</definedName>
    <definedName name="________la15" localSheetId="4">IF(#REF!-#REF!&lt;1,0,#REF!-#REF!)</definedName>
    <definedName name="________la15" localSheetId="2">IF(#REF!-#REF!&lt;1,0,#REF!-#REF!)</definedName>
    <definedName name="________la15">IF(#REF!-#REF!&lt;1,0,#REF!-#REF!)</definedName>
    <definedName name="________la2" localSheetId="10">#N/A</definedName>
    <definedName name="________la2" localSheetId="8">#N/A</definedName>
    <definedName name="________la2" localSheetId="5">#N/A</definedName>
    <definedName name="________la2" localSheetId="4">#N/A</definedName>
    <definedName name="________la2" localSheetId="9">('[8]รายชื่อบริษัทเช่า ปี 55'!_____la3*12)+'[8]รายชื่อบริษัทเช่า ปี 55'!_____la4</definedName>
    <definedName name="________la2" localSheetId="2">#N/A</definedName>
    <definedName name="________la2" localSheetId="0">('[10]รายชื่อบริษัทเช่า ปี 55'!_____la3*12)+'[10]รายชื่อบริษัทเช่า ปี 55'!_____la4</definedName>
    <definedName name="________la2">#N/A</definedName>
    <definedName name="________la3" localSheetId="10">#REF!</definedName>
    <definedName name="________la3" localSheetId="8">#REF!</definedName>
    <definedName name="________la3" localSheetId="5">#REF!</definedName>
    <definedName name="________la3" localSheetId="3">#REF!</definedName>
    <definedName name="________la3" localSheetId="4">#REF!</definedName>
    <definedName name="________la3" localSheetId="2">#REF!</definedName>
    <definedName name="________la3">#REF!</definedName>
    <definedName name="________la4" localSheetId="10">#REF!</definedName>
    <definedName name="________la4" localSheetId="4">#REF!</definedName>
    <definedName name="________la4" localSheetId="2">#REF!</definedName>
    <definedName name="________la4">#REF!</definedName>
    <definedName name="________la5" localSheetId="8">Statement!_______la1/12</definedName>
    <definedName name="________la5" localSheetId="5">#N/A</definedName>
    <definedName name="________la5" localSheetId="4">#N/A</definedName>
    <definedName name="________la5" localSheetId="9">'[8]รายชื่อบริษัทเช่า ปี 55'!_____la1/12</definedName>
    <definedName name="________la5" localSheetId="0">'[10]รายชื่อบริษัทเช่า ปี 55'!_____la1/12</definedName>
    <definedName name="________la5">#N/A</definedName>
    <definedName name="________la6" localSheetId="10">#REF!</definedName>
    <definedName name="________la6" localSheetId="8">#REF!</definedName>
    <definedName name="________la6" localSheetId="5">#REF!</definedName>
    <definedName name="________la6" localSheetId="3">#REF!</definedName>
    <definedName name="________la6" localSheetId="4">#REF!</definedName>
    <definedName name="________la6" localSheetId="2">#REF!</definedName>
    <definedName name="________la6">#REF!</definedName>
    <definedName name="________la7" localSheetId="8">#N/A</definedName>
    <definedName name="________la7" localSheetId="9">IF(#REF!&lt;0.05,0,IF('[8]รายชื่อบริษัทเช่า ปี 55'!________la8&lt;='[8]รายชื่อบริษัทเช่า ปี 55'!_____la6,'[8]รายชื่อบริษัทเช่า ปี 55'!_____la9*งบสรรพากร!________la5,'[8]รายชื่อบริษัทเช่า ปี 55'!_____la10))</definedName>
    <definedName name="________la7">#N/A</definedName>
    <definedName name="________la8" localSheetId="10">IF(#REF!&gt;='DSCR (2)'!________la2,"",#REF!+1)</definedName>
    <definedName name="________la8" localSheetId="8">#N/A</definedName>
    <definedName name="________la8" localSheetId="5">IF(#REF!&gt;=ความต้องการ!________la2,"",#REF!+1)</definedName>
    <definedName name="________la8" localSheetId="7">IF(#REF!&gt;=________la2,"",#REF!+1)</definedName>
    <definedName name="________la8" localSheetId="3">IF(#REF!&gt;=________la2,"",#REF!+1)</definedName>
    <definedName name="________la8" localSheetId="4">IF(#REF!&gt;=งบการเงิน!________la2,"",#REF!+1)</definedName>
    <definedName name="________la8" localSheetId="9">IF(#REF!&gt;=งบสรรพากร!________la2,"",#REF!+1)</definedName>
    <definedName name="________la8" localSheetId="2">#N/A</definedName>
    <definedName name="________la8" localSheetId="0">IF(#REF!&gt;=รายละเอียด!________la2,"",#REF!+1)</definedName>
    <definedName name="________la8">IF(#REF!&gt;=________la2,"",#REF!+1)</definedName>
    <definedName name="________la9" localSheetId="10">#REF!</definedName>
    <definedName name="________la9" localSheetId="2">#REF!</definedName>
    <definedName name="________la9">#REF!</definedName>
    <definedName name="________m1">#REF!</definedName>
    <definedName name="________ma456">#REF!</definedName>
    <definedName name="________ma4587">#REF!</definedName>
    <definedName name="________me1">#REF!</definedName>
    <definedName name="________me789">#REF!</definedName>
    <definedName name="________mec3">#REF!</definedName>
    <definedName name="________ml1">#REF!</definedName>
    <definedName name="________mlr6">#REF!</definedName>
    <definedName name="________mm1">#N/A</definedName>
    <definedName name="________mm10">IF(#REF!&gt;=_______mm9,"",#REF!+1)</definedName>
    <definedName name="________mm100">#N/A</definedName>
    <definedName name="________mm101">#N/A</definedName>
    <definedName name="________mm102">#N/A</definedName>
    <definedName name="________mm103">#N/A</definedName>
    <definedName name="________mm104">#N/A</definedName>
    <definedName name="________mm105">Scheduled_Payment+Extra_Payment</definedName>
    <definedName name="________mm106">IF(#REF!-#REF!&lt;1,0,#REF!-#REF!)</definedName>
    <definedName name="________mm107">Scheduled_Payment+Extra_Payment</definedName>
    <definedName name="________mm108">#REF!</definedName>
    <definedName name="________mm109">#N/A</definedName>
    <definedName name="________mm11">#N/A</definedName>
    <definedName name="________mm110">#N/A</definedName>
    <definedName name="________mm111">#N/A</definedName>
    <definedName name="________mm112">#N/A</definedName>
    <definedName name="________mm113">IF(#REF!&lt;0.05,0,#REF!*รับจ่าย11)</definedName>
    <definedName name="________mm114">#REF!</definedName>
    <definedName name="________mm115">Scheduled_Payment+Extra_Payment</definedName>
    <definedName name="________mm13">#N/A</definedName>
    <definedName name="________mm14">#N/A</definedName>
    <definedName name="________mm15">#N/A</definedName>
    <definedName name="________mm17">#N/A</definedName>
    <definedName name="________mm18">#N/A</definedName>
    <definedName name="________mm19">#N/A</definedName>
    <definedName name="________mm2">#N/A</definedName>
    <definedName name="________mm20">IF(#REF!&gt;=________mm19,"",#REF!+1)</definedName>
    <definedName name="________mm21">#N/A</definedName>
    <definedName name="________mm22">#N/A</definedName>
    <definedName name="________mm23">#N/A</definedName>
    <definedName name="________mm24">#N/A</definedName>
    <definedName name="________mm25">#N/A</definedName>
    <definedName name="________mm26">#N/A</definedName>
    <definedName name="________mm27">#N/A</definedName>
    <definedName name="________mm28">#N/A</definedName>
    <definedName name="________mm29">#N/A</definedName>
    <definedName name="________mm3">#N/A</definedName>
    <definedName name="________mm30">IF(#REF!&gt;=________mm29,"",#REF!+1)</definedName>
    <definedName name="________mm31">IF(#REF!&gt;=___tp1,"",#REF!+1)</definedName>
    <definedName name="________mm32">IF(#REF!&gt;=___tp1,"",#REF!+1)</definedName>
    <definedName name="________mm33">#N/A</definedName>
    <definedName name="________mm34">#REF!</definedName>
    <definedName name="________mm35">#REF!</definedName>
    <definedName name="________mm36">#REF!</definedName>
    <definedName name="________mm38">#REF!</definedName>
    <definedName name="________mm39">#REF!</definedName>
    <definedName name="________mm4">#N/A</definedName>
    <definedName name="________mm40">#N/A</definedName>
    <definedName name="________mm42">#N/A</definedName>
    <definedName name="________mm43">#N/A</definedName>
    <definedName name="________mm44">#N/A</definedName>
    <definedName name="________mm45">#N/A</definedName>
    <definedName name="________mm46">#N/A</definedName>
    <definedName name="________mm47">#N/A</definedName>
    <definedName name="________mm48">#REF!</definedName>
    <definedName name="________mm5">IF(#REF!&gt;=_______mm9,"",#REF!+1)</definedName>
    <definedName name="________mm50">#N/A</definedName>
    <definedName name="________mm51">#N/A</definedName>
    <definedName name="________mm52">IF(#REF!&gt;=GHKHGKGHJ,"",#REF!+1)</definedName>
    <definedName name="________mm53">#N/A</definedName>
    <definedName name="________mm55">#REF!</definedName>
    <definedName name="________mm56">#N/A</definedName>
    <definedName name="________mm57">#N/A</definedName>
    <definedName name="________mm58">#REF!</definedName>
    <definedName name="________mm59">IF(#REF!&gt;=GHKHGKGHJ,"",#REF!+1)</definedName>
    <definedName name="________mm6">#N/A</definedName>
    <definedName name="________mm60">Scheduled_Payment+Extra_Payment</definedName>
    <definedName name="________mm62">IF(#REF!&lt;0.05,0,#REF!*รับจ่าย11)</definedName>
    <definedName name="________mm63">Scheduled_Payment+Extra_Payment</definedName>
    <definedName name="________mm64">#N/A</definedName>
    <definedName name="________mm65">#N/A</definedName>
    <definedName name="________mm66">#N/A</definedName>
    <definedName name="________mm67">#N/A</definedName>
    <definedName name="________mm7">#N/A</definedName>
    <definedName name="________mm8">#N/A</definedName>
    <definedName name="________mm89">#N/A</definedName>
    <definedName name="________mm9">#N/A</definedName>
    <definedName name="________mm90">#N/A</definedName>
    <definedName name="________mm91">#N/A</definedName>
    <definedName name="________mm92">#N/A</definedName>
    <definedName name="________mm93">#N/A</definedName>
    <definedName name="________mm94">#N/A</definedName>
    <definedName name="________mm95">IF(#REF!&gt;=________mm103,"",#REF!+1)</definedName>
    <definedName name="________mm96">IF(#REF!&gt;=________mm104,"",#REF!+1)</definedName>
    <definedName name="________mm97">#N/A</definedName>
    <definedName name="________mm98">#N/A</definedName>
    <definedName name="________mm99">#N/A</definedName>
    <definedName name="________n789">#N/A</definedName>
    <definedName name="________na1">#N/A</definedName>
    <definedName name="________na10">#N/A</definedName>
    <definedName name="________na11">#N/A</definedName>
    <definedName name="________na12">#N/A</definedName>
    <definedName name="________na13">#N/A</definedName>
    <definedName name="________na14">#N/A</definedName>
    <definedName name="________na15">#N/A</definedName>
    <definedName name="________na16">#N/A</definedName>
    <definedName name="________na17">#N/A</definedName>
    <definedName name="________na19">#N/A</definedName>
    <definedName name="________na2">#N/A</definedName>
    <definedName name="________na20">#N/A</definedName>
    <definedName name="________na23">#N/A</definedName>
    <definedName name="________na24">Scheduled_Payment+Extra_Payment</definedName>
    <definedName name="________na25">#N/A</definedName>
    <definedName name="________na26">#N/A</definedName>
    <definedName name="________na27">#N/A</definedName>
    <definedName name="________na28">#N/A</definedName>
    <definedName name="________na4">#N/A</definedName>
    <definedName name="________na5">IF(#REF!&lt;0.05,0,#REF!*________na6)</definedName>
    <definedName name="________na6">#N/A</definedName>
    <definedName name="________na7">#N/A</definedName>
    <definedName name="________na8">#N/A</definedName>
    <definedName name="________na9">IF(#REF!&gt;=GHKHGKGHJ,"",#REF!+1)</definedName>
    <definedName name="________new1">'[11]หน้า 1'!$N$2</definedName>
    <definedName name="________new2">'[11]หน้า 1'!$N$2</definedName>
    <definedName name="________nn1">#N/A</definedName>
    <definedName name="________nn10">'[20]18.) ตารางผ่อนชำระ-1'!$F$9</definedName>
    <definedName name="________nn11">'[20]18.) ตารางผ่อนชำระ-1'!$H$8</definedName>
    <definedName name="________nn13">#REF!</definedName>
    <definedName name="________nn14">IF('[20]18.) ตารางผ่อนชำระ-1'!$I1048576&lt;0.05,0,'[20]18.) ตารางผ่อนชำระ-1'!$I1048576*________nn15)</definedName>
    <definedName name="________nn15">#N/A</definedName>
    <definedName name="________nn16">#REF!</definedName>
    <definedName name="________nn17">#REF!</definedName>
    <definedName name="________nn18">'[20]18.) ตารางผ่อนชำระ-1'!$F$3</definedName>
    <definedName name="________nn19">#REF!</definedName>
    <definedName name="________nn2">IF('[20]18.) ตารางผ่อนชำระ-1'!$B1="",0,'[20]18.) ตารางผ่อนชำระ-1'!A1048576+'[20]18.) ตารางผ่อนชำระ-1'!XFC1)</definedName>
    <definedName name="________nn20">#REF!</definedName>
    <definedName name="________nn21">#REF!</definedName>
    <definedName name="________nn23">#REF!</definedName>
    <definedName name="________nn24">#REF!</definedName>
    <definedName name="________nn25">#REF!</definedName>
    <definedName name="________nn28">#REF!</definedName>
    <definedName name="________nn29">#N/A</definedName>
    <definedName name="________nn3">IF('[20]18.) ตารางผ่อนชำระ-1'!$B1="",0,'[20]18.) ตารางผ่อนชำระ-1'!$G1048576+'[20]18.) ตารางผ่อนชำระ-1'!$D1)</definedName>
    <definedName name="________nn30">#REF!</definedName>
    <definedName name="________nn31">#N/A</definedName>
    <definedName name="________nn32">#N/A</definedName>
    <definedName name="________nn33">(_______nn41*12)+_______nn40</definedName>
    <definedName name="________nn34">#REF!</definedName>
    <definedName name="________nn36">IF('[20]18.) ตารางผ่อนชำระ-1'!XFD1&lt;0.05,0,'[20]18.) ตารางผ่อนชำระ-1'!$D1-'[20]18.) ตารางผ่อนชำระ-1'!$F1)</definedName>
    <definedName name="________nn37">IF([21]Schdule!XFD1&lt;0.05,0,[21]Schdule!$B1-[21]Schdule!$D1)</definedName>
    <definedName name="________nn38">#REF!</definedName>
    <definedName name="________nn39">#REF!</definedName>
    <definedName name="________nn4">#REF!</definedName>
    <definedName name="________nn40">'[20]18.) ตารางผ่อนชำระ-1'!$H$7</definedName>
    <definedName name="________nn41">'[20]18.) ตารางผ่อนชำระ-1'!$F$7</definedName>
    <definedName name="________nn42">[21]Schdule!$F$4</definedName>
    <definedName name="________nn43">(_______nn41*12)+_______nn40</definedName>
    <definedName name="________nn44">IF(#REF!-#REF!&lt;1,0,#REF!-#REF!)</definedName>
    <definedName name="________nn45">#REF!</definedName>
    <definedName name="________nn46">#REF!</definedName>
    <definedName name="________nn5">#REF!</definedName>
    <definedName name="________nn6">#REF!</definedName>
    <definedName name="________nn7">IF('[20]18.) ตารางผ่อนชำระ-1'!$I1048576-'[20]18.) ตารางผ่อนชำระ-1'!XFA1&lt;1,0,'[20]18.) ตารางผ่อนชำระ-1'!$I1048576-'[20]18.) ตารางผ่อนชำระ-1'!$E1)</definedName>
    <definedName name="________nn8">#REF!</definedName>
    <definedName name="________nn9">'[20]18.) ตารางผ่อนชำระ-1'!$F$10</definedName>
    <definedName name="________nu2">#N/A</definedName>
    <definedName name="________nu3">#N/A</definedName>
    <definedName name="________nu4" localSheetId="5">IF(___________to6&gt;__________fir3,1,"")</definedName>
    <definedName name="________nu4" localSheetId="3">IF(___________to6&gt;__________fir3,1,"")</definedName>
    <definedName name="________nu4" localSheetId="4">IF(___________to6&gt;__________fir3,1,"")</definedName>
    <definedName name="________nu4">#N/A</definedName>
    <definedName name="________nu777">#N/A</definedName>
    <definedName name="________nu8">#N/A</definedName>
    <definedName name="________nu9">#N/A</definedName>
    <definedName name="________num1">#N/A</definedName>
    <definedName name="________num2">#N/A</definedName>
    <definedName name="________num3" localSheetId="8">#N/A</definedName>
    <definedName name="________num3" localSheetId="5">#N/A</definedName>
    <definedName name="________num3" localSheetId="3">#N/A</definedName>
    <definedName name="________num3" localSheetId="9">#N/A</definedName>
    <definedName name="________num3" localSheetId="0">#N/A</definedName>
    <definedName name="________num3">IF([0]!total36&gt;first1,1,"")</definedName>
    <definedName name="________num78">#N/A</definedName>
    <definedName name="________oo1">#N/A</definedName>
    <definedName name="________oo10">#N/A</definedName>
    <definedName name="________oo100">IF(#REF!&gt;=___tp1,"",#REF!+1)</definedName>
    <definedName name="________oo11">#N/A</definedName>
    <definedName name="________oo12">#N/A</definedName>
    <definedName name="________oo13">#N/A</definedName>
    <definedName name="________oo14">#N/A</definedName>
    <definedName name="________oo15">#N/A</definedName>
    <definedName name="________oo16">#N/A</definedName>
    <definedName name="________oo17">#N/A</definedName>
    <definedName name="________oo18">#N/A</definedName>
    <definedName name="________oo19">IF(#REF!&gt;=________oo18,"",#REF!+1)</definedName>
    <definedName name="________oo2">#N/A</definedName>
    <definedName name="________oo20">#N/A</definedName>
    <definedName name="________oo21">#N/A</definedName>
    <definedName name="________oo22">#N/A</definedName>
    <definedName name="________oo23">#N/A</definedName>
    <definedName name="________oo24">#N/A</definedName>
    <definedName name="________oo25">#N/A</definedName>
    <definedName name="________oo26">#N/A</definedName>
    <definedName name="________oo28">#N/A</definedName>
    <definedName name="________oo29">#N/A</definedName>
    <definedName name="________oo3">#N/A</definedName>
    <definedName name="________oo30">IF(#REF!&lt;0.05,0,#REF!*รับจ่าย11)</definedName>
    <definedName name="________oo31">Scheduled_Payment+Extra_Payment</definedName>
    <definedName name="________oo32">#N/A</definedName>
    <definedName name="________oo33">#N/A</definedName>
    <definedName name="________oo34">#N/A</definedName>
    <definedName name="________oo35">IF(#REF!&gt;=________oo34,"",#REF!+1)</definedName>
    <definedName name="________oo36">#N/A</definedName>
    <definedName name="________oo37">#N/A</definedName>
    <definedName name="________oo38">#N/A</definedName>
    <definedName name="________oo39">IF(#REF!&gt;=________oo38,"",#REF!+1)</definedName>
    <definedName name="________oo4">IF(#REF!&gt;=_______oo8,"",#REF!+1)</definedName>
    <definedName name="________oo40">IF(#REF!&gt;=___tp1,"",#REF!+1)</definedName>
    <definedName name="________oo5">#N/A</definedName>
    <definedName name="________oo6">#N/A</definedName>
    <definedName name="________oo7">#N/A</definedName>
    <definedName name="________oo8">#N/A</definedName>
    <definedName name="________oo9">IF(#REF!&gt;=_______oo8,"",#REF!+1)</definedName>
    <definedName name="________oo90">Scheduled_Payment+Extra_Payment</definedName>
    <definedName name="________oo93">IF(#REF!&gt;=GHKHGKGHJ,"",#REF!+1)</definedName>
    <definedName name="________oo94">#N/A</definedName>
    <definedName name="________oo95">IF(#REF!&gt;=GHKHGKGHJ,"",#REF!+1)</definedName>
    <definedName name="________oo96">IF(#REF!&gt;=_______mm9,"",#REF!+1)</definedName>
    <definedName name="________oo97">#N/A</definedName>
    <definedName name="________oo98">#N/A</definedName>
    <definedName name="________oo99">#N/A</definedName>
    <definedName name="________p1">#N/A</definedName>
    <definedName name="________p12">#N/A</definedName>
    <definedName name="________p2">#N/A</definedName>
    <definedName name="________p789">#N/A</definedName>
    <definedName name="________pa13">#N/A</definedName>
    <definedName name="________pa14">#N/A</definedName>
    <definedName name="________pa3">#N/A</definedName>
    <definedName name="________pa6">#N/A</definedName>
    <definedName name="________pa7">#N/A</definedName>
    <definedName name="________pa8" localSheetId="10">IF(#REF!&gt;=[0]!____to9,"",#REF!+1)</definedName>
    <definedName name="________pa8" localSheetId="8">IF(#REF!&gt;=____to9,"",#REF!+1)</definedName>
    <definedName name="________pa8" localSheetId="5">IF(#REF!&gt;=________to9,"",#REF!+1)</definedName>
    <definedName name="________pa8" localSheetId="3">IF(#REF!&gt;=________to9,"",#REF!+1)</definedName>
    <definedName name="________pa8" localSheetId="4">IF(#REF!&gt;=________to9,"",#REF!+1)</definedName>
    <definedName name="________pa8" localSheetId="9">IF(#REF!&gt;=____to9,"",#REF!+1)</definedName>
    <definedName name="________pa8" localSheetId="0">IF(#REF!&gt;=________to9,"",#REF!+1)</definedName>
    <definedName name="________pa8">IF(#REF!&gt;=____to9,"",#REF!+1)</definedName>
    <definedName name="________pay1">#N/A</definedName>
    <definedName name="________pay12">#N/A</definedName>
    <definedName name="________pay123">#N/A</definedName>
    <definedName name="________pay2">#N/A</definedName>
    <definedName name="________pay3">#N/A</definedName>
    <definedName name="________pay333">#N/A</definedName>
    <definedName name="________pay36">#N/A</definedName>
    <definedName name="________pay369">#N/A</definedName>
    <definedName name="________pay77">#N/A</definedName>
    <definedName name="________pay78">#N/A</definedName>
    <definedName name="________pay79">#N/A</definedName>
    <definedName name="________per1" localSheetId="5">#REF!</definedName>
    <definedName name="________per1" localSheetId="0">#REF!</definedName>
    <definedName name="________per1">#REF!</definedName>
    <definedName name="________per4578" localSheetId="3">#REF!</definedName>
    <definedName name="________per4578">#REF!</definedName>
    <definedName name="________pl1">#N/A</definedName>
    <definedName name="________pmt1" localSheetId="10">IF(#REF!&lt;0.05,0,#REF!-#REF!)</definedName>
    <definedName name="________pmt1" localSheetId="8">#N/A</definedName>
    <definedName name="________pmt1" localSheetId="5">IF(#REF!&lt;0.05,0,#REF!-#REF!)</definedName>
    <definedName name="________pmt1" localSheetId="3">IF(#REF!&lt;0.05,0,#REF!-#REF!)</definedName>
    <definedName name="________pmt1" localSheetId="4">IF(#REF!&lt;0.05,0,#REF!-#REF!)</definedName>
    <definedName name="________pmt1" localSheetId="9">#N/A</definedName>
    <definedName name="________pmt1" localSheetId="2">IF(#REF!&lt;0.05,0,#REF!-#REF!)</definedName>
    <definedName name="________pmt1" localSheetId="0">#N/A</definedName>
    <definedName name="________pmt1">IF(#REF!&lt;0.05,0,#REF!-#REF!)</definedName>
    <definedName name="________pmt2" localSheetId="10">IF(#REF!&gt;=[0]!pmmt2,"",#REF!+1)</definedName>
    <definedName name="________pmt2" localSheetId="8">#N/A</definedName>
    <definedName name="________pmt2" localSheetId="5">IF(#REF!&gt;=pmmt2,"",#REF!+1)</definedName>
    <definedName name="________pmt2" localSheetId="7">IF(#REF!&gt;=pmmt2,"",#REF!+1)</definedName>
    <definedName name="________pmt2" localSheetId="3">IF(#REF!&gt;=pmmt2,"",#REF!+1)</definedName>
    <definedName name="________pmt2" localSheetId="4">IF(#REF!&gt;=pmmt2,"",#REF!+1)</definedName>
    <definedName name="________pmt2" localSheetId="9">#N/A</definedName>
    <definedName name="________pmt2" localSheetId="2">#N/A</definedName>
    <definedName name="________pmt2" localSheetId="0">IF(#REF!&gt;=pmmt2,"",#REF!+1)</definedName>
    <definedName name="________pmt2">IF(#REF!&gt;=pmmt2,"",#REF!+1)</definedName>
    <definedName name="________pmt3" localSheetId="10">#REF!</definedName>
    <definedName name="________pmt3" localSheetId="8">#N/A</definedName>
    <definedName name="________pmt3" localSheetId="5">#REF!</definedName>
    <definedName name="________pmt3" localSheetId="3">#REF!</definedName>
    <definedName name="________pmt3" localSheetId="9">#N/A</definedName>
    <definedName name="________pmt3" localSheetId="2">#REF!</definedName>
    <definedName name="________pmt3" localSheetId="0">#REF!</definedName>
    <definedName name="________pmt3">#REF!</definedName>
    <definedName name="________pn1" localSheetId="2">IF(#REF!&gt;=[0]!______tp1,"",#REF!+1)</definedName>
    <definedName name="________pn1">#N/A</definedName>
    <definedName name="________pn2" localSheetId="10">IF(#REF!&gt;=[25]!to,"",#REF!+1)</definedName>
    <definedName name="________pn2" localSheetId="8">IF(#REF!&gt;=[19]!to,"",#REF!+1)</definedName>
    <definedName name="________pn2" localSheetId="5">IF(#REF!&gt;=[26]!to,"",#REF!+1)</definedName>
    <definedName name="________pn2" localSheetId="3">IF(#REF!&gt;=[26]!to,"",#REF!+1)</definedName>
    <definedName name="________pn2" localSheetId="4">IF(#REF!&gt;=[26]!to,"",#REF!+1)</definedName>
    <definedName name="________pn2" localSheetId="9">IF(#REF!&gt;=[7]!to,"",#REF!+1)</definedName>
    <definedName name="________pn2" localSheetId="2">IF(#REF!&gt;=[19]!to,"",#REF!+1)</definedName>
    <definedName name="________pn2" localSheetId="0">#N/A</definedName>
    <definedName name="________pn2">IF(#REF!&gt;=[19]!to,"",#REF!+1)</definedName>
    <definedName name="________pn3" localSheetId="10">#REF!</definedName>
    <definedName name="________pn3" localSheetId="8">#REF!</definedName>
    <definedName name="________pn3" localSheetId="4">#REF!</definedName>
    <definedName name="________pn3" localSheetId="9">#REF!</definedName>
    <definedName name="________pn3" localSheetId="2">#REF!</definedName>
    <definedName name="________pn3">#REF!</definedName>
    <definedName name="________po2">#N/A</definedName>
    <definedName name="________po3">#N/A</definedName>
    <definedName name="________pp1">#N/A</definedName>
    <definedName name="________pr3654" localSheetId="5">#REF!</definedName>
    <definedName name="________pr3654" localSheetId="3">#REF!</definedName>
    <definedName name="________pr3654" localSheetId="4">#REF!</definedName>
    <definedName name="________pr3654">#REF!</definedName>
    <definedName name="________pre789">#REF!</definedName>
    <definedName name="________pro1">#REF!</definedName>
    <definedName name="________pro2">#REF!</definedName>
    <definedName name="________ps100">#N/A</definedName>
    <definedName name="________s1">#N/A</definedName>
    <definedName name="________to1">#N/A</definedName>
    <definedName name="________to5" localSheetId="8">#N/A</definedName>
    <definedName name="________to5" localSheetId="5">#N/A</definedName>
    <definedName name="________to5" localSheetId="3">#N/A</definedName>
    <definedName name="________to5" localSheetId="9">(งบสรรพากร!td*12)+งบสรรพากร!teo</definedName>
    <definedName name="________to5" localSheetId="0">#N/A</definedName>
    <definedName name="________to5">(งบสรรพากร!td*12)+งบสรรพากร!teo</definedName>
    <definedName name="________to6" localSheetId="8">#N/A</definedName>
    <definedName name="________to6" localSheetId="5">([23]QC!td*12)+[23]QC!teo</definedName>
    <definedName name="________to6" localSheetId="3">([23]QC!td*12)+[23]QC!teo</definedName>
    <definedName name="________to6" localSheetId="4">([23]QC!td*12)+[23]QC!teo</definedName>
    <definedName name="________to6" localSheetId="9">(งบสรรพากร!td*12)+งบสรรพากร!teo</definedName>
    <definedName name="________to6" localSheetId="0">#N/A</definedName>
    <definedName name="________to6">(งบสรรพากร!td*12)+งบสรรพากร!teo</definedName>
    <definedName name="________to789" localSheetId="10">(____ter456*12)+____ter123</definedName>
    <definedName name="________to789" localSheetId="8">(____ter456*12)+____ter123</definedName>
    <definedName name="________to789" localSheetId="5">([0]!________ter456*12)+[0]!________ter123</definedName>
    <definedName name="________to789" localSheetId="3">([0]!________ter456*12)+[0]!________ter123</definedName>
    <definedName name="________to789" localSheetId="4">([0]!________ter456*12)+[0]!________ter123</definedName>
    <definedName name="________to789" localSheetId="9">(____ter456*12)+____ter123</definedName>
    <definedName name="________to789" localSheetId="0">([0]!____ter456*12)+[0]!____ter123</definedName>
    <definedName name="________to789">(____ter456*12)+____ter123</definedName>
    <definedName name="________to9">#N/A</definedName>
    <definedName name="________top1">#N/A</definedName>
    <definedName name="________tot124" localSheetId="10">#N/A</definedName>
    <definedName name="________tot124" localSheetId="8">#N/A</definedName>
    <definedName name="________tot124" localSheetId="5">#N/A</definedName>
    <definedName name="________tot124" localSheetId="3">#N/A</definedName>
    <definedName name="________tot124" localSheetId="9">(งบสรรพากร!term444*12)+____ter11</definedName>
    <definedName name="________tot124" localSheetId="0">#N/A</definedName>
    <definedName name="________tot124">(งบสรรพากร!term444*12)+____ter11</definedName>
    <definedName name="________tot23" localSheetId="10">(____ter66*12)+____ter12</definedName>
    <definedName name="________tot23" localSheetId="8">(____ter66*12)+____ter12</definedName>
    <definedName name="________tot23" localSheetId="5">([0]!________ter66*12)+[0]!________ter12</definedName>
    <definedName name="________tot23" localSheetId="3">([0]!________ter66*12)+[0]!________ter12</definedName>
    <definedName name="________tot23" localSheetId="4">([0]!________ter66*12)+[0]!________ter12</definedName>
    <definedName name="________tot23" localSheetId="9">(____ter66*12)+____ter12</definedName>
    <definedName name="________tot23" localSheetId="0">([0]!____ter66*12)+[0]!____ter12</definedName>
    <definedName name="________tot23">(____ter66*12)+____ter12</definedName>
    <definedName name="________tov3" localSheetId="8">#N/A</definedName>
    <definedName name="________tov3" localSheetId="5">#N/A</definedName>
    <definedName name="________tov3" localSheetId="3">#N/A</definedName>
    <definedName name="________tov3" localSheetId="9">(งบสรรพากร!td*12)+งบสรรพากร!teo</definedName>
    <definedName name="________tov3" localSheetId="0">#N/A</definedName>
    <definedName name="________tov3">(งบสรรพากร!td*12)+งบสรรพากร!teo</definedName>
    <definedName name="________tp1">#N/A</definedName>
    <definedName name="________vv1">#N/A</definedName>
    <definedName name="________vv2">#N/A</definedName>
    <definedName name="________xlfn.BAHTTEXT" hidden="1">#NAME?</definedName>
    <definedName name="________yy1" localSheetId="10">IF(#REF!&gt;=[0]!______tp1,"",#REF!+1)</definedName>
    <definedName name="________yy1" localSheetId="8">IF(#REF!&gt;=______tp1,"",#REF!+1)</definedName>
    <definedName name="________yy1" localSheetId="5">IF(#REF!&gt;=______tp1,"",#REF!+1)</definedName>
    <definedName name="________yy1" localSheetId="3">IF(#REF!&gt;=______tp1,"",#REF!+1)</definedName>
    <definedName name="________yy1" localSheetId="4">IF(#REF!&gt;=______tp1,"",#REF!+1)</definedName>
    <definedName name="________yy1" localSheetId="9">IF(#REF!&gt;=______tp1,"",#REF!+1)</definedName>
    <definedName name="________yy1" localSheetId="2">IF(#REF!&gt;=[0]!______tp1,"",#REF!+1)</definedName>
    <definedName name="________yy1" localSheetId="0">IF(#REF!&gt;=______tp1,"",#REF!+1)</definedName>
    <definedName name="________yy1">IF(#REF!&gt;=______tp1,"",#REF!+1)</definedName>
    <definedName name="________zz1">#N/A</definedName>
    <definedName name="________zz10">IF(#REF!&gt;=________zz9,"",#REF!+1)</definedName>
    <definedName name="________zz100">#N/A</definedName>
    <definedName name="________zz101">IF(#REF!&gt;=________zz104,"",#REF!+1)</definedName>
    <definedName name="________zz102">#N/A</definedName>
    <definedName name="________zz103">#N/A</definedName>
    <definedName name="________zz104">#N/A</definedName>
    <definedName name="________zz105">Scheduled_Payment+Extra_Payment</definedName>
    <definedName name="________zz106">#N/A</definedName>
    <definedName name="________zz107">IF(#REF!&gt;=[0]!GHKHGKGHJ,"",#REF!+1)</definedName>
    <definedName name="________zz109">Scheduled_Payment+Extra_Payment</definedName>
    <definedName name="________zz11">#N/A</definedName>
    <definedName name="________zz110">IF(#REF!&lt;0.05,0,#REF!*[0]!รับจ่าย11)</definedName>
    <definedName name="________zz111">Scheduled_Payment+Extra_Payment</definedName>
    <definedName name="________zz112">IF(#REF!&lt;0.05,0,#REF!*________zz113)</definedName>
    <definedName name="________zz113">#N/A</definedName>
    <definedName name="________zz114">#N/A</definedName>
    <definedName name="________zz120">#N/A</definedName>
    <definedName name="________zz121">IF(#REF!&gt;=________zz122,"",#REF!+1)</definedName>
    <definedName name="________zz122">#N/A</definedName>
    <definedName name="________zz123">#N/A</definedName>
    <definedName name="________zz124">#N/A</definedName>
    <definedName name="________zz125">#N/A</definedName>
    <definedName name="________zz126">#N/A</definedName>
    <definedName name="________zz127">IF(#REF!&gt;=________zz132,"",#REF!+1)</definedName>
    <definedName name="________zz128">#N/A</definedName>
    <definedName name="________zz129">#N/A</definedName>
    <definedName name="________zz13">#N/A</definedName>
    <definedName name="________zz130">#N/A</definedName>
    <definedName name="________zz131">#N/A</definedName>
    <definedName name="________zz132">#N/A</definedName>
    <definedName name="________zz133">Scheduled_Payment+Extra_Payment</definedName>
    <definedName name="________zz134">Scheduled_Payment+Extra_Payment</definedName>
    <definedName name="________zz135">#N/A</definedName>
    <definedName name="________zz136">#N/A</definedName>
    <definedName name="________zz137">#N/A</definedName>
    <definedName name="________zz138">#N/A</definedName>
    <definedName name="________zz139">IF(#REF!&lt;0.05,0,#REF!*[0]!รับจ่าย11)</definedName>
    <definedName name="________zz14">#N/A</definedName>
    <definedName name="________zz140">Scheduled_Payment+Extra_Payment</definedName>
    <definedName name="________zz15">#N/A</definedName>
    <definedName name="________zz16">IF(#REF!&gt;=________zz20,"",#REF!+1)</definedName>
    <definedName name="________zz17">#N/A</definedName>
    <definedName name="________zz18">#N/A</definedName>
    <definedName name="________zz19">#N/A</definedName>
    <definedName name="________zz2">#N/A</definedName>
    <definedName name="________zz20">#N/A</definedName>
    <definedName name="________zz21">IF(#REF!&gt;=________zz20,"",#REF!+1)</definedName>
    <definedName name="________zz22">#N/A</definedName>
    <definedName name="________zz23">#N/A</definedName>
    <definedName name="________zz24">#N/A</definedName>
    <definedName name="________zz25">#N/A</definedName>
    <definedName name="________zz26">IF(#REF!&gt;=________zz30,"",#REF!+1)</definedName>
    <definedName name="________zz27">#N/A</definedName>
    <definedName name="________zz28">#N/A</definedName>
    <definedName name="________zz29">#N/A</definedName>
    <definedName name="________zz3">#N/A</definedName>
    <definedName name="________zz30">#N/A</definedName>
    <definedName name="________zz31">IF(#REF!&gt;=________zz30,"",#REF!+1)</definedName>
    <definedName name="________zz32">IF(#REF!&gt;=___tp1,"",#REF!+1)</definedName>
    <definedName name="________zz33">IF(#REF!&gt;=___tp1,"",#REF!+1)</definedName>
    <definedName name="________zz34">#N/A</definedName>
    <definedName name="________zz35">#N/A</definedName>
    <definedName name="________zz36">#N/A</definedName>
    <definedName name="________zz37">#N/A</definedName>
    <definedName name="________zz38">IF(#REF!&gt;=[0]!GHKHGKGHJ,"",#REF!+1)</definedName>
    <definedName name="________zz39">#N/A</definedName>
    <definedName name="________zz4">#N/A</definedName>
    <definedName name="________zz40">#N/A</definedName>
    <definedName name="________zz41">#N/A</definedName>
    <definedName name="________zz42">IF(#REF!&lt;0.05,0,#REF!*________zz43)</definedName>
    <definedName name="________zz43">#N/A</definedName>
    <definedName name="________zz44">#N/A</definedName>
    <definedName name="________zz45">#N/A</definedName>
    <definedName name="________zz46">IF(#REF!&gt;=[0]!________mm9,"",#REF!+1)</definedName>
    <definedName name="________zz47">IF(#REF!&gt;=________zz48,"",#REF!+1)</definedName>
    <definedName name="________zz48">#N/A</definedName>
    <definedName name="________zz49">#N/A</definedName>
    <definedName name="________zz5">IF(#REF!&gt;=________zz9,"",#REF!+1)</definedName>
    <definedName name="________zz50">#N/A</definedName>
    <definedName name="________zz51">Scheduled_Payment+Extra_Payment</definedName>
    <definedName name="________zz53">Scheduled_Payment+Extra_Payment</definedName>
    <definedName name="________zz54">#N/A</definedName>
    <definedName name="________zz55">#N/A</definedName>
    <definedName name="________zz56">IF(#REF!&lt;0.05,0,#REF!*[0]!รับจ่าย11)</definedName>
    <definedName name="________zz57">Scheduled_Payment+Extra_Payment</definedName>
    <definedName name="________zz58">IF(#REF!&gt;=________zz60,"",#REF!+1)</definedName>
    <definedName name="________zz59">#N/A</definedName>
    <definedName name="________zz6">#N/A</definedName>
    <definedName name="________zz60">#N/A</definedName>
    <definedName name="________zz61">IF(#REF!&gt;=________zz60,"",#REF!+1)</definedName>
    <definedName name="________zz62">IF(#REF!&gt;=________zz65,"",#REF!+1)</definedName>
    <definedName name="________zz64">#N/A</definedName>
    <definedName name="________zz65">#N/A</definedName>
    <definedName name="________zz67">IF(#REF!&gt;=________zz65,"",#REF!+1)</definedName>
    <definedName name="________zz68">IF(#REF!&gt;=___tp1,"",#REF!+1)</definedName>
    <definedName name="________zz69">IF(#REF!&gt;=___tp1,"",#REF!+1)</definedName>
    <definedName name="________zz7">#N/A</definedName>
    <definedName name="________zz70">#N/A</definedName>
    <definedName name="________zz71">#N/A</definedName>
    <definedName name="________zz72">#N/A</definedName>
    <definedName name="________zz73">IF(#REF!&gt;=[0]!________mm9,"",#REF!+1)</definedName>
    <definedName name="________zz74">IF(#REF!&gt;=[0]!GHKHGKGHJ,"",#REF!+1)</definedName>
    <definedName name="________zz75">#N/A</definedName>
    <definedName name="________zz76">IF(#REF!&gt;=[0]!GHKHGKGHJ,"",#REF!+1)</definedName>
    <definedName name="________zz77">Scheduled_Payment+Extra_Payment</definedName>
    <definedName name="________zz78">IF(#REF!&lt;0.05,0,#REF!*[0]!รับจ่าย11)</definedName>
    <definedName name="________zz79">Scheduled_Payment+Extra_Payment</definedName>
    <definedName name="________zz8">#N/A</definedName>
    <definedName name="________zz80">IF(#REF!&lt;0.05,0,#REF!*________zz81)</definedName>
    <definedName name="________zz81">#N/A</definedName>
    <definedName name="________zz82">#N/A</definedName>
    <definedName name="________zz83">#N/A</definedName>
    <definedName name="________zz87">#N/A</definedName>
    <definedName name="________zz88">#N/A</definedName>
    <definedName name="________zz89">#N/A</definedName>
    <definedName name="________zz9">#N/A</definedName>
    <definedName name="________zz90">#N/A</definedName>
    <definedName name="________zz92">IF(#REF!&gt;=________zz50,"",#REF!+1)</definedName>
    <definedName name="________zz93">#N/A</definedName>
    <definedName name="________zz94">#N/A</definedName>
    <definedName name="________zz95">#N/A</definedName>
    <definedName name="________zz96">#N/A</definedName>
    <definedName name="________zz97">IF(#REF!&gt;=________zz40,"",#REF!+1)</definedName>
    <definedName name="________zz98">#N/A</definedName>
    <definedName name="________zz99">#N/A</definedName>
    <definedName name="_______70_16_Used_by_Dept" localSheetId="0">#REF!</definedName>
    <definedName name="_______70_16_Used_by_Dept">#REF!</definedName>
    <definedName name="_______a1">#N/A</definedName>
    <definedName name="_______a68000" localSheetId="5">#REF!</definedName>
    <definedName name="_______a68000" localSheetId="3">#REF!</definedName>
    <definedName name="_______a68000" localSheetId="4">#REF!</definedName>
    <definedName name="_______a68000" localSheetId="0">#REF!</definedName>
    <definedName name="_______a68000">#REF!</definedName>
    <definedName name="_______aaa1">#N/A</definedName>
    <definedName name="_______aaa10">#N/A</definedName>
    <definedName name="_______aaa11">#N/A</definedName>
    <definedName name="_______aaa12">#N/A</definedName>
    <definedName name="_______aaa13">#N/A</definedName>
    <definedName name="_______aaa2">#N/A</definedName>
    <definedName name="_______aaa20">#REF!</definedName>
    <definedName name="_______aaa21">#N/A</definedName>
    <definedName name="_______aaa23">#N/A</definedName>
    <definedName name="_______aaa24">#N/A</definedName>
    <definedName name="_______aaa25">#N/A</definedName>
    <definedName name="_______aaa26">#N/A</definedName>
    <definedName name="_______aaa27">IF(#REF!&lt;0.05,0,#REF!*_______aaa13)</definedName>
    <definedName name="_______aaa28">#REF!</definedName>
    <definedName name="_______aaa29">#N/A</definedName>
    <definedName name="_______aaa3">#N/A</definedName>
    <definedName name="_______aaa30">#N/A</definedName>
    <definedName name="_______aaa31">#N/A</definedName>
    <definedName name="_______aaa33">#N/A</definedName>
    <definedName name="_______aaa34">#N/A</definedName>
    <definedName name="_______aaa35">#N/A</definedName>
    <definedName name="_______aaa36">#N/A</definedName>
    <definedName name="_______aaa37">#N/A</definedName>
    <definedName name="_______aaa38">#REF!</definedName>
    <definedName name="_______aaa39">#N/A</definedName>
    <definedName name="_______aaa4">IF(#REF!&gt;=_______aaa34,"",#REF!+1)</definedName>
    <definedName name="_______aaa40">#N/A</definedName>
    <definedName name="_______aaa41">#REF!</definedName>
    <definedName name="_______aaa42">#REF!</definedName>
    <definedName name="_______aaa43">(_______aaa42*12)+_______aaa41</definedName>
    <definedName name="_______aaa44">Scheduled_Payment+Extra_Payment</definedName>
    <definedName name="_______aaa45">#N/A</definedName>
    <definedName name="_______aaa46">#N/A</definedName>
    <definedName name="_______aaa47">([0]!_______aaa42*12)+[0]!_______aaa41</definedName>
    <definedName name="_______aaa48">IF(#REF!&gt;=_______aaa34,"",#REF!+1)</definedName>
    <definedName name="_______aaa49">([0]!_______aaa42*12)+[0]!_______aaa41</definedName>
    <definedName name="_______aaa5">(_______aaa42*12)+_______aaa41</definedName>
    <definedName name="_______aaa50">([0]!_______aaa42*12)+[0]!_______aaa41</definedName>
    <definedName name="_______aaa51">#N/A</definedName>
    <definedName name="_______aaa54">#N/A</definedName>
    <definedName name="_______aaa55">([0]!_______aaa42*12)+[0]!_______aaa41</definedName>
    <definedName name="_______aaa56">IF(#REF!&gt;=_______aaa25,"",#REF!+1)</definedName>
    <definedName name="_______aaa57">#N/A</definedName>
    <definedName name="_______aaa58">#N/A</definedName>
    <definedName name="_______aaa59">([0]!_______aaa42*12)+[0]!_______aaa41</definedName>
    <definedName name="_______aaa6">(_______aaa42*12)+_______aaa41</definedName>
    <definedName name="_______aaa60">#N/A</definedName>
    <definedName name="_______aaa61">([0]!_______aaa42*12)+[0]!_______aaa41</definedName>
    <definedName name="_______aaa62">#N/A</definedName>
    <definedName name="_______aaa63">[0]!_______aaa20/12</definedName>
    <definedName name="_______aaa64">#N/A</definedName>
    <definedName name="_______aaa7">#REF!</definedName>
    <definedName name="_______aaa8">#N/A</definedName>
    <definedName name="_______acc11">IF([27]ดอกเบี้ยจ่าย!$A1="",0,[27]ดอกเบี้ยจ่าย!$F1048576+[27]ดอกเบี้ยจ่าย!$C1)</definedName>
    <definedName name="_______acc2">#N/A</definedName>
    <definedName name="_______acc3">IF([27]ดอกเบี้ยจ่าย!$A1="",0,[27]ดอกเบี้ยจ่าย!A1048576+[27]ดอกเบี้ยจ่าย!XFC1)</definedName>
    <definedName name="_______acc4">IF([27]ดอกเบี้ยจ่าย!$A1="",0,[27]ดอกเบี้ยจ่าย!A1048576+[27]ดอกเบี้ยจ่าย!XFC1)</definedName>
    <definedName name="_______acc5">IF([27]ดอกเบี้ยจ่าย!$A1="",0,[27]ดอกเบี้ยจ่าย!A1048576+[27]ดอกเบี้ยจ่าย!XFC1)</definedName>
    <definedName name="_______acc6">IF([27]ดอกเบี้ยจ่าย!$A1="",0,[27]ดอกเบี้ยจ่าย!$F1048576+[27]ดอกเบี้ยจ่าย!$C1)</definedName>
    <definedName name="_______acc789">IF([27]ดอกเบี้ยจ่าย!$A1="",0,[27]ดอกเบี้ยจ่าย!$F1048576+[27]ดอกเบี้ยจ่าย!$C1)</definedName>
    <definedName name="_______acc8">IF([27]ดอกเบี้ยจ่าย!$A1="",0,[27]ดอกเบี้ยจ่าย!$F1048576+[27]ดอกเบี้ยจ่าย!$C1)</definedName>
    <definedName name="_______acc88">IF([27]ดอกเบี้ยจ่าย!$A1="",0,[27]ดอกเบี้ยจ่าย!A1048576+[27]ดอกเบี้ยจ่าย!XFC1)</definedName>
    <definedName name="_______acc896">IF([27]ดอกเบี้ยจ่าย!$A1="",0,[27]ดอกเบี้ยจ่าย!$F1048576+[27]ดอกเบี้ยจ่าย!$C1)</definedName>
    <definedName name="_______acc9">IF([27]ดอกเบี้ยจ่าย!$A1="",0,[27]ดอกเบี้ยจ่าย!A1048576+[27]ดอกเบี้ยจ่าย!XFC1)</definedName>
    <definedName name="_______bay1">#N/A</definedName>
    <definedName name="_______bay2">#N/A</definedName>
    <definedName name="_______bay3">#N/A</definedName>
    <definedName name="_______bs1">#N/A</definedName>
    <definedName name="_______bs2">#N/A</definedName>
    <definedName name="_______bsu1" localSheetId="5">#REF!</definedName>
    <definedName name="_______bsu1" localSheetId="3">#REF!</definedName>
    <definedName name="_______bsu1" localSheetId="4">#REF!</definedName>
    <definedName name="_______bsu1">#REF!</definedName>
    <definedName name="_______bsy69">#REF!</definedName>
    <definedName name="_______caf3">#N/A</definedName>
    <definedName name="_______CF1">#N/A</definedName>
    <definedName name="_______CRR9">#N/A</definedName>
    <definedName name="_______end1">IF([27]ดอกเบี้ยจ่าย!$H1048576-[27]ดอกเบี้ยจ่าย!XFA1&lt;1,0,[27]ดอกเบี้ยจ่าย!$H1048576-[27]ดอกเบี้ยจ่าย!$D1)</definedName>
    <definedName name="_______end3">IF([27]ดอกเบี้ยจ่าย!$H1048576-[27]ดอกเบี้ยจ่าย!XFA1&lt;1,0,[27]ดอกเบี้ยจ่าย!$H1048576-[27]ดอกเบี้ยจ่าย!$D1)</definedName>
    <definedName name="_______end5">IF([27]ดอกเบี้ยจ่าย!$H1048576-[27]ดอกเบี้ยจ่าย!XFA1&lt;1,0,[27]ดอกเบี้ยจ่าย!$H1048576-[27]ดอกเบี้ยจ่าย!$D1)</definedName>
    <definedName name="_______end56">IF([27]ดอกเบี้ยจ่าย!$H1048576-[27]ดอกเบี้ยจ่าย!XFA1&lt;1,0,[27]ดอกเบี้ยจ่าย!$H1048576-[27]ดอกเบี้ยจ่าย!$D1)</definedName>
    <definedName name="_______end9">IF([27]ดอกเบี้ยจ่าย!$H1048576-[27]ดอกเบี้ยจ่าย!XFA1&lt;1,0,[27]ดอกเบี้ยจ่าย!$H1048576-[27]ดอกเบี้ยจ่าย!$D1)</definedName>
    <definedName name="_______f12">#N/A</definedName>
    <definedName name="_______f1233">[27]ดอกเบี้ยจ่าย!$E$7</definedName>
    <definedName name="_______fin458" localSheetId="5">#REF!</definedName>
    <definedName name="_______fin458" localSheetId="3">#REF!</definedName>
    <definedName name="_______fin458" localSheetId="4">#REF!</definedName>
    <definedName name="_______fin458">#REF!</definedName>
    <definedName name="_______fir3">[7]ดอกเบี้ยจ่าย!$E$8</definedName>
    <definedName name="_______fix1">[27]ดอกเบี้ยจ่าย!$E$7</definedName>
    <definedName name="_______fix112">[27]ดอกเบี้ยจ่าย!$E$7</definedName>
    <definedName name="_______fix2">[27]ดอกเบี้ยจ่าย!$E$7</definedName>
    <definedName name="_______fix5">[27]ดอกเบี้ยจ่าย!$E$7</definedName>
    <definedName name="_______fl1">#N/A</definedName>
    <definedName name="_______fr455">[27]ดอกเบี้ยจ่าย!$G$6</definedName>
    <definedName name="_______HP1">#N/A</definedName>
    <definedName name="_______in1">#N/A</definedName>
    <definedName name="_______in2" localSheetId="10">_____int8/12</definedName>
    <definedName name="_______in2" localSheetId="8">____int8/12</definedName>
    <definedName name="_______in2" localSheetId="5">[0]!_____int8/12</definedName>
    <definedName name="_______in2" localSheetId="3">[0]!_____int8/12</definedName>
    <definedName name="_______in2" localSheetId="4">[0]!_____int8/12</definedName>
    <definedName name="_______in2" localSheetId="9">____int8/12</definedName>
    <definedName name="_______in2" localSheetId="2">_____int8/12</definedName>
    <definedName name="_______in2" localSheetId="0">[0]!_____int8/12</definedName>
    <definedName name="_______in2">____int8/12</definedName>
    <definedName name="_______in3" localSheetId="10">_____int8/12</definedName>
    <definedName name="_______in3" localSheetId="8">____int8/12</definedName>
    <definedName name="_______in3" localSheetId="5">[0]!_____int8/12</definedName>
    <definedName name="_______in3" localSheetId="3">[0]!_____int8/12</definedName>
    <definedName name="_______in3" localSheetId="4">[0]!_____int8/12</definedName>
    <definedName name="_______in3" localSheetId="9">____int8/12</definedName>
    <definedName name="_______in3" localSheetId="2">_____int8/12</definedName>
    <definedName name="_______in3" localSheetId="0">[0]!_____int8/12</definedName>
    <definedName name="_______in3">____int8/12</definedName>
    <definedName name="_______in789645" localSheetId="5">#REF!</definedName>
    <definedName name="_______in789645" localSheetId="3">#REF!</definedName>
    <definedName name="_______in789645" localSheetId="4">#REF!</definedName>
    <definedName name="_______in789645">#REF!</definedName>
    <definedName name="_______Int1">IF([4]Payment!$J1048576-[4]Payment!XFA1&lt;1,0,[4]Payment!$J1048576-[4]Payment!$F1)</definedName>
    <definedName name="_______int11">#N/A</definedName>
    <definedName name="_______int123" localSheetId="10">_____int14/12</definedName>
    <definedName name="_______int123" localSheetId="8">____int14/12</definedName>
    <definedName name="_______int123" localSheetId="5">[0]!_____int14/12</definedName>
    <definedName name="_______int123" localSheetId="3">[0]!_____int14/12</definedName>
    <definedName name="_______int123" localSheetId="4">[0]!_____int14/12</definedName>
    <definedName name="_______int123" localSheetId="9">____int14/12</definedName>
    <definedName name="_______int123" localSheetId="2">_____int14/12</definedName>
    <definedName name="_______int123" localSheetId="0">[0]!_____int14/12</definedName>
    <definedName name="_______int123">____int14/12</definedName>
    <definedName name="_______int14">[7]ดอกเบี้ยจ่าย!$E$4</definedName>
    <definedName name="_______int25">[7]ดอกเบี้ยจ่าย!$E$4</definedName>
    <definedName name="_______int3">#N/A</definedName>
    <definedName name="_______int36" localSheetId="10">_____int25/12</definedName>
    <definedName name="_______int36" localSheetId="8">____int25/12</definedName>
    <definedName name="_______int36" localSheetId="5">[0]!_____int25/12</definedName>
    <definedName name="_______int36" localSheetId="3">[0]!_____int25/12</definedName>
    <definedName name="_______int36" localSheetId="4">[0]!_____int25/12</definedName>
    <definedName name="_______int36" localSheetId="9">____int25/12</definedName>
    <definedName name="_______int36" localSheetId="2">_____int25/12</definedName>
    <definedName name="_______int36" localSheetId="0">[0]!_____int25/12</definedName>
    <definedName name="_______int36">____int25/12</definedName>
    <definedName name="_______int39">#N/A</definedName>
    <definedName name="_______int45">#N/A</definedName>
    <definedName name="_______int6" localSheetId="10">_____int8/12</definedName>
    <definedName name="_______int6" localSheetId="8">____int8/12</definedName>
    <definedName name="_______int6" localSheetId="5">[0]!_____int8/12</definedName>
    <definedName name="_______int6" localSheetId="3">[0]!_____int8/12</definedName>
    <definedName name="_______int6" localSheetId="4">[0]!_____int8/12</definedName>
    <definedName name="_______int6" localSheetId="9">____int8/12</definedName>
    <definedName name="_______int6" localSheetId="2">_____int8/12</definedName>
    <definedName name="_______int6" localSheetId="0">[0]!_____int8/12</definedName>
    <definedName name="_______int6">____int8/12</definedName>
    <definedName name="_______int8">[7]ดอกเบี้ยจ่าย!$E$4</definedName>
    <definedName name="_______IRR1" localSheetId="5">#REF!</definedName>
    <definedName name="_______IRR1" localSheetId="3">#REF!</definedName>
    <definedName name="_______IRR1" localSheetId="4">#REF!</definedName>
    <definedName name="_______IRR1" localSheetId="0">#REF!</definedName>
    <definedName name="_______IRR1">#REF!</definedName>
    <definedName name="_______IRR2" localSheetId="4">#REF!</definedName>
    <definedName name="_______IRR2">#REF!</definedName>
    <definedName name="_______IRR3" localSheetId="4">#REF!</definedName>
    <definedName name="_______IRR3">#REF!</definedName>
    <definedName name="_______itp1">#N/A</definedName>
    <definedName name="_______k1">#N/A</definedName>
    <definedName name="_______kk100">IF(#REF!&lt;0.05,0,#REF!*รับจ่าย11)</definedName>
    <definedName name="_______kk47">Scheduled_Payment+Extra_Payment</definedName>
    <definedName name="_______kk48">IF(#REF!&lt;0.05,0,#REF!*รับจ่าย11)</definedName>
    <definedName name="_______kk49">#N/A</definedName>
    <definedName name="_______kk50">#N/A</definedName>
    <definedName name="_______kk51">#N/A</definedName>
    <definedName name="_______kk52">#N/A</definedName>
    <definedName name="_______kk53">Scheduled_Payment+Extra_Payment</definedName>
    <definedName name="_______kk54">Scheduled_Payment+Extra_Payment</definedName>
    <definedName name="_______kk55">#N/A</definedName>
    <definedName name="_______kk56">#N/A</definedName>
    <definedName name="_______kk57">#N/A</definedName>
    <definedName name="_______kk58">#N/A</definedName>
    <definedName name="_______kk59">#N/A</definedName>
    <definedName name="_______kk60">IF(#REF!&gt;=_______kk55,"",#REF!+1)</definedName>
    <definedName name="_______kk61">#N/A</definedName>
    <definedName name="_______kk62">#N/A</definedName>
    <definedName name="_______kk63">#N/A</definedName>
    <definedName name="_______kk64">#N/A</definedName>
    <definedName name="_______kk65">#N/A</definedName>
    <definedName name="_______kk66">IF(#REF!&gt;=_______kk65,"",#REF!+1)</definedName>
    <definedName name="_______kk67">#N/A</definedName>
    <definedName name="_______kk68">#N/A</definedName>
    <definedName name="_______kk69">#N/A</definedName>
    <definedName name="_______kk70">IF(#REF!&lt;0.05,0,#REF!*_______kk69)</definedName>
    <definedName name="_______kk71">Scheduled_Payment+Extra_Payment</definedName>
    <definedName name="_______kk72">IF(#REF!&lt;0.05,0,#REF!*รับจ่าย11)</definedName>
    <definedName name="_______kk73">Scheduled_Payment+Extra_Payment</definedName>
    <definedName name="_______kk74">IF(#REF!&gt;=GHKHGKGHJ,"",#REF!+1)</definedName>
    <definedName name="_______kk75">#N/A</definedName>
    <definedName name="_______kk76">Scheduled_Payment+Extra_Payment</definedName>
    <definedName name="_______kk77">#N/A</definedName>
    <definedName name="_______kk78">#N/A</definedName>
    <definedName name="_______kk79">#N/A</definedName>
    <definedName name="_______kk80">IF(#REF!&gt;=_______kk77,"",#REF!+1)</definedName>
    <definedName name="_______kk81">#N/A</definedName>
    <definedName name="_______kk82">#N/A</definedName>
    <definedName name="_______kk83">#N/A</definedName>
    <definedName name="_______kk84">#N/A</definedName>
    <definedName name="_______kk85">#N/A</definedName>
    <definedName name="_______kk86">#N/A</definedName>
    <definedName name="_______kk87">#N/A</definedName>
    <definedName name="_______kk88">#N/A</definedName>
    <definedName name="_______kk89">#N/A</definedName>
    <definedName name="_______kk91">#N/A</definedName>
    <definedName name="_______kk92">#N/A</definedName>
    <definedName name="_______kk93">#N/A</definedName>
    <definedName name="_______kk94">#N/A</definedName>
    <definedName name="_______kk95">#N/A</definedName>
    <definedName name="_______kk96">#N/A</definedName>
    <definedName name="_______kk97">#N/A</definedName>
    <definedName name="_______kk98">IF(#REF!&lt;0.05,0,#REF!*_______kk97)</definedName>
    <definedName name="_______kk99">Scheduled_Payment+Extra_Payment</definedName>
    <definedName name="_______l1">[27]ดอกเบี้ยจ่าย!$E$3</definedName>
    <definedName name="_______la1" localSheetId="10">#REF!</definedName>
    <definedName name="_______la1" localSheetId="8">#REF!</definedName>
    <definedName name="_______la1" localSheetId="5">#REF!</definedName>
    <definedName name="_______la1" localSheetId="3">#REF!</definedName>
    <definedName name="_______la1" localSheetId="4">#REF!</definedName>
    <definedName name="_______la1" localSheetId="2">#REF!</definedName>
    <definedName name="_______la1">#REF!</definedName>
    <definedName name="_______la10" localSheetId="10">#REF!</definedName>
    <definedName name="_______la10" localSheetId="4">#REF!</definedName>
    <definedName name="_______la10" localSheetId="2">#REF!</definedName>
    <definedName name="_______la10">#REF!</definedName>
    <definedName name="_______la11" localSheetId="10">IF(#REF!&lt;0.05,0,#REF!-#REF!)</definedName>
    <definedName name="_______la11" localSheetId="8">IF(#REF!&lt;0.05,0,#REF!-#REF!)</definedName>
    <definedName name="_______la11" localSheetId="5">IF(#REF!&lt;0.05,0,#REF!-#REF!)</definedName>
    <definedName name="_______la11" localSheetId="3">IF(#REF!&lt;0.05,0,#REF!-#REF!)</definedName>
    <definedName name="_______la11" localSheetId="4">IF(#REF!&lt;0.05,0,#REF!-#REF!)</definedName>
    <definedName name="_______la11" localSheetId="2">IF(#REF!&lt;0.05,0,#REF!-#REF!)</definedName>
    <definedName name="_______la11">IF(#REF!&lt;0.05,0,#REF!-#REF!)</definedName>
    <definedName name="_______la12" localSheetId="10">IF(#REF!&lt;0.05,0,#REF!*[0]!_______la5)</definedName>
    <definedName name="_______la12" localSheetId="8">#N/A</definedName>
    <definedName name="_______la12" localSheetId="5">#N/A</definedName>
    <definedName name="_______la12" localSheetId="7">#N/A</definedName>
    <definedName name="_______la12" localSheetId="3">#N/A</definedName>
    <definedName name="_______la12" localSheetId="4">#N/A</definedName>
    <definedName name="_______la12" localSheetId="9">IF(#REF!&lt;0.05,0,#REF!*งบสรรพากร!_______la5)</definedName>
    <definedName name="_______la12" localSheetId="2">#N/A</definedName>
    <definedName name="_______la12" localSheetId="0">#N/A</definedName>
    <definedName name="_______la12">IF(#REF!&lt;0.05,0,#REF!*งบสรรพากร!_______la5)</definedName>
    <definedName name="_______la13" localSheetId="10">IF(#REF!="",0,#REF!+#REF!)</definedName>
    <definedName name="_______la13" localSheetId="8">IF(#REF!="",0,#REF!+#REF!)</definedName>
    <definedName name="_______la13" localSheetId="5">IF(#REF!="",0,#REF!+#REF!)</definedName>
    <definedName name="_______la13" localSheetId="3">IF(#REF!="",0,#REF!+#REF!)</definedName>
    <definedName name="_______la13" localSheetId="4">IF(#REF!="",0,#REF!+#REF!)</definedName>
    <definedName name="_______la13" localSheetId="2">IF(#REF!="",0,#REF!+#REF!)</definedName>
    <definedName name="_______la13">IF(#REF!="",0,#REF!+#REF!)</definedName>
    <definedName name="_______la14" localSheetId="10">IF(#REF!="",0,#REF!+#REF!)</definedName>
    <definedName name="_______la14" localSheetId="5">IF(#REF!="",0,#REF!+#REF!)</definedName>
    <definedName name="_______la14" localSheetId="3">IF(#REF!="",0,#REF!+#REF!)</definedName>
    <definedName name="_______la14" localSheetId="2">IF(#REF!="",0,#REF!+#REF!)</definedName>
    <definedName name="_______la14">IF(#REF!="",0,#REF!+#REF!)</definedName>
    <definedName name="_______la15" localSheetId="10">IF(#REF!-#REF!&lt;1,0,#REF!-#REF!)</definedName>
    <definedName name="_______la15" localSheetId="8">IF(#REF!-#REF!&lt;1,0,#REF!-#REF!)</definedName>
    <definedName name="_______la15" localSheetId="5">IF(#REF!-#REF!&lt;1,0,#REF!-#REF!)</definedName>
    <definedName name="_______la15" localSheetId="3">IF(#REF!-#REF!&lt;1,0,#REF!-#REF!)</definedName>
    <definedName name="_______la15" localSheetId="4">IF(#REF!-#REF!&lt;1,0,#REF!-#REF!)</definedName>
    <definedName name="_______la15" localSheetId="2">IF(#REF!-#REF!&lt;1,0,#REF!-#REF!)</definedName>
    <definedName name="_______la15">IF(#REF!-#REF!&lt;1,0,#REF!-#REF!)</definedName>
    <definedName name="_______la2" localSheetId="8">#N/A</definedName>
    <definedName name="_______la2" localSheetId="5">#N/A</definedName>
    <definedName name="_______la2" localSheetId="4">#N/A</definedName>
    <definedName name="_______la2" localSheetId="9">('[8]รายชื่อบริษัทเช่า ปี 55'!_____la3*12)+'[8]รายชื่อบริษัทเช่า ปี 55'!_____la4</definedName>
    <definedName name="_______la2" localSheetId="0">('[10]รายชื่อบริษัทเช่า ปี 55'!_____la3*12)+'[10]รายชื่อบริษัทเช่า ปี 55'!_____la4</definedName>
    <definedName name="_______la2">#N/A</definedName>
    <definedName name="_______la3" localSheetId="10">#REF!</definedName>
    <definedName name="_______la3" localSheetId="8">#REF!</definedName>
    <definedName name="_______la3" localSheetId="5">#REF!</definedName>
    <definedName name="_______la3" localSheetId="3">#REF!</definedName>
    <definedName name="_______la3" localSheetId="4">#REF!</definedName>
    <definedName name="_______la3" localSheetId="2">#REF!</definedName>
    <definedName name="_______la3">#REF!</definedName>
    <definedName name="_______la4" localSheetId="10">#REF!</definedName>
    <definedName name="_______la4" localSheetId="4">#REF!</definedName>
    <definedName name="_______la4" localSheetId="2">#REF!</definedName>
    <definedName name="_______la4">#REF!</definedName>
    <definedName name="_______la5" localSheetId="8">Statement!______la1/12</definedName>
    <definedName name="_______la5" localSheetId="5">#N/A</definedName>
    <definedName name="_______la5" localSheetId="4">#N/A</definedName>
    <definedName name="_______la5" localSheetId="9">'[8]รายชื่อบริษัทเช่า ปี 55'!_____la1/12</definedName>
    <definedName name="_______la5" localSheetId="0">'[10]รายชื่อบริษัทเช่า ปี 55'!_____la1/12</definedName>
    <definedName name="_______la5">#N/A</definedName>
    <definedName name="_______la6" localSheetId="10">#REF!</definedName>
    <definedName name="_______la6" localSheetId="8">#REF!</definedName>
    <definedName name="_______la6" localSheetId="5">#REF!</definedName>
    <definedName name="_______la6" localSheetId="3">#REF!</definedName>
    <definedName name="_______la6" localSheetId="4">#REF!</definedName>
    <definedName name="_______la6" localSheetId="2">#REF!</definedName>
    <definedName name="_______la6">#REF!</definedName>
    <definedName name="_______la7" localSheetId="8">IF(#REF!&lt;0.05,0,IF(Statement!_______la8&lt;=Statement!______la6,[0]!______la9*Statement!_______la5,[0]!______la10))</definedName>
    <definedName name="_______la7">#N/A</definedName>
    <definedName name="_______la8" localSheetId="10">IF(#REF!&gt;=[0]!_______la2,"",#REF!+1)</definedName>
    <definedName name="_______la8" localSheetId="8">IF(#REF!&gt;=Statement!_______la2,"",#REF!+1)</definedName>
    <definedName name="_______la8" localSheetId="5">IF(#REF!&gt;=ความต้องการ!_______la2,"",#REF!+1)</definedName>
    <definedName name="_______la8" localSheetId="3">IF(#REF!&gt;=[0]!_______la2,"",#REF!+1)</definedName>
    <definedName name="_______la8" localSheetId="4">IF(#REF!&gt;=งบการเงิน!_______la2,"",#REF!+1)</definedName>
    <definedName name="_______la8" localSheetId="9">IF(#REF!&gt;=งบสรรพากร!_______la2,"",#REF!+1)</definedName>
    <definedName name="_______la8" localSheetId="2">IF(#REF!&gt;=[7]!_______la2,"",#REF!+1)</definedName>
    <definedName name="_______la8" localSheetId="0">#N/A</definedName>
    <definedName name="_______la8">IF(#REF!&gt;=[0]!_______la2,"",#REF!+1)</definedName>
    <definedName name="_______la9" localSheetId="10">#REF!</definedName>
    <definedName name="_______la9" localSheetId="4">#REF!</definedName>
    <definedName name="_______la9" localSheetId="2">#REF!</definedName>
    <definedName name="_______la9">#REF!</definedName>
    <definedName name="_______lo77">[27]ดอกเบี้ยจ่าย!$E$3</definedName>
    <definedName name="_______lo9">[27]ดอกเบี้ยจ่าย!$E$3</definedName>
    <definedName name="_______m1" localSheetId="5">#REF!</definedName>
    <definedName name="_______m1" localSheetId="3">#REF!</definedName>
    <definedName name="_______m1" localSheetId="4">#REF!</definedName>
    <definedName name="_______m1">#REF!</definedName>
    <definedName name="_______ma456">#REF!</definedName>
    <definedName name="_______ma4587">#REF!</definedName>
    <definedName name="_______me1">#REF!</definedName>
    <definedName name="_______me789">#REF!</definedName>
    <definedName name="_______mec3">#REF!</definedName>
    <definedName name="_______ml1">#REF!</definedName>
    <definedName name="_______mlr6">#REF!</definedName>
    <definedName name="_______mm1">#N/A</definedName>
    <definedName name="_______mm10">IF(#REF!&gt;=______mm9,"",#REF!+1)</definedName>
    <definedName name="_______mm100">#N/A</definedName>
    <definedName name="_______mm101">#N/A</definedName>
    <definedName name="_______mm102">#N/A</definedName>
    <definedName name="_______mm103">#N/A</definedName>
    <definedName name="_______mm104">#N/A</definedName>
    <definedName name="_______mm105">Scheduled_Payment+Extra_Payment</definedName>
    <definedName name="_______mm106">IF(#REF!-#REF!&lt;1,0,#REF!-#REF!)</definedName>
    <definedName name="_______mm107">Scheduled_Payment+Extra_Payment</definedName>
    <definedName name="_______mm108">#REF!</definedName>
    <definedName name="_______mm109">#N/A</definedName>
    <definedName name="_______mm11">#N/A</definedName>
    <definedName name="_______mm110">#N/A</definedName>
    <definedName name="_______mm111">#N/A</definedName>
    <definedName name="_______mm112">#N/A</definedName>
    <definedName name="_______mm113">IF(#REF!&lt;0.05,0,#REF!*รับจ่าย11)</definedName>
    <definedName name="_______mm114">#REF!</definedName>
    <definedName name="_______mm115">Scheduled_Payment+Extra_Payment</definedName>
    <definedName name="_______mm13">#N/A</definedName>
    <definedName name="_______mm14">#N/A</definedName>
    <definedName name="_______mm15">#N/A</definedName>
    <definedName name="_______mm17">#N/A</definedName>
    <definedName name="_______mm18">#N/A</definedName>
    <definedName name="_______mm19">#N/A</definedName>
    <definedName name="_______mm2">#N/A</definedName>
    <definedName name="_______mm20">IF(#REF!&gt;=_______mm19,"",#REF!+1)</definedName>
    <definedName name="_______mm21">#N/A</definedName>
    <definedName name="_______mm22">#N/A</definedName>
    <definedName name="_______mm23">#N/A</definedName>
    <definedName name="_______mm24">#N/A</definedName>
    <definedName name="_______mm25">#N/A</definedName>
    <definedName name="_______mm26">#N/A</definedName>
    <definedName name="_______mm27">#N/A</definedName>
    <definedName name="_______mm28">#N/A</definedName>
    <definedName name="_______mm29">#N/A</definedName>
    <definedName name="_______mm3">#N/A</definedName>
    <definedName name="_______mm30">IF(#REF!&gt;=_______mm29,"",#REF!+1)</definedName>
    <definedName name="_______mm31">IF(#REF!&gt;=___tp1,"",#REF!+1)</definedName>
    <definedName name="_______mm32">IF(#REF!&gt;=___tp1,"",#REF!+1)</definedName>
    <definedName name="_______mm33">#N/A</definedName>
    <definedName name="_______mm34">#REF!</definedName>
    <definedName name="_______mm35">#REF!</definedName>
    <definedName name="_______mm36">#REF!</definedName>
    <definedName name="_______mm38">#REF!</definedName>
    <definedName name="_______mm39">#REF!</definedName>
    <definedName name="_______mm4">#N/A</definedName>
    <definedName name="_______mm40">#N/A</definedName>
    <definedName name="_______mm42">#N/A</definedName>
    <definedName name="_______mm43">#N/A</definedName>
    <definedName name="_______mm44">#N/A</definedName>
    <definedName name="_______mm45">#N/A</definedName>
    <definedName name="_______mm46">#N/A</definedName>
    <definedName name="_______mm47">#N/A</definedName>
    <definedName name="_______mm48">#REF!</definedName>
    <definedName name="_______mm5">IF(#REF!&gt;=______mm9,"",#REF!+1)</definedName>
    <definedName name="_______mm50">#N/A</definedName>
    <definedName name="_______mm51">#N/A</definedName>
    <definedName name="_______mm52">IF(#REF!&gt;=GHKHGKGHJ,"",#REF!+1)</definedName>
    <definedName name="_______mm53">#N/A</definedName>
    <definedName name="_______mm55">#REF!</definedName>
    <definedName name="_______mm56">#N/A</definedName>
    <definedName name="_______mm57">#N/A</definedName>
    <definedName name="_______mm58">#REF!</definedName>
    <definedName name="_______mm59">IF(#REF!&gt;=GHKHGKGHJ,"",#REF!+1)</definedName>
    <definedName name="_______mm6">#N/A</definedName>
    <definedName name="_______mm60">Scheduled_Payment+Extra_Payment</definedName>
    <definedName name="_______mm62">IF(#REF!&lt;0.05,0,#REF!*รับจ่าย11)</definedName>
    <definedName name="_______mm63">Scheduled_Payment+Extra_Payment</definedName>
    <definedName name="_______mm64">#N/A</definedName>
    <definedName name="_______mm65">#N/A</definedName>
    <definedName name="_______mm66">#N/A</definedName>
    <definedName name="_______mm67">#N/A</definedName>
    <definedName name="_______mm7">#N/A</definedName>
    <definedName name="_______mm8">#N/A</definedName>
    <definedName name="_______mm89">#N/A</definedName>
    <definedName name="_______mm9">#N/A</definedName>
    <definedName name="_______mm90">#N/A</definedName>
    <definedName name="_______mm91">#N/A</definedName>
    <definedName name="_______mm92">#N/A</definedName>
    <definedName name="_______mm93">#N/A</definedName>
    <definedName name="_______mm94">#N/A</definedName>
    <definedName name="_______mm95">IF(#REF!&gt;=_______mm103,"",#REF!+1)</definedName>
    <definedName name="_______mm96">IF(#REF!&gt;=_______mm104,"",#REF!+1)</definedName>
    <definedName name="_______mm97">#N/A</definedName>
    <definedName name="_______mm98">#N/A</definedName>
    <definedName name="_______mm99">#N/A</definedName>
    <definedName name="_______n789">#N/A</definedName>
    <definedName name="_______na1">#N/A</definedName>
    <definedName name="_______na10">#N/A</definedName>
    <definedName name="_______na11">#N/A</definedName>
    <definedName name="_______na12">#N/A</definedName>
    <definedName name="_______na13">#N/A</definedName>
    <definedName name="_______na14">#N/A</definedName>
    <definedName name="_______na15">#N/A</definedName>
    <definedName name="_______na16">#N/A</definedName>
    <definedName name="_______na17">#N/A</definedName>
    <definedName name="_______na19">#N/A</definedName>
    <definedName name="_______na2">#N/A</definedName>
    <definedName name="_______na20">#N/A</definedName>
    <definedName name="_______na23">#N/A</definedName>
    <definedName name="_______na24">Scheduled_Payment+Extra_Payment</definedName>
    <definedName name="_______na25">#N/A</definedName>
    <definedName name="_______na26">#N/A</definedName>
    <definedName name="_______na27">#N/A</definedName>
    <definedName name="_______na28">#N/A</definedName>
    <definedName name="_______na4">#N/A</definedName>
    <definedName name="_______na5">IF(#REF!&lt;0.05,0,#REF!*_______na6)</definedName>
    <definedName name="_______na6">#N/A</definedName>
    <definedName name="_______na7">#N/A</definedName>
    <definedName name="_______na8">#N/A</definedName>
    <definedName name="_______na9">IF(#REF!&gt;=GHKHGKGHJ,"",#REF!+1)</definedName>
    <definedName name="_______new1">'[11]หน้า 1'!$N$2</definedName>
    <definedName name="_______new2">'[11]หน้า 1'!$N$2</definedName>
    <definedName name="_______nn1">#N/A</definedName>
    <definedName name="_______nn10">'[20]18.) ตารางผ่อนชำระ-1'!$F$9</definedName>
    <definedName name="_______nn11">'[20]18.) ตารางผ่อนชำระ-1'!$H$8</definedName>
    <definedName name="_______nn13">#REF!</definedName>
    <definedName name="_______nn14">IF('[20]18.) ตารางผ่อนชำระ-1'!$I1048576&lt;0.05,0,'[20]18.) ตารางผ่อนชำระ-1'!$I1048576*_______nn15)</definedName>
    <definedName name="_______nn15">#N/A</definedName>
    <definedName name="_______nn16">#REF!</definedName>
    <definedName name="_______nn17">#REF!</definedName>
    <definedName name="_______nn18">'[20]18.) ตารางผ่อนชำระ-1'!$F$3</definedName>
    <definedName name="_______nn19">#REF!</definedName>
    <definedName name="_______nn2">IF('[20]18.) ตารางผ่อนชำระ-1'!$B1="",0,'[20]18.) ตารางผ่อนชำระ-1'!A1048576+'[20]18.) ตารางผ่อนชำระ-1'!XFC1)</definedName>
    <definedName name="_______nn20">#REF!</definedName>
    <definedName name="_______nn21">#REF!</definedName>
    <definedName name="_______nn23">#REF!</definedName>
    <definedName name="_______nn24">#REF!</definedName>
    <definedName name="_______nn25">#REF!</definedName>
    <definedName name="_______nn28">#REF!</definedName>
    <definedName name="_______nn29">#N/A</definedName>
    <definedName name="_______nn3">IF('[20]18.) ตารางผ่อนชำระ-1'!$B1="",0,'[20]18.) ตารางผ่อนชำระ-1'!$G1048576+'[20]18.) ตารางผ่อนชำระ-1'!$D1)</definedName>
    <definedName name="_______nn30">#REF!</definedName>
    <definedName name="_______nn31">#N/A</definedName>
    <definedName name="_______nn32">#N/A</definedName>
    <definedName name="_______nn33">(______nn41*12)+______nn40</definedName>
    <definedName name="_______nn34">#REF!</definedName>
    <definedName name="_______nn36">IF('[20]18.) ตารางผ่อนชำระ-1'!XFD1&lt;0.05,0,'[20]18.) ตารางผ่อนชำระ-1'!$D1-'[20]18.) ตารางผ่อนชำระ-1'!$F1)</definedName>
    <definedName name="_______nn37">IF([21]Schdule!XFD1&lt;0.05,0,[21]Schdule!$B1-[21]Schdule!$D1)</definedName>
    <definedName name="_______nn38">#REF!</definedName>
    <definedName name="_______nn39">#REF!</definedName>
    <definedName name="_______nn4">#REF!</definedName>
    <definedName name="_______nn40">'[20]18.) ตารางผ่อนชำระ-1'!$H$7</definedName>
    <definedName name="_______nn41">'[20]18.) ตารางผ่อนชำระ-1'!$F$7</definedName>
    <definedName name="_______nn42">[21]Schdule!$F$4</definedName>
    <definedName name="_______nn43">(______nn41*12)+______nn40</definedName>
    <definedName name="_______nn44">IF(#REF!-#REF!&lt;1,0,#REF!-#REF!)</definedName>
    <definedName name="_______nn45">#REF!</definedName>
    <definedName name="_______nn46">#REF!</definedName>
    <definedName name="_______nn5">#REF!</definedName>
    <definedName name="_______nn6">#REF!</definedName>
    <definedName name="_______nn7">IF('[20]18.) ตารางผ่อนชำระ-1'!$I1048576-'[20]18.) ตารางผ่อนชำระ-1'!XFA1&lt;1,0,'[20]18.) ตารางผ่อนชำระ-1'!$I1048576-'[20]18.) ตารางผ่อนชำระ-1'!$E1)</definedName>
    <definedName name="_______nn8">#REF!</definedName>
    <definedName name="_______nn9">'[20]18.) ตารางผ่อนชำระ-1'!$F$10</definedName>
    <definedName name="_______nu2" localSheetId="10">IF([0]!_______to5&gt;_____fir3,1,"")</definedName>
    <definedName name="_______nu2" localSheetId="8">#N/A</definedName>
    <definedName name="_______nu2" localSheetId="5">IF(_______to5&gt;[0]!_____fir3,1,"")</definedName>
    <definedName name="_______nu2" localSheetId="3">IF(_______to5&gt;[0]!_____fir3,1,"")</definedName>
    <definedName name="_______nu2" localSheetId="4">#N/A</definedName>
    <definedName name="_______nu2" localSheetId="9">IF(งบสรรพากร!_______to5&gt;_____fir3,1,"")</definedName>
    <definedName name="_______nu2" localSheetId="2">IF(งบสรรพากร!_______to5&gt;_____fir3,1,"")</definedName>
    <definedName name="_______nu2" localSheetId="0">#N/A</definedName>
    <definedName name="_______nu2">IF(งบสรรพากร!_______to5&gt;_____fir3,1,"")</definedName>
    <definedName name="_______nu3" localSheetId="10">IF([0]!_______to6&gt;_____fir3,1,"")</definedName>
    <definedName name="_______nu3" localSheetId="8">IF(_______to6&gt;_____fir3,1,"")</definedName>
    <definedName name="_______nu3" localSheetId="5">IF(_______to6&gt;[0]!_____fir3,1,"")</definedName>
    <definedName name="_______nu3" localSheetId="3">IF(_______to6&gt;[0]!_____fir3,1,"")</definedName>
    <definedName name="_______nu3" localSheetId="4">IF(_______to6&gt;[0]!_____fir3,1,"")</definedName>
    <definedName name="_______nu3" localSheetId="9">IF(_______to6&gt;_____fir3,1,"")</definedName>
    <definedName name="_______nu3" localSheetId="2">IF([0]!_______to6&gt;_____fir3,1,"")</definedName>
    <definedName name="_______nu3" localSheetId="0">IF(_______to6&gt;_____fir3,1,"")</definedName>
    <definedName name="_______nu3">IF(_______to6&gt;_____fir3,1,"")</definedName>
    <definedName name="_______nu4" localSheetId="5">#N/A</definedName>
    <definedName name="_______nu4" localSheetId="3">#N/A</definedName>
    <definedName name="_______nu4" localSheetId="4">#N/A</definedName>
    <definedName name="_______nu4" localSheetId="0">IF(__________to6&gt;_________fir3,1,"")</definedName>
    <definedName name="_______nu4">IF(__________to6&gt;_________fir3,1,"")</definedName>
    <definedName name="_______nu777">#N/A</definedName>
    <definedName name="_______nu8">#N/A</definedName>
    <definedName name="_______nu9" localSheetId="10">IF([0]!_______tov3&gt;_____fir3,1,"")</definedName>
    <definedName name="_______nu9" localSheetId="8">#N/A</definedName>
    <definedName name="_______nu9" localSheetId="5">IF(_______tov3&gt;[0]!_____fir3,1,"")</definedName>
    <definedName name="_______nu9" localSheetId="3">IF(_______tov3&gt;[0]!_____fir3,1,"")</definedName>
    <definedName name="_______nu9" localSheetId="4">#N/A</definedName>
    <definedName name="_______nu9" localSheetId="9">IF(งบสรรพากร!_______tov3&gt;_____fir3,1,"")</definedName>
    <definedName name="_______nu9" localSheetId="2">IF(งบสรรพากร!_______tov3&gt;_____fir3,1,"")</definedName>
    <definedName name="_______nu9" localSheetId="0">#N/A</definedName>
    <definedName name="_______nu9">IF(งบสรรพากร!_______tov3&gt;_____fir3,1,"")</definedName>
    <definedName name="_______num1">#N/A</definedName>
    <definedName name="_______num2">#N/A</definedName>
    <definedName name="_______num3">#N/A</definedName>
    <definedName name="_______num78">#N/A</definedName>
    <definedName name="_______oo1">#N/A</definedName>
    <definedName name="_______oo10">#N/A</definedName>
    <definedName name="_______oo100">IF(#REF!&gt;=___tp1,"",#REF!+1)</definedName>
    <definedName name="_______oo11">#N/A</definedName>
    <definedName name="_______oo12">#N/A</definedName>
    <definedName name="_______oo13">#N/A</definedName>
    <definedName name="_______oo14">#N/A</definedName>
    <definedName name="_______oo15">#N/A</definedName>
    <definedName name="_______oo16">#N/A</definedName>
    <definedName name="_______oo17">#N/A</definedName>
    <definedName name="_______oo18">#N/A</definedName>
    <definedName name="_______oo19">IF(#REF!&gt;=_______oo18,"",#REF!+1)</definedName>
    <definedName name="_______oo2">#N/A</definedName>
    <definedName name="_______oo20">#N/A</definedName>
    <definedName name="_______oo21">#N/A</definedName>
    <definedName name="_______oo22">#N/A</definedName>
    <definedName name="_______oo23">#N/A</definedName>
    <definedName name="_______oo24">#N/A</definedName>
    <definedName name="_______oo25">#N/A</definedName>
    <definedName name="_______oo26">#N/A</definedName>
    <definedName name="_______oo28">#N/A</definedName>
    <definedName name="_______oo29">#N/A</definedName>
    <definedName name="_______oo3">#N/A</definedName>
    <definedName name="_______oo30">IF(#REF!&lt;0.05,0,#REF!*รับจ่าย11)</definedName>
    <definedName name="_______oo31">Scheduled_Payment+Extra_Payment</definedName>
    <definedName name="_______oo32">#N/A</definedName>
    <definedName name="_______oo33">#N/A</definedName>
    <definedName name="_______oo34">#N/A</definedName>
    <definedName name="_______oo35">IF(#REF!&gt;=_______oo34,"",#REF!+1)</definedName>
    <definedName name="_______oo36">#N/A</definedName>
    <definedName name="_______oo37">#N/A</definedName>
    <definedName name="_______oo38">#N/A</definedName>
    <definedName name="_______oo39">IF(#REF!&gt;=_______oo38,"",#REF!+1)</definedName>
    <definedName name="_______oo4">IF(#REF!&gt;=______oo8,"",#REF!+1)</definedName>
    <definedName name="_______oo40">IF(#REF!&gt;=___tp1,"",#REF!+1)</definedName>
    <definedName name="_______oo5">#N/A</definedName>
    <definedName name="_______oo6">#N/A</definedName>
    <definedName name="_______oo7">#N/A</definedName>
    <definedName name="_______oo8">#N/A</definedName>
    <definedName name="_______oo9">IF(#REF!&gt;=______oo8,"",#REF!+1)</definedName>
    <definedName name="_______oo90">Scheduled_Payment+Extra_Payment</definedName>
    <definedName name="_______oo93">IF(#REF!&gt;=GHKHGKGHJ,"",#REF!+1)</definedName>
    <definedName name="_______oo94">#N/A</definedName>
    <definedName name="_______oo95">IF(#REF!&gt;=GHKHGKGHJ,"",#REF!+1)</definedName>
    <definedName name="_______oo96">IF(#REF!&gt;=______mm9,"",#REF!+1)</definedName>
    <definedName name="_______oo97">#N/A</definedName>
    <definedName name="_______oo98">#N/A</definedName>
    <definedName name="_______oo99">#N/A</definedName>
    <definedName name="_______p1">#N/A</definedName>
    <definedName name="_______p12">#N/A</definedName>
    <definedName name="_______p2">#N/A</definedName>
    <definedName name="_______p789">#N/A</definedName>
    <definedName name="_______pa13">#N/A</definedName>
    <definedName name="_______pa14">#N/A</definedName>
    <definedName name="_______pa3">#N/A</definedName>
    <definedName name="_______pa6">#N/A</definedName>
    <definedName name="_______pa7">#N/A</definedName>
    <definedName name="_______pa8">#N/A</definedName>
    <definedName name="_______pay1">#N/A</definedName>
    <definedName name="_______pay12">#N/A</definedName>
    <definedName name="_______pay123">#N/A</definedName>
    <definedName name="_______pay2" localSheetId="8">#REF!</definedName>
    <definedName name="_______pay2" localSheetId="9">#REF!</definedName>
    <definedName name="_______pay2">#N/A</definedName>
    <definedName name="_______pay3">#N/A</definedName>
    <definedName name="_______pay333">#N/A</definedName>
    <definedName name="_______pay36">#N/A</definedName>
    <definedName name="_______pay369">#N/A</definedName>
    <definedName name="_______pay77">#N/A</definedName>
    <definedName name="_______pay78">#N/A</definedName>
    <definedName name="_______pay79">#N/A</definedName>
    <definedName name="_______per1" localSheetId="5">#REF!</definedName>
    <definedName name="_______per1" localSheetId="3">#REF!</definedName>
    <definedName name="_______per1" localSheetId="4">#REF!</definedName>
    <definedName name="_______per1">#REF!</definedName>
    <definedName name="_______per4578">#REF!</definedName>
    <definedName name="_______pl1">#N/A</definedName>
    <definedName name="_______pmt1" localSheetId="10">IF(#REF!&lt;0.05,0,#REF!-#REF!)</definedName>
    <definedName name="_______pmt1" localSheetId="8">#N/A</definedName>
    <definedName name="_______pmt1" localSheetId="5">IF(#REF!&lt;0.05,0,#REF!-#REF!)</definedName>
    <definedName name="_______pmt1" localSheetId="3">IF(#REF!&lt;0.05,0,#REF!-#REF!)</definedName>
    <definedName name="_______pmt1" localSheetId="4">IF(#REF!&lt;0.05,0,#REF!-#REF!)</definedName>
    <definedName name="_______pmt1" localSheetId="9">#N/A</definedName>
    <definedName name="_______pmt1" localSheetId="2">IF(#REF!&lt;0.05,0,#REF!-#REF!)</definedName>
    <definedName name="_______pmt1" localSheetId="0">#N/A</definedName>
    <definedName name="_______pmt1">IF(#REF!&lt;0.05,0,#REF!-#REF!)</definedName>
    <definedName name="_______pmt2">#N/A</definedName>
    <definedName name="_______pmt3" localSheetId="10">#REF!</definedName>
    <definedName name="_______pmt3" localSheetId="8">#N/A</definedName>
    <definedName name="_______pmt3" localSheetId="5">#REF!</definedName>
    <definedName name="_______pmt3" localSheetId="3">#REF!</definedName>
    <definedName name="_______pmt3" localSheetId="4">#REF!</definedName>
    <definedName name="_______pmt3" localSheetId="9">#N/A</definedName>
    <definedName name="_______pmt3" localSheetId="2">#REF!</definedName>
    <definedName name="_______pmt3" localSheetId="0">#REF!</definedName>
    <definedName name="_______pmt3">#REF!</definedName>
    <definedName name="_______pn1">#N/A</definedName>
    <definedName name="_______pn2" localSheetId="10">#N/A</definedName>
    <definedName name="_______pn2" localSheetId="8">#N/A</definedName>
    <definedName name="_______pn2" localSheetId="5">#N/A</definedName>
    <definedName name="_______pn2" localSheetId="3">#N/A</definedName>
    <definedName name="_______pn2" localSheetId="9">#N/A</definedName>
    <definedName name="_______pn2" localSheetId="2">[18]FL!$D$8</definedName>
    <definedName name="_______pn2" localSheetId="0">#N/A</definedName>
    <definedName name="_______pn2">[18]FL!$D$8</definedName>
    <definedName name="_______pn3" localSheetId="10">#REF!</definedName>
    <definedName name="_______pn3" localSheetId="8">#REF!</definedName>
    <definedName name="_______pn3" localSheetId="5">#REF!</definedName>
    <definedName name="_______pn3" localSheetId="3">#REF!</definedName>
    <definedName name="_______pn3" localSheetId="4">#REF!</definedName>
    <definedName name="_______pn3" localSheetId="9">#REF!</definedName>
    <definedName name="_______pn3" localSheetId="2">#REF!</definedName>
    <definedName name="_______pn3">#REF!</definedName>
    <definedName name="_______po2">#N/A</definedName>
    <definedName name="_______po3">#N/A</definedName>
    <definedName name="_______pp1">#N/A</definedName>
    <definedName name="_______pr1">IF([27]ดอกเบี้ยจ่าย!XFD1&lt;0.05,0,[27]ดอกเบี้ยจ่าย!$C1-[27]ดอกเบี้ยจ่าย!$E1)</definedName>
    <definedName name="_______pr3654" localSheetId="5">#REF!</definedName>
    <definedName name="_______pr3654" localSheetId="3">#REF!</definedName>
    <definedName name="_______pr3654" localSheetId="4">#REF!</definedName>
    <definedName name="_______pr3654">#REF!</definedName>
    <definedName name="_______pre789">#REF!</definedName>
    <definedName name="_______pro1">#REF!</definedName>
    <definedName name="_______pro2">#REF!</definedName>
    <definedName name="_______ps100">#N/A</definedName>
    <definedName name="_______s1">#N/A</definedName>
    <definedName name="_______te2">[27]ดอกเบี้ยจ่าย!$E$5</definedName>
    <definedName name="_______tem36">[27]ดอกเบี้ยจ่าย!$G$5</definedName>
    <definedName name="_______ter11">[27]ดอกเบี้ยจ่าย!$G$5</definedName>
    <definedName name="_______ter12">[7]ดอกเบี้ยจ่าย!$G$5</definedName>
    <definedName name="_______ter123">[7]ดอกเบี้ยจ่าย!$G$5</definedName>
    <definedName name="_______ter456">[7]ดอกเบี้ยจ่าย!$E$5</definedName>
    <definedName name="_______ter66">[7]ดอกเบี้ยจ่าย!$E$5</definedName>
    <definedName name="_______to1" localSheetId="8">#N/A</definedName>
    <definedName name="_______to1" localSheetId="9">(งบสรรพากร!td*12)+งบสรรพากร!teo</definedName>
    <definedName name="_______to1">#N/A</definedName>
    <definedName name="_______to5" localSheetId="8">#N/A</definedName>
    <definedName name="_______to5" localSheetId="9">(งบสรรพากร!td*12)+งบสรรพากร!teo</definedName>
    <definedName name="_______to5">#N/A</definedName>
    <definedName name="_______to6">#N/A</definedName>
    <definedName name="_______to789" localSheetId="10">(_____ter456*12)+_____ter123</definedName>
    <definedName name="_______to789" localSheetId="8">(____ter456*12)+____ter123</definedName>
    <definedName name="_______to789" localSheetId="5">([0]!_____ter456*12)+[0]!_____ter123</definedName>
    <definedName name="_______to789" localSheetId="3">([0]!_____ter456*12)+[0]!_____ter123</definedName>
    <definedName name="_______to789" localSheetId="4">([0]!_____ter456*12)+[0]!_____ter123</definedName>
    <definedName name="_______to789" localSheetId="9">(____ter456*12)+____ter123</definedName>
    <definedName name="_______to789" localSheetId="2">(_____ter456*12)+_____ter123</definedName>
    <definedName name="_______to789" localSheetId="0">([0]!_____ter456*12)+[0]!_____ter123</definedName>
    <definedName name="_______to789">(____ter456*12)+____ter123</definedName>
    <definedName name="_______to9">#N/A</definedName>
    <definedName name="_______top1">#N/A</definedName>
    <definedName name="_______tot124" localSheetId="8">#N/A</definedName>
    <definedName name="_______tot124" localSheetId="9">(งบสรรพากร!term444*12)+____ter11</definedName>
    <definedName name="_______tot124">#N/A</definedName>
    <definedName name="_______tot23" localSheetId="10">(_____ter66*12)+_____ter12</definedName>
    <definedName name="_______tot23" localSheetId="8">(____ter66*12)+____ter12</definedName>
    <definedName name="_______tot23" localSheetId="5">([0]!_____ter66*12)+[0]!_____ter12</definedName>
    <definedName name="_______tot23" localSheetId="3">([0]!_____ter66*12)+[0]!_____ter12</definedName>
    <definedName name="_______tot23" localSheetId="4">([0]!_____ter66*12)+[0]!_____ter12</definedName>
    <definedName name="_______tot23" localSheetId="9">(____ter66*12)+____ter12</definedName>
    <definedName name="_______tot23" localSheetId="2">(_____ter66*12)+_____ter12</definedName>
    <definedName name="_______tot23" localSheetId="0">([0]!_____ter66*12)+[0]!_____ter12</definedName>
    <definedName name="_______tot23">(____ter66*12)+____ter12</definedName>
    <definedName name="_______tov3" localSheetId="8">#N/A</definedName>
    <definedName name="_______tov3" localSheetId="9">(งบสรรพากร!td*12)+งบสรรพากร!teo</definedName>
    <definedName name="_______tov3">#N/A</definedName>
    <definedName name="_______tp1">#N/A</definedName>
    <definedName name="_______vv1">#N/A</definedName>
    <definedName name="_______vv2">#N/A</definedName>
    <definedName name="_______xlfn.BAHTTEXT" hidden="1">#NAME?</definedName>
    <definedName name="_______yy1" localSheetId="10">IF(#REF!&gt;=[0]!_______tp1,"",#REF!+1)</definedName>
    <definedName name="_______yy1" localSheetId="8">IF(#REF!&gt;=_____________tp1,"",#REF!+1)</definedName>
    <definedName name="_______yy1" localSheetId="5">IF(#REF!&gt;=_______tp1,"",#REF!+1)</definedName>
    <definedName name="_______yy1" localSheetId="3">IF(#REF!&gt;=_______tp1,"",#REF!+1)</definedName>
    <definedName name="_______yy1" localSheetId="4">IF(#REF!&gt;=_______tp1,"",#REF!+1)</definedName>
    <definedName name="_______yy1" localSheetId="9">IF(#REF!&gt;=_____________tp1,"",#REF!+1)</definedName>
    <definedName name="_______yy1" localSheetId="2">IF(#REF!&gt;=[0]!_______tp1,"",#REF!+1)</definedName>
    <definedName name="_______yy1" localSheetId="0">IF(#REF!&gt;=_____________tp1,"",#REF!+1)</definedName>
    <definedName name="_______yy1">IF(#REF!&gt;=_______tp1,"",#REF!+1)</definedName>
    <definedName name="_______zz1">#N/A</definedName>
    <definedName name="_______zz10">IF(#REF!&gt;=_______zz9,"",#REF!+1)</definedName>
    <definedName name="_______zz100">#N/A</definedName>
    <definedName name="_______zz101">IF(#REF!&gt;=_______zz104,"",#REF!+1)</definedName>
    <definedName name="_______zz102">#N/A</definedName>
    <definedName name="_______zz103">#N/A</definedName>
    <definedName name="_______zz104">#N/A</definedName>
    <definedName name="_______zz105">Scheduled_Payment+Extra_Payment</definedName>
    <definedName name="_______zz106">#N/A</definedName>
    <definedName name="_______zz107">IF(#REF!&gt;=[0]!GHKHGKGHJ,"",#REF!+1)</definedName>
    <definedName name="_______zz109">Scheduled_Payment+Extra_Payment</definedName>
    <definedName name="_______zz11">#N/A</definedName>
    <definedName name="_______zz110">IF(#REF!&lt;0.05,0,#REF!*[0]!รับจ่าย11)</definedName>
    <definedName name="_______zz111">Scheduled_Payment+Extra_Payment</definedName>
    <definedName name="_______zz112">IF(#REF!&lt;0.05,0,#REF!*_______zz113)</definedName>
    <definedName name="_______zz113">#N/A</definedName>
    <definedName name="_______zz114">#N/A</definedName>
    <definedName name="_______zz120">#N/A</definedName>
    <definedName name="_______zz121">IF(#REF!&gt;=_______zz122,"",#REF!+1)</definedName>
    <definedName name="_______zz122">#N/A</definedName>
    <definedName name="_______zz123">#N/A</definedName>
    <definedName name="_______zz124">#N/A</definedName>
    <definedName name="_______zz125">#N/A</definedName>
    <definedName name="_______zz126">#N/A</definedName>
    <definedName name="_______zz127">IF(#REF!&gt;=_______zz132,"",#REF!+1)</definedName>
    <definedName name="_______zz128">#N/A</definedName>
    <definedName name="_______zz129">#N/A</definedName>
    <definedName name="_______zz13">#N/A</definedName>
    <definedName name="_______zz130">#N/A</definedName>
    <definedName name="_______zz131">#N/A</definedName>
    <definedName name="_______zz132">#N/A</definedName>
    <definedName name="_______zz133">Scheduled_Payment+Extra_Payment</definedName>
    <definedName name="_______zz134">Scheduled_Payment+Extra_Payment</definedName>
    <definedName name="_______zz135">#N/A</definedName>
    <definedName name="_______zz136">#N/A</definedName>
    <definedName name="_______zz137">#N/A</definedName>
    <definedName name="_______zz138">#N/A</definedName>
    <definedName name="_______zz139">IF(#REF!&lt;0.05,0,#REF!*[0]!รับจ่าย11)</definedName>
    <definedName name="_______zz14">#N/A</definedName>
    <definedName name="_______zz140">Scheduled_Payment+Extra_Payment</definedName>
    <definedName name="_______zz15">#N/A</definedName>
    <definedName name="_______zz16">IF(#REF!&gt;=_______zz20,"",#REF!+1)</definedName>
    <definedName name="_______zz17">#N/A</definedName>
    <definedName name="_______zz18">#N/A</definedName>
    <definedName name="_______zz19">#N/A</definedName>
    <definedName name="_______zz2">#N/A</definedName>
    <definedName name="_______zz20">#N/A</definedName>
    <definedName name="_______zz21">IF(#REF!&gt;=_______zz20,"",#REF!+1)</definedName>
    <definedName name="_______zz22">#N/A</definedName>
    <definedName name="_______zz23">#N/A</definedName>
    <definedName name="_______zz24">#N/A</definedName>
    <definedName name="_______zz25">#N/A</definedName>
    <definedName name="_______zz26">IF(#REF!&gt;=_______zz30,"",#REF!+1)</definedName>
    <definedName name="_______zz27">#N/A</definedName>
    <definedName name="_______zz28">#N/A</definedName>
    <definedName name="_______zz29">#N/A</definedName>
    <definedName name="_______zz3">#N/A</definedName>
    <definedName name="_______zz30">#N/A</definedName>
    <definedName name="_______zz31">IF(#REF!&gt;=_______zz30,"",#REF!+1)</definedName>
    <definedName name="_______zz32">IF(#REF!&gt;=___tp1,"",#REF!+1)</definedName>
    <definedName name="_______zz33">IF(#REF!&gt;=___tp1,"",#REF!+1)</definedName>
    <definedName name="_______zz34">#N/A</definedName>
    <definedName name="_______zz35">#N/A</definedName>
    <definedName name="_______zz36">#N/A</definedName>
    <definedName name="_______zz37">#N/A</definedName>
    <definedName name="_______zz38">IF(#REF!&gt;=[0]!GHKHGKGHJ,"",#REF!+1)</definedName>
    <definedName name="_______zz39">#N/A</definedName>
    <definedName name="_______zz4">#N/A</definedName>
    <definedName name="_______zz40">#N/A</definedName>
    <definedName name="_______zz41">#N/A</definedName>
    <definedName name="_______zz42">IF(#REF!&lt;0.05,0,#REF!*_______zz43)</definedName>
    <definedName name="_______zz43">#N/A</definedName>
    <definedName name="_______zz44">#N/A</definedName>
    <definedName name="_______zz45">#N/A</definedName>
    <definedName name="_______zz46">IF(#REF!&gt;=[0]!_______mm9,"",#REF!+1)</definedName>
    <definedName name="_______zz47">IF(#REF!&gt;=_______zz48,"",#REF!+1)</definedName>
    <definedName name="_______zz48">#N/A</definedName>
    <definedName name="_______zz49">#N/A</definedName>
    <definedName name="_______zz5">IF(#REF!&gt;=_______zz9,"",#REF!+1)</definedName>
    <definedName name="_______zz50">#N/A</definedName>
    <definedName name="_______zz51">Scheduled_Payment+Extra_Payment</definedName>
    <definedName name="_______zz53">Scheduled_Payment+Extra_Payment</definedName>
    <definedName name="_______zz54">#N/A</definedName>
    <definedName name="_______zz55">#N/A</definedName>
    <definedName name="_______zz56">IF(#REF!&lt;0.05,0,#REF!*[0]!รับจ่าย11)</definedName>
    <definedName name="_______zz57">Scheduled_Payment+Extra_Payment</definedName>
    <definedName name="_______zz58">IF(#REF!&gt;=_______zz60,"",#REF!+1)</definedName>
    <definedName name="_______zz59">#N/A</definedName>
    <definedName name="_______zz6">#N/A</definedName>
    <definedName name="_______zz60">#N/A</definedName>
    <definedName name="_______zz61">IF(#REF!&gt;=_______zz60,"",#REF!+1)</definedName>
    <definedName name="_______zz62">IF(#REF!&gt;=_______zz65,"",#REF!+1)</definedName>
    <definedName name="_______zz64">#N/A</definedName>
    <definedName name="_______zz65">#N/A</definedName>
    <definedName name="_______zz67">IF(#REF!&gt;=_______zz65,"",#REF!+1)</definedName>
    <definedName name="_______zz68">IF(#REF!&gt;=___tp1,"",#REF!+1)</definedName>
    <definedName name="_______zz69">IF(#REF!&gt;=___tp1,"",#REF!+1)</definedName>
    <definedName name="_______zz7">#N/A</definedName>
    <definedName name="_______zz70">#N/A</definedName>
    <definedName name="_______zz71">#N/A</definedName>
    <definedName name="_______zz72">#N/A</definedName>
    <definedName name="_______zz73">IF(#REF!&gt;=[0]!_______mm9,"",#REF!+1)</definedName>
    <definedName name="_______zz74">IF(#REF!&gt;=[0]!GHKHGKGHJ,"",#REF!+1)</definedName>
    <definedName name="_______zz75">#N/A</definedName>
    <definedName name="_______zz76">IF(#REF!&gt;=[0]!GHKHGKGHJ,"",#REF!+1)</definedName>
    <definedName name="_______zz77">Scheduled_Payment+Extra_Payment</definedName>
    <definedName name="_______zz78">IF(#REF!&lt;0.05,0,#REF!*[0]!รับจ่าย11)</definedName>
    <definedName name="_______zz79">Scheduled_Payment+Extra_Payment</definedName>
    <definedName name="_______zz8">#N/A</definedName>
    <definedName name="_______zz80">IF(#REF!&lt;0.05,0,#REF!*_______zz81)</definedName>
    <definedName name="_______zz81">#N/A</definedName>
    <definedName name="_______zz82">#N/A</definedName>
    <definedName name="_______zz83">#N/A</definedName>
    <definedName name="_______zz87">#N/A</definedName>
    <definedName name="_______zz88">#N/A</definedName>
    <definedName name="_______zz89">#N/A</definedName>
    <definedName name="_______zz9">#N/A</definedName>
    <definedName name="_______zz90">#N/A</definedName>
    <definedName name="_______zz92">IF(#REF!&gt;=_______zz50,"",#REF!+1)</definedName>
    <definedName name="_______zz93">#N/A</definedName>
    <definedName name="_______zz94">#N/A</definedName>
    <definedName name="_______zz95">#N/A</definedName>
    <definedName name="_______zz96">#N/A</definedName>
    <definedName name="_______zz97">IF(#REF!&gt;=_______zz40,"",#REF!+1)</definedName>
    <definedName name="_______zz98">#N/A</definedName>
    <definedName name="_______zz99">#N/A</definedName>
    <definedName name="______70_16_Used_by_Dept" localSheetId="0">#REF!</definedName>
    <definedName name="______70_16_Used_by_Dept">#REF!</definedName>
    <definedName name="______a1">#N/A</definedName>
    <definedName name="______a68000" localSheetId="10">#REF!</definedName>
    <definedName name="______a68000" localSheetId="8">#REF!</definedName>
    <definedName name="______a68000" localSheetId="5">#REF!</definedName>
    <definedName name="______a68000" localSheetId="3">#REF!</definedName>
    <definedName name="______a68000">#REF!</definedName>
    <definedName name="______aaa1">#N/A</definedName>
    <definedName name="______aaa10">#N/A</definedName>
    <definedName name="______aaa11">#N/A</definedName>
    <definedName name="______aaa12">#N/A</definedName>
    <definedName name="______aaa13">#N/A</definedName>
    <definedName name="______aaa2">#N/A</definedName>
    <definedName name="______aaa20">#REF!</definedName>
    <definedName name="______aaa21">#N/A</definedName>
    <definedName name="______aaa23">#N/A</definedName>
    <definedName name="______aaa24">#N/A</definedName>
    <definedName name="______aaa25">#N/A</definedName>
    <definedName name="______aaa26">#N/A</definedName>
    <definedName name="______aaa27">IF(#REF!&lt;0.05,0,#REF!*______aaa13)</definedName>
    <definedName name="______aaa28">#REF!</definedName>
    <definedName name="______aaa29">#N/A</definedName>
    <definedName name="______aaa3">#N/A</definedName>
    <definedName name="______aaa30">#N/A</definedName>
    <definedName name="______aaa31">#N/A</definedName>
    <definedName name="______aaa33">#N/A</definedName>
    <definedName name="______aaa34">#N/A</definedName>
    <definedName name="______aaa35">#N/A</definedName>
    <definedName name="______aaa36">#N/A</definedName>
    <definedName name="______aaa37">#N/A</definedName>
    <definedName name="______aaa38">#REF!</definedName>
    <definedName name="______aaa39">#N/A</definedName>
    <definedName name="______aaa4">IF(#REF!&gt;=______aaa34,"",#REF!+1)</definedName>
    <definedName name="______aaa40">#N/A</definedName>
    <definedName name="______aaa41">#REF!</definedName>
    <definedName name="______aaa42">#REF!</definedName>
    <definedName name="______aaa43">(______aaa42*12)+______aaa41</definedName>
    <definedName name="______aaa44">Scheduled_Payment+Extra_Payment</definedName>
    <definedName name="______aaa45">#N/A</definedName>
    <definedName name="______aaa46">#N/A</definedName>
    <definedName name="______aaa47">([0]!______aaa42*12)+[0]!______aaa41</definedName>
    <definedName name="______aaa48">IF(#REF!&gt;=______aaa34,"",#REF!+1)</definedName>
    <definedName name="______aaa49">([0]!______aaa42*12)+[0]!______aaa41</definedName>
    <definedName name="______aaa5">(______aaa42*12)+______aaa41</definedName>
    <definedName name="______aaa50">([0]!______aaa42*12)+[0]!______aaa41</definedName>
    <definedName name="______aaa51">#N/A</definedName>
    <definedName name="______aaa54">#N/A</definedName>
    <definedName name="______aaa55">([0]!______aaa42*12)+[0]!______aaa41</definedName>
    <definedName name="______aaa56">IF(#REF!&gt;=______aaa25,"",#REF!+1)</definedName>
    <definedName name="______aaa57">#N/A</definedName>
    <definedName name="______aaa58">#N/A</definedName>
    <definedName name="______aaa59">([0]!______aaa42*12)+[0]!______aaa41</definedName>
    <definedName name="______aaa6">(______aaa42*12)+______aaa41</definedName>
    <definedName name="______aaa60">#N/A</definedName>
    <definedName name="______aaa61">([0]!______aaa42*12)+[0]!______aaa41</definedName>
    <definedName name="______aaa62">#N/A</definedName>
    <definedName name="______aaa63">[0]!______aaa20/12</definedName>
    <definedName name="______aaa64">#N/A</definedName>
    <definedName name="______aaa7">#REF!</definedName>
    <definedName name="______aaa8">#N/A</definedName>
    <definedName name="______acc11">IF([27]ดอกเบี้ยจ่าย!$A1="",0,[27]ดอกเบี้ยจ่าย!$F1048576+[27]ดอกเบี้ยจ่าย!$C1)</definedName>
    <definedName name="______acc2">#N/A</definedName>
    <definedName name="______acc3">IF([27]ดอกเบี้ยจ่าย!$A1="",0,[27]ดอกเบี้ยจ่าย!A1048576+[27]ดอกเบี้ยจ่าย!XFC1)</definedName>
    <definedName name="______acc4">IF([27]ดอกเบี้ยจ่าย!$A1="",0,[27]ดอกเบี้ยจ่าย!A1048576+[27]ดอกเบี้ยจ่าย!XFC1)</definedName>
    <definedName name="______acc5">IF([27]ดอกเบี้ยจ่าย!$A1="",0,[27]ดอกเบี้ยจ่าย!A1048576+[27]ดอกเบี้ยจ่าย!XFC1)</definedName>
    <definedName name="______acc6">IF([27]ดอกเบี้ยจ่าย!$A1="",0,[27]ดอกเบี้ยจ่าย!$F1048576+[27]ดอกเบี้ยจ่าย!$C1)</definedName>
    <definedName name="______acc789">IF([27]ดอกเบี้ยจ่าย!$A1="",0,[27]ดอกเบี้ยจ่าย!$F1048576+[27]ดอกเบี้ยจ่าย!$C1)</definedName>
    <definedName name="______acc8">IF([27]ดอกเบี้ยจ่าย!$A1="",0,[27]ดอกเบี้ยจ่าย!$F1048576+[27]ดอกเบี้ยจ่าย!$C1)</definedName>
    <definedName name="______acc88">IF([27]ดอกเบี้ยจ่าย!$A1="",0,[27]ดอกเบี้ยจ่าย!A1048576+[27]ดอกเบี้ยจ่าย!XFC1)</definedName>
    <definedName name="______acc896">IF([27]ดอกเบี้ยจ่าย!$A1="",0,[27]ดอกเบี้ยจ่าย!$F1048576+[27]ดอกเบี้ยจ่าย!$C1)</definedName>
    <definedName name="______acc9">IF([27]ดอกเบี้ยจ่าย!$A1="",0,[27]ดอกเบี้ยจ่าย!A1048576+[27]ดอกเบี้ยจ่าย!XFC1)</definedName>
    <definedName name="______ba78">[17]payment!$I$10:$I$129</definedName>
    <definedName name="______bay1">#N/A</definedName>
    <definedName name="______bay2">#N/A</definedName>
    <definedName name="______bay3">#N/A</definedName>
    <definedName name="______bs1">#N/A</definedName>
    <definedName name="______bs2">#N/A</definedName>
    <definedName name="______bsu1" localSheetId="5">#REF!</definedName>
    <definedName name="______bsu1" localSheetId="3">#REF!</definedName>
    <definedName name="______bsu1" localSheetId="4">#REF!</definedName>
    <definedName name="______bsu1">#REF!</definedName>
    <definedName name="______bsy69">#REF!</definedName>
    <definedName name="______CA1">#N/A</definedName>
    <definedName name="______caf3">#N/A</definedName>
    <definedName name="______CF1">#N/A</definedName>
    <definedName name="______CRR9">#N/A</definedName>
    <definedName name="______div2" localSheetId="10">#REF!</definedName>
    <definedName name="______div2" localSheetId="8">#REF!</definedName>
    <definedName name="______div2" localSheetId="5">#REF!</definedName>
    <definedName name="______div2" localSheetId="3">#REF!</definedName>
    <definedName name="______div2">#REF!</definedName>
    <definedName name="______end1">IF([27]ดอกเบี้ยจ่าย!$H1048576-[27]ดอกเบี้ยจ่าย!XFA1&lt;1,0,[27]ดอกเบี้ยจ่าย!$H1048576-[27]ดอกเบี้ยจ่าย!$D1)</definedName>
    <definedName name="______end3">IF([27]ดอกเบี้ยจ่าย!$H1048576-[27]ดอกเบี้ยจ่าย!XFA1&lt;1,0,[27]ดอกเบี้ยจ่าย!$H1048576-[27]ดอกเบี้ยจ่าย!$D1)</definedName>
    <definedName name="______end5">IF([27]ดอกเบี้ยจ่าย!$H1048576-[27]ดอกเบี้ยจ่าย!XFA1&lt;1,0,[27]ดอกเบี้ยจ่าย!$H1048576-[27]ดอกเบี้ยจ่าย!$D1)</definedName>
    <definedName name="______end56">IF([27]ดอกเบี้ยจ่าย!$H1048576-[27]ดอกเบี้ยจ่าย!XFA1&lt;1,0,[27]ดอกเบี้ยจ่าย!$H1048576-[27]ดอกเบี้ยจ่าย!$D1)</definedName>
    <definedName name="______end9">IF([27]ดอกเบี้ยจ่าย!$H1048576-[27]ดอกเบี้ยจ่าย!XFA1&lt;1,0,[27]ดอกเบี้ยจ่าย!$H1048576-[27]ดอกเบี้ยจ่าย!$D1)</definedName>
    <definedName name="______f12">#N/A</definedName>
    <definedName name="______f1233">[27]ดอกเบี้ยจ่าย!$E$7</definedName>
    <definedName name="______fin458" localSheetId="5">#REF!</definedName>
    <definedName name="______fin458" localSheetId="3">#REF!</definedName>
    <definedName name="______fin458" localSheetId="4">#REF!</definedName>
    <definedName name="______fin458">#REF!</definedName>
    <definedName name="______fir3">[7]ดอกเบี้ยจ่าย!$E$8</definedName>
    <definedName name="______fix1">[27]ดอกเบี้ยจ่าย!$E$7</definedName>
    <definedName name="______fix112">[27]ดอกเบี้ยจ่าย!$E$7</definedName>
    <definedName name="______fix2">[27]ดอกเบี้ยจ่าย!$E$7</definedName>
    <definedName name="______fix5">[27]ดอกเบี้ยจ่าย!$E$7</definedName>
    <definedName name="______fl1">#N/A</definedName>
    <definedName name="______fr455">[27]ดอกเบี้ยจ่าย!$G$6</definedName>
    <definedName name="______HP1">#N/A</definedName>
    <definedName name="______in1">#N/A</definedName>
    <definedName name="______in2" localSheetId="10">____int8/12</definedName>
    <definedName name="______in2" localSheetId="8">____int8/12</definedName>
    <definedName name="______in2" localSheetId="5">[0]!____int8/12</definedName>
    <definedName name="______in2" localSheetId="3">____int8/12</definedName>
    <definedName name="______in2" localSheetId="4">[0]!____int8/12</definedName>
    <definedName name="______in2" localSheetId="9">____int8/12</definedName>
    <definedName name="______in2" localSheetId="2">____int8/12</definedName>
    <definedName name="______in2" localSheetId="0">[0]!____int8/12</definedName>
    <definedName name="______in2">____int8/12</definedName>
    <definedName name="______in3" localSheetId="10">____int8/12</definedName>
    <definedName name="______in3" localSheetId="8">____int8/12</definedName>
    <definedName name="______in3" localSheetId="5">[0]!____int8/12</definedName>
    <definedName name="______in3" localSheetId="3">____int8/12</definedName>
    <definedName name="______in3" localSheetId="4">[0]!____int8/12</definedName>
    <definedName name="______in3" localSheetId="9">____int8/12</definedName>
    <definedName name="______in3" localSheetId="2">____int8/12</definedName>
    <definedName name="______in3" localSheetId="0">[0]!____int8/12</definedName>
    <definedName name="______in3">____int8/12</definedName>
    <definedName name="______in789645" localSheetId="5">#REF!</definedName>
    <definedName name="______in789645" localSheetId="3">#REF!</definedName>
    <definedName name="______in789645" localSheetId="4">#REF!</definedName>
    <definedName name="______in789645">#REF!</definedName>
    <definedName name="______Int1">IF([4]Payment!$J1048576-[4]Payment!XFA1&lt;1,0,[4]Payment!$J1048576-[4]Payment!$F1)</definedName>
    <definedName name="______int11">#N/A</definedName>
    <definedName name="______int123" localSheetId="10">____int14/12</definedName>
    <definedName name="______int123" localSheetId="8">____int14/12</definedName>
    <definedName name="______int123" localSheetId="5">[0]!____int14/12</definedName>
    <definedName name="______int123" localSheetId="3">____int14/12</definedName>
    <definedName name="______int123" localSheetId="4">[0]!____int14/12</definedName>
    <definedName name="______int123" localSheetId="9">____int14/12</definedName>
    <definedName name="______int123" localSheetId="2">____int14/12</definedName>
    <definedName name="______int123" localSheetId="0">[0]!____int14/12</definedName>
    <definedName name="______int123">____int14/12</definedName>
    <definedName name="______int14">[7]ดอกเบี้ยจ่าย!$E$4</definedName>
    <definedName name="______int25">[7]ดอกเบี้ยจ่าย!$E$4</definedName>
    <definedName name="______int3">#N/A</definedName>
    <definedName name="______int36" localSheetId="10">____int25/12</definedName>
    <definedName name="______int36" localSheetId="8">____int25/12</definedName>
    <definedName name="______int36" localSheetId="5">[0]!____int25/12</definedName>
    <definedName name="______int36" localSheetId="3">____int25/12</definedName>
    <definedName name="______int36" localSheetId="4">[0]!____int25/12</definedName>
    <definedName name="______int36" localSheetId="9">____int25/12</definedName>
    <definedName name="______int36" localSheetId="2">____int25/12</definedName>
    <definedName name="______int36" localSheetId="0">[0]!____int25/12</definedName>
    <definedName name="______int36">____int25/12</definedName>
    <definedName name="______int39">#N/A</definedName>
    <definedName name="______int45">#N/A</definedName>
    <definedName name="______int6" localSheetId="10">____int8/12</definedName>
    <definedName name="______int6" localSheetId="8">____int8/12</definedName>
    <definedName name="______int6" localSheetId="5">[0]!____int8/12</definedName>
    <definedName name="______int6" localSheetId="3">____int8/12</definedName>
    <definedName name="______int6" localSheetId="4">[0]!____int8/12</definedName>
    <definedName name="______int6" localSheetId="9">____int8/12</definedName>
    <definedName name="______int6" localSheetId="2">____int8/12</definedName>
    <definedName name="______int6" localSheetId="0">[0]!____int8/12</definedName>
    <definedName name="______int6">____int8/12</definedName>
    <definedName name="______int8">[7]ดอกเบี้ยจ่าย!$E$4</definedName>
    <definedName name="______inv2" localSheetId="10">#REF!</definedName>
    <definedName name="______inv2" localSheetId="8">#REF!</definedName>
    <definedName name="______inv2" localSheetId="5">#REF!</definedName>
    <definedName name="______inv2" localSheetId="3">#REF!</definedName>
    <definedName name="______inv2" localSheetId="4">#REF!</definedName>
    <definedName name="______inv2">#REF!</definedName>
    <definedName name="______IRR1" localSheetId="10">#REF!</definedName>
    <definedName name="______IRR1">#REF!</definedName>
    <definedName name="______IRR2" localSheetId="10">#REF!</definedName>
    <definedName name="______IRR2">#REF!</definedName>
    <definedName name="______IRR3" localSheetId="10">#REF!</definedName>
    <definedName name="______IRR3">#REF!</definedName>
    <definedName name="______itp1">#N/A</definedName>
    <definedName name="______k1">#N/A</definedName>
    <definedName name="______kk100">IF(#REF!&lt;0.05,0,#REF!*รับจ่าย11)</definedName>
    <definedName name="______kk47">Scheduled_Payment+Extra_Payment</definedName>
    <definedName name="______kk48">IF(#REF!&lt;0.05,0,#REF!*รับจ่าย11)</definedName>
    <definedName name="______kk49">#N/A</definedName>
    <definedName name="______kk50">#N/A</definedName>
    <definedName name="______kk51">#N/A</definedName>
    <definedName name="______kk52">#N/A</definedName>
    <definedName name="______kk53">Scheduled_Payment+Extra_Payment</definedName>
    <definedName name="______kk54">Scheduled_Payment+Extra_Payment</definedName>
    <definedName name="______kk55">#N/A</definedName>
    <definedName name="______kk56">#N/A</definedName>
    <definedName name="______kk57">#N/A</definedName>
    <definedName name="______kk58">#N/A</definedName>
    <definedName name="______kk59">#N/A</definedName>
    <definedName name="______kk60">IF(#REF!&gt;=______kk55,"",#REF!+1)</definedName>
    <definedName name="______kk61">#N/A</definedName>
    <definedName name="______kk62">#N/A</definedName>
    <definedName name="______kk63">#N/A</definedName>
    <definedName name="______kk64">#N/A</definedName>
    <definedName name="______kk65">#N/A</definedName>
    <definedName name="______kk66">IF(#REF!&gt;=______kk65,"",#REF!+1)</definedName>
    <definedName name="______kk67">#N/A</definedName>
    <definedName name="______kk68">#N/A</definedName>
    <definedName name="______kk69">#N/A</definedName>
    <definedName name="______kk70">IF(#REF!&lt;0.05,0,#REF!*______kk69)</definedName>
    <definedName name="______kk71">Scheduled_Payment+Extra_Payment</definedName>
    <definedName name="______kk72">IF(#REF!&lt;0.05,0,#REF!*รับจ่าย11)</definedName>
    <definedName name="______kk73">Scheduled_Payment+Extra_Payment</definedName>
    <definedName name="______kk74">IF(#REF!&gt;=GHKHGKGHJ,"",#REF!+1)</definedName>
    <definedName name="______kk75">#N/A</definedName>
    <definedName name="______kk76">Scheduled_Payment+Extra_Payment</definedName>
    <definedName name="______kk77">#N/A</definedName>
    <definedName name="______kk78">#N/A</definedName>
    <definedName name="______kk79">#N/A</definedName>
    <definedName name="______kk80">IF(#REF!&gt;=______kk77,"",#REF!+1)</definedName>
    <definedName name="______kk81">#N/A</definedName>
    <definedName name="______kk82">#N/A</definedName>
    <definedName name="______kk83">#N/A</definedName>
    <definedName name="______kk84">#N/A</definedName>
    <definedName name="______kk85">#N/A</definedName>
    <definedName name="______kk86">#N/A</definedName>
    <definedName name="______kk87">#N/A</definedName>
    <definedName name="______kk88">#N/A</definedName>
    <definedName name="______kk89">#N/A</definedName>
    <definedName name="______kk91">#N/A</definedName>
    <definedName name="______kk92">#N/A</definedName>
    <definedName name="______kk93">#N/A</definedName>
    <definedName name="______kk94">#N/A</definedName>
    <definedName name="______kk95">#N/A</definedName>
    <definedName name="______kk96">#N/A</definedName>
    <definedName name="______kk97">#N/A</definedName>
    <definedName name="______kk98">IF(#REF!&lt;0.05,0,#REF!*______kk97)</definedName>
    <definedName name="______kk99">Scheduled_Payment+Extra_Payment</definedName>
    <definedName name="______l1">[27]ดอกเบี้ยจ่าย!$E$3</definedName>
    <definedName name="______l2">[17]payment!$H$10:$H$129</definedName>
    <definedName name="______la1" localSheetId="10">#REF!</definedName>
    <definedName name="______la1" localSheetId="8">#REF!</definedName>
    <definedName name="______la1" localSheetId="5">#REF!</definedName>
    <definedName name="______la1" localSheetId="3">#REF!</definedName>
    <definedName name="______la1" localSheetId="4">#REF!</definedName>
    <definedName name="______la1" localSheetId="2">#REF!</definedName>
    <definedName name="______la1">#REF!</definedName>
    <definedName name="______la10" localSheetId="10">#REF!</definedName>
    <definedName name="______la10" localSheetId="4">#REF!</definedName>
    <definedName name="______la10" localSheetId="2">#REF!</definedName>
    <definedName name="______la10">#REF!</definedName>
    <definedName name="______la11" localSheetId="10">IF(#REF!&lt;0.05,0,#REF!-#REF!)</definedName>
    <definedName name="______la11" localSheetId="8">IF(#REF!&lt;0.05,0,#REF!-#REF!)</definedName>
    <definedName name="______la11" localSheetId="5">IF(#REF!&lt;0.05,0,#REF!-#REF!)</definedName>
    <definedName name="______la11" localSheetId="3">IF(#REF!&lt;0.05,0,#REF!-#REF!)</definedName>
    <definedName name="______la11" localSheetId="4">IF(#REF!&lt;0.05,0,#REF!-#REF!)</definedName>
    <definedName name="______la11" localSheetId="2">IF(#REF!&lt;0.05,0,#REF!-#REF!)</definedName>
    <definedName name="______la11">IF(#REF!&lt;0.05,0,#REF!-#REF!)</definedName>
    <definedName name="______la12" localSheetId="8">IF(#REF!&lt;0.05,0,#REF!*Statement!______la5)</definedName>
    <definedName name="______la12" localSheetId="5">#N/A</definedName>
    <definedName name="______la12" localSheetId="4">#N/A</definedName>
    <definedName name="______la12" localSheetId="9">IF(#REF!&lt;0.05,0,#REF!*'[8]รายชื่อบริษัทเช่า ปี 55'!______la5)</definedName>
    <definedName name="______la12" localSheetId="0">IF(#REF!&lt;0.05,0,#REF!*'[9]รายชื่อบริษัทเช่า ปี 55'!______la5)</definedName>
    <definedName name="______la12">#N/A</definedName>
    <definedName name="______la13" localSheetId="10">IF(#REF!="",0,#REF!+#REF!)</definedName>
    <definedName name="______la13" localSheetId="8">IF(#REF!="",0,#REF!+#REF!)</definedName>
    <definedName name="______la13" localSheetId="5">IF(#REF!="",0,#REF!+#REF!)</definedName>
    <definedName name="______la13" localSheetId="3">IF(#REF!="",0,#REF!+#REF!)</definedName>
    <definedName name="______la13" localSheetId="4">IF(#REF!="",0,#REF!+#REF!)</definedName>
    <definedName name="______la13" localSheetId="2">IF(#REF!="",0,#REF!+#REF!)</definedName>
    <definedName name="______la13">IF(#REF!="",0,#REF!+#REF!)</definedName>
    <definedName name="______la14" localSheetId="10">IF(#REF!="",0,#REF!+#REF!)</definedName>
    <definedName name="______la14" localSheetId="5">IF(#REF!="",0,#REF!+#REF!)</definedName>
    <definedName name="______la14" localSheetId="3">IF(#REF!="",0,#REF!+#REF!)</definedName>
    <definedName name="______la14" localSheetId="4">IF(#REF!="",0,#REF!+#REF!)</definedName>
    <definedName name="______la14" localSheetId="2">IF(#REF!="",0,#REF!+#REF!)</definedName>
    <definedName name="______la14">IF(#REF!="",0,#REF!+#REF!)</definedName>
    <definedName name="______la15" localSheetId="10">IF(#REF!-#REF!&lt;1,0,#REF!-#REF!)</definedName>
    <definedName name="______la15" localSheetId="8">IF(#REF!-#REF!&lt;1,0,#REF!-#REF!)</definedName>
    <definedName name="______la15" localSheetId="5">IF(#REF!-#REF!&lt;1,0,#REF!-#REF!)</definedName>
    <definedName name="______la15" localSheetId="3">IF(#REF!-#REF!&lt;1,0,#REF!-#REF!)</definedName>
    <definedName name="______la15" localSheetId="4">IF(#REF!-#REF!&lt;1,0,#REF!-#REF!)</definedName>
    <definedName name="______la15" localSheetId="2">IF(#REF!-#REF!&lt;1,0,#REF!-#REF!)</definedName>
    <definedName name="______la15">IF(#REF!-#REF!&lt;1,0,#REF!-#REF!)</definedName>
    <definedName name="______la2" localSheetId="8">#N/A</definedName>
    <definedName name="______la2" localSheetId="5">#N/A</definedName>
    <definedName name="______la2" localSheetId="4">#N/A</definedName>
    <definedName name="______la2" localSheetId="9">('[8]รายชื่อบริษัทเช่า ปี 55'!____la3*12)+'[8]รายชื่อบริษัทเช่า ปี 55'!____la4</definedName>
    <definedName name="______la2" localSheetId="0">('[10]รายชื่อบริษัทเช่า ปี 55'!____la3*12)+'[10]รายชื่อบริษัทเช่า ปี 55'!____la4</definedName>
    <definedName name="______la2">#N/A</definedName>
    <definedName name="______la3" localSheetId="10">#REF!</definedName>
    <definedName name="______la3" localSheetId="8">#REF!</definedName>
    <definedName name="______la3" localSheetId="5">#REF!</definedName>
    <definedName name="______la3" localSheetId="3">#REF!</definedName>
    <definedName name="______la3" localSheetId="4">#REF!</definedName>
    <definedName name="______la3" localSheetId="2">#REF!</definedName>
    <definedName name="______la3">#REF!</definedName>
    <definedName name="______la4" localSheetId="10">#REF!</definedName>
    <definedName name="______la4" localSheetId="4">#REF!</definedName>
    <definedName name="______la4" localSheetId="2">#REF!</definedName>
    <definedName name="______la4">#REF!</definedName>
    <definedName name="______la5" localSheetId="8">Statement!_____la1/12</definedName>
    <definedName name="______la5" localSheetId="5">#N/A</definedName>
    <definedName name="______la5" localSheetId="4">#N/A</definedName>
    <definedName name="______la5" localSheetId="9">'[8]รายชื่อบริษัทเช่า ปี 55'!____la1/12</definedName>
    <definedName name="______la5" localSheetId="0">'[10]รายชื่อบริษัทเช่า ปี 55'!____la1/12</definedName>
    <definedName name="______la5">#N/A</definedName>
    <definedName name="______la6" localSheetId="10">#REF!</definedName>
    <definedName name="______la6" localSheetId="8">#REF!</definedName>
    <definedName name="______la6" localSheetId="5">#REF!</definedName>
    <definedName name="______la6" localSheetId="3">#REF!</definedName>
    <definedName name="______la6" localSheetId="4">#REF!</definedName>
    <definedName name="______la6" localSheetId="2">#REF!</definedName>
    <definedName name="______la6">#REF!</definedName>
    <definedName name="______la7" localSheetId="8">IF(#REF!&lt;0.05,0,IF(Statement!______la8&lt;=Statement!_____la6,[0]!_____la9*Statement!______la5,[0]!_____la10))</definedName>
    <definedName name="______la7" localSheetId="9">IF(#REF!&lt;0.05,0,IF('[8]รายชื่อบริษัทเช่า ปี 55'!______la8&lt;='[8]รายชื่อบริษัทเช่า ปี 55'!____la6,'[8]รายชื่อบริษัทเช่า ปี 55'!____la9*งบสรรพากร!______la5,'[8]รายชื่อบริษัทเช่า ปี 55'!____la10))</definedName>
    <definedName name="______la7">#N/A</definedName>
    <definedName name="______la8" localSheetId="10">IF(#REF!&gt;=[0]!______la2,"",#REF!+1)</definedName>
    <definedName name="______la8" localSheetId="8">IF(#REF!&gt;=Statement!______la2,"",#REF!+1)</definedName>
    <definedName name="______la8" localSheetId="5">IF(#REF!&gt;=ความต้องการ!______la2,"",#REF!+1)</definedName>
    <definedName name="______la8" localSheetId="7">IF(#REF!&gt;=______la2,"",#REF!+1)</definedName>
    <definedName name="______la8" localSheetId="3">IF(#REF!&gt;=______la2,"",#REF!+1)</definedName>
    <definedName name="______la8" localSheetId="4">IF(#REF!&gt;=งบการเงิน!______la2,"",#REF!+1)</definedName>
    <definedName name="______la8" localSheetId="9">IF(#REF!&gt;=งบสรรพากร!______la2,"",#REF!+1)</definedName>
    <definedName name="______la8" localSheetId="2">IF(#REF!&gt;=[7]!______la2,"",#REF!+1)</definedName>
    <definedName name="______la8" localSheetId="0">IF(#REF!&gt;=รายละเอียด!______la2,"",#REF!+1)</definedName>
    <definedName name="______la8">IF(#REF!&gt;=______la2,"",#REF!+1)</definedName>
    <definedName name="______la9" localSheetId="10">#REF!</definedName>
    <definedName name="______la9" localSheetId="2">#REF!</definedName>
    <definedName name="______la9">#REF!</definedName>
    <definedName name="______lo77">[27]ดอกเบี้ยจ่าย!$E$3</definedName>
    <definedName name="______lo9">[27]ดอกเบี้ยจ่าย!$E$3</definedName>
    <definedName name="______m1" localSheetId="5">#REF!</definedName>
    <definedName name="______m1" localSheetId="3">#REF!</definedName>
    <definedName name="______m1" localSheetId="4">#REF!</definedName>
    <definedName name="______m1">#REF!</definedName>
    <definedName name="______ma456">#REF!</definedName>
    <definedName name="______ma4587">#REF!</definedName>
    <definedName name="______me1">#REF!</definedName>
    <definedName name="______me789">#REF!</definedName>
    <definedName name="______mec3">#REF!</definedName>
    <definedName name="______ml1">#REF!</definedName>
    <definedName name="______mlr6">#REF!</definedName>
    <definedName name="______mm1">#N/A</definedName>
    <definedName name="______mm10">IF(#REF!&gt;=_____mm9,"",#REF!+1)</definedName>
    <definedName name="______mm100">#N/A</definedName>
    <definedName name="______mm101">#N/A</definedName>
    <definedName name="______mm102">#N/A</definedName>
    <definedName name="______mm103">#N/A</definedName>
    <definedName name="______mm104">#N/A</definedName>
    <definedName name="______mm105">Scheduled_Payment+Extra_Payment</definedName>
    <definedName name="______mm106">IF(#REF!-#REF!&lt;1,0,#REF!-#REF!)</definedName>
    <definedName name="______mm107">Scheduled_Payment+Extra_Payment</definedName>
    <definedName name="______mm108">#REF!</definedName>
    <definedName name="______mm109">#N/A</definedName>
    <definedName name="______mm11">#N/A</definedName>
    <definedName name="______mm110">#N/A</definedName>
    <definedName name="______mm111">#N/A</definedName>
    <definedName name="______mm112">#N/A</definedName>
    <definedName name="______mm113">IF(#REF!&lt;0.05,0,#REF!*รับจ่าย11)</definedName>
    <definedName name="______mm114">#REF!</definedName>
    <definedName name="______mm115">Scheduled_Payment+Extra_Payment</definedName>
    <definedName name="______mm13">#N/A</definedName>
    <definedName name="______mm14">#N/A</definedName>
    <definedName name="______mm15">#N/A</definedName>
    <definedName name="______mm17">#N/A</definedName>
    <definedName name="______mm18">#N/A</definedName>
    <definedName name="______mm19">#N/A</definedName>
    <definedName name="______mm2">#N/A</definedName>
    <definedName name="______mm20">IF(#REF!&gt;=______mm19,"",#REF!+1)</definedName>
    <definedName name="______mm21">#N/A</definedName>
    <definedName name="______mm22">#N/A</definedName>
    <definedName name="______mm23">#N/A</definedName>
    <definedName name="______mm24">#N/A</definedName>
    <definedName name="______mm25">#N/A</definedName>
    <definedName name="______mm26">#N/A</definedName>
    <definedName name="______mm27">#N/A</definedName>
    <definedName name="______mm28">#N/A</definedName>
    <definedName name="______mm29">#N/A</definedName>
    <definedName name="______mm3">#N/A</definedName>
    <definedName name="______mm30">IF(#REF!&gt;=______mm29,"",#REF!+1)</definedName>
    <definedName name="______mm31">IF(#REF!&gt;=___tp1,"",#REF!+1)</definedName>
    <definedName name="______mm32">IF(#REF!&gt;=___tp1,"",#REF!+1)</definedName>
    <definedName name="______mm33">#N/A</definedName>
    <definedName name="______mm34">#REF!</definedName>
    <definedName name="______mm35">#REF!</definedName>
    <definedName name="______mm36">#REF!</definedName>
    <definedName name="______mm38">#REF!</definedName>
    <definedName name="______mm39">#REF!</definedName>
    <definedName name="______mm4">#N/A</definedName>
    <definedName name="______mm40">#N/A</definedName>
    <definedName name="______mm42">#N/A</definedName>
    <definedName name="______mm43">#N/A</definedName>
    <definedName name="______mm44">#N/A</definedName>
    <definedName name="______mm45">#N/A</definedName>
    <definedName name="______mm46">#N/A</definedName>
    <definedName name="______mm47">#N/A</definedName>
    <definedName name="______mm48">#REF!</definedName>
    <definedName name="______mm5">IF(#REF!&gt;=_____mm9,"",#REF!+1)</definedName>
    <definedName name="______mm50">#N/A</definedName>
    <definedName name="______mm51">#N/A</definedName>
    <definedName name="______mm52">IF(#REF!&gt;=GHKHGKGHJ,"",#REF!+1)</definedName>
    <definedName name="______mm53">#N/A</definedName>
    <definedName name="______mm55">#REF!</definedName>
    <definedName name="______mm56">#N/A</definedName>
    <definedName name="______mm57">#N/A</definedName>
    <definedName name="______mm58">#REF!</definedName>
    <definedName name="______mm59">IF(#REF!&gt;=GHKHGKGHJ,"",#REF!+1)</definedName>
    <definedName name="______mm6">#N/A</definedName>
    <definedName name="______mm60">Scheduled_Payment+Extra_Payment</definedName>
    <definedName name="______mm62">IF(#REF!&lt;0.05,0,#REF!*รับจ่าย11)</definedName>
    <definedName name="______mm63">Scheduled_Payment+Extra_Payment</definedName>
    <definedName name="______mm64">#N/A</definedName>
    <definedName name="______mm65">#N/A</definedName>
    <definedName name="______mm66">#N/A</definedName>
    <definedName name="______mm67">#N/A</definedName>
    <definedName name="______mm7">#N/A</definedName>
    <definedName name="______mm8">#N/A</definedName>
    <definedName name="______mm89">#N/A</definedName>
    <definedName name="______mm9">#N/A</definedName>
    <definedName name="______mm90">#N/A</definedName>
    <definedName name="______mm91">#N/A</definedName>
    <definedName name="______mm92">#N/A</definedName>
    <definedName name="______mm93">#N/A</definedName>
    <definedName name="______mm94">#N/A</definedName>
    <definedName name="______mm95">IF(#REF!&gt;=______mm103,"",#REF!+1)</definedName>
    <definedName name="______mm96">IF(#REF!&gt;=______mm104,"",#REF!+1)</definedName>
    <definedName name="______mm97">#N/A</definedName>
    <definedName name="______mm98">#N/A</definedName>
    <definedName name="______mm99">#N/A</definedName>
    <definedName name="______n789" localSheetId="2">#N/A</definedName>
    <definedName name="______n789">#N/A</definedName>
    <definedName name="______na1">#N/A</definedName>
    <definedName name="______na10">#N/A</definedName>
    <definedName name="______na11">#N/A</definedName>
    <definedName name="______na12">#N/A</definedName>
    <definedName name="______na13">#N/A</definedName>
    <definedName name="______na14">#N/A</definedName>
    <definedName name="______na15">#N/A</definedName>
    <definedName name="______na16">#N/A</definedName>
    <definedName name="______na17">#N/A</definedName>
    <definedName name="______na19">#N/A</definedName>
    <definedName name="______na2">#N/A</definedName>
    <definedName name="______na20">#N/A</definedName>
    <definedName name="______na23">#N/A</definedName>
    <definedName name="______na24">Scheduled_Payment+Extra_Payment</definedName>
    <definedName name="______na25">#N/A</definedName>
    <definedName name="______na26">#N/A</definedName>
    <definedName name="______na27">#N/A</definedName>
    <definedName name="______na28">#N/A</definedName>
    <definedName name="______na4">#N/A</definedName>
    <definedName name="______na5">#N/A</definedName>
    <definedName name="______na6">#N/A</definedName>
    <definedName name="______na7">#N/A</definedName>
    <definedName name="______na8">#N/A</definedName>
    <definedName name="______na9">IF(#REF!&gt;=GHKHGKGHJ,"",#REF!+1)</definedName>
    <definedName name="______new1">'[7]หน้า 1'!$N$2</definedName>
    <definedName name="______new2" localSheetId="10">#REF!</definedName>
    <definedName name="______new2" localSheetId="8">#REF!</definedName>
    <definedName name="______new2" localSheetId="5">'[7]หน้า 1'!$N$2</definedName>
    <definedName name="______new2" localSheetId="3">'[7]หน้า 1'!$N$2</definedName>
    <definedName name="______new2" localSheetId="4">'[7]หน้า 1'!$N$2</definedName>
    <definedName name="______new2" localSheetId="0">#REF!</definedName>
    <definedName name="______new2">#REF!</definedName>
    <definedName name="______new3" localSheetId="10">#REF!</definedName>
    <definedName name="______new3" localSheetId="5">#REF!</definedName>
    <definedName name="______new3" localSheetId="3">#REF!</definedName>
    <definedName name="______new3" localSheetId="4">#REF!</definedName>
    <definedName name="______new3">#REF!</definedName>
    <definedName name="______nn1">#N/A</definedName>
    <definedName name="______nn10">'[20]18.) ตารางผ่อนชำระ-1'!$F$9</definedName>
    <definedName name="______nn11">'[20]18.) ตารางผ่อนชำระ-1'!$H$8</definedName>
    <definedName name="______nn13">#REF!</definedName>
    <definedName name="______nn14">#N/A</definedName>
    <definedName name="______nn15">#N/A</definedName>
    <definedName name="______nn16">#REF!</definedName>
    <definedName name="______nn17">#REF!</definedName>
    <definedName name="______nn18">'[20]18.) ตารางผ่อนชำระ-1'!$F$3</definedName>
    <definedName name="______nn19">#REF!</definedName>
    <definedName name="______nn2">IF('[20]18.) ตารางผ่อนชำระ-1'!$B1="",0,'[20]18.) ตารางผ่อนชำระ-1'!A1048576+'[20]18.) ตารางผ่อนชำระ-1'!XFC1)</definedName>
    <definedName name="______nn20">#REF!</definedName>
    <definedName name="______nn21">#REF!</definedName>
    <definedName name="______nn23">#REF!</definedName>
    <definedName name="______nn24">#REF!</definedName>
    <definedName name="______nn25">#REF!</definedName>
    <definedName name="______nn28">#REF!</definedName>
    <definedName name="______nn29">#N/A</definedName>
    <definedName name="______nn3">IF('[20]18.) ตารางผ่อนชำระ-1'!$B1="",0,'[20]18.) ตารางผ่อนชำระ-1'!$G1048576+'[20]18.) ตารางผ่อนชำระ-1'!$D1)</definedName>
    <definedName name="______nn30">#REF!</definedName>
    <definedName name="______nn31">#N/A</definedName>
    <definedName name="______nn32">#N/A</definedName>
    <definedName name="______nn33">(_____nn41*12)+_____nn40</definedName>
    <definedName name="______nn34">#REF!</definedName>
    <definedName name="______nn36">IF('[20]18.) ตารางผ่อนชำระ-1'!XFD1&lt;0.05,0,'[20]18.) ตารางผ่อนชำระ-1'!$D1-'[20]18.) ตารางผ่อนชำระ-1'!$F1)</definedName>
    <definedName name="______nn37">IF([21]Schdule!XFD1&lt;0.05,0,[21]Schdule!$B1-[21]Schdule!$D1)</definedName>
    <definedName name="______nn38">#REF!</definedName>
    <definedName name="______nn39">#REF!</definedName>
    <definedName name="______nn4">#REF!</definedName>
    <definedName name="______nn40">'[20]18.) ตารางผ่อนชำระ-1'!$H$7</definedName>
    <definedName name="______nn41">'[20]18.) ตารางผ่อนชำระ-1'!$F$7</definedName>
    <definedName name="______nn42">[21]Schdule!$F$4</definedName>
    <definedName name="______nn43">(_____nn41*12)+_____nn40</definedName>
    <definedName name="______nn44">IF(#REF!-#REF!&lt;1,0,#REF!-#REF!)</definedName>
    <definedName name="______nn45">#REF!</definedName>
    <definedName name="______nn46">#REF!</definedName>
    <definedName name="______nn5">#REF!</definedName>
    <definedName name="______nn6">#REF!</definedName>
    <definedName name="______nn7">IF('[20]18.) ตารางผ่อนชำระ-1'!$I1048576-'[20]18.) ตารางผ่อนชำระ-1'!XFA1&lt;1,0,'[20]18.) ตารางผ่อนชำระ-1'!$I1048576-'[20]18.) ตารางผ่อนชำระ-1'!$E1)</definedName>
    <definedName name="______nn8">#REF!</definedName>
    <definedName name="______nn9">'[20]18.) ตารางผ่อนชำระ-1'!$F$10</definedName>
    <definedName name="______np2" localSheetId="10">#REF!</definedName>
    <definedName name="______np2">#REF!</definedName>
    <definedName name="______nu2" localSheetId="2">#N/A</definedName>
    <definedName name="______nu2">#N/A</definedName>
    <definedName name="______nu3" localSheetId="2">#N/A</definedName>
    <definedName name="______nu3">#N/A</definedName>
    <definedName name="______nu4" localSheetId="10">IF([0]!_______to6&gt;_____fir3,1,"")</definedName>
    <definedName name="______nu4" localSheetId="8">IF(_______to6&gt;_____fir3,1,"")</definedName>
    <definedName name="______nu4" localSheetId="5">IF(_______to6&gt;[0]!_____fir3,1,"")</definedName>
    <definedName name="______nu4" localSheetId="3">IF(_______to6&gt;[0]!_____fir3,1,"")</definedName>
    <definedName name="______nu4" localSheetId="4">IF(_______to6&gt;[0]!_____fir3,1,"")</definedName>
    <definedName name="______nu4" localSheetId="9">IF(_______to6&gt;_____fir3,1,"")</definedName>
    <definedName name="______nu4" localSheetId="2">IF([0]!_______to6&gt;_____fir3,1,"")</definedName>
    <definedName name="______nu4" localSheetId="0">IF(_______to6&gt;_____fir3,1,"")</definedName>
    <definedName name="______nu4">IF(_______to6&gt;_____fir3,1,"")</definedName>
    <definedName name="______nu777" localSheetId="2">#N/A</definedName>
    <definedName name="______nu777">#N/A</definedName>
    <definedName name="______nu8">#N/A</definedName>
    <definedName name="______nu9" localSheetId="2">#N/A</definedName>
    <definedName name="______nu9">#N/A</definedName>
    <definedName name="______num1">#N/A</definedName>
    <definedName name="______num2">#N/A</definedName>
    <definedName name="______num3">#N/A</definedName>
    <definedName name="______num78" localSheetId="2">#N/A</definedName>
    <definedName name="______num78">#N/A</definedName>
    <definedName name="______nw23" localSheetId="10">#REF!</definedName>
    <definedName name="______nw23" localSheetId="8">#REF!</definedName>
    <definedName name="______nw23" localSheetId="5">#REF!</definedName>
    <definedName name="______nw23" localSheetId="3">#REF!</definedName>
    <definedName name="______nw23" localSheetId="4">#REF!</definedName>
    <definedName name="______nw23">#REF!</definedName>
    <definedName name="______oo1">#N/A</definedName>
    <definedName name="______oo10">#N/A</definedName>
    <definedName name="______oo100">IF(#REF!&gt;=___tp1,"",#REF!+1)</definedName>
    <definedName name="______oo11">#N/A</definedName>
    <definedName name="______oo12">#N/A</definedName>
    <definedName name="______oo13">#N/A</definedName>
    <definedName name="______oo14">#N/A</definedName>
    <definedName name="______oo15">#N/A</definedName>
    <definedName name="______oo16">#N/A</definedName>
    <definedName name="______oo17">#N/A</definedName>
    <definedName name="______oo18">#N/A</definedName>
    <definedName name="______oo19">IF(#REF!&gt;=______oo18,"",#REF!+1)</definedName>
    <definedName name="______oo2">#N/A</definedName>
    <definedName name="______oo20">#N/A</definedName>
    <definedName name="______oo21">#N/A</definedName>
    <definedName name="______oo22">#N/A</definedName>
    <definedName name="______oo23">#N/A</definedName>
    <definedName name="______oo24">#N/A</definedName>
    <definedName name="______oo25">#N/A</definedName>
    <definedName name="______oo26">#N/A</definedName>
    <definedName name="______oo28">#N/A</definedName>
    <definedName name="______oo29">#N/A</definedName>
    <definedName name="______oo3">#N/A</definedName>
    <definedName name="______oo30">IF(#REF!&lt;0.05,0,#REF!*รับจ่าย11)</definedName>
    <definedName name="______oo31">Scheduled_Payment+Extra_Payment</definedName>
    <definedName name="______oo32">#N/A</definedName>
    <definedName name="______oo33">#N/A</definedName>
    <definedName name="______oo34">#N/A</definedName>
    <definedName name="______oo35">IF(#REF!&gt;=______oo34,"",#REF!+1)</definedName>
    <definedName name="______oo36">#N/A</definedName>
    <definedName name="______oo37">#N/A</definedName>
    <definedName name="______oo38">#N/A</definedName>
    <definedName name="______oo39">IF(#REF!&gt;=______oo38,"",#REF!+1)</definedName>
    <definedName name="______oo4">IF(#REF!&gt;=_____oo8,"",#REF!+1)</definedName>
    <definedName name="______oo40">IF(#REF!&gt;=___tp1,"",#REF!+1)</definedName>
    <definedName name="______oo5">#N/A</definedName>
    <definedName name="______oo6">#N/A</definedName>
    <definedName name="______oo7">#N/A</definedName>
    <definedName name="______oo8">#N/A</definedName>
    <definedName name="______oo9">IF(#REF!&gt;=_____oo8,"",#REF!+1)</definedName>
    <definedName name="______oo90">Scheduled_Payment+Extra_Payment</definedName>
    <definedName name="______oo93">IF(#REF!&gt;=GHKHGKGHJ,"",#REF!+1)</definedName>
    <definedName name="______oo94">#N/A</definedName>
    <definedName name="______oo95">IF(#REF!&gt;=GHKHGKGHJ,"",#REF!+1)</definedName>
    <definedName name="______oo96">IF(#REF!&gt;=_____mm9,"",#REF!+1)</definedName>
    <definedName name="______oo97">#N/A</definedName>
    <definedName name="______oo98">#N/A</definedName>
    <definedName name="______oo99">#N/A</definedName>
    <definedName name="______p1">#N/A</definedName>
    <definedName name="______p12">#N/A</definedName>
    <definedName name="______p2">#N/A</definedName>
    <definedName name="______p789">#N/A</definedName>
    <definedName name="______pa13">#N/A</definedName>
    <definedName name="______pa14">#N/A</definedName>
    <definedName name="______pa3">#N/A</definedName>
    <definedName name="______pa6">#N/A</definedName>
    <definedName name="______pa7">#N/A</definedName>
    <definedName name="______pa8" localSheetId="10">IF(#REF!&gt;=[0]!____to9,"",#REF!+1)</definedName>
    <definedName name="______pa8" localSheetId="8">IF(#REF!&gt;=____to9,"",#REF!+1)</definedName>
    <definedName name="______pa8" localSheetId="5">IF(#REF!&gt;=____to9,"",#REF!+1)</definedName>
    <definedName name="______pa8" localSheetId="3">IF(#REF!&gt;=____to9,"",#REF!+1)</definedName>
    <definedName name="______pa8" localSheetId="4">IF(#REF!&gt;=____to9,"",#REF!+1)</definedName>
    <definedName name="______pa8" localSheetId="9">IF(#REF!&gt;=____to9,"",#REF!+1)</definedName>
    <definedName name="______pa8" localSheetId="2">IF(#REF!&gt;=[0]!____to9,"",#REF!+1)</definedName>
    <definedName name="______pa8" localSheetId="0">IF(#REF!&gt;=____to9,"",#REF!+1)</definedName>
    <definedName name="______pa8">IF(#REF!&gt;=____to9,"",#REF!+1)</definedName>
    <definedName name="______pay1">#N/A</definedName>
    <definedName name="______pay12">#N/A</definedName>
    <definedName name="______pay123">#N/A</definedName>
    <definedName name="______pay2" localSheetId="8">#REF!</definedName>
    <definedName name="______pay2" localSheetId="9">#REF!</definedName>
    <definedName name="______pay2">#N/A</definedName>
    <definedName name="______pay3">#N/A</definedName>
    <definedName name="______pay333">#N/A</definedName>
    <definedName name="______pay36">#N/A</definedName>
    <definedName name="______pay369">#N/A</definedName>
    <definedName name="______pay77">#N/A</definedName>
    <definedName name="______pay78">#N/A</definedName>
    <definedName name="______pay79">#N/A</definedName>
    <definedName name="______per1" localSheetId="5">#REF!</definedName>
    <definedName name="______per1" localSheetId="3">#REF!</definedName>
    <definedName name="______per1" localSheetId="0">#REF!</definedName>
    <definedName name="______per1">#REF!</definedName>
    <definedName name="______per4578" localSheetId="3">#REF!</definedName>
    <definedName name="______per4578">#REF!</definedName>
    <definedName name="______per458">[17]payment!$A$10:$A$129</definedName>
    <definedName name="______per8">[17]payment!$A$10:$A$129</definedName>
    <definedName name="______pl1">#N/A</definedName>
    <definedName name="______pmt1" localSheetId="10">IF(#REF!&lt;0.05,0,#REF!-#REF!)</definedName>
    <definedName name="______pmt1" localSheetId="8">#N/A</definedName>
    <definedName name="______pmt1" localSheetId="5">IF(#REF!&lt;0.05,0,#REF!-#REF!)</definedName>
    <definedName name="______pmt1" localSheetId="3">IF(#REF!&lt;0.05,0,#REF!-#REF!)</definedName>
    <definedName name="______pmt1" localSheetId="4">IF(#REF!&lt;0.05,0,#REF!-#REF!)</definedName>
    <definedName name="______pmt1" localSheetId="9">#N/A</definedName>
    <definedName name="______pmt1" localSheetId="2">IF(#REF!&lt;0.05,0,#REF!-#REF!)</definedName>
    <definedName name="______pmt1" localSheetId="0">#N/A</definedName>
    <definedName name="______pmt1">IF(#REF!&lt;0.05,0,#REF!-#REF!)</definedName>
    <definedName name="______pmt2" localSheetId="10">IF(#REF!&gt;=[0]!pmmt2,"",#REF!+1)</definedName>
    <definedName name="______pmt2" localSheetId="8">#N/A</definedName>
    <definedName name="______pmt2" localSheetId="5">IF(#REF!&gt;=pmmt2,"",#REF!+1)</definedName>
    <definedName name="______pmt2" localSheetId="7">IF(#REF!&gt;=pmmt2,"",#REF!+1)</definedName>
    <definedName name="______pmt2" localSheetId="3">IF(#REF!&gt;=pmmt2,"",#REF!+1)</definedName>
    <definedName name="______pmt2" localSheetId="4">IF(#REF!&gt;=pmmt2,"",#REF!+1)</definedName>
    <definedName name="______pmt2" localSheetId="9">#N/A</definedName>
    <definedName name="______pmt2" localSheetId="2">#N/A</definedName>
    <definedName name="______pmt2" localSheetId="0">IF(#REF!&gt;=pmmt2,"",#REF!+1)</definedName>
    <definedName name="______pmt2">IF(#REF!&gt;=pmmt2,"",#REF!+1)</definedName>
    <definedName name="______pmt3" localSheetId="10">#REF!</definedName>
    <definedName name="______pmt3" localSheetId="8">#REF!</definedName>
    <definedName name="______pmt3" localSheetId="2">#REF!</definedName>
    <definedName name="______pmt3">#REF!</definedName>
    <definedName name="______pn1" localSheetId="2">IF(#REF!&gt;=[0]!_____tp1,"",#REF!+1)</definedName>
    <definedName name="______pn1">#N/A</definedName>
    <definedName name="______pn2" localSheetId="10">IF(#REF!&gt;=[25]!to,"",#REF!+1)</definedName>
    <definedName name="______pn2" localSheetId="8">IF(#REF!&gt;=[19]!to,"",#REF!+1)</definedName>
    <definedName name="______pn2" localSheetId="5">IF(#REF!&gt;=[26]!to,"",#REF!+1)</definedName>
    <definedName name="______pn2" localSheetId="3">IF(#REF!&gt;=[26]!to,"",#REF!+1)</definedName>
    <definedName name="______pn2" localSheetId="4">IF(#REF!&gt;=[26]!to,"",#REF!+1)</definedName>
    <definedName name="______pn2" localSheetId="9">IF(#REF!&gt;=[7]!to,"",#REF!+1)</definedName>
    <definedName name="______pn2" localSheetId="2">IF(#REF!&gt;=[19]!to,"",#REF!+1)</definedName>
    <definedName name="______pn2" localSheetId="0">#N/A</definedName>
    <definedName name="______pn2">IF(#REF!&gt;=[19]!to,"",#REF!+1)</definedName>
    <definedName name="______pn3" localSheetId="10">#REF!</definedName>
    <definedName name="______pn3" localSheetId="8">#REF!</definedName>
    <definedName name="______pn3" localSheetId="4">#REF!</definedName>
    <definedName name="______pn3" localSheetId="9">#REF!</definedName>
    <definedName name="______pn3" localSheetId="2">#REF!</definedName>
    <definedName name="______pn3">#REF!</definedName>
    <definedName name="______po2">#N/A</definedName>
    <definedName name="______po3">#N/A</definedName>
    <definedName name="______pp1">#N/A</definedName>
    <definedName name="______pr1" localSheetId="10">#REF!</definedName>
    <definedName name="______pr1" localSheetId="8">#REF!</definedName>
    <definedName name="______pr1" localSheetId="5">IF([27]ดอกเบี้ยจ่าย!XFD1&lt;0.05,0,[27]ดอกเบี้ยจ่าย!$C1-[27]ดอกเบี้ยจ่าย!$E1)</definedName>
    <definedName name="______pr1" localSheetId="3">IF([27]ดอกเบี้ยจ่าย!XFD1&lt;0.05,0,[27]ดอกเบี้ยจ่าย!$C1-[27]ดอกเบี้ยจ่าย!$E1)</definedName>
    <definedName name="______pr1" localSheetId="4">IF([27]ดอกเบี้ยจ่าย!XFD1&lt;0.05,0,[27]ดอกเบี้ยจ่าย!$C1-[27]ดอกเบี้ยจ่าย!$E1)</definedName>
    <definedName name="______pr1" localSheetId="0">#REF!</definedName>
    <definedName name="______pr1">#REF!</definedName>
    <definedName name="______pr2" localSheetId="10">#REF!</definedName>
    <definedName name="______pr2" localSheetId="5">#REF!</definedName>
    <definedName name="______pr2" localSheetId="3">#REF!</definedName>
    <definedName name="______pr2" localSheetId="4">#REF!</definedName>
    <definedName name="______pr2">#REF!</definedName>
    <definedName name="______pr3654">#REF!</definedName>
    <definedName name="______pre789">#REF!</definedName>
    <definedName name="______pro1">#REF!</definedName>
    <definedName name="______pro2">#REF!</definedName>
    <definedName name="______ps100">#N/A</definedName>
    <definedName name="______rm2" localSheetId="10">#REF!</definedName>
    <definedName name="______rm2" localSheetId="8">#REF!</definedName>
    <definedName name="______rm2" localSheetId="5">#REF!</definedName>
    <definedName name="______rm2" localSheetId="3">#REF!</definedName>
    <definedName name="______rm2">#REF!</definedName>
    <definedName name="______RO1" localSheetId="10">[28]finance!#REF!</definedName>
    <definedName name="______RO1" localSheetId="8">[28]finance!#REF!</definedName>
    <definedName name="______RO1" localSheetId="5">[28]finance!#REF!</definedName>
    <definedName name="______RO1" localSheetId="3">[28]finance!#REF!</definedName>
    <definedName name="______RO1" localSheetId="4">[28]finance!#REF!</definedName>
    <definedName name="______RO1">[28]finance!#REF!</definedName>
    <definedName name="______s1">#N/A</definedName>
    <definedName name="______sd213" localSheetId="10">#REF!</definedName>
    <definedName name="______sd213" localSheetId="8">#REF!</definedName>
    <definedName name="______sd213" localSheetId="5">#REF!</definedName>
    <definedName name="______sd213" localSheetId="3">#REF!</definedName>
    <definedName name="______sd213">#REF!</definedName>
    <definedName name="______st1" localSheetId="10">#REF!</definedName>
    <definedName name="______st1">#REF!</definedName>
    <definedName name="______ta2" localSheetId="10">#REF!</definedName>
    <definedName name="______ta2">#REF!</definedName>
    <definedName name="______te2">[27]ดอกเบี้ยจ่าย!$E$5</definedName>
    <definedName name="______tem36">[27]ดอกเบี้ยจ่าย!$G$5</definedName>
    <definedName name="______ter11">[29]ดอกเบี้ยจ่าย!$G$5</definedName>
    <definedName name="______ter12">[7]ดอกเบี้ยจ่าย!$G$5</definedName>
    <definedName name="______ter123">[7]ดอกเบี้ยจ่าย!$G$5</definedName>
    <definedName name="______ter456">[7]ดอกเบี้ยจ่าย!$E$5</definedName>
    <definedName name="______ter66">[7]ดอกเบี้ยจ่าย!$E$5</definedName>
    <definedName name="______to1">#N/A</definedName>
    <definedName name="______to5" localSheetId="10">('DSCR (2)'!td*12)+'DSCR (2)'!teo</definedName>
    <definedName name="______to5" localSheetId="8">#N/A</definedName>
    <definedName name="______to5" localSheetId="5">#N/A</definedName>
    <definedName name="______to5" localSheetId="3">#N/A</definedName>
    <definedName name="______to5" localSheetId="9">(งบสรรพากร!td*12)+งบสรรพากร!teo</definedName>
    <definedName name="______to5" localSheetId="2">#N/A</definedName>
    <definedName name="______to5" localSheetId="0">#N/A</definedName>
    <definedName name="______to5">(งบสรรพากร!td*12)+งบสรรพากร!teo</definedName>
    <definedName name="______to6" localSheetId="10">('DSCR (2)'!td*12)+'DSCR (2)'!teo</definedName>
    <definedName name="______to6" localSheetId="8">#N/A</definedName>
    <definedName name="______to6" localSheetId="5">#N/A</definedName>
    <definedName name="______to6" localSheetId="3">#N/A</definedName>
    <definedName name="______to6" localSheetId="9">(งบสรรพากร!td*12)+งบสรรพากร!teo</definedName>
    <definedName name="______to6" localSheetId="2">#N/A</definedName>
    <definedName name="______to6" localSheetId="0">#N/A</definedName>
    <definedName name="______to6">(งบสรรพากร!td*12)+งบสรรพากร!teo</definedName>
    <definedName name="______to789" localSheetId="10">(____ter456*12)+____ter123</definedName>
    <definedName name="______to789" localSheetId="8">(____ter456*12)+____ter123</definedName>
    <definedName name="______to789" localSheetId="5">([0]!____ter456*12)+[0]!____ter123</definedName>
    <definedName name="______to789" localSheetId="3">(____ter456*12)+____ter123</definedName>
    <definedName name="______to789" localSheetId="4">([0]!____ter456*12)+[0]!____ter123</definedName>
    <definedName name="______to789" localSheetId="9">(____ter456*12)+____ter123</definedName>
    <definedName name="______to789" localSheetId="2">(____ter456*12)+____ter123</definedName>
    <definedName name="______to789" localSheetId="0">([0]!____ter456*12)+[0]!____ter123</definedName>
    <definedName name="______to789">(____ter456*12)+____ter123</definedName>
    <definedName name="______to9">#N/A</definedName>
    <definedName name="______top1">#N/A</definedName>
    <definedName name="______tot124" localSheetId="10">#N/A</definedName>
    <definedName name="______tot124" localSheetId="8">#N/A</definedName>
    <definedName name="______tot124" localSheetId="5">#N/A</definedName>
    <definedName name="______tot124" localSheetId="3">#N/A</definedName>
    <definedName name="______tot124" localSheetId="9">(งบสรรพากร!term444*12)+____ter11</definedName>
    <definedName name="______tot124" localSheetId="2">('ภพ 30'!term444*12)+____ter11</definedName>
    <definedName name="______tot124" localSheetId="0">#N/A</definedName>
    <definedName name="______tot124">(งบสรรพากร!term444*12)+____ter11</definedName>
    <definedName name="______tot23" localSheetId="10">(____ter66*12)+____ter12</definedName>
    <definedName name="______tot23" localSheetId="8">(____ter66*12)+____ter12</definedName>
    <definedName name="______tot23" localSheetId="5">([0]!____ter66*12)+[0]!____ter12</definedName>
    <definedName name="______tot23" localSheetId="3">(____ter66*12)+____ter12</definedName>
    <definedName name="______tot23" localSheetId="4">([0]!____ter66*12)+[0]!____ter12</definedName>
    <definedName name="______tot23" localSheetId="9">(____ter66*12)+____ter12</definedName>
    <definedName name="______tot23" localSheetId="2">(____ter66*12)+____ter12</definedName>
    <definedName name="______tot23" localSheetId="0">([0]!____ter66*12)+[0]!____ter12</definedName>
    <definedName name="______tot23">(____ter66*12)+____ter12</definedName>
    <definedName name="______tov3" localSheetId="10">('DSCR (2)'!td*12)+'DSCR (2)'!teo</definedName>
    <definedName name="______tov3" localSheetId="8">#N/A</definedName>
    <definedName name="______tov3" localSheetId="5">#N/A</definedName>
    <definedName name="______tov3" localSheetId="3">#N/A</definedName>
    <definedName name="______tov3" localSheetId="9">(งบสรรพากร!td*12)+งบสรรพากร!teo</definedName>
    <definedName name="______tov3" localSheetId="2">#N/A</definedName>
    <definedName name="______tov3" localSheetId="0">#N/A</definedName>
    <definedName name="______tov3">(งบสรรพากร!td*12)+งบสรรพากร!teo</definedName>
    <definedName name="______tp1">#N/A</definedName>
    <definedName name="______vv1">#N/A</definedName>
    <definedName name="______vv2">#N/A</definedName>
    <definedName name="______xlfn.BAHTTEXT" hidden="1">#NAME?</definedName>
    <definedName name="______yy1" localSheetId="10">IF(#REF!&gt;=[0]!_____tp1,"",#REF!+1)</definedName>
    <definedName name="______yy1" localSheetId="8">IF(#REF!&gt;=_____tp1,"",#REF!+1)</definedName>
    <definedName name="______yy1" localSheetId="5">IF(#REF!&gt;=_____tp1,"",#REF!+1)</definedName>
    <definedName name="______yy1" localSheetId="3">IF(#REF!&gt;=_____tp1,"",#REF!+1)</definedName>
    <definedName name="______yy1" localSheetId="4">IF(#REF!&gt;=_____tp1,"",#REF!+1)</definedName>
    <definedName name="______yy1" localSheetId="9">IF(#REF!&gt;=_____tp1,"",#REF!+1)</definedName>
    <definedName name="______yy1" localSheetId="2">IF(#REF!&gt;=[0]!_____tp1,"",#REF!+1)</definedName>
    <definedName name="______yy1" localSheetId="0">IF(#REF!&gt;=_____tp1,"",#REF!+1)</definedName>
    <definedName name="______yy1">IF(#REF!&gt;=_____tp1,"",#REF!+1)</definedName>
    <definedName name="______zz1">#N/A</definedName>
    <definedName name="______zz10">IF(#REF!&gt;=______zz9,"",#REF!+1)</definedName>
    <definedName name="______zz100">#N/A</definedName>
    <definedName name="______zz101">IF(#REF!&gt;=______zz104,"",#REF!+1)</definedName>
    <definedName name="______zz102">#N/A</definedName>
    <definedName name="______zz103">#N/A</definedName>
    <definedName name="______zz104">#N/A</definedName>
    <definedName name="______zz105">Scheduled_Payment+Extra_Payment</definedName>
    <definedName name="______zz106">#N/A</definedName>
    <definedName name="______zz107">IF(#REF!&gt;=[0]!GHKHGKGHJ,"",#REF!+1)</definedName>
    <definedName name="______zz109">Scheduled_Payment+Extra_Payment</definedName>
    <definedName name="______zz11">#N/A</definedName>
    <definedName name="______zz110">IF(#REF!&lt;0.05,0,#REF!*[0]!รับจ่าย11)</definedName>
    <definedName name="______zz111">Scheduled_Payment+Extra_Payment</definedName>
    <definedName name="______zz112">IF(#REF!&lt;0.05,0,#REF!*______zz113)</definedName>
    <definedName name="______zz113">#N/A</definedName>
    <definedName name="______zz114">#N/A</definedName>
    <definedName name="______zz120">#N/A</definedName>
    <definedName name="______zz121">IF(#REF!&gt;=______zz122,"",#REF!+1)</definedName>
    <definedName name="______zz122">#N/A</definedName>
    <definedName name="______zz123">#N/A</definedName>
    <definedName name="______zz124">#N/A</definedName>
    <definedName name="______zz125">#N/A</definedName>
    <definedName name="______zz126">#N/A</definedName>
    <definedName name="______zz127">IF(#REF!&gt;=______zz132,"",#REF!+1)</definedName>
    <definedName name="______zz128">#N/A</definedName>
    <definedName name="______zz129">#N/A</definedName>
    <definedName name="______zz13">#N/A</definedName>
    <definedName name="______zz130">#N/A</definedName>
    <definedName name="______zz131">#N/A</definedName>
    <definedName name="______zz132">#N/A</definedName>
    <definedName name="______zz133">Scheduled_Payment+Extra_Payment</definedName>
    <definedName name="______zz134">Scheduled_Payment+Extra_Payment</definedName>
    <definedName name="______zz135">#N/A</definedName>
    <definedName name="______zz136">#N/A</definedName>
    <definedName name="______zz137">#N/A</definedName>
    <definedName name="______zz138">#N/A</definedName>
    <definedName name="______zz139">IF(#REF!&lt;0.05,0,#REF!*[0]!รับจ่าย11)</definedName>
    <definedName name="______zz14">#N/A</definedName>
    <definedName name="______zz140">Scheduled_Payment+Extra_Payment</definedName>
    <definedName name="______zz15">#N/A</definedName>
    <definedName name="______zz16">IF(#REF!&gt;=______zz20,"",#REF!+1)</definedName>
    <definedName name="______zz17">#N/A</definedName>
    <definedName name="______zz18">#N/A</definedName>
    <definedName name="______zz19">#N/A</definedName>
    <definedName name="______zz2">#N/A</definedName>
    <definedName name="______zz20">#N/A</definedName>
    <definedName name="______zz21">IF(#REF!&gt;=______zz20,"",#REF!+1)</definedName>
    <definedName name="______zz22">#N/A</definedName>
    <definedName name="______zz23">#N/A</definedName>
    <definedName name="______zz24">#N/A</definedName>
    <definedName name="______zz25">#N/A</definedName>
    <definedName name="______zz26">IF(#REF!&gt;=______zz30,"",#REF!+1)</definedName>
    <definedName name="______zz27">#N/A</definedName>
    <definedName name="______zz28">#N/A</definedName>
    <definedName name="______zz29">#N/A</definedName>
    <definedName name="______zz3">#N/A</definedName>
    <definedName name="______zz30">#N/A</definedName>
    <definedName name="______zz31">IF(#REF!&gt;=______zz30,"",#REF!+1)</definedName>
    <definedName name="______zz32">IF(#REF!&gt;=___tp1,"",#REF!+1)</definedName>
    <definedName name="______zz33">IF(#REF!&gt;=___tp1,"",#REF!+1)</definedName>
    <definedName name="______zz34">#N/A</definedName>
    <definedName name="______zz35">#N/A</definedName>
    <definedName name="______zz36">#N/A</definedName>
    <definedName name="______zz37">#N/A</definedName>
    <definedName name="______zz38">IF(#REF!&gt;=[0]!GHKHGKGHJ,"",#REF!+1)</definedName>
    <definedName name="______zz39">#N/A</definedName>
    <definedName name="______zz4">#N/A</definedName>
    <definedName name="______zz40">#N/A</definedName>
    <definedName name="______zz41">#N/A</definedName>
    <definedName name="______zz42">IF(#REF!&lt;0.05,0,#REF!*______zz43)</definedName>
    <definedName name="______zz43">#N/A</definedName>
    <definedName name="______zz44">#N/A</definedName>
    <definedName name="______zz45">#N/A</definedName>
    <definedName name="______zz46">IF(#REF!&gt;=[0]!______mm9,"",#REF!+1)</definedName>
    <definedName name="______zz47">IF(#REF!&gt;=______zz48,"",#REF!+1)</definedName>
    <definedName name="______zz48">#N/A</definedName>
    <definedName name="______zz49">#N/A</definedName>
    <definedName name="______zz5">IF(#REF!&gt;=______zz9,"",#REF!+1)</definedName>
    <definedName name="______zz50">#N/A</definedName>
    <definedName name="______zz51">Scheduled_Payment+Extra_Payment</definedName>
    <definedName name="______zz53">Scheduled_Payment+Extra_Payment</definedName>
    <definedName name="______zz54">#N/A</definedName>
    <definedName name="______zz55">#N/A</definedName>
    <definedName name="______zz56">IF(#REF!&lt;0.05,0,#REF!*[0]!รับจ่าย11)</definedName>
    <definedName name="______zz57">Scheduled_Payment+Extra_Payment</definedName>
    <definedName name="______zz58">IF(#REF!&gt;=______zz60,"",#REF!+1)</definedName>
    <definedName name="______zz59">#N/A</definedName>
    <definedName name="______zz6">#N/A</definedName>
    <definedName name="______zz60">#N/A</definedName>
    <definedName name="______zz61">IF(#REF!&gt;=______zz60,"",#REF!+1)</definedName>
    <definedName name="______zz62">IF(#REF!&gt;=______zz65,"",#REF!+1)</definedName>
    <definedName name="______zz64">#N/A</definedName>
    <definedName name="______zz65">#N/A</definedName>
    <definedName name="______zz67">IF(#REF!&gt;=______zz65,"",#REF!+1)</definedName>
    <definedName name="______zz68">IF(#REF!&gt;=___tp1,"",#REF!+1)</definedName>
    <definedName name="______zz69">IF(#REF!&gt;=___tp1,"",#REF!+1)</definedName>
    <definedName name="______zz7">#N/A</definedName>
    <definedName name="______zz70">#N/A</definedName>
    <definedName name="______zz71">#N/A</definedName>
    <definedName name="______zz72">#N/A</definedName>
    <definedName name="______zz73">IF(#REF!&gt;=[0]!______mm9,"",#REF!+1)</definedName>
    <definedName name="______zz74">IF(#REF!&gt;=[0]!GHKHGKGHJ,"",#REF!+1)</definedName>
    <definedName name="______zz75">#N/A</definedName>
    <definedName name="______zz76">IF(#REF!&gt;=[0]!GHKHGKGHJ,"",#REF!+1)</definedName>
    <definedName name="______zz77">Scheduled_Payment+Extra_Payment</definedName>
    <definedName name="______zz78">IF(#REF!&lt;0.05,0,#REF!*[0]!รับจ่าย11)</definedName>
    <definedName name="______zz79">Scheduled_Payment+Extra_Payment</definedName>
    <definedName name="______zz8">#N/A</definedName>
    <definedName name="______zz80">IF(#REF!&lt;0.05,0,#REF!*______zz81)</definedName>
    <definedName name="______zz81">#N/A</definedName>
    <definedName name="______zz82">#N/A</definedName>
    <definedName name="______zz83">#N/A</definedName>
    <definedName name="______zz87">#N/A</definedName>
    <definedName name="______zz88">#N/A</definedName>
    <definedName name="______zz89">#N/A</definedName>
    <definedName name="______zz9">#N/A</definedName>
    <definedName name="______zz90">#N/A</definedName>
    <definedName name="______zz92">IF(#REF!&gt;=______zz50,"",#REF!+1)</definedName>
    <definedName name="______zz93">#N/A</definedName>
    <definedName name="______zz94">#N/A</definedName>
    <definedName name="______zz95">#N/A</definedName>
    <definedName name="______zz96">#N/A</definedName>
    <definedName name="______zz97">IF(#REF!&gt;=______zz40,"",#REF!+1)</definedName>
    <definedName name="______zz98">#N/A</definedName>
    <definedName name="______zz99">#N/A</definedName>
    <definedName name="_____70_16_Used_by_Dept" localSheetId="5">#REF!</definedName>
    <definedName name="_____70_16_Used_by_Dept" localSheetId="3">#REF!</definedName>
    <definedName name="_____70_16_Used_by_Dept" localSheetId="4">#REF!</definedName>
    <definedName name="_____70_16_Used_by_Dept">#REF!</definedName>
    <definedName name="_____a1">#N/A</definedName>
    <definedName name="_____a68000" localSheetId="10">#REF!</definedName>
    <definedName name="_____a68000" localSheetId="8">#REF!</definedName>
    <definedName name="_____a68000" localSheetId="5">#REF!</definedName>
    <definedName name="_____a68000" localSheetId="3">#REF!</definedName>
    <definedName name="_____a68000">#REF!</definedName>
    <definedName name="_____aaa1">#N/A</definedName>
    <definedName name="_____aaa10">#N/A</definedName>
    <definedName name="_____aaa11">#N/A</definedName>
    <definedName name="_____aaa12">#N/A</definedName>
    <definedName name="_____aaa13">#N/A</definedName>
    <definedName name="_____aaa2">#N/A</definedName>
    <definedName name="_____aaa20">#REF!</definedName>
    <definedName name="_____aaa21">#N/A</definedName>
    <definedName name="_____aaa23">#N/A</definedName>
    <definedName name="_____aaa24">#N/A</definedName>
    <definedName name="_____aaa25">#N/A</definedName>
    <definedName name="_____aaa26">#N/A</definedName>
    <definedName name="_____aaa27">IF(#REF!&lt;0.05,0,#REF!*_____aaa13)</definedName>
    <definedName name="_____aaa28">#REF!</definedName>
    <definedName name="_____aaa29">#N/A</definedName>
    <definedName name="_____aaa3">#N/A</definedName>
    <definedName name="_____aaa30">#N/A</definedName>
    <definedName name="_____aaa31">#N/A</definedName>
    <definedName name="_____aaa33">#N/A</definedName>
    <definedName name="_____aaa34">#N/A</definedName>
    <definedName name="_____aaa35">#N/A</definedName>
    <definedName name="_____aaa36">#N/A</definedName>
    <definedName name="_____aaa37">#N/A</definedName>
    <definedName name="_____aaa38">#REF!</definedName>
    <definedName name="_____aaa39">#N/A</definedName>
    <definedName name="_____aaa4">IF(#REF!&gt;=_____aaa34,"",#REF!+1)</definedName>
    <definedName name="_____aaa40">#N/A</definedName>
    <definedName name="_____aaa41">#REF!</definedName>
    <definedName name="_____aaa42">#REF!</definedName>
    <definedName name="_____aaa43">(_____aaa42*12)+_____aaa41</definedName>
    <definedName name="_____aaa44">Scheduled_Payment+Extra_Payment</definedName>
    <definedName name="_____aaa45">#N/A</definedName>
    <definedName name="_____aaa46">#N/A</definedName>
    <definedName name="_____aaa47">([0]!_____aaa42*12)+[0]!_____aaa41</definedName>
    <definedName name="_____aaa48">IF(#REF!&gt;=_____aaa34,"",#REF!+1)</definedName>
    <definedName name="_____aaa49">([0]!_____aaa42*12)+[0]!_____aaa41</definedName>
    <definedName name="_____aaa5">(_____aaa42*12)+_____aaa41</definedName>
    <definedName name="_____aaa50">([0]!_____aaa42*12)+[0]!_____aaa41</definedName>
    <definedName name="_____aaa51">#N/A</definedName>
    <definedName name="_____aaa54">#N/A</definedName>
    <definedName name="_____aaa55">([0]!_____aaa42*12)+[0]!_____aaa41</definedName>
    <definedName name="_____aaa56">IF(#REF!&gt;=_____aaa25,"",#REF!+1)</definedName>
    <definedName name="_____aaa57">#N/A</definedName>
    <definedName name="_____aaa58">#N/A</definedName>
    <definedName name="_____aaa59">([0]!_____aaa42*12)+[0]!_____aaa41</definedName>
    <definedName name="_____aaa6">(_____aaa42*12)+_____aaa41</definedName>
    <definedName name="_____aaa60">#N/A</definedName>
    <definedName name="_____aaa61">([0]!_____aaa42*12)+[0]!_____aaa41</definedName>
    <definedName name="_____aaa62">#N/A</definedName>
    <definedName name="_____aaa63">[0]!_____aaa20/12</definedName>
    <definedName name="_____aaa64">#N/A</definedName>
    <definedName name="_____aaa7">#REF!</definedName>
    <definedName name="_____aaa8">#N/A</definedName>
    <definedName name="_____acc11">IF([29]ดอกเบี้ยจ่าย!$A1="",0,[29]ดอกเบี้ยจ่าย!$F1048576+[29]ดอกเบี้ยจ่าย!$C1)</definedName>
    <definedName name="_____acc2">([0]!________aaa38*12)+[0]!________aaa34</definedName>
    <definedName name="_____acc3">#N/A</definedName>
    <definedName name="_____acc4">IF([29]ดอกเบี้ยจ่าย!$A1="",0,[29]ดอกเบี้ยจ่าย!A1048576+[29]ดอกเบี้ยจ่าย!XFC1)</definedName>
    <definedName name="_____acc5">IF([29]ดอกเบี้ยจ่าย!$A1="",0,[29]ดอกเบี้ยจ่าย!A1048576+[29]ดอกเบี้ยจ่าย!XFC1)</definedName>
    <definedName name="_____acc6">IF([29]ดอกเบี้ยจ่าย!$A1="",0,[29]ดอกเบี้ยจ่าย!$F1048576+[29]ดอกเบี้ยจ่าย!$C1)</definedName>
    <definedName name="_____acc789">IF([29]ดอกเบี้ยจ่าย!$A1="",0,[29]ดอกเบี้ยจ่าย!$F1048576+[29]ดอกเบี้ยจ่าย!$C1)</definedName>
    <definedName name="_____acc8">IF([29]ดอกเบี้ยจ่าย!$A1="",0,[29]ดอกเบี้ยจ่าย!$F1048576+[29]ดอกเบี้ยจ่าย!$C1)</definedName>
    <definedName name="_____acc88">IF([29]ดอกเบี้ยจ่าย!$A1="",0,[29]ดอกเบี้ยจ่าย!A1048576+[29]ดอกเบี้ยจ่าย!XFC1)</definedName>
    <definedName name="_____acc896">IF([29]ดอกเบี้ยจ่าย!$A1="",0,[29]ดอกเบี้ยจ่าย!$F1048576+[29]ดอกเบี้ยจ่าย!$C1)</definedName>
    <definedName name="_____acc9">IF([29]ดอกเบี้ยจ่าย!$A1="",0,[29]ดอกเบี้ยจ่าย!A1048576+[29]ดอกเบี้ยจ่าย!XFC1)</definedName>
    <definedName name="_____ba78">[17]payment!$I$10:$I$129</definedName>
    <definedName name="_____bay1">#N/A</definedName>
    <definedName name="_____bay2">#N/A</definedName>
    <definedName name="_____bay3">#N/A</definedName>
    <definedName name="_____bs1">#N/A</definedName>
    <definedName name="_____bs2">#N/A</definedName>
    <definedName name="_____bsu1" localSheetId="10">#REF!</definedName>
    <definedName name="_____bsu1" localSheetId="5">#REF!</definedName>
    <definedName name="_____bsu1" localSheetId="3">#REF!</definedName>
    <definedName name="_____bsu1" localSheetId="4">#REF!</definedName>
    <definedName name="_____bsu1" localSheetId="2">#REF!</definedName>
    <definedName name="_____bsu1">#REF!</definedName>
    <definedName name="_____bsy69" localSheetId="10">#REF!</definedName>
    <definedName name="_____bsy69" localSheetId="2">#REF!</definedName>
    <definedName name="_____bsy69">#REF!</definedName>
    <definedName name="_____CA1">#N/A</definedName>
    <definedName name="_____caf3">#N/A</definedName>
    <definedName name="_____CF1">#N/A</definedName>
    <definedName name="_____CRR9">#N/A</definedName>
    <definedName name="_____div2" localSheetId="10">#REF!</definedName>
    <definedName name="_____div2" localSheetId="8">#REF!</definedName>
    <definedName name="_____div2" localSheetId="5">#REF!</definedName>
    <definedName name="_____div2" localSheetId="3">#REF!</definedName>
    <definedName name="_____div2">#REF!</definedName>
    <definedName name="_____end1">IF([29]ดอกเบี้ยจ่าย!$H1048576-[29]ดอกเบี้ยจ่าย!XFA1&lt;1,0,[29]ดอกเบี้ยจ่าย!$H1048576-[29]ดอกเบี้ยจ่าย!$D1)</definedName>
    <definedName name="_____end3">IF([29]ดอกเบี้ยจ่าย!$H1048576-[29]ดอกเบี้ยจ่าย!XFA1&lt;1,0,[29]ดอกเบี้ยจ่าย!$H1048576-[29]ดอกเบี้ยจ่าย!$D1)</definedName>
    <definedName name="_____end5">IF([29]ดอกเบี้ยจ่าย!$H1048576-[29]ดอกเบี้ยจ่าย!XFA1&lt;1,0,[29]ดอกเบี้ยจ่าย!$H1048576-[29]ดอกเบี้ยจ่าย!$D1)</definedName>
    <definedName name="_____end56">IF([29]ดอกเบี้ยจ่าย!$H1048576-[29]ดอกเบี้ยจ่าย!XFA1&lt;1,0,[29]ดอกเบี้ยจ่าย!$H1048576-[29]ดอกเบี้ยจ่าย!$D1)</definedName>
    <definedName name="_____end9">IF([29]ดอกเบี้ยจ่าย!$H1048576-[29]ดอกเบี้ยจ่าย!XFA1&lt;1,0,[29]ดอกเบี้ยจ่าย!$H1048576-[29]ดอกเบี้ยจ่าย!$D1)</definedName>
    <definedName name="_____f12">#N/A</definedName>
    <definedName name="_____f1233">[29]ดอกเบี้ยจ่าย!$E$7</definedName>
    <definedName name="_____fin458" localSheetId="10">#REF!</definedName>
    <definedName name="_____fin458" localSheetId="5">#REF!</definedName>
    <definedName name="_____fin458" localSheetId="3">#REF!</definedName>
    <definedName name="_____fin458" localSheetId="2">#REF!</definedName>
    <definedName name="_____fin458">#REF!</definedName>
    <definedName name="_____fir3">[7]ดอกเบี้ยจ่าย!$E$8</definedName>
    <definedName name="_____fix1">[29]ดอกเบี้ยจ่าย!$E$7</definedName>
    <definedName name="_____fix112">[29]ดอกเบี้ยจ่าย!$E$7</definedName>
    <definedName name="_____fix2">[29]ดอกเบี้ยจ่าย!$E$7</definedName>
    <definedName name="_____fix5">[29]ดอกเบี้ยจ่าย!$E$7</definedName>
    <definedName name="_____fl1">#N/A</definedName>
    <definedName name="_____fr455">[29]ดอกเบี้ยจ่าย!$G$6</definedName>
    <definedName name="_____HP1">#N/A</definedName>
    <definedName name="_____in1">#N/A</definedName>
    <definedName name="_____in2" localSheetId="8">[0]!___int8/12</definedName>
    <definedName name="_____in2" localSheetId="9">[0]!___int8/12</definedName>
    <definedName name="_____in2">#N/A</definedName>
    <definedName name="_____in3" localSheetId="8">[0]!___int8/12</definedName>
    <definedName name="_____in3" localSheetId="9">[0]!___int8/12</definedName>
    <definedName name="_____in3">#N/A</definedName>
    <definedName name="_____in789645" localSheetId="10">#REF!</definedName>
    <definedName name="_____in789645" localSheetId="5">#REF!</definedName>
    <definedName name="_____in789645" localSheetId="3">#REF!</definedName>
    <definedName name="_____in789645" localSheetId="4">#REF!</definedName>
    <definedName name="_____in789645" localSheetId="2">#REF!</definedName>
    <definedName name="_____in789645">#REF!</definedName>
    <definedName name="_____Int1">IF([4]Payment!$J1048576-[4]Payment!XFA1&lt;1,0,[4]Payment!$J1048576-[4]Payment!$F1)</definedName>
    <definedName name="_____int11">#N/A</definedName>
    <definedName name="_____int123" localSheetId="8">[0]!___int14/12</definedName>
    <definedName name="_____int123" localSheetId="9">[0]!___int14/12</definedName>
    <definedName name="_____int123">#N/A</definedName>
    <definedName name="_____int14">[7]ดอกเบี้ยจ่าย!$E$4</definedName>
    <definedName name="_____int25">[7]ดอกเบี้ยจ่าย!$E$4</definedName>
    <definedName name="_____int3">#N/A</definedName>
    <definedName name="_____int36" localSheetId="8">[0]!___int25/12</definedName>
    <definedName name="_____int36" localSheetId="9">[0]!___int25/12</definedName>
    <definedName name="_____int36">#N/A</definedName>
    <definedName name="_____int39">#N/A</definedName>
    <definedName name="_____int45">#N/A</definedName>
    <definedName name="_____int6" localSheetId="8">[0]!___int8/12</definedName>
    <definedName name="_____int6" localSheetId="9">[0]!___int8/12</definedName>
    <definedName name="_____int6">#N/A</definedName>
    <definedName name="_____int8">[7]ดอกเบี้ยจ่าย!$E$4</definedName>
    <definedName name="_____inv2" localSheetId="10">#REF!</definedName>
    <definedName name="_____inv2" localSheetId="8">#REF!</definedName>
    <definedName name="_____inv2" localSheetId="5">#REF!</definedName>
    <definedName name="_____inv2" localSheetId="3">#REF!</definedName>
    <definedName name="_____inv2" localSheetId="4">#REF!</definedName>
    <definedName name="_____inv2">#REF!</definedName>
    <definedName name="_____IRR1" localSheetId="10">#REF!</definedName>
    <definedName name="_____IRR1">#REF!</definedName>
    <definedName name="_____IRR2" localSheetId="10">#REF!</definedName>
    <definedName name="_____IRR2">#REF!</definedName>
    <definedName name="_____IRR3" localSheetId="10">#REF!</definedName>
    <definedName name="_____IRR3">#REF!</definedName>
    <definedName name="_____itp1">#N/A</definedName>
    <definedName name="_____k1">#N/A</definedName>
    <definedName name="_____kk100">IF(#REF!&lt;0.05,0,#REF!*__________na17)</definedName>
    <definedName name="_____kk47">#N/A</definedName>
    <definedName name="_____kk48">IF(#REF!&lt;0.05,0,#REF!*__________na17)</definedName>
    <definedName name="_____kk49">#N/A</definedName>
    <definedName name="_____kk50">#N/A</definedName>
    <definedName name="_____kk51">#N/A</definedName>
    <definedName name="_____kk52">#N/A</definedName>
    <definedName name="_____kk53">#N/A</definedName>
    <definedName name="_____kk54">#N/A</definedName>
    <definedName name="_____kk55">#N/A</definedName>
    <definedName name="_____kk56">OFFSET([0]!__________kk48,0,0,__________zz26)</definedName>
    <definedName name="_____kk57">#N/A</definedName>
    <definedName name="_____kk58">#N/A</definedName>
    <definedName name="_____kk59">#N/A</definedName>
    <definedName name="_____kk60">IF(#REF!&gt;=__________nn37,"",#REF!+1)</definedName>
    <definedName name="_____kk61">#N/A</definedName>
    <definedName name="_____kk62">#N/A</definedName>
    <definedName name="_____kk63">#N/A</definedName>
    <definedName name="_____kk64">#N/A</definedName>
    <definedName name="_____kk65">#N/A</definedName>
    <definedName name="_____kk66">IF(#REF!&gt;=[0]!_____kk65,"",#REF!+1)</definedName>
    <definedName name="_____kk67">#N/A</definedName>
    <definedName name="_____kk68">#N/A</definedName>
    <definedName name="_____kk69">#N/A</definedName>
    <definedName name="_____kk70">IF(#REF!&lt;0.05,0,#REF!*__________oo24)</definedName>
    <definedName name="_____kk71">#N/A</definedName>
    <definedName name="_____kk72">IF(#REF!&lt;0.05,0,#REF!*__________na17)</definedName>
    <definedName name="_____kk73">#N/A</definedName>
    <definedName name="_____kk74">#N/A</definedName>
    <definedName name="_____kk75">#N/A</definedName>
    <definedName name="_____kk76">#N/A</definedName>
    <definedName name="_____kk77">#N/A</definedName>
    <definedName name="_____kk78">OFFSET([0]!__________kk48,0,0,__________zz10)</definedName>
    <definedName name="_____kk79">#N/A</definedName>
    <definedName name="_____kk80">IF(#REF!&gt;=__________oo40,"",#REF!+1)</definedName>
    <definedName name="_____kk81">#N/A</definedName>
    <definedName name="_____kk82">#N/A</definedName>
    <definedName name="_____kk83">#N/A</definedName>
    <definedName name="_____kk84">IF(#REF!&gt;=__________zz68,"",#REF!+1)</definedName>
    <definedName name="_____kk85">#N/A</definedName>
    <definedName name="_____kk86">#N/A</definedName>
    <definedName name="_____kk87">#N/A</definedName>
    <definedName name="_____kk88">#N/A</definedName>
    <definedName name="_____kk89">#N/A</definedName>
    <definedName name="_____kk91">#N/A</definedName>
    <definedName name="_____kk92">#N/A</definedName>
    <definedName name="_____kk93">#N/A</definedName>
    <definedName name="_____kk94">#N/A</definedName>
    <definedName name="_____kk95">#N/A</definedName>
    <definedName name="_____kk96">#N/A</definedName>
    <definedName name="_____kk97">#N/A</definedName>
    <definedName name="_____kk98">#N/A</definedName>
    <definedName name="_____kk99">#N/A</definedName>
    <definedName name="_____l1">[29]ดอกเบี้ยจ่าย!$E$3</definedName>
    <definedName name="_____l2" localSheetId="5">[19]PAYMENT!$H$10:$H$129</definedName>
    <definedName name="_____l2" localSheetId="4">[19]PAYMENT!$H$10:$H$129</definedName>
    <definedName name="_____l2" localSheetId="0">[30]payment!$H$10:$H$129</definedName>
    <definedName name="_____l2">[19]PAYMENT!$H$10:$H$129</definedName>
    <definedName name="_____la1" localSheetId="10">#REF!</definedName>
    <definedName name="_____la1" localSheetId="8">#REF!</definedName>
    <definedName name="_____la1" localSheetId="5">#REF!</definedName>
    <definedName name="_____la1" localSheetId="3">#REF!</definedName>
    <definedName name="_____la1" localSheetId="4">#REF!</definedName>
    <definedName name="_____la1" localSheetId="2">#REF!</definedName>
    <definedName name="_____la1">#REF!</definedName>
    <definedName name="_____la10" localSheetId="10">#REF!</definedName>
    <definedName name="_____la10" localSheetId="4">#REF!</definedName>
    <definedName name="_____la10" localSheetId="2">#REF!</definedName>
    <definedName name="_____la10">#REF!</definedName>
    <definedName name="_____la11" localSheetId="10">IF(#REF!&lt;0.05,0,#REF!-#REF!)</definedName>
    <definedName name="_____la11" localSheetId="8">IF(#REF!&lt;0.05,0,#REF!-#REF!)</definedName>
    <definedName name="_____la11" localSheetId="5">IF(#REF!&lt;0.05,0,#REF!-#REF!)</definedName>
    <definedName name="_____la11" localSheetId="3">IF(#REF!&lt;0.05,0,#REF!-#REF!)</definedName>
    <definedName name="_____la11" localSheetId="4">IF(#REF!&lt;0.05,0,#REF!-#REF!)</definedName>
    <definedName name="_____la11" localSheetId="2">IF(#REF!&lt;0.05,0,#REF!-#REF!)</definedName>
    <definedName name="_____la11">IF(#REF!&lt;0.05,0,#REF!-#REF!)</definedName>
    <definedName name="_____la12" localSheetId="10">#N/A</definedName>
    <definedName name="_____la12" localSheetId="8">#N/A</definedName>
    <definedName name="_____la12" localSheetId="5">#N/A</definedName>
    <definedName name="_____la12" localSheetId="3">#N/A</definedName>
    <definedName name="_____la12" localSheetId="9">#N/A</definedName>
    <definedName name="_____la12" localSheetId="2">IF(#REF!&lt;0.05,0,#REF!*_____________________________________la5)</definedName>
    <definedName name="_____la12" localSheetId="0">#N/A</definedName>
    <definedName name="_____la12">IF(#REF!&lt;0.05,0,#REF!*_____________________________________la5)</definedName>
    <definedName name="_____la13" localSheetId="10">IF(#REF!="",0,#REF!+#REF!)</definedName>
    <definedName name="_____la13" localSheetId="8">IF(#REF!="",0,#REF!+#REF!)</definedName>
    <definedName name="_____la13" localSheetId="5">IF(#REF!="",0,#REF!+#REF!)</definedName>
    <definedName name="_____la13" localSheetId="3">IF(#REF!="",0,#REF!+#REF!)</definedName>
    <definedName name="_____la13" localSheetId="4">IF(#REF!="",0,#REF!+#REF!)</definedName>
    <definedName name="_____la13" localSheetId="2">IF(#REF!="",0,#REF!+#REF!)</definedName>
    <definedName name="_____la13">IF(#REF!="",0,#REF!+#REF!)</definedName>
    <definedName name="_____la14" localSheetId="10">IF(#REF!="",0,#REF!+#REF!)</definedName>
    <definedName name="_____la14" localSheetId="5">IF(#REF!="",0,#REF!+#REF!)</definedName>
    <definedName name="_____la14" localSheetId="3">IF(#REF!="",0,#REF!+#REF!)</definedName>
    <definedName name="_____la14" localSheetId="4">IF(#REF!="",0,#REF!+#REF!)</definedName>
    <definedName name="_____la14" localSheetId="2">IF(#REF!="",0,#REF!+#REF!)</definedName>
    <definedName name="_____la14">IF(#REF!="",0,#REF!+#REF!)</definedName>
    <definedName name="_____la15" localSheetId="10">IF(#REF!-#REF!&lt;1,0,#REF!-#REF!)</definedName>
    <definedName name="_____la15" localSheetId="8">IF(#REF!-#REF!&lt;1,0,#REF!-#REF!)</definedName>
    <definedName name="_____la15" localSheetId="5">IF(#REF!-#REF!&lt;1,0,#REF!-#REF!)</definedName>
    <definedName name="_____la15" localSheetId="3">IF(#REF!-#REF!&lt;1,0,#REF!-#REF!)</definedName>
    <definedName name="_____la15" localSheetId="4">IF(#REF!-#REF!&lt;1,0,#REF!-#REF!)</definedName>
    <definedName name="_____la15" localSheetId="2">IF(#REF!-#REF!&lt;1,0,#REF!-#REF!)</definedName>
    <definedName name="_____la15">IF(#REF!-#REF!&lt;1,0,#REF!-#REF!)</definedName>
    <definedName name="_____la2" localSheetId="8">(Statement!_____la3*12)+[0]!_____la4</definedName>
    <definedName name="_____la2" localSheetId="5">#N/A</definedName>
    <definedName name="_____la2" localSheetId="4">#N/A</definedName>
    <definedName name="_____la2" localSheetId="9">('[8]รายชื่อบริษัทเช่า ปี 55'!____la3*12)+'[8]รายชื่อบริษัทเช่า ปี 55'!____la4</definedName>
    <definedName name="_____la2" localSheetId="0">('[9]รายชื่อบริษัทเช่า ปี 55'!____la3*12)+'[9]รายชื่อบริษัทเช่า ปี 55'!____la4</definedName>
    <definedName name="_____la2">#N/A</definedName>
    <definedName name="_____la3" localSheetId="10">#REF!</definedName>
    <definedName name="_____la3" localSheetId="8">#REF!</definedName>
    <definedName name="_____la3" localSheetId="5">#REF!</definedName>
    <definedName name="_____la3" localSheetId="3">#REF!</definedName>
    <definedName name="_____la3" localSheetId="4">#REF!</definedName>
    <definedName name="_____la3" localSheetId="2">#REF!</definedName>
    <definedName name="_____la3">#REF!</definedName>
    <definedName name="_____la4" localSheetId="10">#REF!</definedName>
    <definedName name="_____la4" localSheetId="2">#REF!</definedName>
    <definedName name="_____la4">#REF!</definedName>
    <definedName name="_____la5" localSheetId="10">#N/A</definedName>
    <definedName name="_____la5" localSheetId="8">Statement!_____la1/12</definedName>
    <definedName name="_____la5" localSheetId="5">#N/A</definedName>
    <definedName name="_____la5" localSheetId="3">#N/A</definedName>
    <definedName name="_____la5" localSheetId="4">#N/A</definedName>
    <definedName name="_____la5" localSheetId="9">'[8]รายชื่อบริษัทเช่า ปี 55'!____la1/12</definedName>
    <definedName name="_____la5" localSheetId="2">'ภพ 30'!_____la1/12</definedName>
    <definedName name="_____la5" localSheetId="0">'[9]รายชื่อบริษัทเช่า ปี 55'!____la1/12</definedName>
    <definedName name="_____la5">_____la1/12</definedName>
    <definedName name="_____la6" localSheetId="10">#REF!</definedName>
    <definedName name="_____la6" localSheetId="8">#REF!</definedName>
    <definedName name="_____la6" localSheetId="5">#REF!</definedName>
    <definedName name="_____la6" localSheetId="3">#REF!</definedName>
    <definedName name="_____la6" localSheetId="4">#REF!</definedName>
    <definedName name="_____la6" localSheetId="2">#REF!</definedName>
    <definedName name="_____la6">#REF!</definedName>
    <definedName name="_____la7">#N/A</definedName>
    <definedName name="_____la8" localSheetId="10">IF(#REF!&gt;=_______________________________________la2,"",#REF!+1)</definedName>
    <definedName name="_____la8" localSheetId="8">#N/A</definedName>
    <definedName name="_____la8" localSheetId="5">IF(#REF!&gt;=_______________________________________la2,"",#REF!+1)</definedName>
    <definedName name="_____la8" localSheetId="3">IF(#REF!&gt;=_______________________________________la2,"",#REF!+1)</definedName>
    <definedName name="_____la8" localSheetId="4">IF(#REF!&gt;=_______________________________________la2,"",#REF!+1)</definedName>
    <definedName name="_____la8" localSheetId="9">IF(#REF!&gt;=งบสรรพากร!_____la2,"",#REF!+1)</definedName>
    <definedName name="_____la8" localSheetId="2">IF(#REF!&gt;=_______________________________________la2,"",#REF!+1)</definedName>
    <definedName name="_____la8" localSheetId="0">#N/A</definedName>
    <definedName name="_____la8">IF(#REF!&gt;=_______________________________________la2,"",#REF!+1)</definedName>
    <definedName name="_____la9" localSheetId="10">#REF!</definedName>
    <definedName name="_____la9" localSheetId="4">#REF!</definedName>
    <definedName name="_____la9" localSheetId="2">#REF!</definedName>
    <definedName name="_____la9">#REF!</definedName>
    <definedName name="_____lo77">[29]ดอกเบี้ยจ่าย!$E$3</definedName>
    <definedName name="_____lo9">[29]ดอกเบี้ยจ่าย!$E$3</definedName>
    <definedName name="_____m1" localSheetId="10">#REF!</definedName>
    <definedName name="_____m1" localSheetId="2">#REF!</definedName>
    <definedName name="_____m1">#REF!</definedName>
    <definedName name="_____ma456" localSheetId="10">#REF!</definedName>
    <definedName name="_____ma456" localSheetId="2">#REF!</definedName>
    <definedName name="_____ma456">#REF!</definedName>
    <definedName name="_____ma4587" localSheetId="10">#REF!</definedName>
    <definedName name="_____ma4587" localSheetId="2">#REF!</definedName>
    <definedName name="_____ma4587">#REF!</definedName>
    <definedName name="_____me1" localSheetId="10">#REF!</definedName>
    <definedName name="_____me1" localSheetId="2">#REF!</definedName>
    <definedName name="_____me1">#REF!</definedName>
    <definedName name="_____me789" localSheetId="10">#REF!</definedName>
    <definedName name="_____me789" localSheetId="2">#REF!</definedName>
    <definedName name="_____me789">#REF!</definedName>
    <definedName name="_____mec3" localSheetId="10">#REF!</definedName>
    <definedName name="_____mec3" localSheetId="2">#REF!</definedName>
    <definedName name="_____mec3">#REF!</definedName>
    <definedName name="_____ml1" localSheetId="10">#REF!</definedName>
    <definedName name="_____ml1" localSheetId="2">#REF!</definedName>
    <definedName name="_____ml1">#REF!</definedName>
    <definedName name="_____mlr6" localSheetId="10">#REF!</definedName>
    <definedName name="_____mlr6" localSheetId="2">#REF!</definedName>
    <definedName name="_____mlr6">#REF!</definedName>
    <definedName name="_____mm1">#N/A</definedName>
    <definedName name="_____mm10">#N/A</definedName>
    <definedName name="_____mm100">#N/A</definedName>
    <definedName name="_____mm101">#N/A</definedName>
    <definedName name="_____mm102">#N/A</definedName>
    <definedName name="_____mm103">#N/A</definedName>
    <definedName name="_____mm104">#N/A</definedName>
    <definedName name="_____mm105">#N/A</definedName>
    <definedName name="_____mm106">IF(#REF!-#REF!&lt;1,0,#REF!-#REF!)</definedName>
    <definedName name="_____mm107">#N/A</definedName>
    <definedName name="_____mm108">#REF!</definedName>
    <definedName name="_____mm109">#N/A</definedName>
    <definedName name="_____mm11">#N/A</definedName>
    <definedName name="_____mm110">#N/A</definedName>
    <definedName name="_____mm111">#N/A</definedName>
    <definedName name="_____mm112">#N/A</definedName>
    <definedName name="_____mm113">IF(#REF!&lt;0.05,0,#REF!*__________na17)</definedName>
    <definedName name="_____mm114">#REF!</definedName>
    <definedName name="_____mm115">#N/A</definedName>
    <definedName name="_____mm13">#N/A</definedName>
    <definedName name="_____mm14">#N/A</definedName>
    <definedName name="_____mm15">IF(#REF!&gt;=_________aaa8,"",#REF!+1)</definedName>
    <definedName name="_____mm17">#N/A</definedName>
    <definedName name="_____mm18">([0]!________aaa38*12)+[0]!________aaa34</definedName>
    <definedName name="_____mm19">#N/A</definedName>
    <definedName name="_____mm2">#N/A</definedName>
    <definedName name="_____mm20">IF(#REF!&gt;=_________aaa8,"",#REF!+1)</definedName>
    <definedName name="_____mm21">#N/A</definedName>
    <definedName name="_____mm22">#N/A</definedName>
    <definedName name="_____mm23">#N/A</definedName>
    <definedName name="_____mm24">IF(#REF!&gt;=_________kk51,"",#REF!+1)</definedName>
    <definedName name="_____mm25">#N/A</definedName>
    <definedName name="_____mm26">#N/A</definedName>
    <definedName name="_____mm27">#N/A</definedName>
    <definedName name="_____mm28">([0]!________aaa38*12)+[0]!________aaa34</definedName>
    <definedName name="_____mm29">#N/A</definedName>
    <definedName name="_____mm3">#N/A</definedName>
    <definedName name="_____mm30">IF(#REF!&gt;=_________kk51,"",#REF!+1)</definedName>
    <definedName name="_____mm31">IF(#REF!&gt;=___tp1,"",#REF!+1)</definedName>
    <definedName name="_____mm32">IF(#REF!&gt;=___tp1,"",#REF!+1)</definedName>
    <definedName name="_____mm33">#N/A</definedName>
    <definedName name="_____mm34">#REF!</definedName>
    <definedName name="_____mm35">#REF!</definedName>
    <definedName name="_____mm36">#REF!</definedName>
    <definedName name="_____mm38">#REF!</definedName>
    <definedName name="_____mm39">#REF!</definedName>
    <definedName name="_____mm4">#N/A</definedName>
    <definedName name="_____mm40">#N/A</definedName>
    <definedName name="_____mm42">#N/A</definedName>
    <definedName name="_____mm43">#N/A</definedName>
    <definedName name="_____mm44">#N/A</definedName>
    <definedName name="_____mm45">#N/A</definedName>
    <definedName name="_____mm46">#N/A</definedName>
    <definedName name="_____mm47">#N/A</definedName>
    <definedName name="_____mm48">#REF!</definedName>
    <definedName name="_____mm5">#N/A</definedName>
    <definedName name="_____mm50">#N/A</definedName>
    <definedName name="_____mm51">#N/A</definedName>
    <definedName name="_____mm52">#N/A</definedName>
    <definedName name="_____mm53">#N/A</definedName>
    <definedName name="_____mm55">#REF!</definedName>
    <definedName name="_____mm56">#N/A</definedName>
    <definedName name="_____mm57">#N/A</definedName>
    <definedName name="_____mm58">#REF!</definedName>
    <definedName name="_____mm59">#N/A</definedName>
    <definedName name="_____mm6">#N/A</definedName>
    <definedName name="_____mm60">#N/A</definedName>
    <definedName name="_____mm62">IF(#REF!&lt;0.05,0,#REF!*__________na17)</definedName>
    <definedName name="_____mm63">#N/A</definedName>
    <definedName name="_____mm64">IF(#REF!&lt;0.05,0,#REF!*_________kk74)</definedName>
    <definedName name="_____mm65">#N/A</definedName>
    <definedName name="_____mm66">#N/A</definedName>
    <definedName name="_____mm67">#N/A</definedName>
    <definedName name="_____mm7">#N/A</definedName>
    <definedName name="_____mm8">#N/A</definedName>
    <definedName name="_____mm89">[0]!_________kk64/12</definedName>
    <definedName name="_____mm9">#N/A</definedName>
    <definedName name="_____mm90">IF(#REF!&lt;0.05,0,#REF!*_________nn5)</definedName>
    <definedName name="_____mm91">OFFSET([0]!__________kk48,0,0,_________kk68)</definedName>
    <definedName name="_____mm92">#N/A</definedName>
    <definedName name="_____mm93">#N/A</definedName>
    <definedName name="_____mm94">#N/A</definedName>
    <definedName name="_____mm95">IF(#REF!&gt;=_________aaa48,"",#REF!+1)</definedName>
    <definedName name="_____mm96">IF(#REF!&gt;=[0]!_____mm104,"",#REF!+1)</definedName>
    <definedName name="_____mm97">#N/A</definedName>
    <definedName name="_____mm98">#N/A</definedName>
    <definedName name="_____mm99">#N/A</definedName>
    <definedName name="_____n789" localSheetId="5">IF(_____to789&gt;[17]!fires145,1,"")</definedName>
    <definedName name="_____n789" localSheetId="3">IF(_____to789&gt;[17]!fires145,1,"")</definedName>
    <definedName name="_____n789" localSheetId="4">IF(_____to789&gt;[17]!fires145,1,"")</definedName>
    <definedName name="_____n789">#N/A</definedName>
    <definedName name="_____na1">#N/A</definedName>
    <definedName name="_____na10">#N/A</definedName>
    <definedName name="_____na11">#N/A</definedName>
    <definedName name="_____na12">#N/A</definedName>
    <definedName name="_____na13">#N/A</definedName>
    <definedName name="_____na14">#N/A</definedName>
    <definedName name="_____na15">#N/A</definedName>
    <definedName name="_____na16">IF(#REF!&lt;0.05,0,IF(_________mm101&lt;=[0]!__________acc2,[0]!__________zz5*_________mm113,[0]!__________aaa51))</definedName>
    <definedName name="_____na17">IF(#REF!&gt;=_________mm105,"",#REF!+1)</definedName>
    <definedName name="_____na19">#N/A</definedName>
    <definedName name="_____na2">#N/A</definedName>
    <definedName name="_____na20">#N/A</definedName>
    <definedName name="_____na23">#N/A</definedName>
    <definedName name="_____na24">#N/A</definedName>
    <definedName name="_____na25">IF([31]ผ่อนชำระ!$A1048576&gt;=_________mm108,"",[31]ผ่อนชำระ!$A1048576+1)</definedName>
    <definedName name="_____na26">#N/A</definedName>
    <definedName name="_____na27">([0]!__________mm95*12)+[0]!__________mm15</definedName>
    <definedName name="_____na28">#N/A</definedName>
    <definedName name="_____na4">#N/A</definedName>
    <definedName name="_____na5">IF(#REF!&lt;0.05,0,#REF!*_________mm113)</definedName>
    <definedName name="_____na6">#N/A</definedName>
    <definedName name="_____na7">#N/A</definedName>
    <definedName name="_____na8">#N/A</definedName>
    <definedName name="_____na9">#N/A</definedName>
    <definedName name="_____new1">'[7]หน้า 1'!$N$2</definedName>
    <definedName name="_____new2" localSheetId="10">#REF!</definedName>
    <definedName name="_____new2" localSheetId="5">'[7]หน้า 1'!$N$2</definedName>
    <definedName name="_____new2" localSheetId="3">'[7]หน้า 1'!$N$2</definedName>
    <definedName name="_____new2" localSheetId="4">'[7]หน้า 1'!$N$2</definedName>
    <definedName name="_____new2" localSheetId="0">#REF!</definedName>
    <definedName name="_____new2">#REF!</definedName>
    <definedName name="_____new3" localSheetId="10">#REF!</definedName>
    <definedName name="_____new3" localSheetId="5">#REF!</definedName>
    <definedName name="_____new3" localSheetId="3">#REF!</definedName>
    <definedName name="_____new3" localSheetId="4">#REF!</definedName>
    <definedName name="_____new3">#REF!</definedName>
    <definedName name="_____nn1">#N/A</definedName>
    <definedName name="_____nn10">'[20]18.) ตารางผ่อนชำระ-1'!$F$9</definedName>
    <definedName name="_____nn11">'[20]18.) ตารางผ่อนชำระ-1'!$H$8</definedName>
    <definedName name="_____nn13">#REF!</definedName>
    <definedName name="_____nn14">#N/A</definedName>
    <definedName name="_____nn15">#N/A</definedName>
    <definedName name="_____nn16">#REF!</definedName>
    <definedName name="_____nn17">#REF!</definedName>
    <definedName name="_____nn18">'[20]18.) ตารางผ่อนชำระ-1'!$F$3</definedName>
    <definedName name="_____nn19">#REF!</definedName>
    <definedName name="_____nn2">IF('[20]18.) ตารางผ่อนชำระ-1'!$B1="",0,'[20]18.) ตารางผ่อนชำระ-1'!A1048576+'[20]18.) ตารางผ่อนชำระ-1'!XFC1)</definedName>
    <definedName name="_____nn20">#REF!</definedName>
    <definedName name="_____nn21">#REF!</definedName>
    <definedName name="_____nn23">#REF!</definedName>
    <definedName name="_____nn24">#REF!</definedName>
    <definedName name="_____nn25">#REF!</definedName>
    <definedName name="_____nn28">#REF!</definedName>
    <definedName name="_____nn29">#N/A</definedName>
    <definedName name="_____nn3">IF('[20]18.) ตารางผ่อนชำระ-1'!$B1="",0,'[20]18.) ตารางผ่อนชำระ-1'!$G1048576+'[20]18.) ตารางผ่อนชำระ-1'!$D1)</definedName>
    <definedName name="_____nn30">#REF!</definedName>
    <definedName name="_____nn31">#N/A</definedName>
    <definedName name="_____nn32">#N/A</definedName>
    <definedName name="_____nn33">(_________mm56*12)+_________mm55</definedName>
    <definedName name="_____nn34">#REF!</definedName>
    <definedName name="_____nn36">IF('[20]18.) ตารางผ่อนชำระ-1'!XFD1&lt;0.05,0,'[20]18.) ตารางผ่อนชำระ-1'!$D1-'[20]18.) ตารางผ่อนชำระ-1'!$F1)</definedName>
    <definedName name="_____nn37">IF([21]Schdule!XFD1&lt;0.05,0,[21]Schdule!$B1-[21]Schdule!$D1)</definedName>
    <definedName name="_____nn38">#REF!</definedName>
    <definedName name="_____nn39">#REF!</definedName>
    <definedName name="_____nn4">#REF!</definedName>
    <definedName name="_____nn40">'[20]18.) ตารางผ่อนชำระ-1'!$H$7</definedName>
    <definedName name="_____nn41">'[20]18.) ตารางผ่อนชำระ-1'!$F$7</definedName>
    <definedName name="_____nn42">[21]Schdule!$F$4</definedName>
    <definedName name="_____nn43">(_________mm56*12)+_________mm55</definedName>
    <definedName name="_____nn44">IF(#REF!-#REF!&lt;1,0,#REF!-#REF!)</definedName>
    <definedName name="_____nn45">#REF!</definedName>
    <definedName name="_____nn46">#REF!</definedName>
    <definedName name="_____nn5">#REF!</definedName>
    <definedName name="_____nn6">#REF!</definedName>
    <definedName name="_____nn7">IF('[20]18.) ตารางผ่อนชำระ-1'!$I1048576-'[20]18.) ตารางผ่อนชำระ-1'!XFA1&lt;1,0,'[20]18.) ตารางผ่อนชำระ-1'!$I1048576-'[20]18.) ตารางผ่อนชำระ-1'!$E1)</definedName>
    <definedName name="_____nn8">#REF!</definedName>
    <definedName name="_____nn9">'[20]18.) ตารางผ่อนชำระ-1'!$F$10</definedName>
    <definedName name="_____np2" localSheetId="10">#REF!</definedName>
    <definedName name="_____np2">#REF!</definedName>
    <definedName name="_____nu2">#N/A</definedName>
    <definedName name="_____nu3">#N/A</definedName>
    <definedName name="_____nu4">#N/A</definedName>
    <definedName name="_____nu777" localSheetId="5">IF(_____tot124&gt;[17]!first33,1,"")</definedName>
    <definedName name="_____nu777" localSheetId="3">IF(_____tot124&gt;[17]!first33,1,"")</definedName>
    <definedName name="_____nu777" localSheetId="4">IF(_____tot124&gt;[17]!first33,1,"")</definedName>
    <definedName name="_____nu777">#N/A</definedName>
    <definedName name="_____nu8">#N/A</definedName>
    <definedName name="_____nu9">#N/A</definedName>
    <definedName name="_____num1">#N/A</definedName>
    <definedName name="_____num2">#N/A</definedName>
    <definedName name="_____num3">#N/A</definedName>
    <definedName name="_____num78" localSheetId="5">IF(_____tot23&gt;[17]!first6,1,"")</definedName>
    <definedName name="_____num78" localSheetId="3">IF(_____tot23&gt;[17]!first6,1,"")</definedName>
    <definedName name="_____num78" localSheetId="4">IF(_____tot23&gt;[17]!first6,1,"")</definedName>
    <definedName name="_____num78">#N/A</definedName>
    <definedName name="_____nw23" localSheetId="10">#REF!</definedName>
    <definedName name="_____nw23" localSheetId="8">#REF!</definedName>
    <definedName name="_____nw23" localSheetId="5">#REF!</definedName>
    <definedName name="_____nw23" localSheetId="3">#REF!</definedName>
    <definedName name="_____nw23" localSheetId="4">#REF!</definedName>
    <definedName name="_____nw23">#REF!</definedName>
    <definedName name="_____oo1">#N/A</definedName>
    <definedName name="_____oo10">#N/A</definedName>
    <definedName name="_____oo100">IF(#REF!&gt;=___tp1,"",#REF!+1)</definedName>
    <definedName name="_____oo11">#N/A</definedName>
    <definedName name="_____oo12">#N/A</definedName>
    <definedName name="_____oo13">#N/A</definedName>
    <definedName name="_____oo14">#N/A</definedName>
    <definedName name="_____oo15">#N/A</definedName>
    <definedName name="_____oo16">#N/A</definedName>
    <definedName name="_____oo17">([0]!________aaa38*12)+[0]!________aaa34</definedName>
    <definedName name="_____oo18">#N/A</definedName>
    <definedName name="_____oo19">#N/A</definedName>
    <definedName name="_____oo2">#N/A</definedName>
    <definedName name="_____oo20">#N/A</definedName>
    <definedName name="_____oo21">#N/A</definedName>
    <definedName name="_____oo22">#N/A</definedName>
    <definedName name="_____oo23">#N/A</definedName>
    <definedName name="_____oo24">#N/A</definedName>
    <definedName name="_____oo25">#N/A</definedName>
    <definedName name="_____oo26">#N/A</definedName>
    <definedName name="_____oo28">([0]!________aaa38*12)+[0]!________aaa34</definedName>
    <definedName name="_____oo29">([0]!________aaa38*12)+[0]!________aaa34</definedName>
    <definedName name="_____oo3">#N/A</definedName>
    <definedName name="_____oo30">IF(#REF!&lt;0.05,0,#REF!*__________na17)</definedName>
    <definedName name="_____oo31">#N/A</definedName>
    <definedName name="_____oo32">#N/A</definedName>
    <definedName name="_____oo33">([0]!________aaa38*12)+[0]!________aaa34</definedName>
    <definedName name="_____oo34">#N/A</definedName>
    <definedName name="_____oo35">#N/A</definedName>
    <definedName name="_____oo36">#N/A</definedName>
    <definedName name="_____oo37">([0]!________aaa38*12)+[0]!________aaa34</definedName>
    <definedName name="_____oo38">#N/A</definedName>
    <definedName name="_____oo39">#N/A</definedName>
    <definedName name="_____oo4">#N/A</definedName>
    <definedName name="_____oo40">IF(#REF!&gt;=___tp1,"",#REF!+1)</definedName>
    <definedName name="_____oo5">#N/A</definedName>
    <definedName name="_____oo6">#N/A</definedName>
    <definedName name="_____oo7">#N/A</definedName>
    <definedName name="_____oo8">#N/A</definedName>
    <definedName name="_____oo9">#N/A</definedName>
    <definedName name="_____oo90">#N/A</definedName>
    <definedName name="_____oo93">#N/A</definedName>
    <definedName name="_____oo94">#N/A</definedName>
    <definedName name="_____oo95">#N/A</definedName>
    <definedName name="_____oo96">#N/A</definedName>
    <definedName name="_____oo97">#N/A</definedName>
    <definedName name="_____oo98">#N/A</definedName>
    <definedName name="_____oo99">#N/A</definedName>
    <definedName name="_____p1">#N/A</definedName>
    <definedName name="_____p12">#N/A</definedName>
    <definedName name="_____p2">#N/A</definedName>
    <definedName name="_____p789">#N/A</definedName>
    <definedName name="_____pa13">#N/A</definedName>
    <definedName name="_____pa14">#N/A</definedName>
    <definedName name="_____pa3">#N/A</definedName>
    <definedName name="_____pa6">#N/A</definedName>
    <definedName name="_____pa7">#N/A</definedName>
    <definedName name="_____pa8">#N/A</definedName>
    <definedName name="_____pay1">#N/A</definedName>
    <definedName name="_____pay12">#N/A</definedName>
    <definedName name="_____pay123">#N/A</definedName>
    <definedName name="_____pay2" localSheetId="8">#REF!</definedName>
    <definedName name="_____pay2" localSheetId="9">#REF!</definedName>
    <definedName name="_____pay2">#N/A</definedName>
    <definedName name="_____pay3">#N/A</definedName>
    <definedName name="_____pay333">#N/A</definedName>
    <definedName name="_____pay36">#N/A</definedName>
    <definedName name="_____pay369">#N/A</definedName>
    <definedName name="_____pay77">#N/A</definedName>
    <definedName name="_____pay78">#N/A</definedName>
    <definedName name="_____pay79">#N/A</definedName>
    <definedName name="_____per1" localSheetId="10">#REF!</definedName>
    <definedName name="_____per1" localSheetId="5">#REF!</definedName>
    <definedName name="_____per1" localSheetId="3">#REF!</definedName>
    <definedName name="_____per1" localSheetId="2">#REF!</definedName>
    <definedName name="_____per1">#REF!</definedName>
    <definedName name="_____per4578" localSheetId="10">#REF!</definedName>
    <definedName name="_____per4578" localSheetId="2">#REF!</definedName>
    <definedName name="_____per4578">#REF!</definedName>
    <definedName name="_____per458" localSheetId="5">[19]PAYMENT!$A$10:$A$129</definedName>
    <definedName name="_____per458" localSheetId="4">[19]PAYMENT!$A$10:$A$129</definedName>
    <definedName name="_____per458" localSheetId="0">[30]payment!$A$10:$A$129</definedName>
    <definedName name="_____per458">[19]PAYMENT!$A$10:$A$129</definedName>
    <definedName name="_____per8" localSheetId="5">[19]PAYMENT!$A$10:$A$129</definedName>
    <definedName name="_____per8" localSheetId="4">[19]PAYMENT!$A$10:$A$129</definedName>
    <definedName name="_____per8" localSheetId="0">[30]payment!$A$10:$A$129</definedName>
    <definedName name="_____per8">[19]PAYMENT!$A$10:$A$129</definedName>
    <definedName name="_____pl1" localSheetId="2">[18]!Interest_Rate/12</definedName>
    <definedName name="_____pl1">#N/A</definedName>
    <definedName name="_____pmt1" localSheetId="10">IF(#REF!&lt;0.05,0,#REF!-#REF!)</definedName>
    <definedName name="_____pmt1" localSheetId="8">#N/A</definedName>
    <definedName name="_____pmt1" localSheetId="5">IF(#REF!&lt;0.05,0,#REF!-#REF!)</definedName>
    <definedName name="_____pmt1" localSheetId="3">IF(#REF!&lt;0.05,0,#REF!-#REF!)</definedName>
    <definedName name="_____pmt1" localSheetId="4">IF(#REF!&lt;0.05,0,#REF!-#REF!)</definedName>
    <definedName name="_____pmt1" localSheetId="9">#N/A</definedName>
    <definedName name="_____pmt1" localSheetId="2">IF(#REF!&lt;0.05,0,#REF!-#REF!)</definedName>
    <definedName name="_____pmt1" localSheetId="0">IF(#REF!&lt;0.05,0,#REF!-#REF!)</definedName>
    <definedName name="_____pmt1">IF(#REF!&lt;0.05,0,#REF!-#REF!)</definedName>
    <definedName name="_____pmt2" localSheetId="5">#N/A</definedName>
    <definedName name="_____pmt2" localSheetId="4">#N/A</definedName>
    <definedName name="_____pmt2" localSheetId="0">IF(#REF!&gt;=pmmt2,"",#REF!+1)</definedName>
    <definedName name="_____pmt2">#N/A</definedName>
    <definedName name="_____pmt3" localSheetId="10">#REF!</definedName>
    <definedName name="_____pmt3" localSheetId="8">#REF!</definedName>
    <definedName name="_____pmt3" localSheetId="5">#REF!</definedName>
    <definedName name="_____pmt3" localSheetId="3">#REF!</definedName>
    <definedName name="_____pmt3" localSheetId="4">#REF!</definedName>
    <definedName name="_____pmt3" localSheetId="2">#REF!</definedName>
    <definedName name="_____pmt3">#REF!</definedName>
    <definedName name="_____pn1">#N/A</definedName>
    <definedName name="_____pn2" localSheetId="10">#N/A</definedName>
    <definedName name="_____pn2" localSheetId="8">#N/A</definedName>
    <definedName name="_____pn2" localSheetId="5">#N/A</definedName>
    <definedName name="_____pn2" localSheetId="3">#N/A</definedName>
    <definedName name="_____pn2" localSheetId="9">#N/A</definedName>
    <definedName name="_____pn2" localSheetId="2">[18]FL!$D$8</definedName>
    <definedName name="_____pn2" localSheetId="0">#N/A</definedName>
    <definedName name="_____pn2">[18]FL!$D$8</definedName>
    <definedName name="_____pn3" localSheetId="10">#REF!</definedName>
    <definedName name="_____pn3" localSheetId="8">#REF!</definedName>
    <definedName name="_____pn3" localSheetId="5">#REF!</definedName>
    <definedName name="_____pn3" localSheetId="3">#REF!</definedName>
    <definedName name="_____pn3" localSheetId="4">#REF!</definedName>
    <definedName name="_____pn3" localSheetId="9">#REF!</definedName>
    <definedName name="_____pn3" localSheetId="2">#REF!</definedName>
    <definedName name="_____pn3">#REF!</definedName>
    <definedName name="_____po2">#N/A</definedName>
    <definedName name="_____po3">#N/A</definedName>
    <definedName name="_____pp1">#N/A</definedName>
    <definedName name="_____pr1" localSheetId="10">#REF!</definedName>
    <definedName name="_____pr1" localSheetId="8">#REF!</definedName>
    <definedName name="_____pr1" localSheetId="5">#REF!</definedName>
    <definedName name="_____pr1" localSheetId="3">#REF!</definedName>
    <definedName name="_____pr1">#REF!</definedName>
    <definedName name="_____pr2" localSheetId="10">#REF!</definedName>
    <definedName name="_____pr2">#REF!</definedName>
    <definedName name="_____pr3654" localSheetId="10">#REF!</definedName>
    <definedName name="_____pr3654" localSheetId="2">#REF!</definedName>
    <definedName name="_____pr3654">#REF!</definedName>
    <definedName name="_____pre789" localSheetId="10">#REF!</definedName>
    <definedName name="_____pre789" localSheetId="2">#REF!</definedName>
    <definedName name="_____pre789">#REF!</definedName>
    <definedName name="_____pro1" localSheetId="10">#REF!</definedName>
    <definedName name="_____pro1" localSheetId="2">#REF!</definedName>
    <definedName name="_____pro1">#REF!</definedName>
    <definedName name="_____pro2" localSheetId="10">#REF!</definedName>
    <definedName name="_____pro2" localSheetId="2">#REF!</definedName>
    <definedName name="_____pro2">#REF!</definedName>
    <definedName name="_____ps100">#N/A</definedName>
    <definedName name="_____rm2" localSheetId="10">#REF!</definedName>
    <definedName name="_____rm2" localSheetId="8">#REF!</definedName>
    <definedName name="_____rm2" localSheetId="5">#REF!</definedName>
    <definedName name="_____rm2" localSheetId="3">#REF!</definedName>
    <definedName name="_____rm2">#REF!</definedName>
    <definedName name="_____RO1" localSheetId="10">[28]finance!#REF!</definedName>
    <definedName name="_____RO1" localSheetId="8">[28]finance!#REF!</definedName>
    <definedName name="_____RO1" localSheetId="5">[28]finance!#REF!</definedName>
    <definedName name="_____RO1" localSheetId="3">[28]finance!#REF!</definedName>
    <definedName name="_____RO1" localSheetId="4">[28]finance!#REF!</definedName>
    <definedName name="_____RO1">[28]finance!#REF!</definedName>
    <definedName name="_____s1">#N/A</definedName>
    <definedName name="_____sd213" localSheetId="10">#REF!</definedName>
    <definedName name="_____sd213" localSheetId="8">#REF!</definedName>
    <definedName name="_____sd213" localSheetId="5">#REF!</definedName>
    <definedName name="_____sd213" localSheetId="3">#REF!</definedName>
    <definedName name="_____sd213">#REF!</definedName>
    <definedName name="_____st1" localSheetId="10">#REF!</definedName>
    <definedName name="_____st1">#REF!</definedName>
    <definedName name="_____ta2" localSheetId="10">#REF!</definedName>
    <definedName name="_____ta2">#REF!</definedName>
    <definedName name="_____te2">[29]ดอกเบี้ยจ่าย!$E$5</definedName>
    <definedName name="_____tem36">[29]ดอกเบี้ยจ่าย!$G$5</definedName>
    <definedName name="_____ter11">[27]ดอกเบี้ยจ่าย!$G$5</definedName>
    <definedName name="_____ter12">[7]ดอกเบี้ยจ่าย!$G$5</definedName>
    <definedName name="_____ter123">[7]ดอกเบี้ยจ่าย!$G$5</definedName>
    <definedName name="_____ter456">[7]ดอกเบี้ยจ่าย!$E$5</definedName>
    <definedName name="_____ter66">[7]ดอกเบี้ยจ่าย!$E$5</definedName>
    <definedName name="_____to1" localSheetId="8">#N/A</definedName>
    <definedName name="_____to1" localSheetId="9">(งบสรรพากร!td*12)+งบสรรพากร!teo</definedName>
    <definedName name="_____to1">#N/A</definedName>
    <definedName name="_____to5" localSheetId="8">#N/A</definedName>
    <definedName name="_____to5" localSheetId="9">(งบสรรพากร!td*12)+งบสรรพากร!teo</definedName>
    <definedName name="_____to5">#N/A</definedName>
    <definedName name="_____to6" localSheetId="5">([17]!td*12)+[17]!teo</definedName>
    <definedName name="_____to6" localSheetId="3">([17]!td*12)+[17]!teo</definedName>
    <definedName name="_____to6" localSheetId="4">([17]!td*12)+[17]!teo</definedName>
    <definedName name="_____to6">#N/A</definedName>
    <definedName name="_____to789" localSheetId="8">([0]!___ter456*12)+[0]!___ter123</definedName>
    <definedName name="_____to789" localSheetId="9">([0]!___ter456*12)+[0]!___ter123</definedName>
    <definedName name="_____to789">#N/A</definedName>
    <definedName name="_____to9">#N/A</definedName>
    <definedName name="_____top1">#N/A</definedName>
    <definedName name="_____tot124" localSheetId="8">#N/A</definedName>
    <definedName name="_____tot124" localSheetId="9">(งบสรรพากร!term444*12)+[0]!___ter11</definedName>
    <definedName name="_____tot124">#N/A</definedName>
    <definedName name="_____tot23" localSheetId="8">([0]!___ter66*12)+[0]!___ter12</definedName>
    <definedName name="_____tot23" localSheetId="9">([0]!___ter66*12)+[0]!___ter12</definedName>
    <definedName name="_____tot23">#N/A</definedName>
    <definedName name="_____tov3" localSheetId="8">#N/A</definedName>
    <definedName name="_____tov3" localSheetId="5">([17]!td*12)+[17]!teo</definedName>
    <definedName name="_____tov3" localSheetId="3">([17]!td*12)+[17]!teo</definedName>
    <definedName name="_____tov3" localSheetId="4">([17]!td*12)+[17]!teo</definedName>
    <definedName name="_____tov3" localSheetId="9">(งบสรรพากร!td*12)+งบสรรพากร!teo</definedName>
    <definedName name="_____tov3" localSheetId="0">#N/A</definedName>
    <definedName name="_____tov3">(งบสรรพากร!td*12)+งบสรรพากร!teo</definedName>
    <definedName name="_____tp1">#N/A</definedName>
    <definedName name="_____vv1">#N/A</definedName>
    <definedName name="_____vv2">#N/A</definedName>
    <definedName name="_____xlfn.BAHTTEXT" hidden="1">#NAME?</definedName>
    <definedName name="_____yy1" localSheetId="10">IF(#REF!&gt;=[0]!_____tp1,"",#REF!+1)</definedName>
    <definedName name="_____yy1" localSheetId="8">IF(#REF!&gt;=_____tp1,"",#REF!+1)</definedName>
    <definedName name="_____yy1" localSheetId="5">IF(#REF!&gt;=_____tp1,"",#REF!+1)</definedName>
    <definedName name="_____yy1" localSheetId="3">IF(#REF!&gt;=_____tp1,"",#REF!+1)</definedName>
    <definedName name="_____yy1" localSheetId="4">IF(#REF!&gt;=_____tp1,"",#REF!+1)</definedName>
    <definedName name="_____yy1" localSheetId="9">IF(#REF!&gt;=_____tp1,"",#REF!+1)</definedName>
    <definedName name="_____yy1" localSheetId="2">IF(#REF!&gt;=[0]!_____tp1,"",#REF!+1)</definedName>
    <definedName name="_____yy1" localSheetId="0">IF(#REF!&gt;=_____tp1,"",#REF!+1)</definedName>
    <definedName name="_____yy1">IF(#REF!&gt;=_____tp1,"",#REF!+1)</definedName>
    <definedName name="_____zz1">#N/A</definedName>
    <definedName name="_____zz10">IF(#REF!&gt;=_____zz9,"",#REF!+1)</definedName>
    <definedName name="_____zz100">#N/A</definedName>
    <definedName name="_____zz101">#N/A</definedName>
    <definedName name="_____zz102">#N/A</definedName>
    <definedName name="_____zz103">#N/A</definedName>
    <definedName name="_____zz104">#N/A</definedName>
    <definedName name="_____zz105">Scheduled_Payment+Extra_Payment</definedName>
    <definedName name="_____zz106">#N/A</definedName>
    <definedName name="_____zz107">IF(#REF!&gt;=[0]!GHKHGKGHJ,"",#REF!+1)</definedName>
    <definedName name="_____zz109">Scheduled_Payment+Extra_Payment</definedName>
    <definedName name="_____zz11">#N/A</definedName>
    <definedName name="_____zz110">IF(#REF!&lt;0.05,0,#REF!*[0]!รับจ่าย11)</definedName>
    <definedName name="_____zz111">Scheduled_Payment+Extra_Payment</definedName>
    <definedName name="_____zz112">#N/A</definedName>
    <definedName name="_____zz113">#N/A</definedName>
    <definedName name="_____zz114">#N/A</definedName>
    <definedName name="_____zz120">#N/A</definedName>
    <definedName name="_____zz121">#N/A</definedName>
    <definedName name="_____zz122">#N/A</definedName>
    <definedName name="_____zz123">#N/A</definedName>
    <definedName name="_____zz124">#N/A</definedName>
    <definedName name="_____zz125">#N/A</definedName>
    <definedName name="_____zz126">#N/A</definedName>
    <definedName name="_____zz127">#N/A</definedName>
    <definedName name="_____zz128">#N/A</definedName>
    <definedName name="_____zz129">#N/A</definedName>
    <definedName name="_____zz13">#N/A</definedName>
    <definedName name="_____zz130">#N/A</definedName>
    <definedName name="_____zz131">#N/A</definedName>
    <definedName name="_____zz132">#N/A</definedName>
    <definedName name="_____zz133">Scheduled_Payment+Extra_Payment</definedName>
    <definedName name="_____zz134">Scheduled_Payment+Extra_Payment</definedName>
    <definedName name="_____zz135">#N/A</definedName>
    <definedName name="_____zz136">#N/A</definedName>
    <definedName name="_____zz137">#N/A</definedName>
    <definedName name="_____zz138">#N/A</definedName>
    <definedName name="_____zz139">IF(#REF!&lt;0.05,0,#REF!*[0]!รับจ่าย11)</definedName>
    <definedName name="_____zz14">#N/A</definedName>
    <definedName name="_____zz140">Scheduled_Payment+Extra_Payment</definedName>
    <definedName name="_____zz15">#N/A</definedName>
    <definedName name="_____zz16">#N/A</definedName>
    <definedName name="_____zz17">#N/A</definedName>
    <definedName name="_____zz18">#N/A</definedName>
    <definedName name="_____zz19">#N/A</definedName>
    <definedName name="_____zz2">#N/A</definedName>
    <definedName name="_____zz20">#N/A</definedName>
    <definedName name="_____zz21">IF(#REF!&gt;=_____zz20,"",#REF!+1)</definedName>
    <definedName name="_____zz22">#N/A</definedName>
    <definedName name="_____zz23">#N/A</definedName>
    <definedName name="_____zz24">#N/A</definedName>
    <definedName name="_____zz25">#N/A</definedName>
    <definedName name="_____zz26">#N/A</definedName>
    <definedName name="_____zz27">#N/A</definedName>
    <definedName name="_____zz28">#N/A</definedName>
    <definedName name="_____zz29">#N/A</definedName>
    <definedName name="_____zz3">#N/A</definedName>
    <definedName name="_____zz30">#N/A</definedName>
    <definedName name="_____zz31">IF(#REF!&gt;=_____zz30,"",#REF!+1)</definedName>
    <definedName name="_____zz32">IF(#REF!&gt;=___tp1,"",#REF!+1)</definedName>
    <definedName name="_____zz33">IF(#REF!&gt;=___tp1,"",#REF!+1)</definedName>
    <definedName name="_____zz34">#N/A</definedName>
    <definedName name="_____zz35">#N/A</definedName>
    <definedName name="_____zz36">#N/A</definedName>
    <definedName name="_____zz37">#N/A</definedName>
    <definedName name="_____zz38">IF(#REF!&gt;=[0]!GHKHGKGHJ,"",#REF!+1)</definedName>
    <definedName name="_____zz39">#N/A</definedName>
    <definedName name="_____zz4">#N/A</definedName>
    <definedName name="_____zz40">#N/A</definedName>
    <definedName name="_____zz41">#N/A</definedName>
    <definedName name="_____zz42">#N/A</definedName>
    <definedName name="_____zz43">#N/A</definedName>
    <definedName name="_____zz44">#N/A</definedName>
    <definedName name="_____zz45">#N/A</definedName>
    <definedName name="_____zz46">IF(#REF!&gt;=[0]!_____mm9,"",#REF!+1)</definedName>
    <definedName name="_____zz47">#N/A</definedName>
    <definedName name="_____zz48">#N/A</definedName>
    <definedName name="_____zz49">#N/A</definedName>
    <definedName name="_____zz5">IF(#REF!&gt;=_____zz9,"",#REF!+1)</definedName>
    <definedName name="_____zz50">#N/A</definedName>
    <definedName name="_____zz51">Scheduled_Payment+Extra_Payment</definedName>
    <definedName name="_____zz53">Scheduled_Payment+Extra_Payment</definedName>
    <definedName name="_____zz54">#N/A</definedName>
    <definedName name="_____zz55">#N/A</definedName>
    <definedName name="_____zz56">IF(#REF!&lt;0.05,0,#REF!*[0]!รับจ่าย11)</definedName>
    <definedName name="_____zz57">Scheduled_Payment+Extra_Payment</definedName>
    <definedName name="_____zz58">#N/A</definedName>
    <definedName name="_____zz59">#N/A</definedName>
    <definedName name="_____zz6">#N/A</definedName>
    <definedName name="_____zz60">#N/A</definedName>
    <definedName name="_____zz61">IF(#REF!&gt;=_____zz60,"",#REF!+1)</definedName>
    <definedName name="_____zz62">#N/A</definedName>
    <definedName name="_____zz64">#N/A</definedName>
    <definedName name="_____zz65">#N/A</definedName>
    <definedName name="_____zz67">IF(#REF!&gt;=_____zz65,"",#REF!+1)</definedName>
    <definedName name="_____zz68">IF(#REF!&gt;=___tp1,"",#REF!+1)</definedName>
    <definedName name="_____zz69">IF(#REF!&gt;=___tp1,"",#REF!+1)</definedName>
    <definedName name="_____zz7">#N/A</definedName>
    <definedName name="_____zz70">#N/A</definedName>
    <definedName name="_____zz71">#N/A</definedName>
    <definedName name="_____zz72">#N/A</definedName>
    <definedName name="_____zz73">IF(#REF!&gt;=[0]!_____mm9,"",#REF!+1)</definedName>
    <definedName name="_____zz74">IF(#REF!&gt;=[0]!GHKHGKGHJ,"",#REF!+1)</definedName>
    <definedName name="_____zz75">#N/A</definedName>
    <definedName name="_____zz76">IF(#REF!&gt;=[0]!GHKHGKGHJ,"",#REF!+1)</definedName>
    <definedName name="_____zz77">Scheduled_Payment+Extra_Payment</definedName>
    <definedName name="_____zz78">IF(#REF!&lt;0.05,0,#REF!*[0]!รับจ่าย11)</definedName>
    <definedName name="_____zz79">Scheduled_Payment+Extra_Payment</definedName>
    <definedName name="_____zz8">#N/A</definedName>
    <definedName name="_____zz80">#N/A</definedName>
    <definedName name="_____zz81">#N/A</definedName>
    <definedName name="_____zz82">#N/A</definedName>
    <definedName name="_____zz83">#N/A</definedName>
    <definedName name="_____zz87">#N/A</definedName>
    <definedName name="_____zz88">#N/A</definedName>
    <definedName name="_____zz89">#N/A</definedName>
    <definedName name="_____zz9">#N/A</definedName>
    <definedName name="_____zz90">#N/A</definedName>
    <definedName name="_____zz92">IF(#REF!&gt;=_____zz50,"",#REF!+1)</definedName>
    <definedName name="_____zz93">#N/A</definedName>
    <definedName name="_____zz94">#N/A</definedName>
    <definedName name="_____zz95">#N/A</definedName>
    <definedName name="_____zz96">#N/A</definedName>
    <definedName name="_____zz97">IF(#REF!&gt;=_____zz40,"",#REF!+1)</definedName>
    <definedName name="_____zz98">#N/A</definedName>
    <definedName name="_____zz99">#N/A</definedName>
    <definedName name="____70_16_Used_by_Dept" localSheetId="0">#REF!</definedName>
    <definedName name="____70_16_Used_by_Dept">#REF!</definedName>
    <definedName name="____a1">#N/A</definedName>
    <definedName name="____a68000" localSheetId="10">#REF!</definedName>
    <definedName name="____a68000" localSheetId="8">#REF!</definedName>
    <definedName name="____a68000" localSheetId="5">#REF!</definedName>
    <definedName name="____a68000" localSheetId="3">#REF!</definedName>
    <definedName name="____a68000">#REF!</definedName>
    <definedName name="____aaa1">#N/A</definedName>
    <definedName name="____aaa10">#N/A</definedName>
    <definedName name="____aaa11">#N/A</definedName>
    <definedName name="____aaa12">#N/A</definedName>
    <definedName name="____aaa13">#N/A</definedName>
    <definedName name="____aaa2">#N/A</definedName>
    <definedName name="____aaa20">#REF!</definedName>
    <definedName name="____aaa21">#N/A</definedName>
    <definedName name="____aaa23">#N/A</definedName>
    <definedName name="____aaa24">#N/A</definedName>
    <definedName name="____aaa25">#N/A</definedName>
    <definedName name="____aaa26">#N/A</definedName>
    <definedName name="____aaa27">IF(#REF!&lt;0.05,0,#REF!*____aaa13)</definedName>
    <definedName name="____aaa28">#REF!</definedName>
    <definedName name="____aaa29">#N/A</definedName>
    <definedName name="____aaa3">#N/A</definedName>
    <definedName name="____aaa30">#N/A</definedName>
    <definedName name="____aaa31">#N/A</definedName>
    <definedName name="____aaa33">#N/A</definedName>
    <definedName name="____aaa34">#N/A</definedName>
    <definedName name="____aaa35">#N/A</definedName>
    <definedName name="____aaa36">#N/A</definedName>
    <definedName name="____aaa37">#N/A</definedName>
    <definedName name="____aaa38">#REF!</definedName>
    <definedName name="____aaa39">#N/A</definedName>
    <definedName name="____aaa4">IF(#REF!&gt;=____aaa34,"",#REF!+1)</definedName>
    <definedName name="____aaa40">#N/A</definedName>
    <definedName name="____aaa41">#REF!</definedName>
    <definedName name="____aaa42">#REF!</definedName>
    <definedName name="____aaa43">(____aaa42*12)+____aaa41</definedName>
    <definedName name="____aaa44">Scheduled_Payment+Extra_Payment</definedName>
    <definedName name="____aaa45">#N/A</definedName>
    <definedName name="____aaa46">#N/A</definedName>
    <definedName name="____aaa47">([0]!____aaa42*12)+[0]!____aaa41</definedName>
    <definedName name="____aaa48">IF(#REF!&gt;=____aaa34,"",#REF!+1)</definedName>
    <definedName name="____aaa49">([0]!____aaa42*12)+[0]!____aaa41</definedName>
    <definedName name="____aaa5">(____aaa42*12)+____aaa41</definedName>
    <definedName name="____aaa50">([0]!____aaa42*12)+[0]!____aaa41</definedName>
    <definedName name="____aaa51">#N/A</definedName>
    <definedName name="____aaa54">#N/A</definedName>
    <definedName name="____aaa55">([0]!____aaa42*12)+[0]!____aaa41</definedName>
    <definedName name="____aaa56">IF(#REF!&gt;=____aaa25,"",#REF!+1)</definedName>
    <definedName name="____aaa57">#N/A</definedName>
    <definedName name="____aaa58">#N/A</definedName>
    <definedName name="____aaa59">([0]!____aaa42*12)+[0]!____aaa41</definedName>
    <definedName name="____aaa6">(____aaa42*12)+____aaa41</definedName>
    <definedName name="____aaa60">#N/A</definedName>
    <definedName name="____aaa61">([0]!____aaa42*12)+[0]!____aaa41</definedName>
    <definedName name="____aaa62">#N/A</definedName>
    <definedName name="____aaa63">[0]!____aaa20/12</definedName>
    <definedName name="____aaa64">#N/A</definedName>
    <definedName name="____aaa7">#REF!</definedName>
    <definedName name="____aaa8">#N/A</definedName>
    <definedName name="____acc11">IF([7]ดอกเบี้ยจ่าย!$A1="",0,[7]ดอกเบี้ยจ่าย!$F1048576+[7]ดอกเบี้ยจ่าย!$C1)</definedName>
    <definedName name="____acc2">#N/A</definedName>
    <definedName name="____acc3">IF([7]ดอกเบี้ยจ่าย!$A1="",0,[7]ดอกเบี้ยจ่าย!A1048576+[7]ดอกเบี้ยจ่าย!XFC1)</definedName>
    <definedName name="____acc4">IF([7]ดอกเบี้ยจ่าย!$A1="",0,[7]ดอกเบี้ยจ่าย!A1048576+[7]ดอกเบี้ยจ่าย!XFC1)</definedName>
    <definedName name="____acc5">IF([7]ดอกเบี้ยจ่าย!$A1="",0,[7]ดอกเบี้ยจ่าย!A1048576+[7]ดอกเบี้ยจ่าย!XFC1)</definedName>
    <definedName name="____acc6">IF([7]ดอกเบี้ยจ่าย!$A1="",0,[7]ดอกเบี้ยจ่าย!$F1048576+[7]ดอกเบี้ยจ่าย!$C1)</definedName>
    <definedName name="____acc789">IF([7]ดอกเบี้ยจ่าย!$A1="",0,[7]ดอกเบี้ยจ่าย!$F1048576+[7]ดอกเบี้ยจ่าย!$C1)</definedName>
    <definedName name="____acc8">IF([7]ดอกเบี้ยจ่าย!$A1="",0,[7]ดอกเบี้ยจ่าย!$F1048576+[7]ดอกเบี้ยจ่าย!$C1)</definedName>
    <definedName name="____acc88">IF([7]ดอกเบี้ยจ่าย!$A1="",0,[7]ดอกเบี้ยจ่าย!A1048576+[7]ดอกเบี้ยจ่าย!XFC1)</definedName>
    <definedName name="____acc896">IF([7]ดอกเบี้ยจ่าย!$A1="",0,[7]ดอกเบี้ยจ่าย!$F1048576+[7]ดอกเบี้ยจ่าย!$C1)</definedName>
    <definedName name="____acc9">IF([7]ดอกเบี้ยจ่าย!$A1="",0,[7]ดอกเบี้ยจ่าย!A1048576+[7]ดอกเบี้ยจ่าย!XFC1)</definedName>
    <definedName name="____ba78" localSheetId="10">#REF!</definedName>
    <definedName name="____ba78" localSheetId="5">[19]PAYMENT!$I$10:$I$129</definedName>
    <definedName name="____ba78" localSheetId="4">[19]PAYMENT!$I$10:$I$129</definedName>
    <definedName name="____ba78" localSheetId="2">#REF!</definedName>
    <definedName name="____ba78" localSheetId="0">#REF!</definedName>
    <definedName name="____ba78">[19]PAYMENT!$I$10:$I$129</definedName>
    <definedName name="____bay1">#N/A</definedName>
    <definedName name="____bay2">#N/A</definedName>
    <definedName name="____bay3">#N/A</definedName>
    <definedName name="____bs1">#N/A</definedName>
    <definedName name="____bs2">#N/A</definedName>
    <definedName name="____bsu1" localSheetId="10">#REF!</definedName>
    <definedName name="____bsu1" localSheetId="8">#REF!</definedName>
    <definedName name="____bsu1" localSheetId="5">#REF!</definedName>
    <definedName name="____bsu1" localSheetId="3">#REF!</definedName>
    <definedName name="____bsu1" localSheetId="4">#REF!</definedName>
    <definedName name="____bsu1" localSheetId="2">#REF!</definedName>
    <definedName name="____bsu1">#REF!</definedName>
    <definedName name="____bsy69" localSheetId="10">#REF!</definedName>
    <definedName name="____bsy69" localSheetId="2">#REF!</definedName>
    <definedName name="____bsy69">#REF!</definedName>
    <definedName name="____CA1">#N/A</definedName>
    <definedName name="____caf3">#N/A</definedName>
    <definedName name="____CF1">#N/A</definedName>
    <definedName name="____CRR9">#N/A</definedName>
    <definedName name="____div2" localSheetId="10">#REF!</definedName>
    <definedName name="____div2" localSheetId="8">#REF!</definedName>
    <definedName name="____div2" localSheetId="5">#REF!</definedName>
    <definedName name="____div2" localSheetId="3">#REF!</definedName>
    <definedName name="____div2">#REF!</definedName>
    <definedName name="____end1">IF([7]ดอกเบี้ยจ่าย!$H1048576-[7]ดอกเบี้ยจ่าย!XFA1&lt;1,0,[7]ดอกเบี้ยจ่าย!$H1048576-[7]ดอกเบี้ยจ่าย!$D1)</definedName>
    <definedName name="____end3">IF([7]ดอกเบี้ยจ่าย!$H1048576-[7]ดอกเบี้ยจ่าย!XFA1&lt;1,0,[7]ดอกเบี้ยจ่าย!$H1048576-[7]ดอกเบี้ยจ่าย!$D1)</definedName>
    <definedName name="____end5">IF([7]ดอกเบี้ยจ่าย!$H1048576-[7]ดอกเบี้ยจ่าย!XFA1&lt;1,0,[7]ดอกเบี้ยจ่าย!$H1048576-[7]ดอกเบี้ยจ่าย!$D1)</definedName>
    <definedName name="____end56">IF([7]ดอกเบี้ยจ่าย!$H1048576-[7]ดอกเบี้ยจ่าย!XFA1&lt;1,0,[7]ดอกเบี้ยจ่าย!$H1048576-[7]ดอกเบี้ยจ่าย!$D1)</definedName>
    <definedName name="____end9">IF([7]ดอกเบี้ยจ่าย!$H1048576-[7]ดอกเบี้ยจ่าย!XFA1&lt;1,0,[7]ดอกเบี้ยจ่าย!$H1048576-[7]ดอกเบี้ยจ่าย!$D1)</definedName>
    <definedName name="____f12">#N/A</definedName>
    <definedName name="____f1233">[7]ดอกเบี้ยจ่าย!$E$7</definedName>
    <definedName name="____fin458" localSheetId="10">#REF!</definedName>
    <definedName name="____fin458" localSheetId="8">#REF!</definedName>
    <definedName name="____fin458" localSheetId="5">#REF!</definedName>
    <definedName name="____fin458" localSheetId="3">#REF!</definedName>
    <definedName name="____fin458" localSheetId="4">#REF!</definedName>
    <definedName name="____fin458" localSheetId="2">#REF!</definedName>
    <definedName name="____fin458">#REF!</definedName>
    <definedName name="____fir3">[7]ดอกเบี้ยจ่าย!$E$8</definedName>
    <definedName name="____fix1">[7]ดอกเบี้ยจ่าย!$E$7</definedName>
    <definedName name="____fix112">[7]ดอกเบี้ยจ่าย!$E$7</definedName>
    <definedName name="____fix2">[7]ดอกเบี้ยจ่าย!$E$7</definedName>
    <definedName name="____fix5">[7]ดอกเบี้ยจ่าย!$E$7</definedName>
    <definedName name="____fl1">#N/A</definedName>
    <definedName name="____fr455">[7]ดอกเบี้ยจ่าย!$G$6</definedName>
    <definedName name="____HP1">#N/A</definedName>
    <definedName name="____in1">#N/A</definedName>
    <definedName name="____in2" localSheetId="10">___int8/12</definedName>
    <definedName name="____in2" localSheetId="8">___int8/12</definedName>
    <definedName name="____in2" localSheetId="5">[0]!___int8/12</definedName>
    <definedName name="____in2" localSheetId="3">[0]!___int8/12</definedName>
    <definedName name="____in2" localSheetId="4">[0]!___int8/12</definedName>
    <definedName name="____in2" localSheetId="9">___int8/12</definedName>
    <definedName name="____in2" localSheetId="2">___int8/12</definedName>
    <definedName name="____in2" localSheetId="0">[0]!___int8/12</definedName>
    <definedName name="____in2">___int8/12</definedName>
    <definedName name="____in3" localSheetId="10">___int8/12</definedName>
    <definedName name="____in3" localSheetId="8">___int8/12</definedName>
    <definedName name="____in3" localSheetId="5">[0]!___int8/12</definedName>
    <definedName name="____in3" localSheetId="3">[0]!___int8/12</definedName>
    <definedName name="____in3" localSheetId="4">[0]!___int8/12</definedName>
    <definedName name="____in3" localSheetId="9">___int8/12</definedName>
    <definedName name="____in3" localSheetId="2">___int8/12</definedName>
    <definedName name="____in3" localSheetId="0">[0]!___int8/12</definedName>
    <definedName name="____in3">___int8/12</definedName>
    <definedName name="____in789645" localSheetId="10">#REF!</definedName>
    <definedName name="____in789645" localSheetId="8">#REF!</definedName>
    <definedName name="____in789645" localSheetId="5">#REF!</definedName>
    <definedName name="____in789645" localSheetId="3">#REF!</definedName>
    <definedName name="____in789645" localSheetId="4">#REF!</definedName>
    <definedName name="____in789645" localSheetId="2">#REF!</definedName>
    <definedName name="____in789645">#REF!</definedName>
    <definedName name="____Int1">IF([4]Payment!$J1048576-[4]Payment!XFA1&lt;1,0,[4]Payment!$J1048576-[4]Payment!$F1)</definedName>
    <definedName name="____int11">#N/A</definedName>
    <definedName name="____int123" localSheetId="10">___int14/12</definedName>
    <definedName name="____int123" localSheetId="8">___int14/12</definedName>
    <definedName name="____int123" localSheetId="5">[0]!___int14/12</definedName>
    <definedName name="____int123" localSheetId="3">[0]!___int14/12</definedName>
    <definedName name="____int123" localSheetId="4">[0]!___int14/12</definedName>
    <definedName name="____int123" localSheetId="9">___int14/12</definedName>
    <definedName name="____int123" localSheetId="2">___int14/12</definedName>
    <definedName name="____int123" localSheetId="0">[0]!___int14/12</definedName>
    <definedName name="____int123">___int14/12</definedName>
    <definedName name="____int14">[7]ดอกเบี้ยจ่าย!$E$4</definedName>
    <definedName name="____int25">[7]ดอกเบี้ยจ่าย!$E$4</definedName>
    <definedName name="____int3">#N/A</definedName>
    <definedName name="____int36" localSheetId="10">___int25/12</definedName>
    <definedName name="____int36" localSheetId="8">___int25/12</definedName>
    <definedName name="____int36" localSheetId="5">[0]!___int25/12</definedName>
    <definedName name="____int36" localSheetId="3">[0]!___int25/12</definedName>
    <definedName name="____int36" localSheetId="4">[0]!___int25/12</definedName>
    <definedName name="____int36" localSheetId="9">___int25/12</definedName>
    <definedName name="____int36" localSheetId="2">___int25/12</definedName>
    <definedName name="____int36" localSheetId="0">[0]!___int25/12</definedName>
    <definedName name="____int36">___int25/12</definedName>
    <definedName name="____int39">#N/A</definedName>
    <definedName name="____int45">#N/A</definedName>
    <definedName name="____int6" localSheetId="10">___int8/12</definedName>
    <definedName name="____int6" localSheetId="8">___int8/12</definedName>
    <definedName name="____int6" localSheetId="5">[0]!___int8/12</definedName>
    <definedName name="____int6" localSheetId="3">[0]!___int8/12</definedName>
    <definedName name="____int6" localSheetId="4">[0]!___int8/12</definedName>
    <definedName name="____int6" localSheetId="9">___int8/12</definedName>
    <definedName name="____int6" localSheetId="2">___int8/12</definedName>
    <definedName name="____int6" localSheetId="0">[0]!___int8/12</definedName>
    <definedName name="____int6">___int8/12</definedName>
    <definedName name="____int8">[7]ดอกเบี้ยจ่าย!$E$4</definedName>
    <definedName name="____inv2" localSheetId="10">#REF!</definedName>
    <definedName name="____inv2" localSheetId="8">#REF!</definedName>
    <definedName name="____inv2" localSheetId="5">#REF!</definedName>
    <definedName name="____inv2" localSheetId="3">#REF!</definedName>
    <definedName name="____inv2" localSheetId="4">#REF!</definedName>
    <definedName name="____inv2">#REF!</definedName>
    <definedName name="____IRR1" localSheetId="10">#REF!</definedName>
    <definedName name="____IRR1">#REF!</definedName>
    <definedName name="____IRR2" localSheetId="10">#REF!</definedName>
    <definedName name="____IRR2">#REF!</definedName>
    <definedName name="____IRR3" localSheetId="10">#REF!</definedName>
    <definedName name="____IRR3">#REF!</definedName>
    <definedName name="____itp1">#N/A</definedName>
    <definedName name="____k1">#N/A</definedName>
    <definedName name="____kk100">IF(#REF!&lt;0.05,0,#REF!*รับจ่าย11)</definedName>
    <definedName name="____kk47">Scheduled_Payment+Extra_Payment</definedName>
    <definedName name="____kk48">IF(#REF!&lt;0.05,0,#REF!*รับจ่าย11)</definedName>
    <definedName name="____kk49">#N/A</definedName>
    <definedName name="____kk50">#N/A</definedName>
    <definedName name="____kk51">#N/A</definedName>
    <definedName name="____kk52">#N/A</definedName>
    <definedName name="____kk53">Scheduled_Payment+Extra_Payment</definedName>
    <definedName name="____kk54">Scheduled_Payment+Extra_Payment</definedName>
    <definedName name="____kk55">#N/A</definedName>
    <definedName name="____kk56">#N/A</definedName>
    <definedName name="____kk57">#N/A</definedName>
    <definedName name="____kk58">#N/A</definedName>
    <definedName name="____kk59">#N/A</definedName>
    <definedName name="____kk60">IF(#REF!&gt;=____kk55,"",#REF!+1)</definedName>
    <definedName name="____kk61">#N/A</definedName>
    <definedName name="____kk62">#N/A</definedName>
    <definedName name="____kk63">#N/A</definedName>
    <definedName name="____kk64">#N/A</definedName>
    <definedName name="____kk65">#N/A</definedName>
    <definedName name="____kk66">IF(#REF!&gt;=____kk65,"",#REF!+1)</definedName>
    <definedName name="____kk67">#N/A</definedName>
    <definedName name="____kk68">#N/A</definedName>
    <definedName name="____kk69">#N/A</definedName>
    <definedName name="____kk70">IF(#REF!&lt;0.05,0,#REF!*____kk69)</definedName>
    <definedName name="____kk71">Scheduled_Payment+Extra_Payment</definedName>
    <definedName name="____kk72">IF(#REF!&lt;0.05,0,#REF!*รับจ่าย11)</definedName>
    <definedName name="____kk73">Scheduled_Payment+Extra_Payment</definedName>
    <definedName name="____kk74">IF(#REF!&gt;=GHKHGKGHJ,"",#REF!+1)</definedName>
    <definedName name="____kk75">#N/A</definedName>
    <definedName name="____kk76">Scheduled_Payment+Extra_Payment</definedName>
    <definedName name="____kk77">#N/A</definedName>
    <definedName name="____kk78">#N/A</definedName>
    <definedName name="____kk79">#N/A</definedName>
    <definedName name="____kk80">IF(#REF!&gt;=____kk77,"",#REF!+1)</definedName>
    <definedName name="____kk81">#N/A</definedName>
    <definedName name="____kk82">#N/A</definedName>
    <definedName name="____kk83">#N/A</definedName>
    <definedName name="____kk84">#N/A</definedName>
    <definedName name="____kk85">#N/A</definedName>
    <definedName name="____kk86">#N/A</definedName>
    <definedName name="____kk87">#N/A</definedName>
    <definedName name="____kk88">#N/A</definedName>
    <definedName name="____kk89">#N/A</definedName>
    <definedName name="____kk91">#N/A</definedName>
    <definedName name="____kk92">#N/A</definedName>
    <definedName name="____kk93">#N/A</definedName>
    <definedName name="____kk94">#N/A</definedName>
    <definedName name="____kk95">#N/A</definedName>
    <definedName name="____kk96">#N/A</definedName>
    <definedName name="____kk97">#N/A</definedName>
    <definedName name="____kk98">IF(#REF!&lt;0.05,0,#REF!*____kk97)</definedName>
    <definedName name="____kk99">Scheduled_Payment+Extra_Payment</definedName>
    <definedName name="____l1">[7]ดอกเบี้ยจ่าย!$E$3</definedName>
    <definedName name="____l2" localSheetId="10">#REF!</definedName>
    <definedName name="____l2" localSheetId="5">[19]PAYMENT!$H$10:$H$129</definedName>
    <definedName name="____l2" localSheetId="4">[19]PAYMENT!$H$10:$H$129</definedName>
    <definedName name="____l2" localSheetId="2">#REF!</definedName>
    <definedName name="____l2" localSheetId="0">#REF!</definedName>
    <definedName name="____l2">[19]PAYMENT!$H$10:$H$129</definedName>
    <definedName name="____la1" localSheetId="10">#REF!</definedName>
    <definedName name="____la1" localSheetId="8">#REF!</definedName>
    <definedName name="____la1" localSheetId="5">#REF!</definedName>
    <definedName name="____la1" localSheetId="3">#REF!</definedName>
    <definedName name="____la1" localSheetId="4">#REF!</definedName>
    <definedName name="____la1" localSheetId="2">#REF!</definedName>
    <definedName name="____la1">#REF!</definedName>
    <definedName name="____la10" localSheetId="10">#REF!</definedName>
    <definedName name="____la10" localSheetId="2">#REF!</definedName>
    <definedName name="____la10">#REF!</definedName>
    <definedName name="____la11" localSheetId="10">IF(#REF!&lt;0.05,0,#REF!-#REF!)</definedName>
    <definedName name="____la11" localSheetId="8">IF(#REF!&lt;0.05,0,#REF!-#REF!)</definedName>
    <definedName name="____la11" localSheetId="5">IF(#REF!&lt;0.05,0,#REF!-#REF!)</definedName>
    <definedName name="____la11" localSheetId="3">IF(#REF!&lt;0.05,0,#REF!-#REF!)</definedName>
    <definedName name="____la11" localSheetId="4">IF(#REF!&lt;0.05,0,#REF!-#REF!)</definedName>
    <definedName name="____la11" localSheetId="2">IF(#REF!&lt;0.05,0,#REF!-#REF!)</definedName>
    <definedName name="____la11">IF(#REF!&lt;0.05,0,#REF!-#REF!)</definedName>
    <definedName name="____la12" localSheetId="8">IF(#REF!&lt;0.05,0,#REF!*Statement!____la5)</definedName>
    <definedName name="____la12" localSheetId="5">#N/A</definedName>
    <definedName name="____la12" localSheetId="4">#N/A</definedName>
    <definedName name="____la12" localSheetId="9">IF(#REF!&lt;0.05,0,#REF!*'[8]รายชื่อบริษัทเช่า ปี 55'!____la5)</definedName>
    <definedName name="____la12" localSheetId="0">IF(#REF!&lt;0.05,0,#REF!*'[9]รายชื่อบริษัทเช่า ปี 55'!____la5)</definedName>
    <definedName name="____la12">#N/A</definedName>
    <definedName name="____la13" localSheetId="10">IF(#REF!="",0,#REF!+#REF!)</definedName>
    <definedName name="____la13" localSheetId="8">IF(#REF!="",0,#REF!+#REF!)</definedName>
    <definedName name="____la13" localSheetId="5">IF(#REF!="",0,#REF!+#REF!)</definedName>
    <definedName name="____la13" localSheetId="3">IF(#REF!="",0,#REF!+#REF!)</definedName>
    <definedName name="____la13" localSheetId="4">IF(#REF!="",0,#REF!+#REF!)</definedName>
    <definedName name="____la13" localSheetId="2">IF(#REF!="",0,#REF!+#REF!)</definedName>
    <definedName name="____la13">IF(#REF!="",0,#REF!+#REF!)</definedName>
    <definedName name="____la14" localSheetId="10">IF(#REF!="",0,#REF!+#REF!)</definedName>
    <definedName name="____la14" localSheetId="5">IF(#REF!="",0,#REF!+#REF!)</definedName>
    <definedName name="____la14" localSheetId="3">IF(#REF!="",0,#REF!+#REF!)</definedName>
    <definedName name="____la14" localSheetId="4">IF(#REF!="",0,#REF!+#REF!)</definedName>
    <definedName name="____la14" localSheetId="2">IF(#REF!="",0,#REF!+#REF!)</definedName>
    <definedName name="____la14">IF(#REF!="",0,#REF!+#REF!)</definedName>
    <definedName name="____la15" localSheetId="10">IF(#REF!-#REF!&lt;1,0,#REF!-#REF!)</definedName>
    <definedName name="____la15" localSheetId="8">IF(#REF!-#REF!&lt;1,0,#REF!-#REF!)</definedName>
    <definedName name="____la15" localSheetId="5">IF(#REF!-#REF!&lt;1,0,#REF!-#REF!)</definedName>
    <definedName name="____la15" localSheetId="3">IF(#REF!-#REF!&lt;1,0,#REF!-#REF!)</definedName>
    <definedName name="____la15" localSheetId="4">IF(#REF!-#REF!&lt;1,0,#REF!-#REF!)</definedName>
    <definedName name="____la15" localSheetId="2">IF(#REF!-#REF!&lt;1,0,#REF!-#REF!)</definedName>
    <definedName name="____la15">IF(#REF!-#REF!&lt;1,0,#REF!-#REF!)</definedName>
    <definedName name="____la2" localSheetId="8">#N/A</definedName>
    <definedName name="____la2" localSheetId="5">#N/A</definedName>
    <definedName name="____la2" localSheetId="4">#N/A</definedName>
    <definedName name="____la2" localSheetId="9">('[8]รายชื่อบริษัทเช่า ปี 55'!___la3*12)+'[8]รายชื่อบริษัทเช่า ปี 55'!___la4</definedName>
    <definedName name="____la2" localSheetId="0">('[10]รายชื่อบริษัทเช่า ปี 55'!___la3*12)+'[10]รายชื่อบริษัทเช่า ปี 55'!___la4</definedName>
    <definedName name="____la2">#N/A</definedName>
    <definedName name="____la3" localSheetId="10">#REF!</definedName>
    <definedName name="____la3" localSheetId="8">#REF!</definedName>
    <definedName name="____la3" localSheetId="5">#REF!</definedName>
    <definedName name="____la3" localSheetId="3">#REF!</definedName>
    <definedName name="____la3" localSheetId="4">#REF!</definedName>
    <definedName name="____la3" localSheetId="2">#REF!</definedName>
    <definedName name="____la3">#REF!</definedName>
    <definedName name="____la4" localSheetId="10">#REF!</definedName>
    <definedName name="____la4" localSheetId="4">#REF!</definedName>
    <definedName name="____la4" localSheetId="2">#REF!</definedName>
    <definedName name="____la4">#REF!</definedName>
    <definedName name="____la5" localSheetId="10">#N/A</definedName>
    <definedName name="____la5" localSheetId="8">Statement!____la1/12</definedName>
    <definedName name="____la5" localSheetId="5">#N/A</definedName>
    <definedName name="____la5" localSheetId="3">#N/A</definedName>
    <definedName name="____la5" localSheetId="4">#N/A</definedName>
    <definedName name="____la5" localSheetId="2">'[7]รายชื่อบริษัทเช่า ปี 55'!____la1/12</definedName>
    <definedName name="____la5" localSheetId="0">'[10]รายชื่อบริษัทเช่า ปี 55'!___la1/12</definedName>
    <definedName name="____la5">'[8]รายชื่อบริษัทเช่า ปี 55'!___la1/12</definedName>
    <definedName name="____la6" localSheetId="10">#REF!</definedName>
    <definedName name="____la6" localSheetId="8">#REF!</definedName>
    <definedName name="____la6" localSheetId="5">#REF!</definedName>
    <definedName name="____la6" localSheetId="3">#REF!</definedName>
    <definedName name="____la6" localSheetId="4">#REF!</definedName>
    <definedName name="____la6" localSheetId="2">#REF!</definedName>
    <definedName name="____la6">#REF!</definedName>
    <definedName name="____la7" localSheetId="8">IF(#REF!&lt;0.05,0,IF(Statement!____la8&lt;=Statement!____la6,[0]!____la9*Statement!____la5,____la10))</definedName>
    <definedName name="____la7" localSheetId="9">IF(#REF!&lt;0.05,0,IF('[8]รายชื่อบริษัทเช่า ปี 55'!____la8&lt;='[8]รายชื่อบริษัทเช่า ปี 55'!___la6,'[8]รายชื่อบริษัทเช่า ปี 55'!___la9*____la5,'[8]รายชื่อบริษัทเช่า ปี 55'!___la10))</definedName>
    <definedName name="____la7">#N/A</definedName>
    <definedName name="____la8" localSheetId="10">IF(#REF!&gt;=[0]!____la2,"",#REF!+1)</definedName>
    <definedName name="____la8" localSheetId="8">IF(#REF!&gt;=Statement!____la2,"",#REF!+1)</definedName>
    <definedName name="____la8" localSheetId="5">IF(#REF!&gt;=ความต้องการ!____la2,"",#REF!+1)</definedName>
    <definedName name="____la8" localSheetId="7">IF(#REF!&gt;=____la2,"",#REF!+1)</definedName>
    <definedName name="____la8" localSheetId="3">IF(#REF!&gt;=____la2,"",#REF!+1)</definedName>
    <definedName name="____la8" localSheetId="4">IF(#REF!&gt;=งบการเงิน!____la2,"",#REF!+1)</definedName>
    <definedName name="____la8" localSheetId="9">IF(#REF!&gt;=งบสรรพากร!____la2,"",#REF!+1)</definedName>
    <definedName name="____la8" localSheetId="2">IF(#REF!&gt;=[7]!____la2,"",#REF!+1)</definedName>
    <definedName name="____la8" localSheetId="0">IF(#REF!&gt;=รายละเอียด!____la2,"",#REF!+1)</definedName>
    <definedName name="____la8">IF(#REF!&gt;=____la2,"",#REF!+1)</definedName>
    <definedName name="____la9" localSheetId="10">#REF!</definedName>
    <definedName name="____la9" localSheetId="2">#REF!</definedName>
    <definedName name="____la9">#REF!</definedName>
    <definedName name="____lo77">[7]ดอกเบี้ยจ่าย!$E$3</definedName>
    <definedName name="____lo9">[7]ดอกเบี้ยจ่าย!$E$3</definedName>
    <definedName name="____m1" localSheetId="10">#REF!</definedName>
    <definedName name="____m1" localSheetId="5">#REF!</definedName>
    <definedName name="____m1" localSheetId="3">#REF!</definedName>
    <definedName name="____m1" localSheetId="4">#REF!</definedName>
    <definedName name="____m1" localSheetId="2">#REF!</definedName>
    <definedName name="____m1">#REF!</definedName>
    <definedName name="____ma456" localSheetId="10">#REF!</definedName>
    <definedName name="____ma456" localSheetId="2">#REF!</definedName>
    <definedName name="____ma456">#REF!</definedName>
    <definedName name="____ma4587" localSheetId="10">#REF!</definedName>
    <definedName name="____ma4587" localSheetId="2">#REF!</definedName>
    <definedName name="____ma4587">#REF!</definedName>
    <definedName name="____me1" localSheetId="10">#REF!</definedName>
    <definedName name="____me1" localSheetId="2">#REF!</definedName>
    <definedName name="____me1">#REF!</definedName>
    <definedName name="____me789" localSheetId="10">#REF!</definedName>
    <definedName name="____me789" localSheetId="2">#REF!</definedName>
    <definedName name="____me789">#REF!</definedName>
    <definedName name="____mec3" localSheetId="10">#REF!</definedName>
    <definedName name="____mec3" localSheetId="2">#REF!</definedName>
    <definedName name="____mec3">#REF!</definedName>
    <definedName name="____ml1" localSheetId="10">#REF!</definedName>
    <definedName name="____ml1" localSheetId="2">#REF!</definedName>
    <definedName name="____ml1">#REF!</definedName>
    <definedName name="____mlr6" localSheetId="10">#REF!</definedName>
    <definedName name="____mlr6" localSheetId="2">#REF!</definedName>
    <definedName name="____mlr6">#REF!</definedName>
    <definedName name="____mm1">#N/A</definedName>
    <definedName name="____mm10">IF(#REF!&gt;=____mm9,"",#REF!+1)</definedName>
    <definedName name="____mm100">#N/A</definedName>
    <definedName name="____mm101">#N/A</definedName>
    <definedName name="____mm102">#N/A</definedName>
    <definedName name="____mm103">#N/A</definedName>
    <definedName name="____mm104">#N/A</definedName>
    <definedName name="____mm105">Scheduled_Payment+Extra_Payment</definedName>
    <definedName name="____mm106">IF(#REF!-#REF!&lt;1,0,#REF!-#REF!)</definedName>
    <definedName name="____mm107">Scheduled_Payment+Extra_Payment</definedName>
    <definedName name="____mm108">#REF!</definedName>
    <definedName name="____mm109">#N/A</definedName>
    <definedName name="____mm11">#N/A</definedName>
    <definedName name="____mm110">#N/A</definedName>
    <definedName name="____mm111">#N/A</definedName>
    <definedName name="____mm112">#N/A</definedName>
    <definedName name="____mm113">IF(#REF!&lt;0.05,0,#REF!*รับจ่าย11)</definedName>
    <definedName name="____mm114">#REF!</definedName>
    <definedName name="____mm115">Scheduled_Payment+Extra_Payment</definedName>
    <definedName name="____mm13">#N/A</definedName>
    <definedName name="____mm14">#N/A</definedName>
    <definedName name="____mm15">#N/A</definedName>
    <definedName name="____mm17">#N/A</definedName>
    <definedName name="____mm18">#N/A</definedName>
    <definedName name="____mm19">#N/A</definedName>
    <definedName name="____mm2">#N/A</definedName>
    <definedName name="____mm20">IF(#REF!&gt;=____mm19,"",#REF!+1)</definedName>
    <definedName name="____mm21">#N/A</definedName>
    <definedName name="____mm22">#N/A</definedName>
    <definedName name="____mm23">#N/A</definedName>
    <definedName name="____mm24">#N/A</definedName>
    <definedName name="____mm25">#N/A</definedName>
    <definedName name="____mm26">#N/A</definedName>
    <definedName name="____mm27">#N/A</definedName>
    <definedName name="____mm28">#N/A</definedName>
    <definedName name="____mm29">#N/A</definedName>
    <definedName name="____mm3">#N/A</definedName>
    <definedName name="____mm30">IF(#REF!&gt;=____mm29,"",#REF!+1)</definedName>
    <definedName name="____mm31">IF(#REF!&gt;=___tp1,"",#REF!+1)</definedName>
    <definedName name="____mm32">IF(#REF!&gt;=___tp1,"",#REF!+1)</definedName>
    <definedName name="____mm33">#N/A</definedName>
    <definedName name="____mm34">#REF!</definedName>
    <definedName name="____mm35">#REF!</definedName>
    <definedName name="____mm36">#REF!</definedName>
    <definedName name="____mm38">#REF!</definedName>
    <definedName name="____mm39">#REF!</definedName>
    <definedName name="____mm4">#N/A</definedName>
    <definedName name="____mm40">#N/A</definedName>
    <definedName name="____mm42">#N/A</definedName>
    <definedName name="____mm43">#N/A</definedName>
    <definedName name="____mm44">#N/A</definedName>
    <definedName name="____mm45">#N/A</definedName>
    <definedName name="____mm46">#N/A</definedName>
    <definedName name="____mm47">#N/A</definedName>
    <definedName name="____mm48">#REF!</definedName>
    <definedName name="____mm5">IF(#REF!&gt;=____mm9,"",#REF!+1)</definedName>
    <definedName name="____mm50">#N/A</definedName>
    <definedName name="____mm51">#N/A</definedName>
    <definedName name="____mm52">IF(#REF!&gt;=GHKHGKGHJ,"",#REF!+1)</definedName>
    <definedName name="____mm53">#N/A</definedName>
    <definedName name="____mm55">#REF!</definedName>
    <definedName name="____mm56">#N/A</definedName>
    <definedName name="____mm57">#N/A</definedName>
    <definedName name="____mm58">#REF!</definedName>
    <definedName name="____mm59">IF(#REF!&gt;=GHKHGKGHJ,"",#REF!+1)</definedName>
    <definedName name="____mm6">#N/A</definedName>
    <definedName name="____mm60">Scheduled_Payment+Extra_Payment</definedName>
    <definedName name="____mm62">IF(#REF!&lt;0.05,0,#REF!*รับจ่าย11)</definedName>
    <definedName name="____mm63">Scheduled_Payment+Extra_Payment</definedName>
    <definedName name="____mm64">#N/A</definedName>
    <definedName name="____mm65">#N/A</definedName>
    <definedName name="____mm66">#N/A</definedName>
    <definedName name="____mm67">#N/A</definedName>
    <definedName name="____mm7">#N/A</definedName>
    <definedName name="____mm8">#N/A</definedName>
    <definedName name="____mm89">[0]!____mm48/12</definedName>
    <definedName name="____mm9">#N/A</definedName>
    <definedName name="____mm90">#N/A</definedName>
    <definedName name="____mm91">#N/A</definedName>
    <definedName name="____mm92">#N/A</definedName>
    <definedName name="____mm93">#N/A</definedName>
    <definedName name="____mm94">#N/A</definedName>
    <definedName name="____mm95">IF(#REF!&gt;=____mm103,"",#REF!+1)</definedName>
    <definedName name="____mm96">IF(#REF!&gt;=____mm104,"",#REF!+1)</definedName>
    <definedName name="____mm97">#N/A</definedName>
    <definedName name="____mm98">#N/A</definedName>
    <definedName name="____mm99">#N/A</definedName>
    <definedName name="____n789" localSheetId="2">#N/A</definedName>
    <definedName name="____n789">#N/A</definedName>
    <definedName name="____na1">#N/A</definedName>
    <definedName name="____na10">#N/A</definedName>
    <definedName name="____na11">#N/A</definedName>
    <definedName name="____na12">#N/A</definedName>
    <definedName name="____na13">#N/A</definedName>
    <definedName name="____na14">#N/A</definedName>
    <definedName name="____na15">#N/A</definedName>
    <definedName name="____na16">#N/A</definedName>
    <definedName name="____na17">#N/A</definedName>
    <definedName name="____na19">#N/A</definedName>
    <definedName name="____na2">#N/A</definedName>
    <definedName name="____na20">#N/A</definedName>
    <definedName name="____na23">#N/A</definedName>
    <definedName name="____na24">Scheduled_Payment+Extra_Payment</definedName>
    <definedName name="____na25">#N/A</definedName>
    <definedName name="____na26">#N/A</definedName>
    <definedName name="____na27">#N/A</definedName>
    <definedName name="____na28">#N/A</definedName>
    <definedName name="____na4">#N/A</definedName>
    <definedName name="____na5">IF(#REF!&lt;0.05,0,#REF!*____na6)</definedName>
    <definedName name="____na6">#N/A</definedName>
    <definedName name="____na7">#N/A</definedName>
    <definedName name="____na8">#N/A</definedName>
    <definedName name="____na9">IF(#REF!&gt;=GHKHGKGHJ,"",#REF!+1)</definedName>
    <definedName name="____new1">'[7]หน้า 1'!$N$2</definedName>
    <definedName name="____new2" localSheetId="10">#REF!</definedName>
    <definedName name="____new2" localSheetId="8">#REF!</definedName>
    <definedName name="____new2" localSheetId="5">'[7]หน้า 1'!$N$2</definedName>
    <definedName name="____new2" localSheetId="3">'[7]หน้า 1'!$N$2</definedName>
    <definedName name="____new2" localSheetId="4">'[7]หน้า 1'!$N$2</definedName>
    <definedName name="____new2" localSheetId="0">#REF!</definedName>
    <definedName name="____new2">#REF!</definedName>
    <definedName name="____new3" localSheetId="10">#REF!</definedName>
    <definedName name="____new3" localSheetId="5">#REF!</definedName>
    <definedName name="____new3" localSheetId="3">#REF!</definedName>
    <definedName name="____new3" localSheetId="4">#REF!</definedName>
    <definedName name="____new3">#REF!</definedName>
    <definedName name="____nn1">#N/A</definedName>
    <definedName name="____nn10">'[20]18.) ตารางผ่อนชำระ-1'!$F$9</definedName>
    <definedName name="____nn11">'[20]18.) ตารางผ่อนชำระ-1'!$H$8</definedName>
    <definedName name="____nn13">#REF!</definedName>
    <definedName name="____nn14">IF('[20]18.) ตารางผ่อนชำระ-1'!$I1048576&lt;0.05,0,'[20]18.) ตารางผ่อนชำระ-1'!$I1048576*____nn15)</definedName>
    <definedName name="____nn15">#N/A</definedName>
    <definedName name="____nn16">#REF!</definedName>
    <definedName name="____nn17">#REF!</definedName>
    <definedName name="____nn18">'[20]18.) ตารางผ่อนชำระ-1'!$F$3</definedName>
    <definedName name="____nn19">#REF!</definedName>
    <definedName name="____nn2">IF('[20]18.) ตารางผ่อนชำระ-1'!$B1="",0,'[20]18.) ตารางผ่อนชำระ-1'!A1048576+'[20]18.) ตารางผ่อนชำระ-1'!XFC1)</definedName>
    <definedName name="____nn20">#REF!</definedName>
    <definedName name="____nn21">#REF!</definedName>
    <definedName name="____nn23">#REF!</definedName>
    <definedName name="____nn24">#REF!</definedName>
    <definedName name="____nn25">#REF!</definedName>
    <definedName name="____nn28">#REF!</definedName>
    <definedName name="____nn29">#N/A</definedName>
    <definedName name="____nn3">IF('[20]18.) ตารางผ่อนชำระ-1'!$B1="",0,'[20]18.) ตารางผ่อนชำระ-1'!$G1048576+'[20]18.) ตารางผ่อนชำระ-1'!$D1)</definedName>
    <definedName name="____nn30">#REF!</definedName>
    <definedName name="____nn31">#N/A</definedName>
    <definedName name="____nn32">#N/A</definedName>
    <definedName name="____nn33">(____nn41*12)+____nn40</definedName>
    <definedName name="____nn34">#REF!</definedName>
    <definedName name="____nn36">IF('[20]18.) ตารางผ่อนชำระ-1'!XFD1&lt;0.05,0,'[20]18.) ตารางผ่อนชำระ-1'!$D1-'[20]18.) ตารางผ่อนชำระ-1'!$F1)</definedName>
    <definedName name="____nn37">IF([21]Schdule!XFD1&lt;0.05,0,[21]Schdule!$B1-[21]Schdule!$D1)</definedName>
    <definedName name="____nn38">#REF!</definedName>
    <definedName name="____nn39">#REF!</definedName>
    <definedName name="____nn4">#REF!</definedName>
    <definedName name="____nn40">'[20]18.) ตารางผ่อนชำระ-1'!$H$7</definedName>
    <definedName name="____nn41">'[20]18.) ตารางผ่อนชำระ-1'!$F$7</definedName>
    <definedName name="____nn42">[21]Schdule!$F$4</definedName>
    <definedName name="____nn43">(____nn41*12)+____nn40</definedName>
    <definedName name="____nn44">IF(#REF!-#REF!&lt;1,0,#REF!-#REF!)</definedName>
    <definedName name="____nn45">#REF!</definedName>
    <definedName name="____nn46">#REF!</definedName>
    <definedName name="____nn5">#REF!</definedName>
    <definedName name="____nn6">#REF!</definedName>
    <definedName name="____nn7">IF('[20]18.) ตารางผ่อนชำระ-1'!$I1048576-'[20]18.) ตารางผ่อนชำระ-1'!XFA1&lt;1,0,'[20]18.) ตารางผ่อนชำระ-1'!$I1048576-'[20]18.) ตารางผ่อนชำระ-1'!$E1)</definedName>
    <definedName name="____nn8">#REF!</definedName>
    <definedName name="____nn9">'[20]18.) ตารางผ่อนชำระ-1'!$F$10</definedName>
    <definedName name="____np2" localSheetId="10">#REF!</definedName>
    <definedName name="____np2">#REF!</definedName>
    <definedName name="____nu2" localSheetId="2">#N/A</definedName>
    <definedName name="____nu2">#N/A</definedName>
    <definedName name="____nu3" localSheetId="2">#N/A</definedName>
    <definedName name="____nu3">#N/A</definedName>
    <definedName name="____nu4">#N/A</definedName>
    <definedName name="____nu777" localSheetId="2">#N/A</definedName>
    <definedName name="____nu777">#N/A</definedName>
    <definedName name="____nu8">#N/A</definedName>
    <definedName name="____nu9" localSheetId="2">#N/A</definedName>
    <definedName name="____nu9">#N/A</definedName>
    <definedName name="____num1">#N/A</definedName>
    <definedName name="____num2">#N/A</definedName>
    <definedName name="____num3">#N/A</definedName>
    <definedName name="____num78" localSheetId="2">#N/A</definedName>
    <definedName name="____num78">#N/A</definedName>
    <definedName name="____nw23" localSheetId="10">#REF!</definedName>
    <definedName name="____nw23" localSheetId="8">#REF!</definedName>
    <definedName name="____nw23" localSheetId="5">#REF!</definedName>
    <definedName name="____nw23" localSheetId="3">#REF!</definedName>
    <definedName name="____nw23">#REF!</definedName>
    <definedName name="____oo1">#N/A</definedName>
    <definedName name="____oo10">#N/A</definedName>
    <definedName name="____oo100">IF(#REF!&gt;=___tp1,"",#REF!+1)</definedName>
    <definedName name="____oo11">#N/A</definedName>
    <definedName name="____oo12">#N/A</definedName>
    <definedName name="____oo13">#N/A</definedName>
    <definedName name="____oo14">#N/A</definedName>
    <definedName name="____oo15">#N/A</definedName>
    <definedName name="____oo16">#N/A</definedName>
    <definedName name="____oo17">#N/A</definedName>
    <definedName name="____oo18">#N/A</definedName>
    <definedName name="____oo19">IF(#REF!&gt;=____oo18,"",#REF!+1)</definedName>
    <definedName name="____oo2">#N/A</definedName>
    <definedName name="____oo20">#N/A</definedName>
    <definedName name="____oo21">#N/A</definedName>
    <definedName name="____oo22">#N/A</definedName>
    <definedName name="____oo23">#N/A</definedName>
    <definedName name="____oo24">#N/A</definedName>
    <definedName name="____oo25">#N/A</definedName>
    <definedName name="____oo26">#N/A</definedName>
    <definedName name="____oo28">#N/A</definedName>
    <definedName name="____oo29">#N/A</definedName>
    <definedName name="____oo3">#N/A</definedName>
    <definedName name="____oo30">IF(#REF!&lt;0.05,0,#REF!*รับจ่าย11)</definedName>
    <definedName name="____oo31">Scheduled_Payment+Extra_Payment</definedName>
    <definedName name="____oo32">#N/A</definedName>
    <definedName name="____oo33">#N/A</definedName>
    <definedName name="____oo34">#N/A</definedName>
    <definedName name="____oo35">IF(#REF!&gt;=____oo34,"",#REF!+1)</definedName>
    <definedName name="____oo36">#N/A</definedName>
    <definedName name="____oo37">#N/A</definedName>
    <definedName name="____oo38">#N/A</definedName>
    <definedName name="____oo39">IF(#REF!&gt;=____oo38,"",#REF!+1)</definedName>
    <definedName name="____oo4">IF(#REF!&gt;=____oo8,"",#REF!+1)</definedName>
    <definedName name="____oo40">IF(#REF!&gt;=___tp1,"",#REF!+1)</definedName>
    <definedName name="____oo5">#N/A</definedName>
    <definedName name="____oo6">#N/A</definedName>
    <definedName name="____oo7">#N/A</definedName>
    <definedName name="____oo8">#N/A</definedName>
    <definedName name="____oo9">IF(#REF!&gt;=____oo8,"",#REF!+1)</definedName>
    <definedName name="____oo90">Scheduled_Payment+Extra_Payment</definedName>
    <definedName name="____oo93">IF(#REF!&gt;=GHKHGKGHJ,"",#REF!+1)</definedName>
    <definedName name="____oo94">#N/A</definedName>
    <definedName name="____oo95">IF(#REF!&gt;=GHKHGKGHJ,"",#REF!+1)</definedName>
    <definedName name="____oo96">IF(#REF!&gt;=____mm9,"",#REF!+1)</definedName>
    <definedName name="____oo97">#N/A</definedName>
    <definedName name="____oo98">#N/A</definedName>
    <definedName name="____oo99">#N/A</definedName>
    <definedName name="____p1">#N/A</definedName>
    <definedName name="____p12">#N/A</definedName>
    <definedName name="____p2">#N/A</definedName>
    <definedName name="____p789">#N/A</definedName>
    <definedName name="____pa13">#N/A</definedName>
    <definedName name="____pa14">#N/A</definedName>
    <definedName name="____pa3">#N/A</definedName>
    <definedName name="____pa6">#N/A</definedName>
    <definedName name="____pa7">#N/A</definedName>
    <definedName name="____pa8" localSheetId="10">IF(#REF!&gt;=[0]!___to9,"",#REF!+1)</definedName>
    <definedName name="____pa8" localSheetId="8">IF(#REF!&gt;=___to9,"",#REF!+1)</definedName>
    <definedName name="____pa8" localSheetId="5">IF(#REF!&gt;=___to9,"",#REF!+1)</definedName>
    <definedName name="____pa8" localSheetId="3">IF(#REF!&gt;=___to9,"",#REF!+1)</definedName>
    <definedName name="____pa8" localSheetId="4">IF(#REF!&gt;=___to9,"",#REF!+1)</definedName>
    <definedName name="____pa8" localSheetId="9">IF(#REF!&gt;=___to9,"",#REF!+1)</definedName>
    <definedName name="____pa8" localSheetId="2">IF(#REF!&gt;=[0]!___to9,"",#REF!+1)</definedName>
    <definedName name="____pa8" localSheetId="0">IF(#REF!&gt;=___to9,"",#REF!+1)</definedName>
    <definedName name="____pa8">IF(#REF!&gt;=___to9,"",#REF!+1)</definedName>
    <definedName name="____pay1">#N/A</definedName>
    <definedName name="____pay12">#N/A</definedName>
    <definedName name="____pay123">#N/A</definedName>
    <definedName name="____pay2" localSheetId="8">#REF!</definedName>
    <definedName name="____pay2" localSheetId="9">#REF!</definedName>
    <definedName name="____pay2">#N/A</definedName>
    <definedName name="____pay3">#N/A</definedName>
    <definedName name="____pay333">#N/A</definedName>
    <definedName name="____pay36">#N/A</definedName>
    <definedName name="____pay369">#N/A</definedName>
    <definedName name="____pay77">#N/A</definedName>
    <definedName name="____pay78">#N/A</definedName>
    <definedName name="____pay79">#N/A</definedName>
    <definedName name="____per1" localSheetId="10">#REF!</definedName>
    <definedName name="____per1" localSheetId="5">#REF!</definedName>
    <definedName name="____per1" localSheetId="3">#REF!</definedName>
    <definedName name="____per1" localSheetId="2">#REF!</definedName>
    <definedName name="____per1">#REF!</definedName>
    <definedName name="____per4578" localSheetId="10">#REF!</definedName>
    <definedName name="____per4578" localSheetId="2">#REF!</definedName>
    <definedName name="____per4578">#REF!</definedName>
    <definedName name="____per458" localSheetId="5">[19]PAYMENT!$A$10:$A$129</definedName>
    <definedName name="____per458" localSheetId="4">[19]PAYMENT!$A$10:$A$129</definedName>
    <definedName name="____per458" localSheetId="0">[30]payment!$A$10:$A$129</definedName>
    <definedName name="____per458">[19]PAYMENT!$A$10:$A$129</definedName>
    <definedName name="____per8" localSheetId="10">#REF!</definedName>
    <definedName name="____per8" localSheetId="5">[19]PAYMENT!$A$10:$A$129</definedName>
    <definedName name="____per8" localSheetId="4">[19]PAYMENT!$A$10:$A$129</definedName>
    <definedName name="____per8" localSheetId="2">#REF!</definedName>
    <definedName name="____per8" localSheetId="0">#REF!</definedName>
    <definedName name="____per8">[19]PAYMENT!$A$10:$A$129</definedName>
    <definedName name="____pl1">#N/A</definedName>
    <definedName name="____pmt1" localSheetId="5">#N/A</definedName>
    <definedName name="____pmt1" localSheetId="4">#N/A</definedName>
    <definedName name="____pmt1" localSheetId="0">IF(#REF!&lt;0.05,0,#REF!-#REF!)</definedName>
    <definedName name="____pmt1">#N/A</definedName>
    <definedName name="____pmt2" localSheetId="10">IF(#REF!&gt;=[0]!pmmt2,"",#REF!+1)</definedName>
    <definedName name="____pmt2" localSheetId="8">#N/A</definedName>
    <definedName name="____pmt2" localSheetId="5">IF(#REF!&gt;=pmmt2,"",#REF!+1)</definedName>
    <definedName name="____pmt2" localSheetId="7">IF(#REF!&gt;=pmmt2,"",#REF!+1)</definedName>
    <definedName name="____pmt2" localSheetId="3">IF(#REF!&gt;=pmmt2,"",#REF!+1)</definedName>
    <definedName name="____pmt2" localSheetId="4">IF(#REF!&gt;=pmmt2,"",#REF!+1)</definedName>
    <definedName name="____pmt2" localSheetId="9">#N/A</definedName>
    <definedName name="____pmt2" localSheetId="2">#N/A</definedName>
    <definedName name="____pmt2" localSheetId="0">IF(#REF!&gt;=pmmt2,"",#REF!+1)</definedName>
    <definedName name="____pmt2">IF(#REF!&gt;=pmmt2,"",#REF!+1)</definedName>
    <definedName name="____pmt3" localSheetId="10">#REF!</definedName>
    <definedName name="____pmt3" localSheetId="8">#REF!</definedName>
    <definedName name="____pmt3" localSheetId="2">#REF!</definedName>
    <definedName name="____pmt3">#REF!</definedName>
    <definedName name="____pn1" localSheetId="2">IF(#REF!&gt;=[0]!____tp1,"",#REF!+1)</definedName>
    <definedName name="____pn1">#N/A</definedName>
    <definedName name="____pn2" localSheetId="10">IF(#REF!&gt;=[25]!to,"",#REF!+1)</definedName>
    <definedName name="____pn2" localSheetId="8">IF(#REF!&gt;=[19]!to,"",#REF!+1)</definedName>
    <definedName name="____pn2" localSheetId="5">IF(#REF!&gt;=[26]!to,"",#REF!+1)</definedName>
    <definedName name="____pn2" localSheetId="3">IF(#REF!&gt;=[26]!to,"",#REF!+1)</definedName>
    <definedName name="____pn2" localSheetId="4">IF(#REF!&gt;=[26]!to,"",#REF!+1)</definedName>
    <definedName name="____pn2" localSheetId="9">IF(#REF!&gt;=[7]!to,"",#REF!+1)</definedName>
    <definedName name="____pn2" localSheetId="2">IF(#REF!&gt;=[19]!to,"",#REF!+1)</definedName>
    <definedName name="____pn2" localSheetId="0">#N/A</definedName>
    <definedName name="____pn2">IF(#REF!&gt;=[19]!to,"",#REF!+1)</definedName>
    <definedName name="____pn3" localSheetId="10">#REF!</definedName>
    <definedName name="____pn3" localSheetId="8">#REF!</definedName>
    <definedName name="____pn3" localSheetId="4">#REF!</definedName>
    <definedName name="____pn3" localSheetId="9">#REF!</definedName>
    <definedName name="____pn3" localSheetId="2">#REF!</definedName>
    <definedName name="____pn3">#REF!</definedName>
    <definedName name="____po2">#N/A</definedName>
    <definedName name="____po3">#N/A</definedName>
    <definedName name="____pp1">#N/A</definedName>
    <definedName name="____pr1" localSheetId="10">#REF!</definedName>
    <definedName name="____pr1" localSheetId="8">#REF!</definedName>
    <definedName name="____pr1" localSheetId="5">IF([7]ดอกเบี้ยจ่าย!XFD1&lt;0.05,0,[7]ดอกเบี้ยจ่าย!$C1-[7]ดอกเบี้ยจ่าย!$E1)</definedName>
    <definedName name="____pr1" localSheetId="3">IF([7]ดอกเบี้ยจ่าย!XFD1&lt;0.05,0,[7]ดอกเบี้ยจ่าย!$C1-[7]ดอกเบี้ยจ่าย!$E1)</definedName>
    <definedName name="____pr1" localSheetId="4">IF([7]ดอกเบี้ยจ่าย!XFD1&lt;0.05,0,[7]ดอกเบี้ยจ่าย!$C1-[7]ดอกเบี้ยจ่าย!$E1)</definedName>
    <definedName name="____pr1" localSheetId="0">#REF!</definedName>
    <definedName name="____pr1">#REF!</definedName>
    <definedName name="____pr2" localSheetId="10">#REF!</definedName>
    <definedName name="____pr2" localSheetId="5">#REF!</definedName>
    <definedName name="____pr2" localSheetId="3">#REF!</definedName>
    <definedName name="____pr2" localSheetId="4">#REF!</definedName>
    <definedName name="____pr2">#REF!</definedName>
    <definedName name="____pr3654" localSheetId="10">#REF!</definedName>
    <definedName name="____pr3654" localSheetId="2">#REF!</definedName>
    <definedName name="____pr3654">#REF!</definedName>
    <definedName name="____pre789" localSheetId="10">#REF!</definedName>
    <definedName name="____pre789" localSheetId="2">#REF!</definedName>
    <definedName name="____pre789">#REF!</definedName>
    <definedName name="____pro1" localSheetId="10">#REF!</definedName>
    <definedName name="____pro1" localSheetId="2">#REF!</definedName>
    <definedName name="____pro1">#REF!</definedName>
    <definedName name="____pro2" localSheetId="10">#REF!</definedName>
    <definedName name="____pro2" localSheetId="2">#REF!</definedName>
    <definedName name="____pro2">#REF!</definedName>
    <definedName name="____ps100">#N/A</definedName>
    <definedName name="____rm2" localSheetId="10">#REF!</definedName>
    <definedName name="____rm2" localSheetId="8">#REF!</definedName>
    <definedName name="____rm2" localSheetId="5">#REF!</definedName>
    <definedName name="____rm2" localSheetId="3">#REF!</definedName>
    <definedName name="____rm2">#REF!</definedName>
    <definedName name="____RO1" localSheetId="10">[28]finance!#REF!</definedName>
    <definedName name="____RO1" localSheetId="8">[28]finance!#REF!</definedName>
    <definedName name="____RO1" localSheetId="5">[28]finance!#REF!</definedName>
    <definedName name="____RO1" localSheetId="3">[28]finance!#REF!</definedName>
    <definedName name="____RO1" localSheetId="4">[28]finance!#REF!</definedName>
    <definedName name="____RO1">[28]finance!#REF!</definedName>
    <definedName name="____s1">#N/A</definedName>
    <definedName name="____sd213" localSheetId="10">#REF!</definedName>
    <definedName name="____sd213" localSheetId="8">#REF!</definedName>
    <definedName name="____sd213" localSheetId="5">#REF!</definedName>
    <definedName name="____sd213" localSheetId="3">#REF!</definedName>
    <definedName name="____sd213">#REF!</definedName>
    <definedName name="____st1" localSheetId="10">#REF!</definedName>
    <definedName name="____st1">#REF!</definedName>
    <definedName name="____ta2" localSheetId="10">#REF!</definedName>
    <definedName name="____ta2">#REF!</definedName>
    <definedName name="____te2">[7]ดอกเบี้ยจ่าย!$E$5</definedName>
    <definedName name="____tem36">[7]ดอกเบี้ยจ่าย!$G$5</definedName>
    <definedName name="____ter11">[7]ดอกเบี้ยจ่าย!$G$5</definedName>
    <definedName name="____ter12">[7]ดอกเบี้ยจ่าย!$G$5</definedName>
    <definedName name="____ter123">[7]ดอกเบี้ยจ่าย!$G$5</definedName>
    <definedName name="____ter456">[7]ดอกเบี้ยจ่าย!$E$5</definedName>
    <definedName name="____ter66">[7]ดอกเบี้ยจ่าย!$E$5</definedName>
    <definedName name="____to1">#N/A</definedName>
    <definedName name="____to5" localSheetId="10">('DSCR (2)'!td*12)+'DSCR (2)'!teo</definedName>
    <definedName name="____to5" localSheetId="8">#N/A</definedName>
    <definedName name="____to5" localSheetId="5">#N/A</definedName>
    <definedName name="____to5" localSheetId="3">#N/A</definedName>
    <definedName name="____to5" localSheetId="9">(งบสรรพากร!td*12)+งบสรรพากร!teo</definedName>
    <definedName name="____to5" localSheetId="2">#N/A</definedName>
    <definedName name="____to5" localSheetId="0">#N/A</definedName>
    <definedName name="____to5">(งบสรรพากร!td*12)+งบสรรพากร!teo</definedName>
    <definedName name="____to6" localSheetId="10">('DSCR (2)'!td*12)+'DSCR (2)'!teo</definedName>
    <definedName name="____to6" localSheetId="8">#N/A</definedName>
    <definedName name="____to6" localSheetId="5">#N/A</definedName>
    <definedName name="____to6" localSheetId="3">#N/A</definedName>
    <definedName name="____to6" localSheetId="9">(งบสรรพากร!td*12)+งบสรรพากร!teo</definedName>
    <definedName name="____to6" localSheetId="2">#N/A</definedName>
    <definedName name="____to6" localSheetId="0">#N/A</definedName>
    <definedName name="____to6">(งบสรรพากร!td*12)+งบสรรพากร!teo</definedName>
    <definedName name="____to789" localSheetId="10">(___ter456*12)+___ter123</definedName>
    <definedName name="____to789" localSheetId="8">(___ter456*12)+___ter123</definedName>
    <definedName name="____to789" localSheetId="5">([0]!___ter456*12)+[0]!___ter123</definedName>
    <definedName name="____to789" localSheetId="3">([0]!___ter456*12)+[0]!___ter123</definedName>
    <definedName name="____to789" localSheetId="4">([0]!___ter456*12)+[0]!___ter123</definedName>
    <definedName name="____to789" localSheetId="9">(___ter456*12)+___ter123</definedName>
    <definedName name="____to789" localSheetId="2">(___ter456*12)+___ter123</definedName>
    <definedName name="____to789" localSheetId="0">([0]!___ter456*12)+[0]!___ter123</definedName>
    <definedName name="____to789">(___ter456*12)+___ter123</definedName>
    <definedName name="____to9">#N/A</definedName>
    <definedName name="____top1">#N/A</definedName>
    <definedName name="____tot124" localSheetId="10">#N/A</definedName>
    <definedName name="____tot124" localSheetId="8">#N/A</definedName>
    <definedName name="____tot124" localSheetId="5">#N/A</definedName>
    <definedName name="____tot124" localSheetId="3">#N/A</definedName>
    <definedName name="____tot124" localSheetId="9">(งบสรรพากร!term444*12)+___ter11</definedName>
    <definedName name="____tot124" localSheetId="2">('ภพ 30'!term444*12)+___ter11</definedName>
    <definedName name="____tot124" localSheetId="0">#N/A</definedName>
    <definedName name="____tot124">(งบสรรพากร!term444*12)+___ter11</definedName>
    <definedName name="____tot23" localSheetId="10">(___ter66*12)+___ter12</definedName>
    <definedName name="____tot23" localSheetId="8">(___ter66*12)+___ter12</definedName>
    <definedName name="____tot23" localSheetId="5">([0]!___ter66*12)+[0]!___ter12</definedName>
    <definedName name="____tot23" localSheetId="3">([0]!___ter66*12)+[0]!___ter12</definedName>
    <definedName name="____tot23" localSheetId="4">([0]!___ter66*12)+[0]!___ter12</definedName>
    <definedName name="____tot23" localSheetId="9">(___ter66*12)+___ter12</definedName>
    <definedName name="____tot23" localSheetId="2">(___ter66*12)+___ter12</definedName>
    <definedName name="____tot23" localSheetId="0">([0]!___ter66*12)+[0]!___ter12</definedName>
    <definedName name="____tot23">(___ter66*12)+___ter12</definedName>
    <definedName name="____tov3" localSheetId="10">('DSCR (2)'!td*12)+'DSCR (2)'!teo</definedName>
    <definedName name="____tov3" localSheetId="8">#N/A</definedName>
    <definedName name="____tov3" localSheetId="5">#N/A</definedName>
    <definedName name="____tov3" localSheetId="3">#N/A</definedName>
    <definedName name="____tov3" localSheetId="9">(งบสรรพากร!td*12)+งบสรรพากร!teo</definedName>
    <definedName name="____tov3" localSheetId="2">#N/A</definedName>
    <definedName name="____tov3" localSheetId="0">#N/A</definedName>
    <definedName name="____tov3">(งบสรรพากร!td*12)+งบสรรพากร!teo</definedName>
    <definedName name="____tp1">#N/A</definedName>
    <definedName name="____vv1">#N/A</definedName>
    <definedName name="____vv2">#N/A</definedName>
    <definedName name="____xlfn.BAHTTEXT" hidden="1">#NAME?</definedName>
    <definedName name="____yy1" localSheetId="10">IF(#REF!&gt;=[0]!____tp1,"",#REF!+1)</definedName>
    <definedName name="____yy1" localSheetId="8">IF(#REF!&gt;=____tp1,"",#REF!+1)</definedName>
    <definedName name="____yy1" localSheetId="5">IF(#REF!&gt;=____tp1,"",#REF!+1)</definedName>
    <definedName name="____yy1" localSheetId="3">IF(#REF!&gt;=____tp1,"",#REF!+1)</definedName>
    <definedName name="____yy1" localSheetId="4">IF(#REF!&gt;=____tp1,"",#REF!+1)</definedName>
    <definedName name="____yy1" localSheetId="9">IF(#REF!&gt;=____tp1,"",#REF!+1)</definedName>
    <definedName name="____yy1" localSheetId="2">IF(#REF!&gt;=[0]!____tp1,"",#REF!+1)</definedName>
    <definedName name="____yy1" localSheetId="0">IF(#REF!&gt;=____tp1,"",#REF!+1)</definedName>
    <definedName name="____yy1">IF(#REF!&gt;=____tp1,"",#REF!+1)</definedName>
    <definedName name="____zz1">#N/A</definedName>
    <definedName name="____zz10">IF(#REF!&gt;=____zz9,"",#REF!+1)</definedName>
    <definedName name="____zz100">#N/A</definedName>
    <definedName name="____zz101">IF(#REF!&gt;=____zz104,"",#REF!+1)</definedName>
    <definedName name="____zz102">#N/A</definedName>
    <definedName name="____zz103">#N/A</definedName>
    <definedName name="____zz104">#N/A</definedName>
    <definedName name="____zz105">Scheduled_Payment+Extra_Payment</definedName>
    <definedName name="____zz106">#N/A</definedName>
    <definedName name="____zz107">IF(#REF!&gt;=[0]!GHKHGKGHJ,"",#REF!+1)</definedName>
    <definedName name="____zz109">Scheduled_Payment+Extra_Payment</definedName>
    <definedName name="____zz11">#N/A</definedName>
    <definedName name="____zz110">IF(#REF!&lt;0.05,0,#REF!*[0]!รับจ่าย11)</definedName>
    <definedName name="____zz111">Scheduled_Payment+Extra_Payment</definedName>
    <definedName name="____zz112">IF(#REF!&lt;0.05,0,#REF!*____zz113)</definedName>
    <definedName name="____zz113">#N/A</definedName>
    <definedName name="____zz114">#N/A</definedName>
    <definedName name="____zz120">#N/A</definedName>
    <definedName name="____zz121">IF(#REF!&gt;=____zz122,"",#REF!+1)</definedName>
    <definedName name="____zz122">#N/A</definedName>
    <definedName name="____zz123">#N/A</definedName>
    <definedName name="____zz124">#N/A</definedName>
    <definedName name="____zz125">#N/A</definedName>
    <definedName name="____zz126">#N/A</definedName>
    <definedName name="____zz127">IF(#REF!&gt;=____zz132,"",#REF!+1)</definedName>
    <definedName name="____zz128">#N/A</definedName>
    <definedName name="____zz129">#N/A</definedName>
    <definedName name="____zz13">#N/A</definedName>
    <definedName name="____zz130">#N/A</definedName>
    <definedName name="____zz131">#N/A</definedName>
    <definedName name="____zz132">#N/A</definedName>
    <definedName name="____zz133">Scheduled_Payment+Extra_Payment</definedName>
    <definedName name="____zz134">Scheduled_Payment+Extra_Payment</definedName>
    <definedName name="____zz135">#N/A</definedName>
    <definedName name="____zz136">#N/A</definedName>
    <definedName name="____zz137">#N/A</definedName>
    <definedName name="____zz138">#N/A</definedName>
    <definedName name="____zz139">IF(#REF!&lt;0.05,0,#REF!*[0]!รับจ่าย11)</definedName>
    <definedName name="____zz14">#N/A</definedName>
    <definedName name="____zz140">Scheduled_Payment+Extra_Payment</definedName>
    <definedName name="____zz15">#N/A</definedName>
    <definedName name="____zz16">IF(#REF!&gt;=____zz20,"",#REF!+1)</definedName>
    <definedName name="____zz17">#N/A</definedName>
    <definedName name="____zz18">#N/A</definedName>
    <definedName name="____zz19">#N/A</definedName>
    <definedName name="____zz2">#N/A</definedName>
    <definedName name="____zz20">#N/A</definedName>
    <definedName name="____zz21">IF(#REF!&gt;=____zz20,"",#REF!+1)</definedName>
    <definedName name="____zz22">#N/A</definedName>
    <definedName name="____zz23">#N/A</definedName>
    <definedName name="____zz24">#N/A</definedName>
    <definedName name="____zz25">#N/A</definedName>
    <definedName name="____zz26">IF(#REF!&gt;=____zz30,"",#REF!+1)</definedName>
    <definedName name="____zz27">#N/A</definedName>
    <definedName name="____zz28">#N/A</definedName>
    <definedName name="____zz29">#N/A</definedName>
    <definedName name="____zz3">#N/A</definedName>
    <definedName name="____zz30">#N/A</definedName>
    <definedName name="____zz31">IF(#REF!&gt;=____zz30,"",#REF!+1)</definedName>
    <definedName name="____zz32">IF(#REF!&gt;=___tp1,"",#REF!+1)</definedName>
    <definedName name="____zz33">IF(#REF!&gt;=___tp1,"",#REF!+1)</definedName>
    <definedName name="____zz34">#N/A</definedName>
    <definedName name="____zz35">#N/A</definedName>
    <definedName name="____zz36">#N/A</definedName>
    <definedName name="____zz37">#N/A</definedName>
    <definedName name="____zz38">IF(#REF!&gt;=[0]!GHKHGKGHJ,"",#REF!+1)</definedName>
    <definedName name="____zz39">#N/A</definedName>
    <definedName name="____zz4">#N/A</definedName>
    <definedName name="____zz40">#N/A</definedName>
    <definedName name="____zz41">#N/A</definedName>
    <definedName name="____zz42">IF(#REF!&lt;0.05,0,#REF!*____zz43)</definedName>
    <definedName name="____zz43">#N/A</definedName>
    <definedName name="____zz44">#N/A</definedName>
    <definedName name="____zz45">#N/A</definedName>
    <definedName name="____zz46">IF(#REF!&gt;=[0]!____mm9,"",#REF!+1)</definedName>
    <definedName name="____zz47">IF(#REF!&gt;=____zz48,"",#REF!+1)</definedName>
    <definedName name="____zz48">#N/A</definedName>
    <definedName name="____zz49">#N/A</definedName>
    <definedName name="____zz5">IF(#REF!&gt;=____zz9,"",#REF!+1)</definedName>
    <definedName name="____zz50">#N/A</definedName>
    <definedName name="____zz51">Scheduled_Payment+Extra_Payment</definedName>
    <definedName name="____zz53">Scheduled_Payment+Extra_Payment</definedName>
    <definedName name="____zz54">#N/A</definedName>
    <definedName name="____zz55">#N/A</definedName>
    <definedName name="____zz56">IF(#REF!&lt;0.05,0,#REF!*[0]!รับจ่าย11)</definedName>
    <definedName name="____zz57">Scheduled_Payment+Extra_Payment</definedName>
    <definedName name="____zz58">IF(#REF!&gt;=____zz60,"",#REF!+1)</definedName>
    <definedName name="____zz59">#N/A</definedName>
    <definedName name="____zz6">#N/A</definedName>
    <definedName name="____zz60">#N/A</definedName>
    <definedName name="____zz61">IF(#REF!&gt;=____zz60,"",#REF!+1)</definedName>
    <definedName name="____zz62">IF(#REF!&gt;=____zz65,"",#REF!+1)</definedName>
    <definedName name="____zz64">#N/A</definedName>
    <definedName name="____zz65">#N/A</definedName>
    <definedName name="____zz67">IF(#REF!&gt;=____zz65,"",#REF!+1)</definedName>
    <definedName name="____zz68">IF(#REF!&gt;=___tp1,"",#REF!+1)</definedName>
    <definedName name="____zz69">IF(#REF!&gt;=___tp1,"",#REF!+1)</definedName>
    <definedName name="____zz7">#N/A</definedName>
    <definedName name="____zz70">#N/A</definedName>
    <definedName name="____zz71">#N/A</definedName>
    <definedName name="____zz72">#N/A</definedName>
    <definedName name="____zz73">IF(#REF!&gt;=[0]!____mm9,"",#REF!+1)</definedName>
    <definedName name="____zz74">IF(#REF!&gt;=[0]!GHKHGKGHJ,"",#REF!+1)</definedName>
    <definedName name="____zz75">#N/A</definedName>
    <definedName name="____zz76">IF(#REF!&gt;=[0]!GHKHGKGHJ,"",#REF!+1)</definedName>
    <definedName name="____zz77">Scheduled_Payment+Extra_Payment</definedName>
    <definedName name="____zz78">IF(#REF!&lt;0.05,0,#REF!*[0]!รับจ่าย11)</definedName>
    <definedName name="____zz79">Scheduled_Payment+Extra_Payment</definedName>
    <definedName name="____zz8">#N/A</definedName>
    <definedName name="____zz80">IF(#REF!&lt;0.05,0,#REF!*____zz81)</definedName>
    <definedName name="____zz81">#N/A</definedName>
    <definedName name="____zz82">#N/A</definedName>
    <definedName name="____zz83">#N/A</definedName>
    <definedName name="____zz87">#N/A</definedName>
    <definedName name="____zz88">#N/A</definedName>
    <definedName name="____zz89">#N/A</definedName>
    <definedName name="____zz9">#N/A</definedName>
    <definedName name="____zz90">#N/A</definedName>
    <definedName name="____zz92">IF(#REF!&gt;=____zz50,"",#REF!+1)</definedName>
    <definedName name="____zz93">#N/A</definedName>
    <definedName name="____zz94">#N/A</definedName>
    <definedName name="____zz95">#N/A</definedName>
    <definedName name="____zz96">#N/A</definedName>
    <definedName name="____zz97">IF(#REF!&gt;=____zz40,"",#REF!+1)</definedName>
    <definedName name="____zz98">#N/A</definedName>
    <definedName name="____zz99">#N/A</definedName>
    <definedName name="___1_70_16_Used_by_Dept" localSheetId="0">#REF!</definedName>
    <definedName name="___1_70_16_Used_by_Dept">#REF!</definedName>
    <definedName name="___70_16_Used_by_Dept">#REF!</definedName>
    <definedName name="___a1">#N/A</definedName>
    <definedName name="___a68000" localSheetId="10">#REF!</definedName>
    <definedName name="___a68000" localSheetId="8">#REF!</definedName>
    <definedName name="___a68000" localSheetId="5">#REF!</definedName>
    <definedName name="___a68000" localSheetId="3">#REF!</definedName>
    <definedName name="___a68000">#REF!</definedName>
    <definedName name="___aaa1">#N/A</definedName>
    <definedName name="___aaa10">#N/A</definedName>
    <definedName name="___aaa11">#N/A</definedName>
    <definedName name="___aaa12">#N/A</definedName>
    <definedName name="___aaa13">#N/A</definedName>
    <definedName name="___aaa2">#N/A</definedName>
    <definedName name="___aaa20">#REF!</definedName>
    <definedName name="___aaa21">#N/A</definedName>
    <definedName name="___aaa23">#N/A</definedName>
    <definedName name="___aaa24">#N/A</definedName>
    <definedName name="___aaa25">#N/A</definedName>
    <definedName name="___aaa26">#N/A</definedName>
    <definedName name="___aaa27">IF(#REF!&lt;0.05,0,#REF!*___aaa13)</definedName>
    <definedName name="___aaa28">#REF!</definedName>
    <definedName name="___aaa29">#N/A</definedName>
    <definedName name="___aaa3">#N/A</definedName>
    <definedName name="___aaa30">#N/A</definedName>
    <definedName name="___aaa31">#N/A</definedName>
    <definedName name="___aaa33">#N/A</definedName>
    <definedName name="___aaa34">#N/A</definedName>
    <definedName name="___aaa35">#N/A</definedName>
    <definedName name="___aaa36">#N/A</definedName>
    <definedName name="___aaa37">#N/A</definedName>
    <definedName name="___aaa38">#REF!</definedName>
    <definedName name="___aaa39">#N/A</definedName>
    <definedName name="___aaa4">IF(#REF!&gt;=___aaa34,"",#REF!+1)</definedName>
    <definedName name="___aaa40">#N/A</definedName>
    <definedName name="___aaa41">#REF!</definedName>
    <definedName name="___aaa42">#REF!</definedName>
    <definedName name="___aaa43">(___aaa42*12)+___aaa41</definedName>
    <definedName name="___aaa44">Scheduled_Payment+Extra_Payment</definedName>
    <definedName name="___aaa45">#N/A</definedName>
    <definedName name="___aaa46">#N/A</definedName>
    <definedName name="___aaa47">([0]!___aaa42*12)+[0]!___aaa41</definedName>
    <definedName name="___aaa48">IF(#REF!&gt;=___aaa34,"",#REF!+1)</definedName>
    <definedName name="___aaa49">([0]!___aaa42*12)+[0]!___aaa41</definedName>
    <definedName name="___aaa5">(___aaa42*12)+___aaa41</definedName>
    <definedName name="___aaa50">([0]!___aaa42*12)+[0]!___aaa41</definedName>
    <definedName name="___aaa51">#N/A</definedName>
    <definedName name="___aaa54">#N/A</definedName>
    <definedName name="___aaa55">([0]!___aaa42*12)+[0]!___aaa41</definedName>
    <definedName name="___aaa56">IF(#REF!&gt;=___aaa25,"",#REF!+1)</definedName>
    <definedName name="___aaa57">#N/A</definedName>
    <definedName name="___aaa58">#N/A</definedName>
    <definedName name="___aaa59">([0]!___aaa42*12)+[0]!___aaa41</definedName>
    <definedName name="___aaa6">(___aaa42*12)+___aaa41</definedName>
    <definedName name="___aaa60">#N/A</definedName>
    <definedName name="___aaa61">([0]!___aaa42*12)+[0]!___aaa41</definedName>
    <definedName name="___aaa62">#N/A</definedName>
    <definedName name="___aaa63">[0]!___aaa20/12</definedName>
    <definedName name="___aaa64">#N/A</definedName>
    <definedName name="___aaa7">#REF!</definedName>
    <definedName name="___aaa8">#N/A</definedName>
    <definedName name="___acc1">#N/A</definedName>
    <definedName name="___acc11">IF([7]ดอกเบี้ยจ่าย!$A1="",0,[7]ดอกเบี้ยจ่าย!$F1048576+[7]ดอกเบี้ยจ่าย!$C1)</definedName>
    <definedName name="___acc2">#N/A</definedName>
    <definedName name="___acc222">IF(#REF!&lt;0.05,0,#REF!*[0]!Interest.Period)</definedName>
    <definedName name="___acc3" localSheetId="10">([17]Sheet1!Term_In_Year*12)+[17]Sheet1!Term_In_Month</definedName>
    <definedName name="___acc3" localSheetId="8">([30]!Term_In_Year*12)+[30]!Term_In_Month</definedName>
    <definedName name="___acc3" localSheetId="5">([17]Sheet1!Term_In_Year*12)+[17]Sheet1!Term_In_Month</definedName>
    <definedName name="___acc3" localSheetId="3">([17]Sheet1!Term_In_Year*12)+[17]Sheet1!Term_In_Month</definedName>
    <definedName name="___acc3" localSheetId="9">([17]Sheet1!Term_In_Year*12)+[17]Sheet1!Term_In_Month</definedName>
    <definedName name="___acc3" localSheetId="2">([32]!Term_In_Year*12)+[32]!Term_In_Month</definedName>
    <definedName name="___acc3" localSheetId="0">([17]Sheet1!Term_In_Year*12)+[17]Sheet1!Term_In_Month</definedName>
    <definedName name="___acc3">([32]!Term_In_Year*12)+[32]!Term_In_Month</definedName>
    <definedName name="___acc4">IF([7]ดอกเบี้ยจ่าย!$A1="",0,[7]ดอกเบี้ยจ่าย!A1048576+[7]ดอกเบี้ยจ่าย!XFC1)</definedName>
    <definedName name="___acc5">IF([7]ดอกเบี้ยจ่าย!$A1="",0,[7]ดอกเบี้ยจ่าย!A1048576+[7]ดอกเบี้ยจ่าย!XFC1)</definedName>
    <definedName name="___acc6">IF([7]ดอกเบี้ยจ่าย!$A1="",0,[7]ดอกเบี้ยจ่าย!$F1048576+[7]ดอกเบี้ยจ่าย!$C1)</definedName>
    <definedName name="___acc789">IF([7]ดอกเบี้ยจ่าย!$A1="",0,[7]ดอกเบี้ยจ่าย!$F1048576+[7]ดอกเบี้ยจ่าย!$C1)</definedName>
    <definedName name="___acc8">IF([7]ดอกเบี้ยจ่าย!$A1="",0,[7]ดอกเบี้ยจ่าย!$F1048576+[7]ดอกเบี้ยจ่าย!$C1)</definedName>
    <definedName name="___acc88">IF([7]ดอกเบี้ยจ่าย!$A1="",0,[7]ดอกเบี้ยจ่าย!A1048576+[7]ดอกเบี้ยจ่าย!XFC1)</definedName>
    <definedName name="___acc896">IF([7]ดอกเบี้ยจ่าย!$A1="",0,[7]ดอกเบี้ยจ่าย!$F1048576+[7]ดอกเบี้ยจ่าย!$C1)</definedName>
    <definedName name="___acc9">IF([7]ดอกเบี้ยจ่าย!$A1="",0,[7]ดอกเบี้ยจ่าย!A1048576+[7]ดอกเบี้ยจ่าย!XFC1)</definedName>
    <definedName name="___ba78" localSheetId="10">[33]Payment!$I$10:$I$129</definedName>
    <definedName name="___ba78" localSheetId="8">[7]PAYMENT!$I$10:$I$129</definedName>
    <definedName name="___ba78" localSheetId="5">[33]Payment!$I$10:$I$129</definedName>
    <definedName name="___ba78" localSheetId="3">[33]Payment!$I$10:$I$129</definedName>
    <definedName name="___ba78" localSheetId="4">[33]Payment!$I$10:$I$129</definedName>
    <definedName name="___ba78" localSheetId="9">[34]payment!$I$10:$I$129</definedName>
    <definedName name="___ba78" localSheetId="2">[35]PAYMENT!$I$10:$I$129</definedName>
    <definedName name="___ba78" localSheetId="0">[7]PAYMENT!$I$10:$I$129</definedName>
    <definedName name="___ba78">[35]PAYMENT!$I$10:$I$129</definedName>
    <definedName name="___bay1">#N/A</definedName>
    <definedName name="___bay2">#N/A</definedName>
    <definedName name="___bay3">#N/A</definedName>
    <definedName name="___bs1">#N/A</definedName>
    <definedName name="___bs2">#N/A</definedName>
    <definedName name="___bsu1" localSheetId="10">#REF!</definedName>
    <definedName name="___bsu1" localSheetId="8">#REF!</definedName>
    <definedName name="___bsu1" localSheetId="5">#REF!</definedName>
    <definedName name="___bsu1" localSheetId="3">#REF!</definedName>
    <definedName name="___bsu1" localSheetId="2">#REF!</definedName>
    <definedName name="___bsu1">#REF!</definedName>
    <definedName name="___bsy69" localSheetId="10">#REF!</definedName>
    <definedName name="___bsy69" localSheetId="2">#REF!</definedName>
    <definedName name="___bsy69">#REF!</definedName>
    <definedName name="___CA1">#N/A</definedName>
    <definedName name="___caf3">#N/A</definedName>
    <definedName name="___CF1">#N/A</definedName>
    <definedName name="___CQC1">#N/A</definedName>
    <definedName name="___CRR9">#N/A</definedName>
    <definedName name="___div2" localSheetId="10">#REF!</definedName>
    <definedName name="___div2" localSheetId="8">#REF!</definedName>
    <definedName name="___div2" localSheetId="5">#REF!</definedName>
    <definedName name="___div2" localSheetId="3">#REF!</definedName>
    <definedName name="___div2">#REF!</definedName>
    <definedName name="___end1">IF([7]ดอกเบี้ยจ่าย!$H1048576-[7]ดอกเบี้ยจ่าย!XFA1&lt;1,0,[7]ดอกเบี้ยจ่าย!$H1048576-[7]ดอกเบี้ยจ่าย!$D1)</definedName>
    <definedName name="___end3">IF([7]ดอกเบี้ยจ่าย!$H1048576-[7]ดอกเบี้ยจ่าย!XFA1&lt;1,0,[7]ดอกเบี้ยจ่าย!$H1048576-[7]ดอกเบี้ยจ่าย!$D1)</definedName>
    <definedName name="___end5">IF([7]ดอกเบี้ยจ่าย!$H1048576-[7]ดอกเบี้ยจ่าย!XFA1&lt;1,0,[7]ดอกเบี้ยจ่าย!$H1048576-[7]ดอกเบี้ยจ่าย!$D1)</definedName>
    <definedName name="___end56">IF([7]ดอกเบี้ยจ่าย!$H1048576-[7]ดอกเบี้ยจ่าย!XFA1&lt;1,0,[7]ดอกเบี้ยจ่าย!$H1048576-[7]ดอกเบี้ยจ่าย!$D1)</definedName>
    <definedName name="___end9">IF([7]ดอกเบี้ยจ่าย!$H1048576-[7]ดอกเบี้ยจ่าย!XFA1&lt;1,0,[7]ดอกเบี้ยจ่าย!$H1048576-[7]ดอกเบี้ยจ่าย!$D1)</definedName>
    <definedName name="___f12">#N/A</definedName>
    <definedName name="___f1233">[7]ดอกเบี้ยจ่าย!$E$7</definedName>
    <definedName name="___fin458" localSheetId="10">#REF!</definedName>
    <definedName name="___fin458" localSheetId="8">#REF!</definedName>
    <definedName name="___fin458" localSheetId="5">#REF!</definedName>
    <definedName name="___fin458" localSheetId="3">#REF!</definedName>
    <definedName name="___fin458" localSheetId="4">#REF!</definedName>
    <definedName name="___fin458" localSheetId="2">#REF!</definedName>
    <definedName name="___fin458">#REF!</definedName>
    <definedName name="___fir3">[7]ดอกเบี้ยจ่าย!$E$8</definedName>
    <definedName name="___fix1">[7]ดอกเบี้ยจ่าย!$E$7</definedName>
    <definedName name="___fix112">[7]ดอกเบี้ยจ่าย!$E$7</definedName>
    <definedName name="___fix2">[7]ดอกเบี้ยจ่าย!$E$7</definedName>
    <definedName name="___fix5">[7]ดอกเบี้ยจ่าย!$E$7</definedName>
    <definedName name="___fl1">#N/A</definedName>
    <definedName name="___fr455">[7]ดอกเบี้ยจ่าย!$G$6</definedName>
    <definedName name="___HP1" localSheetId="10">#N/A</definedName>
    <definedName name="___HP1" localSheetId="8">#N/A</definedName>
    <definedName name="___HP1" localSheetId="5">#N/A</definedName>
    <definedName name="___HP1" localSheetId="3">#N/A</definedName>
    <definedName name="___HP1" localSheetId="9">#N/A</definedName>
    <definedName name="___HP1" localSheetId="2">[18]!Interest_Rate/12</definedName>
    <definedName name="___HP1" localSheetId="0">#N/A</definedName>
    <definedName name="___HP1">[18]!Interest_Rate/12</definedName>
    <definedName name="___in1">#N/A</definedName>
    <definedName name="___in2" localSheetId="8">[0]!___int8/12</definedName>
    <definedName name="___in2" localSheetId="9">[0]!___int8/12</definedName>
    <definedName name="___in2">#N/A</definedName>
    <definedName name="___in3" localSheetId="8">[0]!___int8/12</definedName>
    <definedName name="___in3" localSheetId="9">[0]!___int8/12</definedName>
    <definedName name="___in3">#N/A</definedName>
    <definedName name="___in789645" localSheetId="10">#REF!</definedName>
    <definedName name="___in789645" localSheetId="8">#REF!</definedName>
    <definedName name="___in789645" localSheetId="5">#REF!</definedName>
    <definedName name="___in789645" localSheetId="3">#REF!</definedName>
    <definedName name="___in789645" localSheetId="4">#REF!</definedName>
    <definedName name="___in789645" localSheetId="2">#REF!</definedName>
    <definedName name="___in789645">#REF!</definedName>
    <definedName name="___Int1">IF([4]Payment!$J1048576-[4]Payment!XFA1&lt;1,0,[4]Payment!$J1048576-[4]Payment!$F1)</definedName>
    <definedName name="___int11">#N/A</definedName>
    <definedName name="___int123" localSheetId="8">[0]!___int14/12</definedName>
    <definedName name="___int123" localSheetId="9">[0]!___int14/12</definedName>
    <definedName name="___int123">#N/A</definedName>
    <definedName name="___int14">[7]ดอกเบี้ยจ่าย!$E$4</definedName>
    <definedName name="___int25">[7]ดอกเบี้ยจ่าย!$E$4</definedName>
    <definedName name="___int3">#N/A</definedName>
    <definedName name="___int36" localSheetId="8">[0]!___int25/12</definedName>
    <definedName name="___int36" localSheetId="9">[0]!___int25/12</definedName>
    <definedName name="___int36">#N/A</definedName>
    <definedName name="___int39">#N/A</definedName>
    <definedName name="___int45">#N/A</definedName>
    <definedName name="___int6" localSheetId="8">[0]!___int8/12</definedName>
    <definedName name="___int6" localSheetId="9">[0]!___int8/12</definedName>
    <definedName name="___int6">#N/A</definedName>
    <definedName name="___int8">[7]ดอกเบี้ยจ่าย!$E$4</definedName>
    <definedName name="___inv2" localSheetId="10">#REF!</definedName>
    <definedName name="___inv2" localSheetId="8">#REF!</definedName>
    <definedName name="___inv2" localSheetId="5">#REF!</definedName>
    <definedName name="___inv2" localSheetId="3">#REF!</definedName>
    <definedName name="___inv2" localSheetId="4">#REF!</definedName>
    <definedName name="___inv2">#REF!</definedName>
    <definedName name="___IRR1" localSheetId="10">#REF!</definedName>
    <definedName name="___IRR1">#REF!</definedName>
    <definedName name="___IRR2" localSheetId="10">#REF!</definedName>
    <definedName name="___IRR2">#REF!</definedName>
    <definedName name="___IRR3" localSheetId="10">#REF!</definedName>
    <definedName name="___IRR3">#REF!</definedName>
    <definedName name="___itp1">#N/A</definedName>
    <definedName name="___k1" localSheetId="10">#N/A</definedName>
    <definedName name="___k1" localSheetId="8">#N/A</definedName>
    <definedName name="___k1" localSheetId="5">#N/A</definedName>
    <definedName name="___k1" localSheetId="3">#N/A</definedName>
    <definedName name="___k1" localSheetId="9">#N/A</definedName>
    <definedName name="___k1" localSheetId="2">[18]!Interest_Rate/12</definedName>
    <definedName name="___k1" localSheetId="0">#N/A</definedName>
    <definedName name="___k1">[18]!Interest_Rate/12</definedName>
    <definedName name="___kk100">IF(#REF!&lt;0.05,0,#REF!*รับจ่าย11)</definedName>
    <definedName name="___kk47">Scheduled_Payment+Extra_Payment</definedName>
    <definedName name="___kk48">IF(#REF!&lt;0.05,0,#REF!*รับจ่าย11)</definedName>
    <definedName name="___kk49">#N/A</definedName>
    <definedName name="___kk50">#N/A</definedName>
    <definedName name="___kk51">#N/A</definedName>
    <definedName name="___kk52">#N/A</definedName>
    <definedName name="___kk53">Scheduled_Payment+Extra_Payment</definedName>
    <definedName name="___kk54">Scheduled_Payment+Extra_Payment</definedName>
    <definedName name="___kk55">#N/A</definedName>
    <definedName name="___kk56">#N/A</definedName>
    <definedName name="___kk57">#N/A</definedName>
    <definedName name="___kk58">#N/A</definedName>
    <definedName name="___kk59">#N/A</definedName>
    <definedName name="___kk60">IF(#REF!&gt;=___kk55,"",#REF!+1)</definedName>
    <definedName name="___kk61">#N/A</definedName>
    <definedName name="___kk62">#N/A</definedName>
    <definedName name="___kk63">#N/A</definedName>
    <definedName name="___kk64">#N/A</definedName>
    <definedName name="___kk65">#N/A</definedName>
    <definedName name="___kk66">IF(#REF!&gt;=___kk65,"",#REF!+1)</definedName>
    <definedName name="___kk67">#N/A</definedName>
    <definedName name="___kk68">#N/A</definedName>
    <definedName name="___kk69">#N/A</definedName>
    <definedName name="___kk70">IF(#REF!&lt;0.05,0,#REF!*___kk69)</definedName>
    <definedName name="___kk71">Scheduled_Payment+Extra_Payment</definedName>
    <definedName name="___kk72">IF(#REF!&lt;0.05,0,#REF!*รับจ่าย11)</definedName>
    <definedName name="___kk73">Scheduled_Payment+Extra_Payment</definedName>
    <definedName name="___kk74">IF(#REF!&gt;=GHKHGKGHJ,"",#REF!+1)</definedName>
    <definedName name="___kk75">#N/A</definedName>
    <definedName name="___kk76">Scheduled_Payment+Extra_Payment</definedName>
    <definedName name="___kk77">#N/A</definedName>
    <definedName name="___kk78">#N/A</definedName>
    <definedName name="___kk79">#N/A</definedName>
    <definedName name="___kk80">IF(#REF!&gt;=___kk77,"",#REF!+1)</definedName>
    <definedName name="___kk81">#N/A</definedName>
    <definedName name="___kk82">#N/A</definedName>
    <definedName name="___kk83">#N/A</definedName>
    <definedName name="___kk84">#N/A</definedName>
    <definedName name="___kk85">#N/A</definedName>
    <definedName name="___kk86">#N/A</definedName>
    <definedName name="___kk87">#N/A</definedName>
    <definedName name="___kk88">#N/A</definedName>
    <definedName name="___kk89">#N/A</definedName>
    <definedName name="___kk91">#N/A</definedName>
    <definedName name="___kk92">#N/A</definedName>
    <definedName name="___kk93">#N/A</definedName>
    <definedName name="___kk94">#N/A</definedName>
    <definedName name="___kk95">#N/A</definedName>
    <definedName name="___kk96">#N/A</definedName>
    <definedName name="___kk97">#N/A</definedName>
    <definedName name="___kk98">IF(#REF!&lt;0.05,0,#REF!*___kk97)</definedName>
    <definedName name="___kk99">Scheduled_Payment+Extra_Payment</definedName>
    <definedName name="___l1">[7]ดอกเบี้ยจ่าย!$E$3</definedName>
    <definedName name="___l2" localSheetId="10">[33]Payment!$H$10:$H$129</definedName>
    <definedName name="___l2" localSheetId="8">[7]PAYMENT!$H$10:$H$129</definedName>
    <definedName name="___l2" localSheetId="5">[33]Payment!$H$10:$H$129</definedName>
    <definedName name="___l2" localSheetId="3">[33]Payment!$H$10:$H$129</definedName>
    <definedName name="___l2" localSheetId="4">[33]Payment!$H$10:$H$129</definedName>
    <definedName name="___l2" localSheetId="9">[34]payment!$H$10:$H$129</definedName>
    <definedName name="___l2" localSheetId="2">[35]PAYMENT!$H$10:$H$129</definedName>
    <definedName name="___l2" localSheetId="0">[7]PAYMENT!$H$10:$H$129</definedName>
    <definedName name="___l2">[35]PAYMENT!$H$10:$H$129</definedName>
    <definedName name="___la1" localSheetId="10">#REF!</definedName>
    <definedName name="___la1" localSheetId="8">#REF!</definedName>
    <definedName name="___la1" localSheetId="5">#REF!</definedName>
    <definedName name="___la1" localSheetId="3">#REF!</definedName>
    <definedName name="___la1" localSheetId="4">#REF!</definedName>
    <definedName name="___la1" localSheetId="2">#REF!</definedName>
    <definedName name="___la1">#REF!</definedName>
    <definedName name="___la10" localSheetId="10">#REF!</definedName>
    <definedName name="___la10" localSheetId="4">#REF!</definedName>
    <definedName name="___la10" localSheetId="2">#REF!</definedName>
    <definedName name="___la10">#REF!</definedName>
    <definedName name="___la11" localSheetId="10">IF(#REF!&lt;0.05,0,#REF!-#REF!)</definedName>
    <definedName name="___la11" localSheetId="8">IF(#REF!&lt;0.05,0,#REF!-#REF!)</definedName>
    <definedName name="___la11" localSheetId="5">IF(#REF!&lt;0.05,0,#REF!-#REF!)</definedName>
    <definedName name="___la11" localSheetId="3">IF(#REF!&lt;0.05,0,#REF!-#REF!)</definedName>
    <definedName name="___la11" localSheetId="4">IF(#REF!&lt;0.05,0,#REF!-#REF!)</definedName>
    <definedName name="___la11" localSheetId="2">IF(#REF!&lt;0.05,0,#REF!-#REF!)</definedName>
    <definedName name="___la11">IF(#REF!&lt;0.05,0,#REF!-#REF!)</definedName>
    <definedName name="___la12" localSheetId="8">IF(#REF!&lt;0.05,0,#REF!*Statement!___la5)</definedName>
    <definedName name="___la12">#N/A</definedName>
    <definedName name="___la13" localSheetId="10">IF(#REF!="",0,#REF!+#REF!)</definedName>
    <definedName name="___la13" localSheetId="8">IF(#REF!="",0,#REF!+#REF!)</definedName>
    <definedName name="___la13" localSheetId="5">IF(#REF!="",0,#REF!+#REF!)</definedName>
    <definedName name="___la13" localSheetId="3">IF(#REF!="",0,#REF!+#REF!)</definedName>
    <definedName name="___la13" localSheetId="4">IF(#REF!="",0,#REF!+#REF!)</definedName>
    <definedName name="___la13" localSheetId="2">IF(#REF!="",0,#REF!+#REF!)</definedName>
    <definedName name="___la13">IF(#REF!="",0,#REF!+#REF!)</definedName>
    <definedName name="___la14" localSheetId="10">IF(#REF!="",0,#REF!+#REF!)</definedName>
    <definedName name="___la14" localSheetId="5">IF(#REF!="",0,#REF!+#REF!)</definedName>
    <definedName name="___la14" localSheetId="3">IF(#REF!="",0,#REF!+#REF!)</definedName>
    <definedName name="___la14" localSheetId="4">IF(#REF!="",0,#REF!+#REF!)</definedName>
    <definedName name="___la14" localSheetId="2">IF(#REF!="",0,#REF!+#REF!)</definedName>
    <definedName name="___la14">IF(#REF!="",0,#REF!+#REF!)</definedName>
    <definedName name="___la15" localSheetId="10">IF(#REF!-#REF!&lt;1,0,#REF!-#REF!)</definedName>
    <definedName name="___la15" localSheetId="8">IF(#REF!-#REF!&lt;1,0,#REF!-#REF!)</definedName>
    <definedName name="___la15" localSheetId="5">IF(#REF!-#REF!&lt;1,0,#REF!-#REF!)</definedName>
    <definedName name="___la15" localSheetId="3">IF(#REF!-#REF!&lt;1,0,#REF!-#REF!)</definedName>
    <definedName name="___la15" localSheetId="4">IF(#REF!-#REF!&lt;1,0,#REF!-#REF!)</definedName>
    <definedName name="___la15" localSheetId="2">IF(#REF!-#REF!&lt;1,0,#REF!-#REF!)</definedName>
    <definedName name="___la15">IF(#REF!-#REF!&lt;1,0,#REF!-#REF!)</definedName>
    <definedName name="___la2">#N/A</definedName>
    <definedName name="___la3" localSheetId="10">#REF!</definedName>
    <definedName name="___la3" localSheetId="8">#REF!</definedName>
    <definedName name="___la3" localSheetId="5">#REF!</definedName>
    <definedName name="___la3" localSheetId="3">#REF!</definedName>
    <definedName name="___la3" localSheetId="4">#REF!</definedName>
    <definedName name="___la3" localSheetId="2">#REF!</definedName>
    <definedName name="___la3">#REF!</definedName>
    <definedName name="___la4" localSheetId="10">#REF!</definedName>
    <definedName name="___la4" localSheetId="4">#REF!</definedName>
    <definedName name="___la4" localSheetId="2">#REF!</definedName>
    <definedName name="___la4">#REF!</definedName>
    <definedName name="___la5" localSheetId="8">Statement!___la1/12</definedName>
    <definedName name="___la5" localSheetId="9">[0]!___la1/12</definedName>
    <definedName name="___la5" localSheetId="2">'[7]รายชื่อบริษัทเช่า ปี 55'!___la1/12</definedName>
    <definedName name="___la5">#N/A</definedName>
    <definedName name="___la6" localSheetId="10">#REF!</definedName>
    <definedName name="___la6" localSheetId="8">#REF!</definedName>
    <definedName name="___la6" localSheetId="5">#REF!</definedName>
    <definedName name="___la6" localSheetId="7">#REF!</definedName>
    <definedName name="___la6" localSheetId="3">#REF!</definedName>
    <definedName name="___la6" localSheetId="4">#REF!</definedName>
    <definedName name="___la6" localSheetId="2">#REF!</definedName>
    <definedName name="___la6">#REF!</definedName>
    <definedName name="___la7" localSheetId="8">IF(#REF!&lt;0.05,0,IF(Statement!___la8&lt;=Statement!___la6,[0]!___la9*Statement!___la5,___la10))</definedName>
    <definedName name="___la7">#N/A</definedName>
    <definedName name="___la8" localSheetId="10">IF(#REF!&gt;=[0]!___la2,"",#REF!+1)</definedName>
    <definedName name="___la8" localSheetId="8">IF(#REF!&gt;=[0]!___la2,"",#REF!+1)</definedName>
    <definedName name="___la8" localSheetId="5">IF(#REF!&gt;=[0]!___la2,"",#REF!+1)</definedName>
    <definedName name="___la8" localSheetId="3">IF(#REF!&gt;=[0]!___la2,"",#REF!+1)</definedName>
    <definedName name="___la8" localSheetId="4">IF(#REF!&gt;=[0]!___la2,"",#REF!+1)</definedName>
    <definedName name="___la8" localSheetId="9">IF(#REF!&gt;=[0]!___la2,"",#REF!+1)</definedName>
    <definedName name="___la8" localSheetId="2">IF(#REF!&gt;=[7]!___la2,"",#REF!+1)</definedName>
    <definedName name="___la8" localSheetId="0">IF(#REF!&gt;=[0]!___la2,"",#REF!+1)</definedName>
    <definedName name="___la8">IF(#REF!&gt;=[0]!___la2,"",#REF!+1)</definedName>
    <definedName name="___la9" localSheetId="10">#REF!</definedName>
    <definedName name="___la9" localSheetId="2">#REF!</definedName>
    <definedName name="___la9">#REF!</definedName>
    <definedName name="___lo77">[7]ดอกเบี้ยจ่าย!$E$3</definedName>
    <definedName name="___lo9">[7]ดอกเบี้ยจ่าย!$E$3</definedName>
    <definedName name="___m1" localSheetId="10">#REF!</definedName>
    <definedName name="___m1" localSheetId="5">#REF!</definedName>
    <definedName name="___m1" localSheetId="3">#REF!</definedName>
    <definedName name="___m1" localSheetId="4">#REF!</definedName>
    <definedName name="___m1" localSheetId="2">#REF!</definedName>
    <definedName name="___m1">#REF!</definedName>
    <definedName name="___m2">#N/A</definedName>
    <definedName name="___ma456" localSheetId="10">#REF!</definedName>
    <definedName name="___ma456" localSheetId="2">#REF!</definedName>
    <definedName name="___ma456">#REF!</definedName>
    <definedName name="___ma4587" localSheetId="10">#REF!</definedName>
    <definedName name="___ma4587" localSheetId="2">#REF!</definedName>
    <definedName name="___ma4587">#REF!</definedName>
    <definedName name="___me1" localSheetId="10">#REF!</definedName>
    <definedName name="___me1" localSheetId="2">#REF!</definedName>
    <definedName name="___me1">#REF!</definedName>
    <definedName name="___me789" localSheetId="10">#REF!</definedName>
    <definedName name="___me789" localSheetId="2">#REF!</definedName>
    <definedName name="___me789">#REF!</definedName>
    <definedName name="___mec3" localSheetId="10">#REF!</definedName>
    <definedName name="___mec3" localSheetId="2">#REF!</definedName>
    <definedName name="___mec3">#REF!</definedName>
    <definedName name="___ml1" localSheetId="10">#REF!</definedName>
    <definedName name="___ml1" localSheetId="2">#REF!</definedName>
    <definedName name="___ml1">#REF!</definedName>
    <definedName name="___mlr6" localSheetId="10">#REF!</definedName>
    <definedName name="___mlr6" localSheetId="2">#REF!</definedName>
    <definedName name="___mlr6">#REF!</definedName>
    <definedName name="___mm1">#N/A</definedName>
    <definedName name="___mm10">IF(#REF!&gt;=___mm9,"",#REF!+1)</definedName>
    <definedName name="___mm100">#N/A</definedName>
    <definedName name="___mm101">#N/A</definedName>
    <definedName name="___mm102">#N/A</definedName>
    <definedName name="___mm103">#N/A</definedName>
    <definedName name="___mm104">#N/A</definedName>
    <definedName name="___mm105">Scheduled_Payment+Extra_Payment</definedName>
    <definedName name="___mm106">IF(#REF!-#REF!&lt;1,0,#REF!-#REF!)</definedName>
    <definedName name="___mm107">Scheduled_Payment+Extra_Payment</definedName>
    <definedName name="___mm108">#REF!</definedName>
    <definedName name="___mm109">#N/A</definedName>
    <definedName name="___mm11">#N/A</definedName>
    <definedName name="___mm110">#N/A</definedName>
    <definedName name="___mm111">#N/A</definedName>
    <definedName name="___mm112">#N/A</definedName>
    <definedName name="___mm113">IF(#REF!&lt;0.05,0,#REF!*รับจ่าย11)</definedName>
    <definedName name="___mm114">#REF!</definedName>
    <definedName name="___mm115">Scheduled_Payment+Extra_Payment</definedName>
    <definedName name="___mm13">#N/A</definedName>
    <definedName name="___mm14">#N/A</definedName>
    <definedName name="___mm15">#N/A</definedName>
    <definedName name="___mm17">#N/A</definedName>
    <definedName name="___mm18">#N/A</definedName>
    <definedName name="___mm19">#N/A</definedName>
    <definedName name="___mm2">#N/A</definedName>
    <definedName name="___mm20">IF(#REF!&gt;=___mm19,"",#REF!+1)</definedName>
    <definedName name="___mm21">#N/A</definedName>
    <definedName name="___mm22">#N/A</definedName>
    <definedName name="___mm23">#N/A</definedName>
    <definedName name="___mm24">#N/A</definedName>
    <definedName name="___mm25">#N/A</definedName>
    <definedName name="___mm26">#N/A</definedName>
    <definedName name="___mm27">#N/A</definedName>
    <definedName name="___mm28">#N/A</definedName>
    <definedName name="___mm29">#N/A</definedName>
    <definedName name="___mm3">#N/A</definedName>
    <definedName name="___mm30">IF(#REF!&gt;=___mm29,"",#REF!+1)</definedName>
    <definedName name="___mm31">IF(#REF!&gt;=___tp1,"",#REF!+1)</definedName>
    <definedName name="___mm32">IF(#REF!&gt;=___tp1,"",#REF!+1)</definedName>
    <definedName name="___mm33">#N/A</definedName>
    <definedName name="___mm34">#REF!</definedName>
    <definedName name="___mm35">#REF!</definedName>
    <definedName name="___mm36">#REF!</definedName>
    <definedName name="___mm38">#REF!</definedName>
    <definedName name="___mm39">#REF!</definedName>
    <definedName name="___mm4">#N/A</definedName>
    <definedName name="___mm40">#N/A</definedName>
    <definedName name="___mm42">#N/A</definedName>
    <definedName name="___mm43">#N/A</definedName>
    <definedName name="___mm44">#N/A</definedName>
    <definedName name="___mm45">#N/A</definedName>
    <definedName name="___mm46">#N/A</definedName>
    <definedName name="___mm47">#N/A</definedName>
    <definedName name="___mm48">#REF!</definedName>
    <definedName name="___mm5">IF(#REF!&gt;=___mm9,"",#REF!+1)</definedName>
    <definedName name="___mm50">#N/A</definedName>
    <definedName name="___mm51">#N/A</definedName>
    <definedName name="___mm52">IF(#REF!&gt;=GHKHGKGHJ,"",#REF!+1)</definedName>
    <definedName name="___mm53">#N/A</definedName>
    <definedName name="___mm55">#REF!</definedName>
    <definedName name="___mm56">#N/A</definedName>
    <definedName name="___mm57">#N/A</definedName>
    <definedName name="___mm58">#REF!</definedName>
    <definedName name="___mm59">IF(#REF!&gt;=GHKHGKGHJ,"",#REF!+1)</definedName>
    <definedName name="___mm6">#N/A</definedName>
    <definedName name="___mm60">Scheduled_Payment+Extra_Payment</definedName>
    <definedName name="___mm62">IF(#REF!&lt;0.05,0,#REF!*รับจ่าย11)</definedName>
    <definedName name="___mm63">Scheduled_Payment+Extra_Payment</definedName>
    <definedName name="___mm64">#N/A</definedName>
    <definedName name="___mm65">#N/A</definedName>
    <definedName name="___mm66">#N/A</definedName>
    <definedName name="___mm67">#N/A</definedName>
    <definedName name="___mm7">#N/A</definedName>
    <definedName name="___mm8">#N/A</definedName>
    <definedName name="___mm89">[0]!___mm48/12</definedName>
    <definedName name="___mm9">#N/A</definedName>
    <definedName name="___mm90">#N/A</definedName>
    <definedName name="___mm91">#N/A</definedName>
    <definedName name="___mm92">#N/A</definedName>
    <definedName name="___mm93">#N/A</definedName>
    <definedName name="___mm94">#N/A</definedName>
    <definedName name="___mm95">IF(#REF!&gt;=___mm103,"",#REF!+1)</definedName>
    <definedName name="___mm96">IF(#REF!&gt;=___mm104,"",#REF!+1)</definedName>
    <definedName name="___mm97">#N/A</definedName>
    <definedName name="___mm98">#N/A</definedName>
    <definedName name="___mm99">#N/A</definedName>
    <definedName name="___n789">#N/A</definedName>
    <definedName name="___na1">#N/A</definedName>
    <definedName name="___na10">#N/A</definedName>
    <definedName name="___na11">#N/A</definedName>
    <definedName name="___na12">#N/A</definedName>
    <definedName name="___na13">#N/A</definedName>
    <definedName name="___na14">#N/A</definedName>
    <definedName name="___na15">#N/A</definedName>
    <definedName name="___na16">#N/A</definedName>
    <definedName name="___na17">#N/A</definedName>
    <definedName name="___na19">#N/A</definedName>
    <definedName name="___na2">#N/A</definedName>
    <definedName name="___na20">#N/A</definedName>
    <definedName name="___na23">#N/A</definedName>
    <definedName name="___na24">Scheduled_Payment+Extra_Payment</definedName>
    <definedName name="___na25">#N/A</definedName>
    <definedName name="___na26">#N/A</definedName>
    <definedName name="___na27">#N/A</definedName>
    <definedName name="___na28">#N/A</definedName>
    <definedName name="___na4">#N/A</definedName>
    <definedName name="___na5">IF(#REF!&lt;0.05,0,#REF!*___na6)</definedName>
    <definedName name="___na6">#N/A</definedName>
    <definedName name="___na7">#N/A</definedName>
    <definedName name="___na8">#N/A</definedName>
    <definedName name="___na9">IF(#REF!&gt;=GHKHGKGHJ,"",#REF!+1)</definedName>
    <definedName name="___new1">'[7]หน้า 1'!$N$2</definedName>
    <definedName name="___new2" localSheetId="10">#REF!</definedName>
    <definedName name="___new2" localSheetId="8">#REF!</definedName>
    <definedName name="___new2" localSheetId="5">'[7]หน้า 1'!$N$2</definedName>
    <definedName name="___new2" localSheetId="3">'[7]หน้า 1'!$N$2</definedName>
    <definedName name="___new2" localSheetId="4">'[7]หน้า 1'!$N$2</definedName>
    <definedName name="___new2" localSheetId="0">#REF!</definedName>
    <definedName name="___new2">#REF!</definedName>
    <definedName name="___new3" localSheetId="10">#REF!</definedName>
    <definedName name="___new3" localSheetId="5">#REF!</definedName>
    <definedName name="___new3" localSheetId="3">#REF!</definedName>
    <definedName name="___new3" localSheetId="4">#REF!</definedName>
    <definedName name="___new3">#REF!</definedName>
    <definedName name="___nn1">#N/A</definedName>
    <definedName name="___nn10">'[20]18.) ตารางผ่อนชำระ-1'!$F$9</definedName>
    <definedName name="___nn11">'[20]18.) ตารางผ่อนชำระ-1'!$H$8</definedName>
    <definedName name="___nn13">#REF!</definedName>
    <definedName name="___nn14">IF('[20]18.) ตารางผ่อนชำระ-1'!$I1048576&lt;0.05,0,'[20]18.) ตารางผ่อนชำระ-1'!$I1048576*___nn15)</definedName>
    <definedName name="___nn15">#N/A</definedName>
    <definedName name="___nn16">#REF!</definedName>
    <definedName name="___nn17">#REF!</definedName>
    <definedName name="___nn18">'[20]18.) ตารางผ่อนชำระ-1'!$F$3</definedName>
    <definedName name="___nn19">#REF!</definedName>
    <definedName name="___nn2">IF('[20]18.) ตารางผ่อนชำระ-1'!$B1="",0,'[20]18.) ตารางผ่อนชำระ-1'!A1048576+'[20]18.) ตารางผ่อนชำระ-1'!XFC1)</definedName>
    <definedName name="___nn20">#REF!</definedName>
    <definedName name="___nn21">#REF!</definedName>
    <definedName name="___nn23">#REF!</definedName>
    <definedName name="___nn24">#REF!</definedName>
    <definedName name="___nn25">#REF!</definedName>
    <definedName name="___nn28">#REF!</definedName>
    <definedName name="___nn29">#N/A</definedName>
    <definedName name="___nn3">IF('[20]18.) ตารางผ่อนชำระ-1'!$B1="",0,'[20]18.) ตารางผ่อนชำระ-1'!$G1048576+'[20]18.) ตารางผ่อนชำระ-1'!$D1)</definedName>
    <definedName name="___nn30">#REF!</definedName>
    <definedName name="___nn31">#N/A</definedName>
    <definedName name="___nn32">#N/A</definedName>
    <definedName name="___nn33">(___nn41*12)+___nn40</definedName>
    <definedName name="___nn34">#REF!</definedName>
    <definedName name="___nn36">IF('[20]18.) ตารางผ่อนชำระ-1'!XFD1&lt;0.05,0,'[20]18.) ตารางผ่อนชำระ-1'!$D1-'[20]18.) ตารางผ่อนชำระ-1'!$F1)</definedName>
    <definedName name="___nn37">IF([21]Schdule!XFD1&lt;0.05,0,[21]Schdule!$B1-[21]Schdule!$D1)</definedName>
    <definedName name="___nn38">#REF!</definedName>
    <definedName name="___nn39">#REF!</definedName>
    <definedName name="___nn4">#REF!</definedName>
    <definedName name="___nn40">'[20]18.) ตารางผ่อนชำระ-1'!$H$7</definedName>
    <definedName name="___nn41">'[20]18.) ตารางผ่อนชำระ-1'!$F$7</definedName>
    <definedName name="___nn42">[21]Schdule!$F$4</definedName>
    <definedName name="___nn43">(___nn41*12)+___nn40</definedName>
    <definedName name="___nn44">IF(#REF!-#REF!&lt;1,0,#REF!-#REF!)</definedName>
    <definedName name="___nn45">#REF!</definedName>
    <definedName name="___nn46">#REF!</definedName>
    <definedName name="___nn5">#REF!</definedName>
    <definedName name="___nn6">#REF!</definedName>
    <definedName name="___nn7">IF('[20]18.) ตารางผ่อนชำระ-1'!$I1048576-'[20]18.) ตารางผ่อนชำระ-1'!XFA1&lt;1,0,'[20]18.) ตารางผ่อนชำระ-1'!$I1048576-'[20]18.) ตารางผ่อนชำระ-1'!$E1)</definedName>
    <definedName name="___nn8">#REF!</definedName>
    <definedName name="___nn9">'[20]18.) ตารางผ่อนชำระ-1'!$F$10</definedName>
    <definedName name="___np2" localSheetId="10">#REF!</definedName>
    <definedName name="___np2">#REF!</definedName>
    <definedName name="___nu2">#N/A</definedName>
    <definedName name="___nu3" localSheetId="10">IF([0]!___to6&gt;______fir3,1,"")</definedName>
    <definedName name="___nu3" localSheetId="8">IF(___to6&gt;______fir3,1,"")</definedName>
    <definedName name="___nu3" localSheetId="5">IF(___to6&gt;______fir3,1,"")</definedName>
    <definedName name="___nu3" localSheetId="3">IF(___to6&gt;______fir3,1,"")</definedName>
    <definedName name="___nu3" localSheetId="4">IF(___to6&gt;______fir3,1,"")</definedName>
    <definedName name="___nu3" localSheetId="9">IF(___to6&gt;______fir3,1,"")</definedName>
    <definedName name="___nu3" localSheetId="2">IF([0]!___to6&gt;______fir3,1,"")</definedName>
    <definedName name="___nu3" localSheetId="0">IF(___to6&gt;______fir3,1,"")</definedName>
    <definedName name="___nu3">IF(___to6&gt;______fir3,1,"")</definedName>
    <definedName name="___nu4">#N/A</definedName>
    <definedName name="___nu777">#N/A</definedName>
    <definedName name="___nu8">#N/A</definedName>
    <definedName name="___nu9" localSheetId="10">IF([0]!___tov3&gt;______fir3,1,"")</definedName>
    <definedName name="___nu9" localSheetId="8">#N/A</definedName>
    <definedName name="___nu9" localSheetId="5">IF(___tov3&gt;______fir3,1,"")</definedName>
    <definedName name="___nu9" localSheetId="3">IF(___tov3&gt;______fir3,1,"")</definedName>
    <definedName name="___nu9" localSheetId="4">#N/A</definedName>
    <definedName name="___nu9" localSheetId="9">IF(งบสรรพากร!___tov3&gt;______fir3,1,"")</definedName>
    <definedName name="___nu9" localSheetId="2">IF(งบสรรพากร!___tov3&gt;______fir3,1,"")</definedName>
    <definedName name="___nu9" localSheetId="0">#N/A</definedName>
    <definedName name="___nu9">IF(งบสรรพากร!___tov3&gt;______fir3,1,"")</definedName>
    <definedName name="___num1">#N/A</definedName>
    <definedName name="___num2">#N/A</definedName>
    <definedName name="___num3">#N/A</definedName>
    <definedName name="___num78">#N/A</definedName>
    <definedName name="___nw23" localSheetId="10">#REF!</definedName>
    <definedName name="___nw23" localSheetId="8">#REF!</definedName>
    <definedName name="___nw23" localSheetId="5">#REF!</definedName>
    <definedName name="___nw23" localSheetId="3">#REF!</definedName>
    <definedName name="___nw23" localSheetId="4">#REF!</definedName>
    <definedName name="___nw23">#REF!</definedName>
    <definedName name="___oo1">#N/A</definedName>
    <definedName name="___oo10">#N/A</definedName>
    <definedName name="___oo100">IF(#REF!&gt;=___tp1,"",#REF!+1)</definedName>
    <definedName name="___oo11">#N/A</definedName>
    <definedName name="___oo12">#N/A</definedName>
    <definedName name="___oo13">#N/A</definedName>
    <definedName name="___oo14">#N/A</definedName>
    <definedName name="___oo15">#N/A</definedName>
    <definedName name="___oo16">#N/A</definedName>
    <definedName name="___oo17">#N/A</definedName>
    <definedName name="___oo18">#N/A</definedName>
    <definedName name="___oo19">IF(#REF!&gt;=___oo18,"",#REF!+1)</definedName>
    <definedName name="___oo2">#N/A</definedName>
    <definedName name="___oo20">#N/A</definedName>
    <definedName name="___oo21">#N/A</definedName>
    <definedName name="___oo22">#N/A</definedName>
    <definedName name="___oo23">#N/A</definedName>
    <definedName name="___oo24">#N/A</definedName>
    <definedName name="___oo25">#N/A</definedName>
    <definedName name="___oo26">#N/A</definedName>
    <definedName name="___oo28">#N/A</definedName>
    <definedName name="___oo29">#N/A</definedName>
    <definedName name="___oo3">#N/A</definedName>
    <definedName name="___oo30">IF(#REF!&lt;0.05,0,#REF!*รับจ่าย11)</definedName>
    <definedName name="___oo31">Scheduled_Payment+Extra_Payment</definedName>
    <definedName name="___oo32">#N/A</definedName>
    <definedName name="___oo33">#N/A</definedName>
    <definedName name="___oo34">#N/A</definedName>
    <definedName name="___oo35">IF(#REF!&gt;=___oo34,"",#REF!+1)</definedName>
    <definedName name="___oo36">#N/A</definedName>
    <definedName name="___oo37">#N/A</definedName>
    <definedName name="___oo38">#N/A</definedName>
    <definedName name="___oo39">IF(#REF!&gt;=___oo38,"",#REF!+1)</definedName>
    <definedName name="___oo4">IF(#REF!&gt;=___oo8,"",#REF!+1)</definedName>
    <definedName name="___oo40">IF(#REF!&gt;=___tp1,"",#REF!+1)</definedName>
    <definedName name="___oo5">#N/A</definedName>
    <definedName name="___oo6">#N/A</definedName>
    <definedName name="___oo7">#N/A</definedName>
    <definedName name="___oo8">#N/A</definedName>
    <definedName name="___oo9">IF(#REF!&gt;=___oo8,"",#REF!+1)</definedName>
    <definedName name="___oo90">Scheduled_Payment+Extra_Payment</definedName>
    <definedName name="___oo93">IF(#REF!&gt;=GHKHGKGHJ,"",#REF!+1)</definedName>
    <definedName name="___oo94">#N/A</definedName>
    <definedName name="___oo95">IF(#REF!&gt;=GHKHGKGHJ,"",#REF!+1)</definedName>
    <definedName name="___oo96">IF(#REF!&gt;=___mm9,"",#REF!+1)</definedName>
    <definedName name="___oo97">#N/A</definedName>
    <definedName name="___oo98">#N/A</definedName>
    <definedName name="___oo99">#N/A</definedName>
    <definedName name="___op1">#N/A</definedName>
    <definedName name="___p1">#N/A</definedName>
    <definedName name="___p12">#N/A</definedName>
    <definedName name="___p2">#N/A</definedName>
    <definedName name="___p789">#N/A</definedName>
    <definedName name="___pa13">#N/A</definedName>
    <definedName name="___pa14">#N/A</definedName>
    <definedName name="___pa3">#N/A</definedName>
    <definedName name="___pa6">#N/A</definedName>
    <definedName name="___pa7">#N/A</definedName>
    <definedName name="___pa8" localSheetId="10">IF(#REF!&gt;=[0]!______to9,"",#REF!+1)</definedName>
    <definedName name="___pa8" localSheetId="8">IF(#REF!&gt;=______to9,"",#REF!+1)</definedName>
    <definedName name="___pa8" localSheetId="5">IF(#REF!&gt;=______to9,"",#REF!+1)</definedName>
    <definedName name="___pa8" localSheetId="3">IF(#REF!&gt;=______to9,"",#REF!+1)</definedName>
    <definedName name="___pa8" localSheetId="4">IF(#REF!&gt;=______to9,"",#REF!+1)</definedName>
    <definedName name="___pa8" localSheetId="9">IF(#REF!&gt;=______to9,"",#REF!+1)</definedName>
    <definedName name="___pa8" localSheetId="2">IF(#REF!&gt;=[0]!______to9,"",#REF!+1)</definedName>
    <definedName name="___pa8" localSheetId="0">IF(#REF!&gt;=______to9,"",#REF!+1)</definedName>
    <definedName name="___pa8">IF(#REF!&gt;=______to9,"",#REF!+1)</definedName>
    <definedName name="___pay1">#N/A</definedName>
    <definedName name="___pay12">#N/A</definedName>
    <definedName name="___pay123">#N/A</definedName>
    <definedName name="___pay2" localSheetId="8">#REF!</definedName>
    <definedName name="___pay2" localSheetId="9">#REF!</definedName>
    <definedName name="___pay2">#N/A</definedName>
    <definedName name="___pay3">#N/A</definedName>
    <definedName name="___pay333">#N/A</definedName>
    <definedName name="___pay36">#N/A</definedName>
    <definedName name="___pay369">#N/A</definedName>
    <definedName name="___pay77">#N/A</definedName>
    <definedName name="___pay78">#N/A</definedName>
    <definedName name="___pay79">#N/A</definedName>
    <definedName name="___per1" localSheetId="10">#REF!</definedName>
    <definedName name="___per1" localSheetId="8">#REF!</definedName>
    <definedName name="___per1" localSheetId="5">#REF!</definedName>
    <definedName name="___per1" localSheetId="3">#REF!</definedName>
    <definedName name="___per1" localSheetId="4">#REF!</definedName>
    <definedName name="___per1" localSheetId="2">#REF!</definedName>
    <definedName name="___per1">#REF!</definedName>
    <definedName name="___per4578" localSheetId="10">#REF!</definedName>
    <definedName name="___per4578" localSheetId="2">#REF!</definedName>
    <definedName name="___per4578">#REF!</definedName>
    <definedName name="___per458" localSheetId="10">[33]Payment!$A$10:$A$129</definedName>
    <definedName name="___per458" localSheetId="8">[7]PAYMENT!$A$10:$A$129</definedName>
    <definedName name="___per458" localSheetId="5">[33]Payment!$A$10:$A$129</definedName>
    <definedName name="___per458" localSheetId="3">[33]Payment!$A$10:$A$129</definedName>
    <definedName name="___per458" localSheetId="4">[33]Payment!$A$10:$A$129</definedName>
    <definedName name="___per458" localSheetId="9">[34]payment!$A$10:$A$129</definedName>
    <definedName name="___per458" localSheetId="2">[35]PAYMENT!$A$10:$A$129</definedName>
    <definedName name="___per458" localSheetId="0">[7]PAYMENT!$A$10:$A$129</definedName>
    <definedName name="___per458">[35]PAYMENT!$A$10:$A$129</definedName>
    <definedName name="___per8" localSheetId="10">[33]Payment!$A$10:$A$129</definedName>
    <definedName name="___per8" localSheetId="8">[7]PAYMENT!$A$10:$A$129</definedName>
    <definedName name="___per8" localSheetId="5">[33]Payment!$A$10:$A$129</definedName>
    <definedName name="___per8" localSheetId="3">[33]Payment!$A$10:$A$129</definedName>
    <definedName name="___per8" localSheetId="4">[33]Payment!$A$10:$A$129</definedName>
    <definedName name="___per8" localSheetId="9">[34]payment!$A$10:$A$129</definedName>
    <definedName name="___per8" localSheetId="2">[35]PAYMENT!$A$10:$A$129</definedName>
    <definedName name="___per8" localSheetId="0">[7]PAYMENT!$A$10:$A$129</definedName>
    <definedName name="___per8">[35]PAYMENT!$A$10:$A$129</definedName>
    <definedName name="___pl1">#N/A</definedName>
    <definedName name="___pmt1" localSheetId="5">#N/A</definedName>
    <definedName name="___pmt1" localSheetId="4">#N/A</definedName>
    <definedName name="___pmt1" localSheetId="0">IF(#REF!&lt;0.05,0,#REF!-#REF!)</definedName>
    <definedName name="___pmt1">#N/A</definedName>
    <definedName name="___pmt2">#N/A</definedName>
    <definedName name="___pmt3" localSheetId="10">#REF!</definedName>
    <definedName name="___pmt3" localSheetId="8">#REF!</definedName>
    <definedName name="___pmt3" localSheetId="5">#REF!</definedName>
    <definedName name="___pmt3" localSheetId="3">#REF!</definedName>
    <definedName name="___pmt3" localSheetId="2">#REF!</definedName>
    <definedName name="___pmt3">#REF!</definedName>
    <definedName name="___pn1">#N/A</definedName>
    <definedName name="___pn2">#N/A</definedName>
    <definedName name="___pn3" localSheetId="10">#REF!</definedName>
    <definedName name="___pn3" localSheetId="8">#REF!</definedName>
    <definedName name="___pn3" localSheetId="5">#REF!</definedName>
    <definedName name="___pn3" localSheetId="3">#REF!</definedName>
    <definedName name="___pn3" localSheetId="9">#REF!</definedName>
    <definedName name="___pn3" localSheetId="2">#REF!</definedName>
    <definedName name="___pn3">#REF!</definedName>
    <definedName name="___po2">#N/A</definedName>
    <definedName name="___po3">#N/A</definedName>
    <definedName name="___pp1">#N/A</definedName>
    <definedName name="___pr1" localSheetId="10">#REF!</definedName>
    <definedName name="___pr1" localSheetId="8">#REF!</definedName>
    <definedName name="___pr1" localSheetId="5">IF([7]ดอกเบี้ยจ่าย!XFD1&lt;0.05,0,[7]ดอกเบี้ยจ่าย!$C1-[7]ดอกเบี้ยจ่าย!$E1)</definedName>
    <definedName name="___pr1" localSheetId="3">IF([7]ดอกเบี้ยจ่าย!XFD1&lt;0.05,0,[7]ดอกเบี้ยจ่าย!$C1-[7]ดอกเบี้ยจ่าย!$E1)</definedName>
    <definedName name="___pr1" localSheetId="4">IF([7]ดอกเบี้ยจ่าย!XFD1&lt;0.05,0,[7]ดอกเบี้ยจ่าย!$C1-[7]ดอกเบี้ยจ่าย!$E1)</definedName>
    <definedName name="___pr1" localSheetId="0">#REF!</definedName>
    <definedName name="___pr1">#REF!</definedName>
    <definedName name="___pr2" localSheetId="10">#REF!</definedName>
    <definedName name="___pr2" localSheetId="5">#REF!</definedName>
    <definedName name="___pr2" localSheetId="3">#REF!</definedName>
    <definedName name="___pr2" localSheetId="4">#REF!</definedName>
    <definedName name="___pr2">#REF!</definedName>
    <definedName name="___pr3654" localSheetId="10">#REF!</definedName>
    <definedName name="___pr3654" localSheetId="2">#REF!</definedName>
    <definedName name="___pr3654">#REF!</definedName>
    <definedName name="___pre789" localSheetId="10">#REF!</definedName>
    <definedName name="___pre789" localSheetId="2">#REF!</definedName>
    <definedName name="___pre789">#REF!</definedName>
    <definedName name="___pro1" localSheetId="10">#REF!</definedName>
    <definedName name="___pro1" localSheetId="2">#REF!</definedName>
    <definedName name="___pro1">#REF!</definedName>
    <definedName name="___pro2" localSheetId="10">#REF!</definedName>
    <definedName name="___pro2" localSheetId="2">#REF!</definedName>
    <definedName name="___pro2">#REF!</definedName>
    <definedName name="___ps100">#N/A</definedName>
    <definedName name="___rm2" localSheetId="10">#REF!</definedName>
    <definedName name="___rm2" localSheetId="8">#REF!</definedName>
    <definedName name="___rm2" localSheetId="5">#REF!</definedName>
    <definedName name="___rm2" localSheetId="3">#REF!</definedName>
    <definedName name="___rm2">#REF!</definedName>
    <definedName name="___RO1" localSheetId="10">[28]finance!#REF!</definedName>
    <definedName name="___RO1" localSheetId="8">[28]finance!#REF!</definedName>
    <definedName name="___RO1" localSheetId="5">[28]finance!#REF!</definedName>
    <definedName name="___RO1" localSheetId="3">[28]finance!#REF!</definedName>
    <definedName name="___RO1" localSheetId="4">[28]finance!#REF!</definedName>
    <definedName name="___RO1">[28]finance!#REF!</definedName>
    <definedName name="___s1">#N/A</definedName>
    <definedName name="___sd213" localSheetId="10">#REF!</definedName>
    <definedName name="___sd213" localSheetId="8">#REF!</definedName>
    <definedName name="___sd213" localSheetId="5">#REF!</definedName>
    <definedName name="___sd213" localSheetId="3">#REF!</definedName>
    <definedName name="___sd213">#REF!</definedName>
    <definedName name="___st1" localSheetId="10">#REF!</definedName>
    <definedName name="___st1">#REF!</definedName>
    <definedName name="___ta2" localSheetId="10">#REF!</definedName>
    <definedName name="___ta2">#REF!</definedName>
    <definedName name="___te2">[7]ดอกเบี้ยจ่าย!$E$5</definedName>
    <definedName name="___tem36">[7]ดอกเบี้ยจ่าย!$G$5</definedName>
    <definedName name="___ter11">[7]ดอกเบี้ยจ่าย!$G$5</definedName>
    <definedName name="___ter12">[7]ดอกเบี้ยจ่าย!$G$5</definedName>
    <definedName name="___ter123">[7]ดอกเบี้ยจ่าย!$G$5</definedName>
    <definedName name="___ter456">[7]ดอกเบี้ยจ่าย!$E$5</definedName>
    <definedName name="___ter66">[7]ดอกเบี้ยจ่าย!$E$5</definedName>
    <definedName name="___to1">#N/A</definedName>
    <definedName name="___to5" localSheetId="8">#N/A</definedName>
    <definedName name="___to5" localSheetId="9">(งบสรรพากร!td*12)+งบสรรพากร!teo</definedName>
    <definedName name="___to5">#N/A</definedName>
    <definedName name="___to6">#N/A</definedName>
    <definedName name="___to789" localSheetId="10">(______ter456*12)+______ter123</definedName>
    <definedName name="___to789" localSheetId="8">([0]!___ter456*12)+[0]!___ter123</definedName>
    <definedName name="___to789" localSheetId="5">(______ter456*12)+______ter123</definedName>
    <definedName name="___to789" localSheetId="3">(______ter456*12)+______ter123</definedName>
    <definedName name="___to789" localSheetId="4">(______ter456*12)+______ter123</definedName>
    <definedName name="___to789" localSheetId="9">([0]!___ter456*12)+[0]!___ter123</definedName>
    <definedName name="___to789" localSheetId="2">(______ter456*12)+______ter123</definedName>
    <definedName name="___to789" localSheetId="0">(______ter456*12)+______ter123</definedName>
    <definedName name="___to789">([0]!___ter456*12)+[0]!___ter123</definedName>
    <definedName name="___to9">#N/A</definedName>
    <definedName name="___top1">#N/A</definedName>
    <definedName name="___tot124" localSheetId="8">#N/A</definedName>
    <definedName name="___tot124" localSheetId="9">(งบสรรพากร!term444*12)+[0]!___ter11</definedName>
    <definedName name="___tot124">#N/A</definedName>
    <definedName name="___tot23" localSheetId="10">(______ter66*12)+______ter12</definedName>
    <definedName name="___tot23" localSheetId="8">([0]!___ter66*12)+[0]!___ter12</definedName>
    <definedName name="___tot23" localSheetId="5">(______ter66*12)+______ter12</definedName>
    <definedName name="___tot23" localSheetId="3">(______ter66*12)+______ter12</definedName>
    <definedName name="___tot23" localSheetId="4">(______ter66*12)+______ter12</definedName>
    <definedName name="___tot23" localSheetId="9">([0]!___ter66*12)+[0]!___ter12</definedName>
    <definedName name="___tot23" localSheetId="2">(______ter66*12)+______ter12</definedName>
    <definedName name="___tot23" localSheetId="0">(______ter66*12)+______ter12</definedName>
    <definedName name="___tot23">([0]!___ter66*12)+[0]!___ter12</definedName>
    <definedName name="___tov3" localSheetId="8">#N/A</definedName>
    <definedName name="___tov3" localSheetId="9">(งบสรรพากร!td*12)+งบสรรพากร!teo</definedName>
    <definedName name="___tov3">#N/A</definedName>
    <definedName name="___tp1">#N/A</definedName>
    <definedName name="___vv1">#N/A</definedName>
    <definedName name="___vv2">#N/A</definedName>
    <definedName name="___xlfn_BAHTTEXT">#N/A</definedName>
    <definedName name="___xlfn.BAHTTEXT" hidden="1">#NAME?</definedName>
    <definedName name="___yy1" localSheetId="10">IF(#REF!&gt;=[0]!_____tp1,"",#REF!+1)</definedName>
    <definedName name="___yy1" localSheetId="8">IF(#REF!&gt;=___tp1,"",#REF!+1)</definedName>
    <definedName name="___yy1" localSheetId="5">IF(#REF!&gt;=_____tp1,"",#REF!+1)</definedName>
    <definedName name="___yy1" localSheetId="3">IF(#REF!&gt;=_____tp1,"",#REF!+1)</definedName>
    <definedName name="___yy1" localSheetId="4">IF(#REF!&gt;=_____tp1,"",#REF!+1)</definedName>
    <definedName name="___yy1" localSheetId="9">IF(#REF!&gt;=___tp1,"",#REF!+1)</definedName>
    <definedName name="___yy1" localSheetId="2">IF(#REF!&gt;=[0]!___tp1,"",#REF!+1)</definedName>
    <definedName name="___yy1" localSheetId="0">IF(#REF!&gt;=_____tp1,"",#REF!+1)</definedName>
    <definedName name="___yy1">IF(#REF!&gt;=___tp1,"",#REF!+1)</definedName>
    <definedName name="___zz1">#N/A</definedName>
    <definedName name="___zz10">IF(#REF!&gt;=___zz9,"",#REF!+1)</definedName>
    <definedName name="___zz100">#N/A</definedName>
    <definedName name="___zz101">IF(#REF!&gt;=___zz104,"",#REF!+1)</definedName>
    <definedName name="___zz102">#N/A</definedName>
    <definedName name="___zz103">#N/A</definedName>
    <definedName name="___zz104">#N/A</definedName>
    <definedName name="___zz105">Scheduled_Payment+Extra_Payment</definedName>
    <definedName name="___zz106">#N/A</definedName>
    <definedName name="___zz107">IF(#REF!&gt;=[0]!GHKHGKGHJ,"",#REF!+1)</definedName>
    <definedName name="___zz109">Scheduled_Payment+Extra_Payment</definedName>
    <definedName name="___zz11">#N/A</definedName>
    <definedName name="___zz110">IF(#REF!&lt;0.05,0,#REF!*[0]!รับจ่าย11)</definedName>
    <definedName name="___zz111">Scheduled_Payment+Extra_Payment</definedName>
    <definedName name="___zz112">IF(#REF!&lt;0.05,0,#REF!*___zz113)</definedName>
    <definedName name="___zz113">#N/A</definedName>
    <definedName name="___zz114">#N/A</definedName>
    <definedName name="___zz120">#N/A</definedName>
    <definedName name="___zz121">IF(#REF!&gt;=___zz122,"",#REF!+1)</definedName>
    <definedName name="___zz122">#N/A</definedName>
    <definedName name="___zz123">#N/A</definedName>
    <definedName name="___zz124">#N/A</definedName>
    <definedName name="___zz125">#N/A</definedName>
    <definedName name="___zz126">#N/A</definedName>
    <definedName name="___zz127">IF(#REF!&gt;=___zz132,"",#REF!+1)</definedName>
    <definedName name="___zz128">#N/A</definedName>
    <definedName name="___zz129">#N/A</definedName>
    <definedName name="___zz13">#N/A</definedName>
    <definedName name="___zz130">#N/A</definedName>
    <definedName name="___zz131">#N/A</definedName>
    <definedName name="___zz132">#N/A</definedName>
    <definedName name="___zz133">Scheduled_Payment+Extra_Payment</definedName>
    <definedName name="___zz134">Scheduled_Payment+Extra_Payment</definedName>
    <definedName name="___zz135">#N/A</definedName>
    <definedName name="___zz136">#N/A</definedName>
    <definedName name="___zz137">#N/A</definedName>
    <definedName name="___zz138">#N/A</definedName>
    <definedName name="___zz139">IF(#REF!&lt;0.05,0,#REF!*[0]!รับจ่าย11)</definedName>
    <definedName name="___zz14">#N/A</definedName>
    <definedName name="___zz140">Scheduled_Payment+Extra_Payment</definedName>
    <definedName name="___zz15">#N/A</definedName>
    <definedName name="___zz16">IF(#REF!&gt;=___zz20,"",#REF!+1)</definedName>
    <definedName name="___zz17">#N/A</definedName>
    <definedName name="___zz18">#N/A</definedName>
    <definedName name="___zz19">#N/A</definedName>
    <definedName name="___zz2">#N/A</definedName>
    <definedName name="___zz20">#N/A</definedName>
    <definedName name="___zz21">IF(#REF!&gt;=___zz20,"",#REF!+1)</definedName>
    <definedName name="___zz22">#N/A</definedName>
    <definedName name="___zz23">#N/A</definedName>
    <definedName name="___zz24">#N/A</definedName>
    <definedName name="___zz25">#N/A</definedName>
    <definedName name="___zz26">IF(#REF!&gt;=___zz30,"",#REF!+1)</definedName>
    <definedName name="___zz27">#N/A</definedName>
    <definedName name="___zz28">#N/A</definedName>
    <definedName name="___zz29">#N/A</definedName>
    <definedName name="___zz3">#N/A</definedName>
    <definedName name="___zz30">#N/A</definedName>
    <definedName name="___zz31">IF(#REF!&gt;=___zz30,"",#REF!+1)</definedName>
    <definedName name="___zz32">IF(#REF!&gt;=___tp1,"",#REF!+1)</definedName>
    <definedName name="___zz33">IF(#REF!&gt;=___tp1,"",#REF!+1)</definedName>
    <definedName name="___zz34">#N/A</definedName>
    <definedName name="___zz35">#N/A</definedName>
    <definedName name="___zz36">#N/A</definedName>
    <definedName name="___zz37">#N/A</definedName>
    <definedName name="___zz38">IF(#REF!&gt;=[0]!GHKHGKGHJ,"",#REF!+1)</definedName>
    <definedName name="___zz39">#N/A</definedName>
    <definedName name="___zz4">#N/A</definedName>
    <definedName name="___zz40">#N/A</definedName>
    <definedName name="___zz41">#N/A</definedName>
    <definedName name="___zz42">IF(#REF!&lt;0.05,0,#REF!*___zz43)</definedName>
    <definedName name="___zz43">#N/A</definedName>
    <definedName name="___zz44">#N/A</definedName>
    <definedName name="___zz45">#N/A</definedName>
    <definedName name="___zz46">IF(#REF!&gt;=[0]!___mm9,"",#REF!+1)</definedName>
    <definedName name="___zz47">IF(#REF!&gt;=___zz48,"",#REF!+1)</definedName>
    <definedName name="___zz48">#N/A</definedName>
    <definedName name="___zz49">#N/A</definedName>
    <definedName name="___zz5">IF(#REF!&gt;=___zz9,"",#REF!+1)</definedName>
    <definedName name="___zz50">#N/A</definedName>
    <definedName name="___zz51">Scheduled_Payment+Extra_Payment</definedName>
    <definedName name="___zz53">Scheduled_Payment+Extra_Payment</definedName>
    <definedName name="___zz54">#N/A</definedName>
    <definedName name="___zz55">#N/A</definedName>
    <definedName name="___zz56">IF(#REF!&lt;0.05,0,#REF!*[0]!รับจ่าย11)</definedName>
    <definedName name="___zz57">Scheduled_Payment+Extra_Payment</definedName>
    <definedName name="___zz58">IF(#REF!&gt;=___zz60,"",#REF!+1)</definedName>
    <definedName name="___zz59">#N/A</definedName>
    <definedName name="___zz6">#N/A</definedName>
    <definedName name="___zz60">#N/A</definedName>
    <definedName name="___zz61">IF(#REF!&gt;=___zz60,"",#REF!+1)</definedName>
    <definedName name="___zz62">IF(#REF!&gt;=___zz65,"",#REF!+1)</definedName>
    <definedName name="___zz64">#N/A</definedName>
    <definedName name="___zz65">#N/A</definedName>
    <definedName name="___zz67">IF(#REF!&gt;=___zz65,"",#REF!+1)</definedName>
    <definedName name="___zz68">IF(#REF!&gt;=___tp1,"",#REF!+1)</definedName>
    <definedName name="___zz69">IF(#REF!&gt;=___tp1,"",#REF!+1)</definedName>
    <definedName name="___zz7">#N/A</definedName>
    <definedName name="___zz70">#N/A</definedName>
    <definedName name="___zz71">#N/A</definedName>
    <definedName name="___zz72">#N/A</definedName>
    <definedName name="___zz73">IF(#REF!&gt;=[0]!___mm9,"",#REF!+1)</definedName>
    <definedName name="___zz74">IF(#REF!&gt;=[0]!GHKHGKGHJ,"",#REF!+1)</definedName>
    <definedName name="___zz75">#N/A</definedName>
    <definedName name="___zz76">IF(#REF!&gt;=[0]!GHKHGKGHJ,"",#REF!+1)</definedName>
    <definedName name="___zz77">Scheduled_Payment+Extra_Payment</definedName>
    <definedName name="___zz78">IF(#REF!&lt;0.05,0,#REF!*[0]!รับจ่าย11)</definedName>
    <definedName name="___zz79">Scheduled_Payment+Extra_Payment</definedName>
    <definedName name="___zz8">#N/A</definedName>
    <definedName name="___zz80">IF(#REF!&lt;0.05,0,#REF!*___zz81)</definedName>
    <definedName name="___zz81">#N/A</definedName>
    <definedName name="___zz82">#N/A</definedName>
    <definedName name="___zz83">#N/A</definedName>
    <definedName name="___zz87">#N/A</definedName>
    <definedName name="___zz88">#N/A</definedName>
    <definedName name="___zz89">#N/A</definedName>
    <definedName name="___zz9">#N/A</definedName>
    <definedName name="___zz90">#N/A</definedName>
    <definedName name="___zz92">IF(#REF!&gt;=___zz50,"",#REF!+1)</definedName>
    <definedName name="___zz93">#N/A</definedName>
    <definedName name="___zz94">#N/A</definedName>
    <definedName name="___zz95">#N/A</definedName>
    <definedName name="___zz96">#N/A</definedName>
    <definedName name="___zz97">IF(#REF!&gt;=___zz40,"",#REF!+1)</definedName>
    <definedName name="___zz98">#N/A</definedName>
    <definedName name="___zz99">#N/A</definedName>
    <definedName name="__1_70_16_Used_by_Dept" localSheetId="5">#REF!</definedName>
    <definedName name="__1_70_16_Used_by_Dept" localSheetId="3">#REF!</definedName>
    <definedName name="__1_70_16_Used_by_Dept" localSheetId="4">#REF!</definedName>
    <definedName name="__1_70_16_Used_by_Dept">#REF!</definedName>
    <definedName name="__123Graph_C" localSheetId="5" hidden="1">[36]M!#REF!</definedName>
    <definedName name="__123Graph_C" localSheetId="3" hidden="1">[36]M!#REF!</definedName>
    <definedName name="__123Graph_C" localSheetId="4" hidden="1">[36]M!#REF!</definedName>
    <definedName name="__123Graph_C" localSheetId="0" hidden="1">[37]M!#REF!</definedName>
    <definedName name="__123Graph_C" hidden="1">[37]M!#REF!</definedName>
    <definedName name="__70_16_Used_by_Dept" localSheetId="5">#REF!</definedName>
    <definedName name="__70_16_Used_by_Dept" localSheetId="3">#REF!</definedName>
    <definedName name="__70_16_Used_by_Dept" localSheetId="4">#REF!</definedName>
    <definedName name="__70_16_Used_by_Dept">#REF!</definedName>
    <definedName name="__a1">#N/A</definedName>
    <definedName name="__a68000" localSheetId="10">#REF!</definedName>
    <definedName name="__a68000" localSheetId="8">#REF!</definedName>
    <definedName name="__a68000" localSheetId="5">#REF!</definedName>
    <definedName name="__a68000" localSheetId="3">#REF!</definedName>
    <definedName name="__a68000" localSheetId="2">#REF!</definedName>
    <definedName name="__a68000">#REF!</definedName>
    <definedName name="__aaa1">#N/A</definedName>
    <definedName name="__aaa10">#N/A</definedName>
    <definedName name="__aaa11">#N/A</definedName>
    <definedName name="__aaa12">#N/A</definedName>
    <definedName name="__aaa13">#N/A</definedName>
    <definedName name="__aaa2">#N/A</definedName>
    <definedName name="__aaa20">#REF!</definedName>
    <definedName name="__aaa21">#N/A</definedName>
    <definedName name="__aaa23">#N/A</definedName>
    <definedName name="__aaa24">#N/A</definedName>
    <definedName name="__aaa25">#N/A</definedName>
    <definedName name="__aaa26">#N/A</definedName>
    <definedName name="__aaa27">IF(#REF!&lt;0.05,0,#REF!*__aaa13)</definedName>
    <definedName name="__aaa28">#REF!</definedName>
    <definedName name="__aaa29">#N/A</definedName>
    <definedName name="__aaa3">#N/A</definedName>
    <definedName name="__aaa30">#N/A</definedName>
    <definedName name="__aaa31">#N/A</definedName>
    <definedName name="__aaa33">#N/A</definedName>
    <definedName name="__aaa34">#N/A</definedName>
    <definedName name="__aaa35">#N/A</definedName>
    <definedName name="__aaa36">#N/A</definedName>
    <definedName name="__aaa37">#N/A</definedName>
    <definedName name="__aaa38">#REF!</definedName>
    <definedName name="__aaa39">#N/A</definedName>
    <definedName name="__aaa4">IF(#REF!&gt;=__aaa34,"",#REF!+1)</definedName>
    <definedName name="__aaa40">#N/A</definedName>
    <definedName name="__aaa41">#REF!</definedName>
    <definedName name="__aaa42">#REF!</definedName>
    <definedName name="__aaa43">(__aaa42*12)+__aaa41</definedName>
    <definedName name="__aaa44">Scheduled_Payment+Extra_Payment</definedName>
    <definedName name="__aaa45">#N/A</definedName>
    <definedName name="__aaa46">#N/A</definedName>
    <definedName name="__aaa47">([0]!__aaa42*12)+[0]!__aaa41</definedName>
    <definedName name="__aaa48">IF(#REF!&gt;=__aaa34,"",#REF!+1)</definedName>
    <definedName name="__aaa49">([0]!__aaa42*12)+[0]!__aaa41</definedName>
    <definedName name="__aaa5">(__aaa42*12)+__aaa41</definedName>
    <definedName name="__aaa50">([0]!__aaa42*12)+[0]!__aaa41</definedName>
    <definedName name="__aaa51">#N/A</definedName>
    <definedName name="__aaa54">#N/A</definedName>
    <definedName name="__aaa55">([0]!__aaa42*12)+[0]!__aaa41</definedName>
    <definedName name="__aaa56">IF(#REF!&gt;=__aaa25,"",#REF!+1)</definedName>
    <definedName name="__aaa57">#N/A</definedName>
    <definedName name="__aaa58">#N/A</definedName>
    <definedName name="__aaa59">([0]!__aaa42*12)+[0]!__aaa41</definedName>
    <definedName name="__aaa6">(__aaa42*12)+__aaa41</definedName>
    <definedName name="__aaa60">#N/A</definedName>
    <definedName name="__aaa61">([0]!__aaa42*12)+[0]!__aaa41</definedName>
    <definedName name="__aaa62">#N/A</definedName>
    <definedName name="__aaa63">[0]!__aaa20/12</definedName>
    <definedName name="__aaa64">#N/A</definedName>
    <definedName name="__aaa7">#REF!</definedName>
    <definedName name="__aaa8">#N/A</definedName>
    <definedName name="__acc1">#N/A</definedName>
    <definedName name="__acc11">IF([7]ดอกเบี้ยจ่าย!$A1="",0,[7]ดอกเบี้ยจ่าย!$F1048576+[7]ดอกเบี้ยจ่าย!$C1)</definedName>
    <definedName name="__acc2" localSheetId="10">([17]Sheet1!Term_In_Year*12)+[17]Sheet1!Term_In_Month</definedName>
    <definedName name="__acc2" localSheetId="8">([30]!Term_In_Year*12)+[30]!Term_In_Month</definedName>
    <definedName name="__acc2" localSheetId="5">([17]Sheet1!Term_In_Year*12)+[17]Sheet1!Term_In_Month</definedName>
    <definedName name="__acc2" localSheetId="3">([17]Sheet1!Term_In_Year*12)+[17]Sheet1!Term_In_Month</definedName>
    <definedName name="__acc2" localSheetId="9">([17]Sheet1!Term_In_Year*12)+[17]Sheet1!Term_In_Month</definedName>
    <definedName name="__acc2" localSheetId="2">([32]!Term_In_Year*12)+[32]!Term_In_Month</definedName>
    <definedName name="__acc2" localSheetId="0">([17]Sheet1!Term_In_Year*12)+[17]Sheet1!Term_In_Month</definedName>
    <definedName name="__acc2">([32]!Term_In_Year*12)+[32]!Term_In_Month</definedName>
    <definedName name="__acc222">#N/A</definedName>
    <definedName name="__acc3" localSheetId="10">([17]Sheet1!Term_In_Year*12)+[17]Sheet1!Term_In_Month</definedName>
    <definedName name="__acc3" localSheetId="8">([30]!Term_In_Year*12)+[30]!Term_In_Month</definedName>
    <definedName name="__acc3" localSheetId="5">([17]Sheet1!Term_In_Year*12)+[17]Sheet1!Term_In_Month</definedName>
    <definedName name="__acc3" localSheetId="3">([17]Sheet1!Term_In_Year*12)+[17]Sheet1!Term_In_Month</definedName>
    <definedName name="__acc3" localSheetId="9">([17]Sheet1!Term_In_Year*12)+[17]Sheet1!Term_In_Month</definedName>
    <definedName name="__acc3" localSheetId="2">([32]!Term_In_Year*12)+[32]!Term_In_Month</definedName>
    <definedName name="__acc3" localSheetId="0">([17]Sheet1!Term_In_Year*12)+[17]Sheet1!Term_In_Month</definedName>
    <definedName name="__acc3">([32]!Term_In_Year*12)+[32]!Term_In_Month</definedName>
    <definedName name="__acc4">IF([7]ดอกเบี้ยจ่าย!$A1="",0,[7]ดอกเบี้ยจ่าย!A1048576+[7]ดอกเบี้ยจ่าย!XFC1)</definedName>
    <definedName name="__acc5">IF([7]ดอกเบี้ยจ่าย!$A1="",0,[7]ดอกเบี้ยจ่าย!A1048576+[7]ดอกเบี้ยจ่าย!XFC1)</definedName>
    <definedName name="__acc6">IF([7]ดอกเบี้ยจ่าย!$A1="",0,[7]ดอกเบี้ยจ่าย!$F1048576+[7]ดอกเบี้ยจ่าย!$C1)</definedName>
    <definedName name="__acc789">IF([7]ดอกเบี้ยจ่าย!$A1="",0,[7]ดอกเบี้ยจ่าย!$F1048576+[7]ดอกเบี้ยจ่าย!$C1)</definedName>
    <definedName name="__acc8">IF([7]ดอกเบี้ยจ่าย!$A1="",0,[7]ดอกเบี้ยจ่าย!$F1048576+[7]ดอกเบี้ยจ่าย!$C1)</definedName>
    <definedName name="__acc88">IF([7]ดอกเบี้ยจ่าย!$A1="",0,[7]ดอกเบี้ยจ่าย!A1048576+[7]ดอกเบี้ยจ่าย!XFC1)</definedName>
    <definedName name="__acc896">IF([7]ดอกเบี้ยจ่าย!$A1="",0,[7]ดอกเบี้ยจ่าย!$F1048576+[7]ดอกเบี้ยจ่าย!$C1)</definedName>
    <definedName name="__acc9">IF([7]ดอกเบี้ยจ่าย!$A1="",0,[7]ดอกเบี้ยจ่าย!A1048576+[7]ดอกเบี้ยจ่าย!XFC1)</definedName>
    <definedName name="__As3">#N/A</definedName>
    <definedName name="__As4">#N/A</definedName>
    <definedName name="__ba78" localSheetId="10">[33]Payment!$I$10:$I$129</definedName>
    <definedName name="__ba78" localSheetId="8">[7]PAYMENT!$I$10:$I$129</definedName>
    <definedName name="__ba78" localSheetId="5">[33]Payment!$I$10:$I$129</definedName>
    <definedName name="__ba78" localSheetId="3">[33]Payment!$I$10:$I$129</definedName>
    <definedName name="__ba78" localSheetId="4">[33]Payment!$I$10:$I$129</definedName>
    <definedName name="__ba78" localSheetId="9">[34]payment!$I$10:$I$129</definedName>
    <definedName name="__ba78" localSheetId="2">[35]PAYMENT!$I$10:$I$129</definedName>
    <definedName name="__ba78" localSheetId="0">[7]PAYMENT!$I$10:$I$129</definedName>
    <definedName name="__ba78">[35]PAYMENT!$I$10:$I$129</definedName>
    <definedName name="__bay1">#N/A</definedName>
    <definedName name="__bay2">#N/A</definedName>
    <definedName name="__bay3">#N/A</definedName>
    <definedName name="__bs1">#N/A</definedName>
    <definedName name="__bs2">#N/A</definedName>
    <definedName name="__bsu1" localSheetId="10">#REF!</definedName>
    <definedName name="__bsu1" localSheetId="5">#REF!</definedName>
    <definedName name="__bsu1" localSheetId="3">#REF!</definedName>
    <definedName name="__bsu1" localSheetId="2">#REF!</definedName>
    <definedName name="__bsu1">#REF!</definedName>
    <definedName name="__bsy69" localSheetId="10">#REF!</definedName>
    <definedName name="__bsy69" localSheetId="2">#REF!</definedName>
    <definedName name="__bsy69">#REF!</definedName>
    <definedName name="__CA1" localSheetId="8">#N/A</definedName>
    <definedName name="__CA1" localSheetId="9">#N/A</definedName>
    <definedName name="__CA1">#N/A</definedName>
    <definedName name="__caf3">#N/A</definedName>
    <definedName name="__CF1">#N/A</definedName>
    <definedName name="__COP1">#N/A</definedName>
    <definedName name="__CRR9">#N/A</definedName>
    <definedName name="__div2" localSheetId="10">#REF!</definedName>
    <definedName name="__div2" localSheetId="8">#REF!</definedName>
    <definedName name="__div2" localSheetId="5">#REF!</definedName>
    <definedName name="__div2" localSheetId="3">#REF!</definedName>
    <definedName name="__div2" localSheetId="2">#REF!</definedName>
    <definedName name="__div2">#REF!</definedName>
    <definedName name="__end1">IF([7]ดอกเบี้ยจ่าย!$H1048576-[7]ดอกเบี้ยจ่าย!XFA1&lt;1,0,[7]ดอกเบี้ยจ่าย!$H1048576-[7]ดอกเบี้ยจ่าย!$D1)</definedName>
    <definedName name="__end3">IF([7]ดอกเบี้ยจ่าย!$H1048576-[7]ดอกเบี้ยจ่าย!XFA1&lt;1,0,[7]ดอกเบี้ยจ่าย!$H1048576-[7]ดอกเบี้ยจ่าย!$D1)</definedName>
    <definedName name="__end5">IF([7]ดอกเบี้ยจ่าย!$H1048576-[7]ดอกเบี้ยจ่าย!XFA1&lt;1,0,[7]ดอกเบี้ยจ่าย!$H1048576-[7]ดอกเบี้ยจ่าย!$D1)</definedName>
    <definedName name="__end56">IF([7]ดอกเบี้ยจ่าย!$H1048576-[7]ดอกเบี้ยจ่าย!XFA1&lt;1,0,[7]ดอกเบี้ยจ่าย!$H1048576-[7]ดอกเบี้ยจ่าย!$D1)</definedName>
    <definedName name="__end9">IF([7]ดอกเบี้ยจ่าย!$H1048576-[7]ดอกเบี้ยจ่าย!XFA1&lt;1,0,[7]ดอกเบี้ยจ่าย!$H1048576-[7]ดอกเบี้ยจ่าย!$D1)</definedName>
    <definedName name="__f12">#N/A</definedName>
    <definedName name="__f1233">[7]ดอกเบี้ยจ่าย!$E$7</definedName>
    <definedName name="__fin458" localSheetId="10">#REF!</definedName>
    <definedName name="__fin458" localSheetId="5">#REF!</definedName>
    <definedName name="__fin458" localSheetId="3">#REF!</definedName>
    <definedName name="__fin458" localSheetId="4">#REF!</definedName>
    <definedName name="__fin458" localSheetId="2">#REF!</definedName>
    <definedName name="__fin458">#REF!</definedName>
    <definedName name="__fir3" localSheetId="10">[34]ดอกเบี้ยจ่าย!$E$8</definedName>
    <definedName name="__fir3" localSheetId="8">[34]ดอกเบี้ยจ่าย!$E$8</definedName>
    <definedName name="__fir3" localSheetId="5">[38]ดอกเบี้ยจ่าย!$E$8</definedName>
    <definedName name="__fir3" localSheetId="3">[38]ดอกเบี้ยจ่าย!$E$8</definedName>
    <definedName name="__fir3" localSheetId="4">[38]ดอกเบี้ยจ่าย!$E$8</definedName>
    <definedName name="__fir3" localSheetId="9">[34]ดอกเบี้ยจ่าย!$E$8</definedName>
    <definedName name="__fir3" localSheetId="2">[39]ดอกเบี้ยจ่าย!$E$8</definedName>
    <definedName name="__fir3" localSheetId="0">[40]ดอกเบี้ยจ่าย!$E$8</definedName>
    <definedName name="__fir3">[39]ดอกเบี้ยจ่าย!$E$8</definedName>
    <definedName name="__fix1">[7]ดอกเบี้ยจ่าย!$E$7</definedName>
    <definedName name="__fix112">[7]ดอกเบี้ยจ่าย!$E$7</definedName>
    <definedName name="__fix2">[7]ดอกเบี้ยจ่าย!$E$7</definedName>
    <definedName name="__fix5">[7]ดอกเบี้ยจ่าย!$E$7</definedName>
    <definedName name="__fl1">#N/A</definedName>
    <definedName name="__fr455">[7]ดอกเบี้ยจ่าย!$G$6</definedName>
    <definedName name="__HP1" localSheetId="5">#N/A</definedName>
    <definedName name="__HP1" localSheetId="4">#N/A</definedName>
    <definedName name="__HP1" localSheetId="0">'[9]รายชื่อบริษัทเช่า ปี 55'!Interest_Rate/12</definedName>
    <definedName name="__HP1">#N/A</definedName>
    <definedName name="__in1">#N/A</definedName>
    <definedName name="__in2" localSheetId="10">#N/A</definedName>
    <definedName name="__in2" localSheetId="8">Statement!__int8/12</definedName>
    <definedName name="__in2" localSheetId="5">#N/A</definedName>
    <definedName name="__in2" localSheetId="3">#N/A</definedName>
    <definedName name="__in2" localSheetId="4">#N/A</definedName>
    <definedName name="__in2" localSheetId="9">งบสรรพากร!__int8/12</definedName>
    <definedName name="__in2" localSheetId="2">#N/A</definedName>
    <definedName name="__in2">#N/A</definedName>
    <definedName name="__in3" localSheetId="10">#N/A</definedName>
    <definedName name="__in3" localSheetId="8">Statement!__int8/12</definedName>
    <definedName name="__in3" localSheetId="5">#N/A</definedName>
    <definedName name="__in3" localSheetId="3">#N/A</definedName>
    <definedName name="__in3" localSheetId="4">#N/A</definedName>
    <definedName name="__in3" localSheetId="9">งบสรรพากร!__int8/12</definedName>
    <definedName name="__in3" localSheetId="2">#N/A</definedName>
    <definedName name="__in3">#N/A</definedName>
    <definedName name="__in789645" localSheetId="10">#REF!</definedName>
    <definedName name="__in789645" localSheetId="5">#REF!</definedName>
    <definedName name="__in789645" localSheetId="3">#REF!</definedName>
    <definedName name="__in789645" localSheetId="4">#REF!</definedName>
    <definedName name="__in789645" localSheetId="2">#REF!</definedName>
    <definedName name="__in789645">#REF!</definedName>
    <definedName name="__Int1">IF([4]Payment!$J1048576-[4]Payment!XFA1&lt;1,0,[4]Payment!$J1048576-[4]Payment!$F1)</definedName>
    <definedName name="__int11">#N/A</definedName>
    <definedName name="__int123" localSheetId="10">#N/A</definedName>
    <definedName name="__int123" localSheetId="8">Statement!__int14/12</definedName>
    <definedName name="__int123" localSheetId="5">#N/A</definedName>
    <definedName name="__int123" localSheetId="3">#N/A</definedName>
    <definedName name="__int123" localSheetId="4">#N/A</definedName>
    <definedName name="__int123" localSheetId="9">งบสรรพากร!__int14/12</definedName>
    <definedName name="__int123" localSheetId="2">#N/A</definedName>
    <definedName name="__int123">#N/A</definedName>
    <definedName name="__int14" localSheetId="10">[34]ดอกเบี้ยจ่าย!$E$4</definedName>
    <definedName name="__int14" localSheetId="8">[34]ดอกเบี้ยจ่าย!$E$4</definedName>
    <definedName name="__int14" localSheetId="5">[38]ดอกเบี้ยจ่าย!$E$4</definedName>
    <definedName name="__int14" localSheetId="3">[38]ดอกเบี้ยจ่าย!$E$4</definedName>
    <definedName name="__int14" localSheetId="4">[38]ดอกเบี้ยจ่าย!$E$4</definedName>
    <definedName name="__int14" localSheetId="9">[34]ดอกเบี้ยจ่าย!$E$4</definedName>
    <definedName name="__int14" localSheetId="2">[39]ดอกเบี้ยจ่าย!$E$4</definedName>
    <definedName name="__int14" localSheetId="0">[40]ดอกเบี้ยจ่าย!$E$4</definedName>
    <definedName name="__int14">[39]ดอกเบี้ยจ่าย!$E$4</definedName>
    <definedName name="__int25" localSheetId="10">[34]ดอกเบี้ยจ่าย!$E$4</definedName>
    <definedName name="__int25" localSheetId="8">[34]ดอกเบี้ยจ่าย!$E$4</definedName>
    <definedName name="__int25" localSheetId="5">[38]ดอกเบี้ยจ่าย!$E$4</definedName>
    <definedName name="__int25" localSheetId="3">[38]ดอกเบี้ยจ่าย!$E$4</definedName>
    <definedName name="__int25" localSheetId="4">[38]ดอกเบี้ยจ่าย!$E$4</definedName>
    <definedName name="__int25" localSheetId="9">[34]ดอกเบี้ยจ่าย!$E$4</definedName>
    <definedName name="__int25" localSheetId="2">[39]ดอกเบี้ยจ่าย!$E$4</definedName>
    <definedName name="__int25" localSheetId="0">[40]ดอกเบี้ยจ่าย!$E$4</definedName>
    <definedName name="__int25">[39]ดอกเบี้ยจ่าย!$E$4</definedName>
    <definedName name="__int3">#N/A</definedName>
    <definedName name="__int36" localSheetId="10">'DSCR (2)'!__int25/12</definedName>
    <definedName name="__int36" localSheetId="8">Statement!__int25/12</definedName>
    <definedName name="__int36" localSheetId="5">ความต้องการ!__int25/12</definedName>
    <definedName name="__int36" localSheetId="3">โครงสร้าง!__int25/12</definedName>
    <definedName name="__int36" localSheetId="4">งบการเงิน!__int25/12</definedName>
    <definedName name="__int36" localSheetId="9">งบสรรพากร!__int25/12</definedName>
    <definedName name="__int36" localSheetId="2">#N/A</definedName>
    <definedName name="__int36">#N/A</definedName>
    <definedName name="__int39">#N/A</definedName>
    <definedName name="__int45" localSheetId="5">IF([41]ดอกเบี้ยจ่าย!$H1048576&lt;0.05,0,[41]ดอกเบี้ยจ่าย!$H1048576*[13]!__int36)</definedName>
    <definedName name="__int45" localSheetId="3">IF([41]ดอกเบี้ยจ่าย!$H1048576&lt;0.05,0,[41]ดอกเบี้ยจ่าย!$H1048576*[13]!__int36)</definedName>
    <definedName name="__int45" localSheetId="4">IF([41]ดอกเบี้ยจ่าย!$H1048576&lt;0.05,0,[41]ดอกเบี้ยจ่าย!$H1048576*[13]!__int36)</definedName>
    <definedName name="__int45">IF([42]ดอกเบี้ยจ่าย!$H1048576&lt;0.05,0,[42]ดอกเบี้ยจ่าย!$H1048576*[14]!__int36)</definedName>
    <definedName name="__int6" localSheetId="10">#N/A</definedName>
    <definedName name="__int6" localSheetId="8">Statement!__int8/12</definedName>
    <definedName name="__int6" localSheetId="5">#N/A</definedName>
    <definedName name="__int6" localSheetId="3">#N/A</definedName>
    <definedName name="__int6" localSheetId="4">#N/A</definedName>
    <definedName name="__int6" localSheetId="9">งบสรรพากร!__int8/12</definedName>
    <definedName name="__int6" localSheetId="2">#N/A</definedName>
    <definedName name="__int6">#N/A</definedName>
    <definedName name="__int8" localSheetId="10">[34]ดอกเบี้ยจ่าย!$E$4</definedName>
    <definedName name="__int8" localSheetId="8">[34]ดอกเบี้ยจ่าย!$E$4</definedName>
    <definedName name="__int8" localSheetId="5">[38]ดอกเบี้ยจ่าย!$E$4</definedName>
    <definedName name="__int8" localSheetId="3">[38]ดอกเบี้ยจ่าย!$E$4</definedName>
    <definedName name="__int8" localSheetId="4">[38]ดอกเบี้ยจ่าย!$E$4</definedName>
    <definedName name="__int8" localSheetId="9">[34]ดอกเบี้ยจ่าย!$E$4</definedName>
    <definedName name="__int8" localSheetId="2">[39]ดอกเบี้ยจ่าย!$E$4</definedName>
    <definedName name="__int8" localSheetId="0">[40]ดอกเบี้ยจ่าย!$E$4</definedName>
    <definedName name="__int8">[39]ดอกเบี้ยจ่าย!$E$4</definedName>
    <definedName name="__IntlFixup" hidden="1">TRUE</definedName>
    <definedName name="__inv2" localSheetId="10">#REF!</definedName>
    <definedName name="__inv2" localSheetId="8">#REF!</definedName>
    <definedName name="__inv2" localSheetId="5">#REF!</definedName>
    <definedName name="__inv2" localSheetId="3">#REF!</definedName>
    <definedName name="__inv2" localSheetId="2">#REF!</definedName>
    <definedName name="__inv2">#REF!</definedName>
    <definedName name="__IRR1" localSheetId="10">#REF!</definedName>
    <definedName name="__IRR1" localSheetId="2">#REF!</definedName>
    <definedName name="__IRR1">#REF!</definedName>
    <definedName name="__IRR2" localSheetId="10">#REF!</definedName>
    <definedName name="__IRR2" localSheetId="2">#REF!</definedName>
    <definedName name="__IRR2">#REF!</definedName>
    <definedName name="__IRR3" localSheetId="10">#REF!</definedName>
    <definedName name="__IRR3" localSheetId="2">#REF!</definedName>
    <definedName name="__IRR3">#REF!</definedName>
    <definedName name="__itp1" localSheetId="5">#N/A</definedName>
    <definedName name="__itp1" localSheetId="4">#N/A</definedName>
    <definedName name="__itp1" localSheetId="2">#N/A</definedName>
    <definedName name="__itp1" localSheetId="0">[17]Sheet1!Interest_Rate/12</definedName>
    <definedName name="__itp1">#N/A</definedName>
    <definedName name="__k1" localSheetId="5">#N/A</definedName>
    <definedName name="__k1" localSheetId="4">#N/A</definedName>
    <definedName name="__k1" localSheetId="0">'[9]รายชื่อบริษัทเช่า ปี 55'!Interest_Rate/12</definedName>
    <definedName name="__k1">#N/A</definedName>
    <definedName name="__key2" localSheetId="5" hidden="1">[7]SVH_42CX!$D$108:$O$123</definedName>
    <definedName name="__key2" localSheetId="3" hidden="1">[7]SVH_42CX!$D$108:$O$123</definedName>
    <definedName name="__key2" localSheetId="4" hidden="1">[7]SVH_42CX!$D$108:$O$123</definedName>
    <definedName name="__key2" hidden="1">[43]SVH_42CX!$D$108:$O$123</definedName>
    <definedName name="__kk100">IF(#REF!&lt;0.05,0,#REF!*รับจ่าย11)</definedName>
    <definedName name="__kk47">Scheduled_Payment+Extra_Payment</definedName>
    <definedName name="__kk48">IF(#REF!&lt;0.05,0,#REF!*รับจ่าย11)</definedName>
    <definedName name="__kk49">#N/A</definedName>
    <definedName name="__kk50">#N/A</definedName>
    <definedName name="__kk51">#N/A</definedName>
    <definedName name="__kk52">#N/A</definedName>
    <definedName name="__kk53">Scheduled_Payment+Extra_Payment</definedName>
    <definedName name="__kk54">Scheduled_Payment+Extra_Payment</definedName>
    <definedName name="__kk55">#N/A</definedName>
    <definedName name="__kk56">#N/A</definedName>
    <definedName name="__kk57">#N/A</definedName>
    <definedName name="__kk58">#N/A</definedName>
    <definedName name="__kk59">#N/A</definedName>
    <definedName name="__kk60">IF(#REF!&gt;=__kk55,"",#REF!+1)</definedName>
    <definedName name="__kk61">#N/A</definedName>
    <definedName name="__kk62">#N/A</definedName>
    <definedName name="__kk63">#N/A</definedName>
    <definedName name="__kk64">#N/A</definedName>
    <definedName name="__kk65">#N/A</definedName>
    <definedName name="__kk66">IF(#REF!&gt;=__kk65,"",#REF!+1)</definedName>
    <definedName name="__kk67">#N/A</definedName>
    <definedName name="__kk68">#N/A</definedName>
    <definedName name="__kk69">#N/A</definedName>
    <definedName name="__kk70">IF(#REF!&lt;0.05,0,#REF!*__kk69)</definedName>
    <definedName name="__kk71">Scheduled_Payment+Extra_Payment</definedName>
    <definedName name="__kk72">IF(#REF!&lt;0.05,0,#REF!*รับจ่าย11)</definedName>
    <definedName name="__kk73">Scheduled_Payment+Extra_Payment</definedName>
    <definedName name="__kk74">IF(#REF!&gt;=GHKHGKGHJ,"",#REF!+1)</definedName>
    <definedName name="__kk75">#N/A</definedName>
    <definedName name="__kk76">Scheduled_Payment+Extra_Payment</definedName>
    <definedName name="__kk77">#N/A</definedName>
    <definedName name="__kk78">#N/A</definedName>
    <definedName name="__kk79">#N/A</definedName>
    <definedName name="__kk80">IF(#REF!&gt;=__kk77,"",#REF!+1)</definedName>
    <definedName name="__kk81">#N/A</definedName>
    <definedName name="__kk82">#N/A</definedName>
    <definedName name="__kk83">#N/A</definedName>
    <definedName name="__kk84">#N/A</definedName>
    <definedName name="__kk85">#N/A</definedName>
    <definedName name="__kk86">#N/A</definedName>
    <definedName name="__kk87">#N/A</definedName>
    <definedName name="__kk88">#N/A</definedName>
    <definedName name="__kk89">#N/A</definedName>
    <definedName name="__kk91">#N/A</definedName>
    <definedName name="__kk92">#N/A</definedName>
    <definedName name="__kk93">#N/A</definedName>
    <definedName name="__kk94">#N/A</definedName>
    <definedName name="__kk95">#N/A</definedName>
    <definedName name="__kk96">#N/A</definedName>
    <definedName name="__kk97">#N/A</definedName>
    <definedName name="__kk98">IF(#REF!&lt;0.05,0,#REF!*__kk97)</definedName>
    <definedName name="__kk99">Scheduled_Payment+Extra_Payment</definedName>
    <definedName name="__l1">[7]ดอกเบี้ยจ่าย!$E$3</definedName>
    <definedName name="__l2" localSheetId="10">[19]PAYMENT!$H$10:$H$129</definedName>
    <definedName name="__l2" localSheetId="8">[19]PAYMENT!$H$10:$H$129</definedName>
    <definedName name="__l2" localSheetId="5">[19]PAYMENT!$H$10:$H$129</definedName>
    <definedName name="__l2" localSheetId="3">[19]PAYMENT!$H$10:$H$129</definedName>
    <definedName name="__l2" localSheetId="4">[19]PAYMENT!$H$10:$H$129</definedName>
    <definedName name="__l2" localSheetId="9">[19]PAYMENT!$H$10:$H$129</definedName>
    <definedName name="__l2" localSheetId="2">[35]PAYMENT!$H$10:$H$129</definedName>
    <definedName name="__l2" localSheetId="0">[7]PAYMENT!$H$10:$H$129</definedName>
    <definedName name="__l2">[35]PAYMENT!$H$10:$H$129</definedName>
    <definedName name="__la1" localSheetId="10">#REF!</definedName>
    <definedName name="__la1" localSheetId="8">#REF!</definedName>
    <definedName name="__la1" localSheetId="5">#REF!</definedName>
    <definedName name="__la1" localSheetId="3">#REF!</definedName>
    <definedName name="__la1" localSheetId="4">#REF!</definedName>
    <definedName name="__la1" localSheetId="2">#REF!</definedName>
    <definedName name="__la1">#REF!</definedName>
    <definedName name="__la10" localSheetId="10">#REF!</definedName>
    <definedName name="__la10" localSheetId="2">#REF!</definedName>
    <definedName name="__la10">#REF!</definedName>
    <definedName name="__la11" localSheetId="10">IF(#REF!&lt;0.05,0,#REF!-#REF!)</definedName>
    <definedName name="__la11" localSheetId="8">IF(#REF!&lt;0.05,0,#REF!-#REF!)</definedName>
    <definedName name="__la11" localSheetId="5">IF(#REF!&lt;0.05,0,#REF!-#REF!)</definedName>
    <definedName name="__la11" localSheetId="3">IF(#REF!&lt;0.05,0,#REF!-#REF!)</definedName>
    <definedName name="__la11" localSheetId="4">IF(#REF!&lt;0.05,0,#REF!-#REF!)</definedName>
    <definedName name="__la11" localSheetId="2">IF(#REF!&lt;0.05,0,#REF!-#REF!)</definedName>
    <definedName name="__la11">IF(#REF!&lt;0.05,0,#REF!-#REF!)</definedName>
    <definedName name="__la12" localSheetId="8">IF(#REF!&lt;0.05,0,#REF!*Statement!__la5)</definedName>
    <definedName name="__la12" localSheetId="5">#N/A</definedName>
    <definedName name="__la12" localSheetId="4">#N/A</definedName>
    <definedName name="__la12" localSheetId="9">IF(#REF!&lt;0.05,0,#REF!*'[8]รายชื่อบริษัทเช่า ปี 55'!__la5)</definedName>
    <definedName name="__la12" localSheetId="0">IF(#REF!&lt;0.05,0,#REF!*'[9]รายชื่อบริษัทเช่า ปี 55'!__la5)</definedName>
    <definedName name="__la12">#N/A</definedName>
    <definedName name="__la13" localSheetId="10">IF(#REF!="",0,#REF!+#REF!)</definedName>
    <definedName name="__la13" localSheetId="8">IF(#REF!="",0,#REF!+#REF!)</definedName>
    <definedName name="__la13" localSheetId="5">IF(#REF!="",0,#REF!+#REF!)</definedName>
    <definedName name="__la13" localSheetId="3">IF(#REF!="",0,#REF!+#REF!)</definedName>
    <definedName name="__la13" localSheetId="4">IF(#REF!="",0,#REF!+#REF!)</definedName>
    <definedName name="__la13" localSheetId="2">IF(#REF!="",0,#REF!+#REF!)</definedName>
    <definedName name="__la13">IF(#REF!="",0,#REF!+#REF!)</definedName>
    <definedName name="__la14" localSheetId="10">IF(#REF!="",0,#REF!+#REF!)</definedName>
    <definedName name="__la14" localSheetId="5">IF(#REF!="",0,#REF!+#REF!)</definedName>
    <definedName name="__la14" localSheetId="3">IF(#REF!="",0,#REF!+#REF!)</definedName>
    <definedName name="__la14" localSheetId="4">IF(#REF!="",0,#REF!+#REF!)</definedName>
    <definedName name="__la14" localSheetId="2">IF(#REF!="",0,#REF!+#REF!)</definedName>
    <definedName name="__la14">IF(#REF!="",0,#REF!+#REF!)</definedName>
    <definedName name="__la15" localSheetId="10">IF(#REF!-#REF!&lt;1,0,#REF!-#REF!)</definedName>
    <definedName name="__la15" localSheetId="8">IF(#REF!-#REF!&lt;1,0,#REF!-#REF!)</definedName>
    <definedName name="__la15" localSheetId="5">IF(#REF!-#REF!&lt;1,0,#REF!-#REF!)</definedName>
    <definedName name="__la15" localSheetId="3">IF(#REF!-#REF!&lt;1,0,#REF!-#REF!)</definedName>
    <definedName name="__la15" localSheetId="4">IF(#REF!-#REF!&lt;1,0,#REF!-#REF!)</definedName>
    <definedName name="__la15" localSheetId="2">IF(#REF!-#REF!&lt;1,0,#REF!-#REF!)</definedName>
    <definedName name="__la15">IF(#REF!-#REF!&lt;1,0,#REF!-#REF!)</definedName>
    <definedName name="__la2" localSheetId="8">#N/A</definedName>
    <definedName name="__la2" localSheetId="5">#N/A</definedName>
    <definedName name="__la2" localSheetId="4">#N/A</definedName>
    <definedName name="__la2" localSheetId="9">('[8]รายชื่อบริษัทเช่า ปี 55'!__la3*12)+'[8]รายชื่อบริษัทเช่า ปี 55'!__la4</definedName>
    <definedName name="__la2" localSheetId="0">('[10]รายชื่อบริษัทเช่า ปี 55'!__la3*12)+'[10]รายชื่อบริษัทเช่า ปี 55'!__la4</definedName>
    <definedName name="__la2">#N/A</definedName>
    <definedName name="__la3" localSheetId="10">#REF!</definedName>
    <definedName name="__la3" localSheetId="8">#REF!</definedName>
    <definedName name="__la3" localSheetId="5">#REF!</definedName>
    <definedName name="__la3" localSheetId="3">#REF!</definedName>
    <definedName name="__la3" localSheetId="4">#REF!</definedName>
    <definedName name="__la3" localSheetId="2">#REF!</definedName>
    <definedName name="__la3">#REF!</definedName>
    <definedName name="__la4" localSheetId="10">#REF!</definedName>
    <definedName name="__la4" localSheetId="4">#REF!</definedName>
    <definedName name="__la4" localSheetId="2">#REF!</definedName>
    <definedName name="__la4">#REF!</definedName>
    <definedName name="__la5" localSheetId="10">#N/A</definedName>
    <definedName name="__la5" localSheetId="8">Statement!______la1/12</definedName>
    <definedName name="__la5" localSheetId="5">ความต้องการ!__la1/12</definedName>
    <definedName name="__la5" localSheetId="7">__la1/12</definedName>
    <definedName name="__la5" localSheetId="3">โครงสร้าง!__la1/12</definedName>
    <definedName name="__la5" localSheetId="4">งบการเงิน!__la1/12</definedName>
    <definedName name="__la5" localSheetId="9">__la1/12</definedName>
    <definedName name="__la5" localSheetId="2">'ภพ 30'!______la1/12</definedName>
    <definedName name="__la5" localSheetId="0">__la1/12</definedName>
    <definedName name="__la5">__la1/12</definedName>
    <definedName name="__la6" localSheetId="10">#REF!</definedName>
    <definedName name="__la6" localSheetId="8">#REF!</definedName>
    <definedName name="__la6" localSheetId="5">#REF!</definedName>
    <definedName name="__la6" localSheetId="7">#REF!</definedName>
    <definedName name="__la6" localSheetId="3">#REF!</definedName>
    <definedName name="__la6" localSheetId="4">#REF!</definedName>
    <definedName name="__la6" localSheetId="2">#REF!</definedName>
    <definedName name="__la6">#REF!</definedName>
    <definedName name="__la7" localSheetId="8">IF(#REF!&lt;0.05,0,IF(Statement!__la8&lt;=Statement!_la6,[0]!_la9*Statement!__la5,[0]!_la10))</definedName>
    <definedName name="__la7" localSheetId="9">IF(#REF!&lt;0.05,0,IF('[8]รายชื่อบริษัทเช่า ปี 55'!__la8&lt;=__la6,'[8]รายชื่อบริษัทเช่า ปี 55'!__la9*งบสรรพากร!__la5,__la10))</definedName>
    <definedName name="__la7">#N/A</definedName>
    <definedName name="__la8" localSheetId="10">IF(#REF!&gt;=[0]!__la2,"",#REF!+1)</definedName>
    <definedName name="__la8" localSheetId="8">IF(#REF!&gt;=Statement!______________________________________la2,"",#REF!+1)</definedName>
    <definedName name="__la8" localSheetId="5">IF(#REF!&gt;=ความต้องการ!__la2,"",#REF!+1)</definedName>
    <definedName name="__la8" localSheetId="7">IF(#REF!&gt;=__la2,"",#REF!+1)</definedName>
    <definedName name="__la8" localSheetId="3">IF(#REF!&gt;=__la2,"",#REF!+1)</definedName>
    <definedName name="__la8" localSheetId="4">IF(#REF!&gt;=งบการเงิน!__la2,"",#REF!+1)</definedName>
    <definedName name="__la8" localSheetId="9">IF(#REF!&gt;=งบสรรพากร!__la2,"",#REF!+1)</definedName>
    <definedName name="__la8" localSheetId="2">IF(#REF!&gt;='ภพ 30'!______________________________________la2,"",#REF!+1)</definedName>
    <definedName name="__la8" localSheetId="0">IF(#REF!&gt;=รายละเอียด!__la2,"",#REF!+1)</definedName>
    <definedName name="__la8">IF(#REF!&gt;=__la2,"",#REF!+1)</definedName>
    <definedName name="__la9" localSheetId="10">#REF!</definedName>
    <definedName name="__la9" localSheetId="2">#REF!</definedName>
    <definedName name="__la9">#REF!</definedName>
    <definedName name="__lo77">[7]ดอกเบี้ยจ่าย!$E$3</definedName>
    <definedName name="__lo9">[7]ดอกเบี้ยจ่าย!$E$3</definedName>
    <definedName name="__m1" localSheetId="10">#REF!</definedName>
    <definedName name="__m1" localSheetId="5">#REF!</definedName>
    <definedName name="__m1" localSheetId="3">#REF!</definedName>
    <definedName name="__m1" localSheetId="4">#REF!</definedName>
    <definedName name="__m1" localSheetId="2">#REF!</definedName>
    <definedName name="__m1">#REF!</definedName>
    <definedName name="__m2">#N/A</definedName>
    <definedName name="__ma456" localSheetId="10">#REF!</definedName>
    <definedName name="__ma456" localSheetId="2">#REF!</definedName>
    <definedName name="__ma456">#REF!</definedName>
    <definedName name="__ma4587" localSheetId="10">#REF!</definedName>
    <definedName name="__ma4587" localSheetId="2">#REF!</definedName>
    <definedName name="__ma4587">#REF!</definedName>
    <definedName name="__me1" localSheetId="10">#REF!</definedName>
    <definedName name="__me1" localSheetId="2">#REF!</definedName>
    <definedName name="__me1">#REF!</definedName>
    <definedName name="__me789" localSheetId="10">#REF!</definedName>
    <definedName name="__me789" localSheetId="2">#REF!</definedName>
    <definedName name="__me789">#REF!</definedName>
    <definedName name="__mec3" localSheetId="10">#REF!</definedName>
    <definedName name="__mec3" localSheetId="2">#REF!</definedName>
    <definedName name="__mec3">#REF!</definedName>
    <definedName name="__ml1" localSheetId="10">#REF!</definedName>
    <definedName name="__ml1" localSheetId="2">#REF!</definedName>
    <definedName name="__ml1">#REF!</definedName>
    <definedName name="__mlr6" localSheetId="10">#REF!</definedName>
    <definedName name="__mlr6" localSheetId="2">#REF!</definedName>
    <definedName name="__mlr6">#REF!</definedName>
    <definedName name="__mm1">#N/A</definedName>
    <definedName name="__mm10">IF(#REF!&gt;=__mm9,"",#REF!+1)</definedName>
    <definedName name="__mm100">#N/A</definedName>
    <definedName name="__mm101">#N/A</definedName>
    <definedName name="__mm102">#N/A</definedName>
    <definedName name="__mm103">#N/A</definedName>
    <definedName name="__mm104">#N/A</definedName>
    <definedName name="__mm105">Scheduled_Payment+Extra_Payment</definedName>
    <definedName name="__mm106">IF(#REF!-#REF!&lt;1,0,#REF!-#REF!)</definedName>
    <definedName name="__mm107">Scheduled_Payment+Extra_Payment</definedName>
    <definedName name="__mm108">#REF!</definedName>
    <definedName name="__mm109">#N/A</definedName>
    <definedName name="__mm11">#N/A</definedName>
    <definedName name="__mm110">#N/A</definedName>
    <definedName name="__mm111">#N/A</definedName>
    <definedName name="__mm112">#N/A</definedName>
    <definedName name="__mm113">IF(#REF!&lt;0.05,0,#REF!*รับจ่าย11)</definedName>
    <definedName name="__mm114">#REF!</definedName>
    <definedName name="__mm115">Scheduled_Payment+Extra_Payment</definedName>
    <definedName name="__mm13">#N/A</definedName>
    <definedName name="__mm14">#N/A</definedName>
    <definedName name="__mm15">#N/A</definedName>
    <definedName name="__mm17">#N/A</definedName>
    <definedName name="__mm18">#N/A</definedName>
    <definedName name="__mm19">#N/A</definedName>
    <definedName name="__mm2">#N/A</definedName>
    <definedName name="__mm20">IF(#REF!&gt;=__mm19,"",#REF!+1)</definedName>
    <definedName name="__mm21">#N/A</definedName>
    <definedName name="__mm22">#N/A</definedName>
    <definedName name="__mm23">#N/A</definedName>
    <definedName name="__mm24">#N/A</definedName>
    <definedName name="__mm25">#N/A</definedName>
    <definedName name="__mm26">#N/A</definedName>
    <definedName name="__mm27">#N/A</definedName>
    <definedName name="__mm28">#N/A</definedName>
    <definedName name="__mm29">#N/A</definedName>
    <definedName name="__mm3">#N/A</definedName>
    <definedName name="__mm30">IF(#REF!&gt;=__mm29,"",#REF!+1)</definedName>
    <definedName name="__mm31">IF(#REF!&gt;=___tp1,"",#REF!+1)</definedName>
    <definedName name="__mm32">IF(#REF!&gt;=___tp1,"",#REF!+1)</definedName>
    <definedName name="__mm33">#N/A</definedName>
    <definedName name="__mm34">#REF!</definedName>
    <definedName name="__mm35">#REF!</definedName>
    <definedName name="__mm36">#REF!</definedName>
    <definedName name="__mm38">#REF!</definedName>
    <definedName name="__mm39">#REF!</definedName>
    <definedName name="__mm4">#N/A</definedName>
    <definedName name="__mm40">#N/A</definedName>
    <definedName name="__mm42">#N/A</definedName>
    <definedName name="__mm43">#N/A</definedName>
    <definedName name="__mm44">#N/A</definedName>
    <definedName name="__mm45">#N/A</definedName>
    <definedName name="__mm46">#N/A</definedName>
    <definedName name="__mm47">#N/A</definedName>
    <definedName name="__mm48">#REF!</definedName>
    <definedName name="__mm5">IF(#REF!&gt;=__mm9,"",#REF!+1)</definedName>
    <definedName name="__mm50">#N/A</definedName>
    <definedName name="__mm51">#N/A</definedName>
    <definedName name="__mm52">IF(#REF!&gt;=GHKHGKGHJ,"",#REF!+1)</definedName>
    <definedName name="__mm53">#N/A</definedName>
    <definedName name="__mm55">#REF!</definedName>
    <definedName name="__mm56">#N/A</definedName>
    <definedName name="__mm57">#N/A</definedName>
    <definedName name="__mm58">#REF!</definedName>
    <definedName name="__mm59">IF(#REF!&gt;=GHKHGKGHJ,"",#REF!+1)</definedName>
    <definedName name="__mm6">#N/A</definedName>
    <definedName name="__mm60">Scheduled_Payment+Extra_Payment</definedName>
    <definedName name="__mm62">IF(#REF!&lt;0.05,0,#REF!*รับจ่าย11)</definedName>
    <definedName name="__mm63">Scheduled_Payment+Extra_Payment</definedName>
    <definedName name="__mm64">#N/A</definedName>
    <definedName name="__mm65">#N/A</definedName>
    <definedName name="__mm66">#N/A</definedName>
    <definedName name="__mm67">#N/A</definedName>
    <definedName name="__mm7">#N/A</definedName>
    <definedName name="__mm8">#N/A</definedName>
    <definedName name="__mm89">[0]!__mm48/12</definedName>
    <definedName name="__mm9">#N/A</definedName>
    <definedName name="__mm90">#N/A</definedName>
    <definedName name="__mm91">#N/A</definedName>
    <definedName name="__mm92">#N/A</definedName>
    <definedName name="__mm93">#N/A</definedName>
    <definedName name="__mm94">#N/A</definedName>
    <definedName name="__mm95">IF(#REF!&gt;=__mm103,"",#REF!+1)</definedName>
    <definedName name="__mm96">IF(#REF!&gt;=__mm104,"",#REF!+1)</definedName>
    <definedName name="__mm97">#N/A</definedName>
    <definedName name="__mm98">#N/A</definedName>
    <definedName name="__mm99">#N/A</definedName>
    <definedName name="__n789" localSheetId="8">#N/A</definedName>
    <definedName name="__n789">#N/A</definedName>
    <definedName name="__na1">#N/A</definedName>
    <definedName name="__na10">#N/A</definedName>
    <definedName name="__na11">#N/A</definedName>
    <definedName name="__na12">#N/A</definedName>
    <definedName name="__na13">#N/A</definedName>
    <definedName name="__na14">#N/A</definedName>
    <definedName name="__na15">#N/A</definedName>
    <definedName name="__na16">#N/A</definedName>
    <definedName name="__na17">#N/A</definedName>
    <definedName name="__na19">#N/A</definedName>
    <definedName name="__na2">#N/A</definedName>
    <definedName name="__na20">#N/A</definedName>
    <definedName name="__na23">#N/A</definedName>
    <definedName name="__na24">Scheduled_Payment+Extra_Payment</definedName>
    <definedName name="__na25">#N/A</definedName>
    <definedName name="__na26">#N/A</definedName>
    <definedName name="__na27">#N/A</definedName>
    <definedName name="__na28">#N/A</definedName>
    <definedName name="__na4">#N/A</definedName>
    <definedName name="__na5">IF(#REF!&lt;0.05,0,#REF!*__na6)</definedName>
    <definedName name="__na6">#N/A</definedName>
    <definedName name="__na7">#N/A</definedName>
    <definedName name="__na8">#N/A</definedName>
    <definedName name="__na9">IF(#REF!&gt;=GHKHGKGHJ,"",#REF!+1)</definedName>
    <definedName name="__new1">'[7]หน้า 1'!$N$2</definedName>
    <definedName name="__new11" localSheetId="5">#REF!</definedName>
    <definedName name="__new11" localSheetId="3">#REF!</definedName>
    <definedName name="__new11" localSheetId="0">#REF!</definedName>
    <definedName name="__new11">#REF!</definedName>
    <definedName name="__new2" localSheetId="10">#REF!</definedName>
    <definedName name="__new2" localSheetId="8">#REF!</definedName>
    <definedName name="__new2" localSheetId="5">'[7]หน้า 1'!$N$2</definedName>
    <definedName name="__new2" localSheetId="3">'[7]หน้า 1'!$N$2</definedName>
    <definedName name="__new2" localSheetId="4">'[7]หน้า 1'!$N$2</definedName>
    <definedName name="__new2" localSheetId="0">#REF!</definedName>
    <definedName name="__new2">#REF!</definedName>
    <definedName name="__new3" localSheetId="10">#REF!</definedName>
    <definedName name="__new3" localSheetId="5">#REF!</definedName>
    <definedName name="__new3" localSheetId="3">#REF!</definedName>
    <definedName name="__new3" localSheetId="4">#REF!</definedName>
    <definedName name="__new3">#REF!</definedName>
    <definedName name="__nn1">#N/A</definedName>
    <definedName name="__nn10">'[20]18.) ตารางผ่อนชำระ-1'!$F$9</definedName>
    <definedName name="__nn11">'[20]18.) ตารางผ่อนชำระ-1'!$H$8</definedName>
    <definedName name="__nn13">#REF!</definedName>
    <definedName name="__nn14">IF('[20]18.) ตารางผ่อนชำระ-1'!$I1048576&lt;0.05,0,'[20]18.) ตารางผ่อนชำระ-1'!$I1048576*__nn15)</definedName>
    <definedName name="__nn15">#N/A</definedName>
    <definedName name="__nn16">#REF!</definedName>
    <definedName name="__nn17">#REF!</definedName>
    <definedName name="__nn18">'[20]18.) ตารางผ่อนชำระ-1'!$F$3</definedName>
    <definedName name="__nn19">#REF!</definedName>
    <definedName name="__nn2">IF('[20]18.) ตารางผ่อนชำระ-1'!$B1="",0,'[20]18.) ตารางผ่อนชำระ-1'!A1048576+'[20]18.) ตารางผ่อนชำระ-1'!XFC1)</definedName>
    <definedName name="__nn20">#REF!</definedName>
    <definedName name="__nn21">#REF!</definedName>
    <definedName name="__nn23">#REF!</definedName>
    <definedName name="__nn24">#REF!</definedName>
    <definedName name="__nn25">#REF!</definedName>
    <definedName name="__nn28">#REF!</definedName>
    <definedName name="__nn29">#N/A</definedName>
    <definedName name="__nn3">IF('[20]18.) ตารางผ่อนชำระ-1'!$B1="",0,'[20]18.) ตารางผ่อนชำระ-1'!$G1048576+'[20]18.) ตารางผ่อนชำระ-1'!$D1)</definedName>
    <definedName name="__nn30">#REF!</definedName>
    <definedName name="__nn31">#N/A</definedName>
    <definedName name="__nn32">#N/A</definedName>
    <definedName name="__nn33">(__nn41*12)+__nn40</definedName>
    <definedName name="__nn34">#REF!</definedName>
    <definedName name="__nn36">IF('[20]18.) ตารางผ่อนชำระ-1'!XFD1&lt;0.05,0,'[20]18.) ตารางผ่อนชำระ-1'!$D1-'[20]18.) ตารางผ่อนชำระ-1'!$F1)</definedName>
    <definedName name="__nn37">IF([21]Schdule!XFD1&lt;0.05,0,[21]Schdule!$B1-[21]Schdule!$D1)</definedName>
    <definedName name="__nn38">#REF!</definedName>
    <definedName name="__nn39">#REF!</definedName>
    <definedName name="__nn4">#REF!</definedName>
    <definedName name="__nn40">'[20]18.) ตารางผ่อนชำระ-1'!$H$7</definedName>
    <definedName name="__nn41">'[20]18.) ตารางผ่อนชำระ-1'!$F$7</definedName>
    <definedName name="__nn42">[21]Schdule!$F$4</definedName>
    <definedName name="__nn43">(__nn41*12)+__nn40</definedName>
    <definedName name="__nn44">IF(#REF!-#REF!&lt;1,0,#REF!-#REF!)</definedName>
    <definedName name="__nn45">#REF!</definedName>
    <definedName name="__nn46">#REF!</definedName>
    <definedName name="__nn5">#REF!</definedName>
    <definedName name="__nn6">#REF!</definedName>
    <definedName name="__nn7">IF('[20]18.) ตารางผ่อนชำระ-1'!$I1048576-'[20]18.) ตารางผ่อนชำระ-1'!XFA1&lt;1,0,'[20]18.) ตารางผ่อนชำระ-1'!$I1048576-'[20]18.) ตารางผ่อนชำระ-1'!$E1)</definedName>
    <definedName name="__nn8">#REF!</definedName>
    <definedName name="__nn9">'[20]18.) ตารางผ่อนชำระ-1'!$F$10</definedName>
    <definedName name="__np2" localSheetId="10">#REF!</definedName>
    <definedName name="__np2" localSheetId="2">#REF!</definedName>
    <definedName name="__np2">#REF!</definedName>
    <definedName name="__nu2" localSheetId="8">#N/A</definedName>
    <definedName name="__nu2">#N/A</definedName>
    <definedName name="__nu3" localSheetId="8">#N/A</definedName>
    <definedName name="__nu3">#N/A</definedName>
    <definedName name="__nu4" localSheetId="10">IF([0]!___to6&gt;______fir3,1,"")</definedName>
    <definedName name="__nu4" localSheetId="8">IF(___to6&gt;______fir3,1,"")</definedName>
    <definedName name="__nu4" localSheetId="5">IF(___to6&gt;______fir3,1,"")</definedName>
    <definedName name="__nu4" localSheetId="3">IF(___to6&gt;______fir3,1,"")</definedName>
    <definedName name="__nu4" localSheetId="4">IF(___to6&gt;______fir3,1,"")</definedName>
    <definedName name="__nu4" localSheetId="9">IF(___to6&gt;______fir3,1,"")</definedName>
    <definedName name="__nu4" localSheetId="2">IF([0]!___to6&gt;______fir3,1,"")</definedName>
    <definedName name="__nu4" localSheetId="0">IF(___to6&gt;______fir3,1,"")</definedName>
    <definedName name="__nu4">IF(___to6&gt;______fir3,1,"")</definedName>
    <definedName name="__nu777" localSheetId="8">#N/A</definedName>
    <definedName name="__nu777">#N/A</definedName>
    <definedName name="__nu8">#N/A</definedName>
    <definedName name="__nu9" localSheetId="8">#N/A</definedName>
    <definedName name="__nu9">#N/A</definedName>
    <definedName name="__num1" localSheetId="10">#N/A</definedName>
    <definedName name="__num1" localSheetId="8">#N/A</definedName>
    <definedName name="__num1" localSheetId="5">#N/A</definedName>
    <definedName name="__num1" localSheetId="3">#N/A</definedName>
    <definedName name="__num1" localSheetId="9">#N/A</definedName>
    <definedName name="__num1" localSheetId="2">IF([18]!__to1&gt;[18]!fpa,1,"")</definedName>
    <definedName name="__num1" localSheetId="0">#N/A</definedName>
    <definedName name="__num1">IF([18]!__to1&gt;[18]!fpa,1,"")</definedName>
    <definedName name="__num2">#N/A</definedName>
    <definedName name="__num3">#N/A</definedName>
    <definedName name="__num78" localSheetId="8">#N/A</definedName>
    <definedName name="__num78">#N/A</definedName>
    <definedName name="__nw23" localSheetId="10">#REF!</definedName>
    <definedName name="__nw23" localSheetId="8">#REF!</definedName>
    <definedName name="__nw23" localSheetId="5">#REF!</definedName>
    <definedName name="__nw23" localSheetId="3">#REF!</definedName>
    <definedName name="__nw23" localSheetId="4">#REF!</definedName>
    <definedName name="__nw23" localSheetId="2">#REF!</definedName>
    <definedName name="__nw23">#REF!</definedName>
    <definedName name="__oo1">#N/A</definedName>
    <definedName name="__oo10">#N/A</definedName>
    <definedName name="__oo100">IF(#REF!&gt;=___tp1,"",#REF!+1)</definedName>
    <definedName name="__oo11">#N/A</definedName>
    <definedName name="__oo12">#N/A</definedName>
    <definedName name="__oo13">#N/A</definedName>
    <definedName name="__oo14">#N/A</definedName>
    <definedName name="__oo15">#N/A</definedName>
    <definedName name="__oo16">#N/A</definedName>
    <definedName name="__oo17">#N/A</definedName>
    <definedName name="__oo18">#N/A</definedName>
    <definedName name="__oo19">IF(#REF!&gt;=__oo18,"",#REF!+1)</definedName>
    <definedName name="__oo2">#N/A</definedName>
    <definedName name="__oo20">#N/A</definedName>
    <definedName name="__oo21">#N/A</definedName>
    <definedName name="__oo22">#N/A</definedName>
    <definedName name="__oo23">#N/A</definedName>
    <definedName name="__oo24">#N/A</definedName>
    <definedName name="__oo25">#N/A</definedName>
    <definedName name="__oo26">#N/A</definedName>
    <definedName name="__oo28">#N/A</definedName>
    <definedName name="__oo29">#N/A</definedName>
    <definedName name="__oo3">#N/A</definedName>
    <definedName name="__oo30">IF(#REF!&lt;0.05,0,#REF!*รับจ่าย11)</definedName>
    <definedName name="__oo31">Scheduled_Payment+Extra_Payment</definedName>
    <definedName name="__oo32">#N/A</definedName>
    <definedName name="__oo33">#N/A</definedName>
    <definedName name="__oo34">#N/A</definedName>
    <definedName name="__oo35">IF(#REF!&gt;=__oo34,"",#REF!+1)</definedName>
    <definedName name="__oo36">#N/A</definedName>
    <definedName name="__oo37">#N/A</definedName>
    <definedName name="__oo38">#N/A</definedName>
    <definedName name="__oo39">IF(#REF!&gt;=__oo38,"",#REF!+1)</definedName>
    <definedName name="__oo4">IF(#REF!&gt;=__oo8,"",#REF!+1)</definedName>
    <definedName name="__oo40">IF(#REF!&gt;=___tp1,"",#REF!+1)</definedName>
    <definedName name="__oo5">#N/A</definedName>
    <definedName name="__oo6">#N/A</definedName>
    <definedName name="__oo7">#N/A</definedName>
    <definedName name="__oo8">#N/A</definedName>
    <definedName name="__oo9">IF(#REF!&gt;=__oo8,"",#REF!+1)</definedName>
    <definedName name="__oo90">Scheduled_Payment+Extra_Payment</definedName>
    <definedName name="__oo93">IF(#REF!&gt;=GHKHGKGHJ,"",#REF!+1)</definedName>
    <definedName name="__oo94">#N/A</definedName>
    <definedName name="__oo95">IF(#REF!&gt;=GHKHGKGHJ,"",#REF!+1)</definedName>
    <definedName name="__oo96">IF(#REF!&gt;=__mm9,"",#REF!+1)</definedName>
    <definedName name="__oo97">#N/A</definedName>
    <definedName name="__oo98">#N/A</definedName>
    <definedName name="__oo99">#N/A</definedName>
    <definedName name="__op1">#N/A</definedName>
    <definedName name="__p1">#N/A</definedName>
    <definedName name="__p12">#N/A</definedName>
    <definedName name="__p2">#N/A</definedName>
    <definedName name="__p789">#N/A</definedName>
    <definedName name="__pa13" localSheetId="5">IF([41]ดอกเบี้ยจ่าย!$A1048576&gt;=[13]!_________________to1,"",[41]ดอกเบี้ยจ่าย!$A1048576+1)</definedName>
    <definedName name="__pa13" localSheetId="3">IF([41]ดอกเบี้ยจ่าย!$A1048576&gt;=[13]!_________________to1,"",[41]ดอกเบี้ยจ่าย!$A1048576+1)</definedName>
    <definedName name="__pa13" localSheetId="4">IF([41]ดอกเบี้ยจ่าย!$A1048576&gt;=[13]!_________________to1,"",[41]ดอกเบี้ยจ่าย!$A1048576+1)</definedName>
    <definedName name="__pa13">IF([42]ดอกเบี้ยจ่าย!$A1048576&gt;=[14]!_________________to1,"",[42]ดอกเบี้ยจ่าย!$A1048576+1)</definedName>
    <definedName name="__pa14">#N/A</definedName>
    <definedName name="__pa3">#N/A</definedName>
    <definedName name="__pa6">#N/A</definedName>
    <definedName name="__pa7">#N/A</definedName>
    <definedName name="__pa8" localSheetId="10">IF(#REF!&gt;=[0]!__to9,"",#REF!+1)</definedName>
    <definedName name="__pa8" localSheetId="8">IF(#REF!&gt;=__to9,"",#REF!+1)</definedName>
    <definedName name="__pa8" localSheetId="5">IF(#REF!&gt;=__to9,"",#REF!+1)</definedName>
    <definedName name="__pa8" localSheetId="3">IF(#REF!&gt;=__to9,"",#REF!+1)</definedName>
    <definedName name="__pa8" localSheetId="4">IF(#REF!&gt;=__to9,"",#REF!+1)</definedName>
    <definedName name="__pa8" localSheetId="9">IF(#REF!&gt;=__to9,"",#REF!+1)</definedName>
    <definedName name="__pa8" localSheetId="2">IF(#REF!&gt;=[0]!__to9,"",#REF!+1)</definedName>
    <definedName name="__pa8" localSheetId="0">IF(#REF!&gt;=__to9,"",#REF!+1)</definedName>
    <definedName name="__pa8">IF(#REF!&gt;=__to9,"",#REF!+1)</definedName>
    <definedName name="__pay1">#N/A</definedName>
    <definedName name="__pay12">#N/A</definedName>
    <definedName name="__pay123">#N/A</definedName>
    <definedName name="__pay2" localSheetId="8">#REF!</definedName>
    <definedName name="__pay2" localSheetId="9">#REF!</definedName>
    <definedName name="__pay2">#N/A</definedName>
    <definedName name="__pay3">#N/A</definedName>
    <definedName name="__pay333">#N/A</definedName>
    <definedName name="__pay36">#N/A</definedName>
    <definedName name="__pay369">#N/A</definedName>
    <definedName name="__pay77">#N/A</definedName>
    <definedName name="__pay78">#N/A</definedName>
    <definedName name="__pay79">#N/A</definedName>
    <definedName name="__per1" localSheetId="10">#REF!</definedName>
    <definedName name="__per1" localSheetId="5">#REF!</definedName>
    <definedName name="__per1" localSheetId="3">#REF!</definedName>
    <definedName name="__per1" localSheetId="2">#REF!</definedName>
    <definedName name="__per1">#REF!</definedName>
    <definedName name="__per4578" localSheetId="10">#REF!</definedName>
    <definedName name="__per4578" localSheetId="2">#REF!</definedName>
    <definedName name="__per4578">#REF!</definedName>
    <definedName name="__per458" localSheetId="10">[19]PAYMENT!$A$10:$A$129</definedName>
    <definedName name="__per458" localSheetId="8">[19]PAYMENT!$A$10:$A$129</definedName>
    <definedName name="__per458" localSheetId="5">[19]PAYMENT!$A$10:$A$129</definedName>
    <definedName name="__per458" localSheetId="3">[19]PAYMENT!$A$10:$A$129</definedName>
    <definedName name="__per458" localSheetId="4">[19]PAYMENT!$A$10:$A$129</definedName>
    <definedName name="__per458" localSheetId="9">[19]PAYMENT!$A$10:$A$129</definedName>
    <definedName name="__per458" localSheetId="2">[35]PAYMENT!$A$10:$A$129</definedName>
    <definedName name="__per458" localSheetId="0">[7]PAYMENT!$A$10:$A$129</definedName>
    <definedName name="__per458">[35]PAYMENT!$A$10:$A$129</definedName>
    <definedName name="__per8" localSheetId="10">[19]PAYMENT!$A$10:$A$129</definedName>
    <definedName name="__per8" localSheetId="8">[19]PAYMENT!$A$10:$A$129</definedName>
    <definedName name="__per8" localSheetId="5">[19]PAYMENT!$A$10:$A$129</definedName>
    <definedName name="__per8" localSheetId="3">[19]PAYMENT!$A$10:$A$129</definedName>
    <definedName name="__per8" localSheetId="4">[19]PAYMENT!$A$10:$A$129</definedName>
    <definedName name="__per8" localSheetId="9">[19]PAYMENT!$A$10:$A$129</definedName>
    <definedName name="__per8" localSheetId="2">[35]PAYMENT!$A$10:$A$129</definedName>
    <definedName name="__per8" localSheetId="0">[7]PAYMENT!$A$10:$A$129</definedName>
    <definedName name="__per8">[35]PAYMENT!$A$10:$A$129</definedName>
    <definedName name="__pl1">#N/A</definedName>
    <definedName name="__pmt1" localSheetId="5">#N/A</definedName>
    <definedName name="__pmt1" localSheetId="4">#N/A</definedName>
    <definedName name="__pmt1" localSheetId="0">IF(#REF!&lt;0.05,0,#REF!-#REF!)</definedName>
    <definedName name="__pmt1">#N/A</definedName>
    <definedName name="__pmt2" localSheetId="10">IF(#REF!&gt;=[0]!pmmt2,"",#REF!+1)</definedName>
    <definedName name="__pmt2" localSheetId="8">#N/A</definedName>
    <definedName name="__pmt2" localSheetId="5">IF(#REF!&gt;=pmmt2,"",#REF!+1)</definedName>
    <definedName name="__pmt2" localSheetId="7">IF(#REF!&gt;=pmmt2,"",#REF!+1)</definedName>
    <definedName name="__pmt2" localSheetId="3">IF(#REF!&gt;=pmmt2,"",#REF!+1)</definedName>
    <definedName name="__pmt2" localSheetId="4">IF(#REF!&gt;=pmmt2,"",#REF!+1)</definedName>
    <definedName name="__pmt2" localSheetId="9">#N/A</definedName>
    <definedName name="__pmt2" localSheetId="2">#N/A</definedName>
    <definedName name="__pmt2" localSheetId="0">IF(#REF!&gt;=pmmt2,"",#REF!+1)</definedName>
    <definedName name="__pmt2">IF(#REF!&gt;=pmmt2,"",#REF!+1)</definedName>
    <definedName name="__pmt3" localSheetId="10">#REF!</definedName>
    <definedName name="__pmt3" localSheetId="2">#REF!</definedName>
    <definedName name="__pmt3">#REF!</definedName>
    <definedName name="__pn1">#N/A</definedName>
    <definedName name="__pn2" localSheetId="10">#N/A</definedName>
    <definedName name="__pn2" localSheetId="8">#N/A</definedName>
    <definedName name="__pn2" localSheetId="5">#N/A</definedName>
    <definedName name="__pn2" localSheetId="3">#N/A</definedName>
    <definedName name="__pn2" localSheetId="9">#N/A</definedName>
    <definedName name="__pn2" localSheetId="2">[7]FL!$D$8</definedName>
    <definedName name="__pn2" localSheetId="0">#N/A</definedName>
    <definedName name="__pn2">[7]FL!$D$8</definedName>
    <definedName name="__pn3" localSheetId="10">#REF!</definedName>
    <definedName name="__pn3" localSheetId="8">#REF!</definedName>
    <definedName name="__pn3" localSheetId="5">#REF!</definedName>
    <definedName name="__pn3" localSheetId="3">#REF!</definedName>
    <definedName name="__pn3" localSheetId="9">#REF!</definedName>
    <definedName name="__pn3" localSheetId="2">#REF!</definedName>
    <definedName name="__pn3">#REF!</definedName>
    <definedName name="__po2">#N/A</definedName>
    <definedName name="__po3">#N/A</definedName>
    <definedName name="__pp1">#N/A</definedName>
    <definedName name="__pr1" localSheetId="10">#REF!</definedName>
    <definedName name="__pr1" localSheetId="8">#REF!</definedName>
    <definedName name="__pr1" localSheetId="5">#REF!</definedName>
    <definedName name="__pr1" localSheetId="3">#REF!</definedName>
    <definedName name="__pr1" localSheetId="2">#REF!</definedName>
    <definedName name="__pr1">#REF!</definedName>
    <definedName name="__pr2" localSheetId="10">#REF!</definedName>
    <definedName name="__pr2" localSheetId="2">#REF!</definedName>
    <definedName name="__pr2">#REF!</definedName>
    <definedName name="__pr3654" localSheetId="10">#REF!</definedName>
    <definedName name="__pr3654" localSheetId="2">#REF!</definedName>
    <definedName name="__pr3654">#REF!</definedName>
    <definedName name="__pre789" localSheetId="10">#REF!</definedName>
    <definedName name="__pre789" localSheetId="2">#REF!</definedName>
    <definedName name="__pre789">#REF!</definedName>
    <definedName name="__pro1" localSheetId="10">#REF!</definedName>
    <definedName name="__pro1" localSheetId="2">#REF!</definedName>
    <definedName name="__pro1">#REF!</definedName>
    <definedName name="__pro2" localSheetId="10">#REF!</definedName>
    <definedName name="__pro2" localSheetId="2">#REF!</definedName>
    <definedName name="__pro2">#REF!</definedName>
    <definedName name="__ps100" localSheetId="2">#N/A</definedName>
    <definedName name="__ps100">#N/A</definedName>
    <definedName name="__ps3">#N/A</definedName>
    <definedName name="__R__P_BS_ยอดเง">#N/A</definedName>
    <definedName name="__rm2" localSheetId="10">#REF!</definedName>
    <definedName name="__rm2" localSheetId="8">#REF!</definedName>
    <definedName name="__rm2" localSheetId="5">#REF!</definedName>
    <definedName name="__rm2" localSheetId="3">#REF!</definedName>
    <definedName name="__rm2" localSheetId="2">#REF!</definedName>
    <definedName name="__rm2">#REF!</definedName>
    <definedName name="__RO1" localSheetId="10">[28]finance!#REF!</definedName>
    <definedName name="__RO1" localSheetId="8">[28]finance!#REF!</definedName>
    <definedName name="__RO1" localSheetId="5">[28]finance!#REF!</definedName>
    <definedName name="__RO1" localSheetId="3">[28]finance!#REF!</definedName>
    <definedName name="__RO1" localSheetId="4">[28]finance!#REF!</definedName>
    <definedName name="__RO1" localSheetId="0">[28]finance!#REF!</definedName>
    <definedName name="__RO1">[28]finance!#REF!</definedName>
    <definedName name="__s1">#N/A</definedName>
    <definedName name="__sd213" localSheetId="10">#REF!</definedName>
    <definedName name="__sd213" localSheetId="8">#REF!</definedName>
    <definedName name="__sd213" localSheetId="5">#REF!</definedName>
    <definedName name="__sd213" localSheetId="3">#REF!</definedName>
    <definedName name="__sd213">#REF!</definedName>
    <definedName name="__st1" localSheetId="10">#REF!</definedName>
    <definedName name="__st1" localSheetId="2">#REF!</definedName>
    <definedName name="__st1">#REF!</definedName>
    <definedName name="__ta2" localSheetId="10">#REF!</definedName>
    <definedName name="__ta2" localSheetId="2">#REF!</definedName>
    <definedName name="__ta2">#REF!</definedName>
    <definedName name="__te2">[7]ดอกเบี้ยจ่าย!$E$5</definedName>
    <definedName name="__tem36" localSheetId="10">[34]ดอกเบี้ยจ่าย!$G$5</definedName>
    <definedName name="__tem36" localSheetId="8">[34]ดอกเบี้ยจ่าย!$G$5</definedName>
    <definedName name="__tem36" localSheetId="5">[38]ดอกเบี้ยจ่าย!$G$5</definedName>
    <definedName name="__tem36" localSheetId="3">[38]ดอกเบี้ยจ่าย!$G$5</definedName>
    <definedName name="__tem36" localSheetId="4">[38]ดอกเบี้ยจ่าย!$G$5</definedName>
    <definedName name="__tem36" localSheetId="9">[34]ดอกเบี้ยจ่าย!$G$5</definedName>
    <definedName name="__tem36" localSheetId="2">[39]ดอกเบี้ยจ่าย!$G$5</definedName>
    <definedName name="__tem36" localSheetId="0">[40]ดอกเบี้ยจ่าย!$G$5</definedName>
    <definedName name="__tem36">[39]ดอกเบี้ยจ่าย!$G$5</definedName>
    <definedName name="__ter11" localSheetId="10">[34]ดอกเบี้ยจ่าย!$G$5</definedName>
    <definedName name="__ter11" localSheetId="8">[34]ดอกเบี้ยจ่าย!$G$5</definedName>
    <definedName name="__ter11" localSheetId="5">[38]ดอกเบี้ยจ่าย!$G$5</definedName>
    <definedName name="__ter11" localSheetId="3">[38]ดอกเบี้ยจ่าย!$G$5</definedName>
    <definedName name="__ter11" localSheetId="4">[38]ดอกเบี้ยจ่าย!$G$5</definedName>
    <definedName name="__ter11" localSheetId="9">[34]ดอกเบี้ยจ่าย!$G$5</definedName>
    <definedName name="__ter11" localSheetId="2">[39]ดอกเบี้ยจ่าย!$G$5</definedName>
    <definedName name="__ter11" localSheetId="0">[40]ดอกเบี้ยจ่าย!$G$5</definedName>
    <definedName name="__ter11">[39]ดอกเบี้ยจ่าย!$G$5</definedName>
    <definedName name="__ter12" localSheetId="10">[34]ดอกเบี้ยจ่าย!$G$5</definedName>
    <definedName name="__ter12" localSheetId="8">[34]ดอกเบี้ยจ่าย!$G$5</definedName>
    <definedName name="__ter12" localSheetId="5">[38]ดอกเบี้ยจ่าย!$G$5</definedName>
    <definedName name="__ter12" localSheetId="3">[38]ดอกเบี้ยจ่าย!$G$5</definedName>
    <definedName name="__ter12" localSheetId="4">[38]ดอกเบี้ยจ่าย!$G$5</definedName>
    <definedName name="__ter12" localSheetId="9">[34]ดอกเบี้ยจ่าย!$G$5</definedName>
    <definedName name="__ter12" localSheetId="2">[39]ดอกเบี้ยจ่าย!$G$5</definedName>
    <definedName name="__ter12" localSheetId="0">[40]ดอกเบี้ยจ่าย!$G$5</definedName>
    <definedName name="__ter12">[39]ดอกเบี้ยจ่าย!$G$5</definedName>
    <definedName name="__ter123" localSheetId="10">[34]ดอกเบี้ยจ่าย!$G$5</definedName>
    <definedName name="__ter123" localSheetId="8">[34]ดอกเบี้ยจ่าย!$G$5</definedName>
    <definedName name="__ter123" localSheetId="5">[38]ดอกเบี้ยจ่าย!$G$5</definedName>
    <definedName name="__ter123" localSheetId="3">[38]ดอกเบี้ยจ่าย!$G$5</definedName>
    <definedName name="__ter123" localSheetId="4">[38]ดอกเบี้ยจ่าย!$G$5</definedName>
    <definedName name="__ter123" localSheetId="9">[34]ดอกเบี้ยจ่าย!$G$5</definedName>
    <definedName name="__ter123" localSheetId="2">[39]ดอกเบี้ยจ่าย!$G$5</definedName>
    <definedName name="__ter123" localSheetId="0">[40]ดอกเบี้ยจ่าย!$G$5</definedName>
    <definedName name="__ter123">[39]ดอกเบี้ยจ่าย!$G$5</definedName>
    <definedName name="__ter456" localSheetId="10">[34]ดอกเบี้ยจ่าย!$E$5</definedName>
    <definedName name="__ter456" localSheetId="8">[34]ดอกเบี้ยจ่าย!$E$5</definedName>
    <definedName name="__ter456" localSheetId="5">[38]ดอกเบี้ยจ่าย!$E$5</definedName>
    <definedName name="__ter456" localSheetId="3">[38]ดอกเบี้ยจ่าย!$E$5</definedName>
    <definedName name="__ter456" localSheetId="4">[38]ดอกเบี้ยจ่าย!$E$5</definedName>
    <definedName name="__ter456" localSheetId="9">[34]ดอกเบี้ยจ่าย!$E$5</definedName>
    <definedName name="__ter456" localSheetId="2">[39]ดอกเบี้ยจ่าย!$E$5</definedName>
    <definedName name="__ter456" localSheetId="0">[40]ดอกเบี้ยจ่าย!$E$5</definedName>
    <definedName name="__ter456">[39]ดอกเบี้ยจ่าย!$E$5</definedName>
    <definedName name="__ter66" localSheetId="10">[34]ดอกเบี้ยจ่าย!$E$5</definedName>
    <definedName name="__ter66" localSheetId="8">[34]ดอกเบี้ยจ่าย!$E$5</definedName>
    <definedName name="__ter66" localSheetId="5">[38]ดอกเบี้ยจ่าย!$E$5</definedName>
    <definedName name="__ter66" localSheetId="3">[38]ดอกเบี้ยจ่าย!$E$5</definedName>
    <definedName name="__ter66" localSheetId="4">[38]ดอกเบี้ยจ่าย!$E$5</definedName>
    <definedName name="__ter66" localSheetId="9">[34]ดอกเบี้ยจ่าย!$E$5</definedName>
    <definedName name="__ter66" localSheetId="2">[39]ดอกเบี้ยจ่าย!$E$5</definedName>
    <definedName name="__ter66" localSheetId="0">[40]ดอกเบี้ยจ่าย!$E$5</definedName>
    <definedName name="__ter66">[39]ดอกเบี้ยจ่าย!$E$5</definedName>
    <definedName name="__to1" localSheetId="10">('DSCR (2)'!td*12)+'DSCR (2)'!teo</definedName>
    <definedName name="__to1" localSheetId="8">#N/A</definedName>
    <definedName name="__to1" localSheetId="5">#N/A</definedName>
    <definedName name="__to1" localSheetId="3">#N/A</definedName>
    <definedName name="__to1" localSheetId="9">(งบสรรพากร!td*12)+งบสรรพากร!teo</definedName>
    <definedName name="__to1" localSheetId="2">([18]!ter*12)+[18]!mon</definedName>
    <definedName name="__to1" localSheetId="0">#N/A</definedName>
    <definedName name="__to1">([18]!ter*12)+[18]!mon</definedName>
    <definedName name="__to5" localSheetId="10">('DSCR (2)'!td*12)+'DSCR (2)'!teo</definedName>
    <definedName name="__to5" localSheetId="8">#N/A</definedName>
    <definedName name="__to5" localSheetId="5">#N/A</definedName>
    <definedName name="__to5" localSheetId="3">#N/A</definedName>
    <definedName name="__to5" localSheetId="9">(งบสรรพากร!td*12)+งบสรรพากร!teo</definedName>
    <definedName name="__to5" localSheetId="2">#N/A</definedName>
    <definedName name="__to5" localSheetId="0">#N/A</definedName>
    <definedName name="__to5">(งบสรรพากร!td*12)+งบสรรพากร!teo</definedName>
    <definedName name="__to6" localSheetId="10">('DSCR (2)'!td*12)+'DSCR (2)'!teo</definedName>
    <definedName name="__to6" localSheetId="8">#N/A</definedName>
    <definedName name="__to6" localSheetId="5">#N/A</definedName>
    <definedName name="__to6" localSheetId="3">#N/A</definedName>
    <definedName name="__to6" localSheetId="4">#N/A</definedName>
    <definedName name="__to6" localSheetId="9">(งบสรรพากร!td*12)+งบสรรพากร!teo</definedName>
    <definedName name="__to6" localSheetId="2">#N/A</definedName>
    <definedName name="__to6" localSheetId="0">('[44]Statement บริษัท'!td*12)+'[44]Statement บริษัท'!teo</definedName>
    <definedName name="__to6">(งบสรรพากร!td*12)+งบสรรพากร!teo</definedName>
    <definedName name="__to789" localSheetId="10">('DSCR (2)'!__ter456*12)+'DSCR (2)'!__ter123</definedName>
    <definedName name="__to789" localSheetId="8">(Statement!__ter456*12)+Statement!__ter123</definedName>
    <definedName name="__to789" localSheetId="5">(ความต้องการ!__ter456*12)+ความต้องการ!__ter123</definedName>
    <definedName name="__to789" localSheetId="3">(โครงสร้าง!__ter456*12)+โครงสร้าง!__ter123</definedName>
    <definedName name="__to789" localSheetId="4">(งบการเงิน!__ter456*12)+งบการเงิน!__ter123</definedName>
    <definedName name="__to789" localSheetId="9">(งบสรรพากร!__ter456*12)+งบสรรพากร!__ter123</definedName>
    <definedName name="__to789" localSheetId="2">#N/A</definedName>
    <definedName name="__to789">#N/A</definedName>
    <definedName name="__to9">#N/A</definedName>
    <definedName name="__top1" localSheetId="2">#N/A</definedName>
    <definedName name="__top1">#N/A</definedName>
    <definedName name="__tot124" localSheetId="8">#N/A</definedName>
    <definedName name="__tot124" localSheetId="9">(งบสรรพากร!term444*12)+งบสรรพากร!__ter11</definedName>
    <definedName name="__tot124" localSheetId="2">#N/A</definedName>
    <definedName name="__tot124">#N/A</definedName>
    <definedName name="__tot23" localSheetId="10">('DSCR (2)'!__ter66*12)+'DSCR (2)'!__ter12</definedName>
    <definedName name="__tot23" localSheetId="8">(Statement!__ter66*12)+Statement!__ter12</definedName>
    <definedName name="__tot23" localSheetId="5">(ความต้องการ!__ter66*12)+ความต้องการ!__ter12</definedName>
    <definedName name="__tot23" localSheetId="3">(โครงสร้าง!__ter66*12)+โครงสร้าง!__ter12</definedName>
    <definedName name="__tot23" localSheetId="4">(งบการเงิน!__ter66*12)+งบการเงิน!__ter12</definedName>
    <definedName name="__tot23" localSheetId="9">(งบสรรพากร!__ter66*12)+งบสรรพากร!__ter12</definedName>
    <definedName name="__tot23" localSheetId="2">#N/A</definedName>
    <definedName name="__tot23">#N/A</definedName>
    <definedName name="__tov3" localSheetId="10">('DSCR (2)'!td*12)+'DSCR (2)'!teo</definedName>
    <definedName name="__tov3" localSheetId="8">#N/A</definedName>
    <definedName name="__tov3" localSheetId="5">#N/A</definedName>
    <definedName name="__tov3" localSheetId="3">#N/A</definedName>
    <definedName name="__tov3" localSheetId="9">(งบสรรพากร!td*12)+งบสรรพากร!teo</definedName>
    <definedName name="__tov3" localSheetId="2">#N/A</definedName>
    <definedName name="__tov3" localSheetId="0">#N/A</definedName>
    <definedName name="__tov3">(งบสรรพากร!td*12)+งบสรรพากร!teo</definedName>
    <definedName name="__tp1" localSheetId="2">#N/A</definedName>
    <definedName name="__tp1">#N/A</definedName>
    <definedName name="__vv1">#N/A</definedName>
    <definedName name="__vv2">#N/A</definedName>
    <definedName name="__xlfn_BAHTTEXT">#N/A</definedName>
    <definedName name="__xlfn.BAHTTEXT" hidden="1">#NAME?</definedName>
    <definedName name="__yy1" localSheetId="10">IF(#REF!&gt;=[0]!__tp1,"",#REF!+1)</definedName>
    <definedName name="__yy1" localSheetId="8">IF(#REF!&gt;=__tp1,"",#REF!+1)</definedName>
    <definedName name="__yy1" localSheetId="5">IF(#REF!&gt;=[0]!__tp1,"",#REF!+1)</definedName>
    <definedName name="__yy1" localSheetId="3">IF(#REF!&gt;=[0]!__tp1,"",#REF!+1)</definedName>
    <definedName name="__yy1" localSheetId="4">IF(#REF!&gt;=[0]!__tp1,"",#REF!+1)</definedName>
    <definedName name="__yy1" localSheetId="9">IF(#REF!&gt;=__tp1,"",#REF!+1)</definedName>
    <definedName name="__yy1" localSheetId="2">IF(#REF!&gt;='ภพ 30'!__tp1,"",#REF!+1)</definedName>
    <definedName name="__yy1" localSheetId="0">IF(#REF!&gt;=__tp1,"",#REF!+1)</definedName>
    <definedName name="__yy1">IF(#REF!&gt;=__tp1,"",#REF!+1)</definedName>
    <definedName name="__zz1">#N/A</definedName>
    <definedName name="__zz10">IF(#REF!&gt;=__zz9,"",#REF!+1)</definedName>
    <definedName name="__zz100">#N/A</definedName>
    <definedName name="__zz101">IF(#REF!&gt;=__zz104,"",#REF!+1)</definedName>
    <definedName name="__zz102">#N/A</definedName>
    <definedName name="__zz103">#N/A</definedName>
    <definedName name="__zz104">#N/A</definedName>
    <definedName name="__zz105">Scheduled_Payment+Extra_Payment</definedName>
    <definedName name="__zz106">#N/A</definedName>
    <definedName name="__zz107">IF(#REF!&gt;=[0]!GHKHGKGHJ,"",#REF!+1)</definedName>
    <definedName name="__zz109">Scheduled_Payment+Extra_Payment</definedName>
    <definedName name="__zz11">#N/A</definedName>
    <definedName name="__zz110">IF(#REF!&lt;0.05,0,#REF!*[0]!รับจ่าย11)</definedName>
    <definedName name="__zz111">Scheduled_Payment+Extra_Payment</definedName>
    <definedName name="__zz112">IF(#REF!&lt;0.05,0,#REF!*__zz113)</definedName>
    <definedName name="__zz113">#N/A</definedName>
    <definedName name="__zz114">#N/A</definedName>
    <definedName name="__zz120">#N/A</definedName>
    <definedName name="__zz121">IF(#REF!&gt;=__zz122,"",#REF!+1)</definedName>
    <definedName name="__zz122">#N/A</definedName>
    <definedName name="__zz123">#N/A</definedName>
    <definedName name="__zz124">#N/A</definedName>
    <definedName name="__zz125">#N/A</definedName>
    <definedName name="__zz126">#N/A</definedName>
    <definedName name="__zz127">IF(#REF!&gt;=__zz132,"",#REF!+1)</definedName>
    <definedName name="__zz128">#N/A</definedName>
    <definedName name="__zz129">IF(#REF!&gt;=__top1,"",#REF!+1)</definedName>
    <definedName name="__zz13">#N/A</definedName>
    <definedName name="__zz130">#N/A</definedName>
    <definedName name="__zz131">#N/A</definedName>
    <definedName name="__zz132">#N/A</definedName>
    <definedName name="__zz133">Scheduled_Payment+Extra_Payment</definedName>
    <definedName name="__zz134">Scheduled_Payment+Extra_Payment</definedName>
    <definedName name="__zz135">IF(#REF!&gt;=__top1,"",#REF!+1)</definedName>
    <definedName name="__zz136">#N/A</definedName>
    <definedName name="__zz137">#N/A</definedName>
    <definedName name="__zz138">#N/A</definedName>
    <definedName name="__zz139">IF(#REF!&lt;0.05,0,#REF!*[0]!รับจ่าย11)</definedName>
    <definedName name="__zz14">#N/A</definedName>
    <definedName name="__zz140">Scheduled_Payment+Extra_Payment</definedName>
    <definedName name="__zz15">#N/A</definedName>
    <definedName name="__zz16">IF(#REF!&gt;=__zz20,"",#REF!+1)</definedName>
    <definedName name="__zz17">#N/A</definedName>
    <definedName name="__zz18">#N/A</definedName>
    <definedName name="__zz19">#N/A</definedName>
    <definedName name="__zz2">#N/A</definedName>
    <definedName name="__zz20">#N/A</definedName>
    <definedName name="__zz21">IF(#REF!&gt;=__zz20,"",#REF!+1)</definedName>
    <definedName name="__zz22">#N/A</definedName>
    <definedName name="__zz23">#N/A</definedName>
    <definedName name="__zz24">#N/A</definedName>
    <definedName name="__zz25">#N/A</definedName>
    <definedName name="__zz26">IF(#REF!&gt;=__zz30,"",#REF!+1)</definedName>
    <definedName name="__zz27">#N/A</definedName>
    <definedName name="__zz28">#N/A</definedName>
    <definedName name="__zz29">#N/A</definedName>
    <definedName name="__zz3">#N/A</definedName>
    <definedName name="__zz30">#N/A</definedName>
    <definedName name="__zz31">IF(#REF!&gt;=__zz30,"",#REF!+1)</definedName>
    <definedName name="__zz32">IF(#REF!&gt;=___tp1,"",#REF!+1)</definedName>
    <definedName name="__zz33">IF(#REF!&gt;=___tp1,"",#REF!+1)</definedName>
    <definedName name="__zz34">IF(#REF!&gt;=__tp1,"",#REF!+1)</definedName>
    <definedName name="__zz35">#N/A</definedName>
    <definedName name="__zz36">#N/A</definedName>
    <definedName name="__zz37">#N/A</definedName>
    <definedName name="__zz38">IF(#REF!&gt;=[0]!GHKHGKGHJ,"",#REF!+1)</definedName>
    <definedName name="__zz39">#N/A</definedName>
    <definedName name="__zz4">#N/A</definedName>
    <definedName name="__zz40">#N/A</definedName>
    <definedName name="__zz41">#N/A</definedName>
    <definedName name="__zz42">IF(#REF!&lt;0.05,0,#REF!*__zz43)</definedName>
    <definedName name="__zz43">#N/A</definedName>
    <definedName name="__zz44">#N/A</definedName>
    <definedName name="__zz45">#N/A</definedName>
    <definedName name="__zz46">IF(#REF!&gt;=[0]!__mm9,"",#REF!+1)</definedName>
    <definedName name="__zz47">IF(#REF!&gt;=__zz48,"",#REF!+1)</definedName>
    <definedName name="__zz48">#N/A</definedName>
    <definedName name="__zz49">#N/A</definedName>
    <definedName name="__zz5">IF(#REF!&gt;=__zz9,"",#REF!+1)</definedName>
    <definedName name="__zz50">#N/A</definedName>
    <definedName name="__zz51">Scheduled_Payment+Extra_Payment</definedName>
    <definedName name="__zz53">Scheduled_Payment+Extra_Payment</definedName>
    <definedName name="__zz54">IF(#REF!&gt;=__top1,"",#REF!+1)</definedName>
    <definedName name="__zz55">#N/A</definedName>
    <definedName name="__zz56">IF(#REF!&lt;0.05,0,#REF!*[0]!รับจ่าย11)</definedName>
    <definedName name="__zz57">Scheduled_Payment+Extra_Payment</definedName>
    <definedName name="__zz58">IF(#REF!&gt;=__zz60,"",#REF!+1)</definedName>
    <definedName name="__zz59">#N/A</definedName>
    <definedName name="__zz6">#N/A</definedName>
    <definedName name="__zz60">#N/A</definedName>
    <definedName name="__zz61">IF(#REF!&gt;=__zz60,"",#REF!+1)</definedName>
    <definedName name="__zz62">IF(#REF!&gt;=__zz65,"",#REF!+1)</definedName>
    <definedName name="__zz64">#N/A</definedName>
    <definedName name="__zz65">#N/A</definedName>
    <definedName name="__zz67">IF(#REF!&gt;=__zz65,"",#REF!+1)</definedName>
    <definedName name="__zz68">IF(#REF!&gt;=___tp1,"",#REF!+1)</definedName>
    <definedName name="__zz69">IF(#REF!&gt;=___tp1,"",#REF!+1)</definedName>
    <definedName name="__zz7">#N/A</definedName>
    <definedName name="__zz70">IF(#REF!&gt;=__tp1,"",#REF!+1)</definedName>
    <definedName name="__zz71">#N/A</definedName>
    <definedName name="__zz72">#N/A</definedName>
    <definedName name="__zz73">IF(#REF!&gt;=[0]!__mm9,"",#REF!+1)</definedName>
    <definedName name="__zz74">IF(#REF!&gt;=[0]!GHKHGKGHJ,"",#REF!+1)</definedName>
    <definedName name="__zz75">#N/A</definedName>
    <definedName name="__zz76">IF(#REF!&gt;=[0]!GHKHGKGHJ,"",#REF!+1)</definedName>
    <definedName name="__zz77">Scheduled_Payment+Extra_Payment</definedName>
    <definedName name="__zz78">IF(#REF!&lt;0.05,0,#REF!*[0]!รับจ่าย11)</definedName>
    <definedName name="__zz79">Scheduled_Payment+Extra_Payment</definedName>
    <definedName name="__zz8">#N/A</definedName>
    <definedName name="__zz80">IF(#REF!&lt;0.05,0,#REF!*__zz81)</definedName>
    <definedName name="__zz81">#N/A</definedName>
    <definedName name="__zz82">#N/A</definedName>
    <definedName name="__zz83">#N/A</definedName>
    <definedName name="__zz87">#N/A</definedName>
    <definedName name="__zz88">#N/A</definedName>
    <definedName name="__zz89">IF(#REF!&gt;=__top1,"",#REF!+1)</definedName>
    <definedName name="__zz9">#N/A</definedName>
    <definedName name="__zz90">#N/A</definedName>
    <definedName name="__zz92">IF(#REF!&gt;=__zz50,"",#REF!+1)</definedName>
    <definedName name="__zz93">#N/A</definedName>
    <definedName name="__zz94">#N/A</definedName>
    <definedName name="__zz95">#N/A</definedName>
    <definedName name="__zz96">#N/A</definedName>
    <definedName name="__zz97">IF(#REF!&gt;=__zz40,"",#REF!+1)</definedName>
    <definedName name="__zz98">#N/A</definedName>
    <definedName name="__zz99">#N/A</definedName>
    <definedName name="_0" localSheetId="10">#REF!</definedName>
    <definedName name="_0" localSheetId="2">#REF!</definedName>
    <definedName name="_0" localSheetId="0">#REF!</definedName>
    <definedName name="_0">#REF!</definedName>
    <definedName name="_00" localSheetId="10">#REF!</definedName>
    <definedName name="_00" localSheetId="2">#REF!</definedName>
    <definedName name="_00">#REF!</definedName>
    <definedName name="_00b" localSheetId="10">#REF!</definedName>
    <definedName name="_00b" localSheetId="2">#REF!</definedName>
    <definedName name="_00b">#REF!</definedName>
    <definedName name="_00b湃" localSheetId="10">#REF!</definedName>
    <definedName name="_00b湃" localSheetId="2">#REF!</definedName>
    <definedName name="_00b湃">#REF!</definedName>
    <definedName name="_00b湃〥" localSheetId="10">#REF!</definedName>
    <definedName name="_00b湃〥" localSheetId="2">#REF!</definedName>
    <definedName name="_00b湃〥">#REF!</definedName>
    <definedName name="_00b湃〥앨" localSheetId="10">#REF!</definedName>
    <definedName name="_00b湃〥앨" localSheetId="2">#REF!</definedName>
    <definedName name="_00b湃〥앨">#REF!</definedName>
    <definedName name="_1" localSheetId="10">#REF!</definedName>
    <definedName name="_1" localSheetId="8">[45]LSE_ADCO!$B$18:$L$59</definedName>
    <definedName name="_1" localSheetId="5">#REF!</definedName>
    <definedName name="_1" localSheetId="3">#REF!</definedName>
    <definedName name="_1" localSheetId="4">#REF!</definedName>
    <definedName name="_1" localSheetId="9">[46]LSE_ADCO!$B$18:$L$59</definedName>
    <definedName name="_1" localSheetId="2">#REF!</definedName>
    <definedName name="_1" localSheetId="0">#REF!</definedName>
    <definedName name="_1">#REF!</definedName>
    <definedName name="_1_" localSheetId="4">#REF!</definedName>
    <definedName name="_1_">#REF!</definedName>
    <definedName name="_1_70_16_Used_by_Dept">#REF!</definedName>
    <definedName name="_10_70_16_Used_by_Dept">#REF!</definedName>
    <definedName name="_10Balance_5_1" localSheetId="5">[47]PAYMENT!#REF!</definedName>
    <definedName name="_10Balance_5_1" localSheetId="3">[47]PAYMENT!#REF!</definedName>
    <definedName name="_10Balance_5_1" localSheetId="4">[47]PAYMENT!#REF!</definedName>
    <definedName name="_10Balance_5_1">[47]PAYMENT!#REF!</definedName>
    <definedName name="_10ช__อล_กค_า_1">'[48]หน้า 1'!$D$3</definedName>
    <definedName name="_10ช__อล_กค_า_1_1">'[49]หน้า 1'!$D$3</definedName>
    <definedName name="_10ช__อล_กค_า_11_1">'[5]หน้า 1'!$D$3</definedName>
    <definedName name="_10รห_สเร__อง_1">'[50]หน้า 1'!$N$2</definedName>
    <definedName name="_10รห_สเร__อง_1_1">'[49]หน้า 1'!$N$2</definedName>
    <definedName name="_11Balance_6_1" localSheetId="5">[51]PAYMENT!#REF!</definedName>
    <definedName name="_11Balance_6_1" localSheetId="3">[51]PAYMENT!#REF!</definedName>
    <definedName name="_11Balance_6_1" localSheetId="4">[51]PAYMENT!#REF!</definedName>
    <definedName name="_11Balance_6_1" localSheetId="0">[51]PAYMENT!#REF!</definedName>
    <definedName name="_11Balance_6_1">[51]PAYMENT!#REF!</definedName>
    <definedName name="_11ช__อล_กค_า_1">'[50]หน้า 1'!$D$3</definedName>
    <definedName name="_11ช__อล_กค_า_11_1">'[5]หน้า 1'!$D$3</definedName>
    <definedName name="_11รห_สเร__อง_1_1">'[49]หน้า 1'!$N$2</definedName>
    <definedName name="_11รห_สเร__อง_11_1">'[5]หน้า 1'!$N$2</definedName>
    <definedName name="_12FLOW" localSheetId="5">#REF!</definedName>
    <definedName name="_12FLOW" localSheetId="3">#REF!</definedName>
    <definedName name="_12FLOW" localSheetId="4">#REF!</definedName>
    <definedName name="_12FLOW" localSheetId="0">#REF!</definedName>
    <definedName name="_12FLOW">#REF!</definedName>
    <definedName name="_12ช__อล_กค_า_1_1">'[49]หน้า 1'!$D$3</definedName>
    <definedName name="_12รห_สเร__อง_11_1">'[5]หน้า 1'!$N$2</definedName>
    <definedName name="_13ช__อล_กค_า_11_1">'[5]หน้า 1'!$D$3</definedName>
    <definedName name="_13รห_สเร__อง_1">'[5]หน้า 1'!$N$2</definedName>
    <definedName name="_14Excel_BuiltIn_Print_Titles_3_1" localSheetId="5">'[52]แนบ 4 Cash Flow'!#REF!</definedName>
    <definedName name="_14Excel_BuiltIn_Print_Titles_3_1" localSheetId="3">'[52]แนบ 4 Cash Flow'!#REF!</definedName>
    <definedName name="_14Excel_BuiltIn_Print_Titles_3_1" localSheetId="4">'[52]แนบ 4 Cash Flow'!#REF!</definedName>
    <definedName name="_14Excel_BuiltIn_Print_Titles_3_1" localSheetId="0">'[52]แนบ 4 Cash Flow'!#REF!</definedName>
    <definedName name="_14Excel_BuiltIn_Print_Titles_3_1">'[52]แนบ 4 Cash Flow'!#REF!</definedName>
    <definedName name="_14รห_สเร__อง_1_1">'[49]หน้า 1'!$N$2</definedName>
    <definedName name="_15Loan_Short_1" localSheetId="5">[51]PAYMENT!#REF!</definedName>
    <definedName name="_15Loan_Short_1" localSheetId="3">[51]PAYMENT!#REF!</definedName>
    <definedName name="_15Loan_Short_1" localSheetId="4">[51]PAYMENT!#REF!</definedName>
    <definedName name="_15Loan_Short_1" localSheetId="0">[51]PAYMENT!#REF!</definedName>
    <definedName name="_15Loan_Short_1">[51]PAYMENT!#REF!</definedName>
    <definedName name="_15รห_สเร__อง_11_1">'[5]หน้า 1'!$N$2</definedName>
    <definedName name="_16Loan_Short_1_1" localSheetId="5">[51]PAYMENT!#REF!</definedName>
    <definedName name="_16Loan_Short_1_1" localSheetId="3">[51]PAYMENT!#REF!</definedName>
    <definedName name="_16Loan_Short_1_1" localSheetId="4">[51]PAYMENT!#REF!</definedName>
    <definedName name="_16Loan_Short_1_1" localSheetId="0">[51]PAYMENT!#REF!</definedName>
    <definedName name="_16Loan_Short_1_1">[51]PAYMENT!#REF!</definedName>
    <definedName name="_17Loan_Short_2_1" localSheetId="5">[51]PAYMENT!#REF!</definedName>
    <definedName name="_17Loan_Short_2_1" localSheetId="3">[51]PAYMENT!#REF!</definedName>
    <definedName name="_17Loan_Short_2_1" localSheetId="4">[51]PAYMENT!#REF!</definedName>
    <definedName name="_17Loan_Short_2_1">[51]PAYMENT!#REF!</definedName>
    <definedName name="_17รห_สเร__อง_1">'[5]หน้า 1'!$N$2</definedName>
    <definedName name="_18ช__อล_กค_า_1">'[53]หน้า 1'!$D$3</definedName>
    <definedName name="_18รห_สเร__อง_1">'[5]หน้า 1'!$N$2</definedName>
    <definedName name="_18รห_สเร__อง_1_1">'[49]หน้า 1'!$N$2</definedName>
    <definedName name="_19รห_สเร__อง_11_1">'[5]หน้า 1'!$N$2</definedName>
    <definedName name="_1Balance_1" localSheetId="5">[51]PAYMENT!#REF!</definedName>
    <definedName name="_1Balance_1" localSheetId="3">[51]PAYMENT!#REF!</definedName>
    <definedName name="_1Balance_1" localSheetId="4">[51]PAYMENT!#REF!</definedName>
    <definedName name="_1Balance_1" localSheetId="0">[51]PAYMENT!#REF!</definedName>
    <definedName name="_1Balance_1">[51]PAYMENT!#REF!</definedName>
    <definedName name="_1Excel_BuiltIn_Print_Titles_12_1_1_1_1">#REF!</definedName>
    <definedName name="_1FLOW" localSheetId="5">#REF!</definedName>
    <definedName name="_1FLOW" localSheetId="3">#REF!</definedName>
    <definedName name="_1FLOW" localSheetId="4">#REF!</definedName>
    <definedName name="_1FLOW">#REF!</definedName>
    <definedName name="_2_" localSheetId="4">#REF!</definedName>
    <definedName name="_2_">#REF!</definedName>
    <definedName name="_20รห_สเร__อง_1_1">'[54]หน้า 1'!$N$2</definedName>
    <definedName name="_21รห_สเร__อง_11_1">'[5]หน้า 1'!$N$2</definedName>
    <definedName name="_22Loan_Short_4_1" localSheetId="5">[52]PAYMENT!#REF!</definedName>
    <definedName name="_22Loan_Short_4_1" localSheetId="3">[52]PAYMENT!#REF!</definedName>
    <definedName name="_22Loan_Short_4_1" localSheetId="4">[52]PAYMENT!#REF!</definedName>
    <definedName name="_22Loan_Short_4_1" localSheetId="0">[52]PAYMENT!#REF!</definedName>
    <definedName name="_22Loan_Short_4_1">[52]PAYMENT!#REF!</definedName>
    <definedName name="_22ช__อล_กค_า_1_1">'[55]หน้า 1'!$D$3</definedName>
    <definedName name="_22รห_สเร__อง_1">'[50]หน้า 1'!$N$2</definedName>
    <definedName name="_23ช__อล_กค_า_11_1">'[5]หน้า 1'!$D$3</definedName>
    <definedName name="_23รห_สเร__อง_1_1">'[49]หน้า 1'!$N$2</definedName>
    <definedName name="_24Loan_Short_5_1" localSheetId="5">[47]PAYMENT!#REF!</definedName>
    <definedName name="_24Loan_Short_5_1" localSheetId="3">[47]PAYMENT!#REF!</definedName>
    <definedName name="_24Loan_Short_5_1" localSheetId="4">[47]PAYMENT!#REF!</definedName>
    <definedName name="_24Loan_Short_5_1" localSheetId="0">[47]PAYMENT!#REF!</definedName>
    <definedName name="_24Loan_Short_5_1">[47]PAYMENT!#REF!</definedName>
    <definedName name="_24รห_สเร__อง_11_1">'[5]หน้า 1'!$N$2</definedName>
    <definedName name="_25Loan_Short_6_1" localSheetId="5">[51]PAYMENT!#REF!</definedName>
    <definedName name="_25Loan_Short_6_1" localSheetId="3">[51]PAYMENT!#REF!</definedName>
    <definedName name="_25Loan_Short_6_1" localSheetId="4">[51]PAYMENT!#REF!</definedName>
    <definedName name="_25Loan_Short_6_1" localSheetId="0">[51]PAYMENT!#REF!</definedName>
    <definedName name="_25Loan_Short_6_1">[51]PAYMENT!#REF!</definedName>
    <definedName name="_2Balance_1_1" localSheetId="5">[51]PAYMENT!#REF!</definedName>
    <definedName name="_2Balance_1_1" localSheetId="3">[51]PAYMENT!#REF!</definedName>
    <definedName name="_2Balance_1_1" localSheetId="4">[51]PAYMENT!#REF!</definedName>
    <definedName name="_2Balance_1_1">[51]PAYMENT!#REF!</definedName>
    <definedName name="_2FLOW" localSheetId="5">#REF!</definedName>
    <definedName name="_2FLOW" localSheetId="3">#REF!</definedName>
    <definedName name="_2FLOW" localSheetId="4">#REF!</definedName>
    <definedName name="_2FLOW" localSheetId="0">#REF!</definedName>
    <definedName name="_2FLOW">#REF!</definedName>
    <definedName name="_2ช__อล_กค_า_1">'[56]หน้า 1'!$D$3</definedName>
    <definedName name="_3" localSheetId="10">#REF!</definedName>
    <definedName name="_3" localSheetId="8">[45]LSE_ADCO!$B$60:$M$128</definedName>
    <definedName name="_3" localSheetId="5">#REF!</definedName>
    <definedName name="_3" localSheetId="3">#REF!</definedName>
    <definedName name="_3" localSheetId="4">#REF!</definedName>
    <definedName name="_3" localSheetId="9">[46]LSE_ADCO!$B$60:$M$128</definedName>
    <definedName name="_3" localSheetId="2">#REF!</definedName>
    <definedName name="_3" localSheetId="0">#REF!</definedName>
    <definedName name="_3">#REF!</definedName>
    <definedName name="_3__00b湃〥앨bb" hidden="1">#REF!</definedName>
    <definedName name="_3_?" localSheetId="4">#REF!</definedName>
    <definedName name="_3_?">#REF!</definedName>
    <definedName name="_32รห_สเร__อง_1">'[5]หน้า 1'!$N$2</definedName>
    <definedName name="_36รห_สเร__อง_1_1">'[55]หน้า 1'!$N$2</definedName>
    <definedName name="_37รห_สเร__อง_11_1">'[5]หน้า 1'!$N$2</definedName>
    <definedName name="_3Balance_2_1" localSheetId="5">[51]PAYMENT!#REF!</definedName>
    <definedName name="_3Balance_2_1" localSheetId="3">[51]PAYMENT!#REF!</definedName>
    <definedName name="_3Balance_2_1" localSheetId="4">[51]PAYMENT!#REF!</definedName>
    <definedName name="_3Balance_2_1" localSheetId="0">[51]PAYMENT!#REF!</definedName>
    <definedName name="_3Balance_2_1">[51]PAYMENT!#REF!</definedName>
    <definedName name="_3FLOW" localSheetId="3">#REF!</definedName>
    <definedName name="_3FLOW" localSheetId="4">#REF!</definedName>
    <definedName name="_3FLOW" localSheetId="0">#REF!</definedName>
    <definedName name="_3FLOW">#REF!</definedName>
    <definedName name="_3ช__อล_กค_า_1">'[5]หน้า 1'!$D$3</definedName>
    <definedName name="_4" localSheetId="10">#REF!</definedName>
    <definedName name="_4" localSheetId="8">[45]LSE_ADCO!#REF!</definedName>
    <definedName name="_4" localSheetId="5">#REF!</definedName>
    <definedName name="_4" localSheetId="3">#REF!</definedName>
    <definedName name="_4" localSheetId="4">#REF!</definedName>
    <definedName name="_4" localSheetId="9">[46]LSE_ADCO!#REF!</definedName>
    <definedName name="_4" localSheetId="2">[57]LSE_ADCO!#REF!</definedName>
    <definedName name="_4" localSheetId="0">[7]LSE_ADCO!#REF!</definedName>
    <definedName name="_4">[57]LSE_ADCO!#REF!</definedName>
    <definedName name="_4_?b" localSheetId="5">#REF!</definedName>
    <definedName name="_4_?b" localSheetId="3">#REF!</definedName>
    <definedName name="_4_?b" localSheetId="4">#REF!</definedName>
    <definedName name="_4_?b" localSheetId="0">#REF!</definedName>
    <definedName name="_4_?b">#REF!</definedName>
    <definedName name="_4FLOW" localSheetId="10">#REF!</definedName>
    <definedName name="_4FLOW" localSheetId="8">#REF!</definedName>
    <definedName name="_4FLOW" localSheetId="4">#REF!</definedName>
    <definedName name="_4FLOW" localSheetId="2">#REF!</definedName>
    <definedName name="_4FLOW">#REF!</definedName>
    <definedName name="_4ช__อล_กค_า_1">'[50]หน้า 1'!$D$3</definedName>
    <definedName name="_4ช__อล_กค_า_11_1">'[5]หน้า 1'!$D$3</definedName>
    <definedName name="_5" localSheetId="10">#REF!</definedName>
    <definedName name="_5" localSheetId="2">#REF!</definedName>
    <definedName name="_5">#REF!</definedName>
    <definedName name="_5_?b?" localSheetId="4">#REF!</definedName>
    <definedName name="_5_?b?">#REF!</definedName>
    <definedName name="_5ช__อล_กค_า_1">'[50]หน้า 1'!$D$3</definedName>
    <definedName name="_5ช__อล_กค_า_1_1">'[49]หน้า 1'!$D$3</definedName>
    <definedName name="_5รห_สเร__อง_1">'[5]หน้า 1'!$N$2</definedName>
    <definedName name="_6_?b??" localSheetId="4">#REF!</definedName>
    <definedName name="_6_?b??" localSheetId="0">#REF!</definedName>
    <definedName name="_6_?b??">#REF!</definedName>
    <definedName name="_6FLOW" localSheetId="4">#REF!</definedName>
    <definedName name="_6FLOW">#REF!</definedName>
    <definedName name="_6ช__อล_กค_า_1_1">'[49]หน้า 1'!$D$3</definedName>
    <definedName name="_6ช__อล_กค_า_11_1">'[5]หน้า 1'!$D$3</definedName>
    <definedName name="_6รห_สเร__อง_11_1">'[5]หน้า 1'!$N$2</definedName>
    <definedName name="_7_?b???" localSheetId="4">#REF!</definedName>
    <definedName name="_7_?b???" localSheetId="0">#REF!</definedName>
    <definedName name="_7_?b???">#REF!</definedName>
    <definedName name="_70_16_Used_by_Dept">#REF!</definedName>
    <definedName name="_7FLOW" localSheetId="4">#REF!</definedName>
    <definedName name="_7FLOW">#REF!</definedName>
    <definedName name="_7ช__อล_กค_า_11_1">'[5]หน้า 1'!$D$3</definedName>
    <definedName name="_7รห_สเร__อง_1">'[5]หน้า 1'!$N$2</definedName>
    <definedName name="_8_?b???b?b" localSheetId="4" hidden="1">#REF!</definedName>
    <definedName name="_8_?b???b?b" localSheetId="0" hidden="1">#REF!</definedName>
    <definedName name="_8_?b???b?b" hidden="1">#REF!</definedName>
    <definedName name="_8Balance_4_1" localSheetId="5">[52]PAYMENT!#REF!</definedName>
    <definedName name="_8Balance_4_1" localSheetId="3">[52]PAYMENT!#REF!</definedName>
    <definedName name="_8Balance_4_1" localSheetId="4">[52]PAYMENT!#REF!</definedName>
    <definedName name="_8Balance_4_1" localSheetId="0">[52]PAYMENT!#REF!</definedName>
    <definedName name="_8Balance_4_1">[52]PAYMENT!#REF!</definedName>
    <definedName name="_8ช__อล_กค_า_1">'[5]หน้า 1'!$D$3</definedName>
    <definedName name="_9ช__อล_กค_า_1">'[5]หน้า 1'!$D$3</definedName>
    <definedName name="_9ช__อล_กค_า_1_1">'[49]หน้า 1'!$D$3</definedName>
    <definedName name="_9รห_สเร__อง_1">'[5]หน้า 1'!$N$2</definedName>
    <definedName name="_9รห_สเร__อง_11_1">'[5]หน้า 1'!$N$2</definedName>
    <definedName name="_9b湃〥앨bb" localSheetId="5" hidden="1">#REF!</definedName>
    <definedName name="_9b湃〥앨bb" localSheetId="3" hidden="1">#REF!</definedName>
    <definedName name="_9b湃〥앨bb" localSheetId="4" hidden="1">#REF!</definedName>
    <definedName name="_9b湃〥앨bb" localSheetId="0" hidden="1">#REF!</definedName>
    <definedName name="_9b湃〥앨bb" hidden="1">#REF!</definedName>
    <definedName name="_A" localSheetId="10">#REF!</definedName>
    <definedName name="_A" localSheetId="8">[45]LSE_ADCO!$B$18:$M$128</definedName>
    <definedName name="_A" localSheetId="5">#REF!</definedName>
    <definedName name="_A" localSheetId="3">#REF!</definedName>
    <definedName name="_A" localSheetId="4">#REF!</definedName>
    <definedName name="_A" localSheetId="9">[46]LSE_ADCO!$B$18:$M$128</definedName>
    <definedName name="_A" localSheetId="2">#REF!</definedName>
    <definedName name="_A" localSheetId="0">#REF!</definedName>
    <definedName name="_A">#REF!</definedName>
    <definedName name="_a1">#N/A</definedName>
    <definedName name="_A65563" localSheetId="10">#REF!</definedName>
    <definedName name="_A65563" localSheetId="8">#REF!</definedName>
    <definedName name="_A65563" localSheetId="5">#REF!</definedName>
    <definedName name="_A65563" localSheetId="3">#REF!</definedName>
    <definedName name="_A65563" localSheetId="4">#REF!</definedName>
    <definedName name="_A65563">#REF!</definedName>
    <definedName name="_A65989" localSheetId="10">#REF!</definedName>
    <definedName name="_A65989">#REF!</definedName>
    <definedName name="_A66466" localSheetId="10">#REF!</definedName>
    <definedName name="_A66466">#REF!</definedName>
    <definedName name="_a68000" localSheetId="10">#REF!</definedName>
    <definedName name="_a68000" localSheetId="2">#REF!</definedName>
    <definedName name="_a68000">#REF!</definedName>
    <definedName name="_A68710" localSheetId="5">[58]pcrpd2!#REF!</definedName>
    <definedName name="_A68710" localSheetId="3">[58]pcrpd2!#REF!</definedName>
    <definedName name="_A68710" localSheetId="4">[58]pcrpd2!#REF!</definedName>
    <definedName name="_A68710">[59]pcrpd2!#REF!</definedName>
    <definedName name="_A69000" localSheetId="5">[58]pcrpd2!#REF!</definedName>
    <definedName name="_A69000" localSheetId="3">[58]pcrpd2!#REF!</definedName>
    <definedName name="_A69000" localSheetId="4">[58]pcrpd2!#REF!</definedName>
    <definedName name="_A69000">[59]pcrpd2!#REF!</definedName>
    <definedName name="_A69005" localSheetId="5">[58]pcrpd2!#REF!</definedName>
    <definedName name="_A69005" localSheetId="3">[58]pcrpd2!#REF!</definedName>
    <definedName name="_A69005" localSheetId="4">[58]pcrpd2!#REF!</definedName>
    <definedName name="_A69005">[59]pcrpd2!#REF!</definedName>
    <definedName name="_A69009" localSheetId="5">[58]pcrpd2!#REF!</definedName>
    <definedName name="_A69009" localSheetId="3">[58]pcrpd2!#REF!</definedName>
    <definedName name="_A69009" localSheetId="4">[58]pcrpd2!#REF!</definedName>
    <definedName name="_A69009">[59]pcrpd2!#REF!</definedName>
    <definedName name="_A69710" localSheetId="5">[58]pcrpd2!#REF!</definedName>
    <definedName name="_A69710" localSheetId="3">[58]pcrpd2!#REF!</definedName>
    <definedName name="_A69710" localSheetId="4">[58]pcrpd2!#REF!</definedName>
    <definedName name="_A69710">[59]pcrpd2!#REF!</definedName>
    <definedName name="_A69989" localSheetId="10">#REF!</definedName>
    <definedName name="_A69989" localSheetId="5">#REF!</definedName>
    <definedName name="_A69989" localSheetId="3">#REF!</definedName>
    <definedName name="_A69989" localSheetId="4">#REF!</definedName>
    <definedName name="_A69989">#REF!</definedName>
    <definedName name="_aaa1">#N/A</definedName>
    <definedName name="_aaa10">#N/A</definedName>
    <definedName name="_aaa11">#N/A</definedName>
    <definedName name="_aaa12">#N/A</definedName>
    <definedName name="_aaa13">#N/A</definedName>
    <definedName name="_aaa2">#N/A</definedName>
    <definedName name="_aaa20">#REF!</definedName>
    <definedName name="_aaa21">#N/A</definedName>
    <definedName name="_aaa23">#N/A</definedName>
    <definedName name="_aaa24">#N/A</definedName>
    <definedName name="_aaa25">#N/A</definedName>
    <definedName name="_aaa26">#N/A</definedName>
    <definedName name="_aaa27">IF(#REF!&lt;0.05,0,#REF!*_aaa13)</definedName>
    <definedName name="_aaa28">#REF!</definedName>
    <definedName name="_aaa29">#N/A</definedName>
    <definedName name="_aaa3">#N/A</definedName>
    <definedName name="_aaa30">#N/A</definedName>
    <definedName name="_aaa31">#N/A</definedName>
    <definedName name="_aaa33">#N/A</definedName>
    <definedName name="_aaa34">#N/A</definedName>
    <definedName name="_aaa35">#N/A</definedName>
    <definedName name="_aaa36">#N/A</definedName>
    <definedName name="_aaa37">#N/A</definedName>
    <definedName name="_aaa38">#REF!</definedName>
    <definedName name="_aaa39">#N/A</definedName>
    <definedName name="_aaa4">IF(#REF!&gt;=_aaa34,"",#REF!+1)</definedName>
    <definedName name="_aaa40">#N/A</definedName>
    <definedName name="_aaa41">#REF!</definedName>
    <definedName name="_aaa42">#REF!</definedName>
    <definedName name="_aaa43">(_aaa42*12)+_aaa41</definedName>
    <definedName name="_aaa44">Scheduled_Payment+Extra_Payment</definedName>
    <definedName name="_aaa45">#N/A</definedName>
    <definedName name="_aaa46">#N/A</definedName>
    <definedName name="_aaa47">([0]!_aaa42*12)+[0]!_aaa41</definedName>
    <definedName name="_aaa48">IF(#REF!&gt;=_aaa34,"",#REF!+1)</definedName>
    <definedName name="_aaa49">([0]!_aaa42*12)+[0]!_aaa41</definedName>
    <definedName name="_aaa5">(_aaa42*12)+_aaa41</definedName>
    <definedName name="_aaa50">([0]!_aaa42*12)+[0]!_aaa41</definedName>
    <definedName name="_aaa51">#N/A</definedName>
    <definedName name="_aaa54">#N/A</definedName>
    <definedName name="_aaa55">([0]!_aaa42*12)+[0]!_aaa41</definedName>
    <definedName name="_aaa56">IF(#REF!&gt;=_aaa25,"",#REF!+1)</definedName>
    <definedName name="_aaa57">#N/A</definedName>
    <definedName name="_aaa58">#N/A</definedName>
    <definedName name="_aaa59">([0]!_aaa42*12)+[0]!_aaa41</definedName>
    <definedName name="_aaa6">(_aaa42*12)+_aaa41</definedName>
    <definedName name="_aaa60">#N/A</definedName>
    <definedName name="_aaa61">([0]!_aaa42*12)+[0]!_aaa41</definedName>
    <definedName name="_aaa62">#N/A</definedName>
    <definedName name="_aaa63">[0]!_aaa20/12</definedName>
    <definedName name="_aaa64">#N/A</definedName>
    <definedName name="_aaa7">#REF!</definedName>
    <definedName name="_aaa8">#N/A</definedName>
    <definedName name="_acc11" localSheetId="10">IF([34]ดอกเบี้ยจ่าย!$A1="",0,[34]ดอกเบี้ยจ่าย!$F1048576+[34]ดอกเบี้ยจ่าย!$C1)</definedName>
    <definedName name="_acc11" localSheetId="8">IF([34]ดอกเบี้ยจ่าย!$A1="",0,[34]ดอกเบี้ยจ่าย!$F1048576+[34]ดอกเบี้ยจ่าย!$C1)</definedName>
    <definedName name="_acc11" localSheetId="5">IF([38]ดอกเบี้ยจ่าย!$A1="",0,[38]ดอกเบี้ยจ่าย!$F1048576+[38]ดอกเบี้ยจ่าย!$C1)</definedName>
    <definedName name="_acc11" localSheetId="3">IF([38]ดอกเบี้ยจ่าย!$A1="",0,[38]ดอกเบี้ยจ่าย!$F1048576+[38]ดอกเบี้ยจ่าย!$C1)</definedName>
    <definedName name="_acc11" localSheetId="4">IF([38]ดอกเบี้ยจ่าย!$A1="",0,[38]ดอกเบี้ยจ่าย!$F1048576+[38]ดอกเบี้ยจ่าย!$C1)</definedName>
    <definedName name="_acc11" localSheetId="9">IF([34]ดอกเบี้ยจ่าย!$A1="",0,[34]ดอกเบี้ยจ่าย!$F1048576+[34]ดอกเบี้ยจ่าย!$C1)</definedName>
    <definedName name="_acc11" localSheetId="2">IF([32]ดอกเบี้ยจ่าย!$A1="",0,[32]ดอกเบี้ยจ่าย!$F1048576+[32]ดอกเบี้ยจ่าย!$C1)</definedName>
    <definedName name="_acc11" localSheetId="0">IF([17]ดอกเบี้ยจ่าย!$A1="",0,[17]ดอกเบี้ยจ่าย!$F1048576+[17]ดอกเบี้ยจ่าย!$C1)</definedName>
    <definedName name="_acc11">IF([32]ดอกเบี้ยจ่าย!$A1="",0,[32]ดอกเบี้ยจ่าย!$F1048576+[32]ดอกเบี้ยจ่าย!$C1)</definedName>
    <definedName name="_acc2" localSheetId="10">([17]Sheet1!Term_In_Year*12)+[17]Sheet1!Term_In_Month</definedName>
    <definedName name="_acc2" localSheetId="8">([30]!Term_In_Year*12)+[30]!Term_In_Month</definedName>
    <definedName name="_acc2" localSheetId="5">([17]Sheet1!Term_In_Year*12)+[17]Sheet1!Term_In_Month</definedName>
    <definedName name="_acc2" localSheetId="3">([17]Sheet1!Term_In_Year*12)+[17]Sheet1!Term_In_Month</definedName>
    <definedName name="_acc2" localSheetId="9">([17]Sheet1!Term_In_Year*12)+[17]Sheet1!Term_In_Month</definedName>
    <definedName name="_acc2" localSheetId="2">([32]!Term_In_Year*12)+[32]!Term_In_Month</definedName>
    <definedName name="_acc2" localSheetId="0">([17]Sheet1!Term_In_Year*12)+[17]Sheet1!Term_In_Month</definedName>
    <definedName name="_acc2">([32]!Term_In_Year*12)+[32]!Term_In_Month</definedName>
    <definedName name="_acc222">IF(#REF!&lt;0.05,0,#REF!*[0]!Interest.Period)</definedName>
    <definedName name="_acc3" localSheetId="10">IF([34]ดอกเบี้ยจ่าย!$A1="",0,[34]ดอกเบี้ยจ่าย!A1048576+[34]ดอกเบี้ยจ่าย!XFC1)</definedName>
    <definedName name="_acc3" localSheetId="8">IF([34]ดอกเบี้ยจ่าย!$A1="",0,[34]ดอกเบี้ยจ่าย!A1048576+[34]ดอกเบี้ยจ่าย!XFC1)</definedName>
    <definedName name="_acc3" localSheetId="5">IF([38]ดอกเบี้ยจ่าย!$A1="",0,[38]ดอกเบี้ยจ่าย!A1048576+[38]ดอกเบี้ยจ่าย!XFC1)</definedName>
    <definedName name="_acc3" localSheetId="3">IF([38]ดอกเบี้ยจ่าย!$A1="",0,[38]ดอกเบี้ยจ่าย!A1048576+[38]ดอกเบี้ยจ่าย!XFC1)</definedName>
    <definedName name="_acc3" localSheetId="4">IF([38]ดอกเบี้ยจ่าย!$A1="",0,[38]ดอกเบี้ยจ่าย!A1048576+[38]ดอกเบี้ยจ่าย!XFC1)</definedName>
    <definedName name="_acc3" localSheetId="9">IF([34]ดอกเบี้ยจ่าย!$A1="",0,[34]ดอกเบี้ยจ่าย!A1048576+[34]ดอกเบี้ยจ่าย!XFC1)</definedName>
    <definedName name="_acc3" localSheetId="2">IF([32]ดอกเบี้ยจ่าย!$A1="",0,[32]ดอกเบี้ยจ่าย!A1048576+[32]ดอกเบี้ยจ่าย!XFC1)</definedName>
    <definedName name="_acc3" localSheetId="0">IF([17]ดอกเบี้ยจ่าย!$A1="",0,[17]ดอกเบี้ยจ่าย!A1048576+[17]ดอกเบี้ยจ่าย!XFC1)</definedName>
    <definedName name="_acc3">IF([32]ดอกเบี้ยจ่าย!$A1="",0,[32]ดอกเบี้ยจ่าย!A1048576+[32]ดอกเบี้ยจ่าย!XFC1)</definedName>
    <definedName name="_acc4" localSheetId="10">IF([34]ดอกเบี้ยจ่าย!$A1="",0,[34]ดอกเบี้ยจ่าย!A1048576+[34]ดอกเบี้ยจ่าย!XFC1)</definedName>
    <definedName name="_acc4" localSheetId="8">IF([34]ดอกเบี้ยจ่าย!$A1="",0,[34]ดอกเบี้ยจ่าย!A1048576+[34]ดอกเบี้ยจ่าย!XFC1)</definedName>
    <definedName name="_acc4" localSheetId="5">IF([38]ดอกเบี้ยจ่าย!$A1="",0,[38]ดอกเบี้ยจ่าย!A1048576+[38]ดอกเบี้ยจ่าย!XFC1)</definedName>
    <definedName name="_acc4" localSheetId="3">IF([38]ดอกเบี้ยจ่าย!$A1="",0,[38]ดอกเบี้ยจ่าย!A1048576+[38]ดอกเบี้ยจ่าย!XFC1)</definedName>
    <definedName name="_acc4" localSheetId="4">IF([38]ดอกเบี้ยจ่าย!$A1="",0,[38]ดอกเบี้ยจ่าย!A1048576+[38]ดอกเบี้ยจ่าย!XFC1)</definedName>
    <definedName name="_acc4" localSheetId="9">IF([34]ดอกเบี้ยจ่าย!$A1="",0,[34]ดอกเบี้ยจ่าย!A1048576+[34]ดอกเบี้ยจ่าย!XFC1)</definedName>
    <definedName name="_acc4" localSheetId="2">IF([32]ดอกเบี้ยจ่าย!$A1="",0,[32]ดอกเบี้ยจ่าย!A1048576+[32]ดอกเบี้ยจ่าย!XFC1)</definedName>
    <definedName name="_acc4" localSheetId="0">IF([17]ดอกเบี้ยจ่าย!$A1="",0,[17]ดอกเบี้ยจ่าย!A1048576+[17]ดอกเบี้ยจ่าย!XFC1)</definedName>
    <definedName name="_acc4">IF([32]ดอกเบี้ยจ่าย!$A1="",0,[32]ดอกเบี้ยจ่าย!A1048576+[32]ดอกเบี้ยจ่าย!XFC1)</definedName>
    <definedName name="_acc5" localSheetId="10">IF([34]ดอกเบี้ยจ่าย!$A1="",0,[34]ดอกเบี้ยจ่าย!A1048576+[34]ดอกเบี้ยจ่าย!XFC1)</definedName>
    <definedName name="_acc5" localSheetId="8">IF([34]ดอกเบี้ยจ่าย!$A1="",0,[34]ดอกเบี้ยจ่าย!A1048576+[34]ดอกเบี้ยจ่าย!XFC1)</definedName>
    <definedName name="_acc5" localSheetId="5">IF([38]ดอกเบี้ยจ่าย!$A1="",0,[38]ดอกเบี้ยจ่าย!A1048576+[38]ดอกเบี้ยจ่าย!XFC1)</definedName>
    <definedName name="_acc5" localSheetId="3">IF([38]ดอกเบี้ยจ่าย!$A1="",0,[38]ดอกเบี้ยจ่าย!A1048576+[38]ดอกเบี้ยจ่าย!XFC1)</definedName>
    <definedName name="_acc5" localSheetId="4">IF([38]ดอกเบี้ยจ่าย!$A1="",0,[38]ดอกเบี้ยจ่าย!A1048576+[38]ดอกเบี้ยจ่าย!XFC1)</definedName>
    <definedName name="_acc5" localSheetId="9">IF([34]ดอกเบี้ยจ่าย!$A1="",0,[34]ดอกเบี้ยจ่าย!A1048576+[34]ดอกเบี้ยจ่าย!XFC1)</definedName>
    <definedName name="_acc5" localSheetId="2">IF([32]ดอกเบี้ยจ่าย!$A1="",0,[32]ดอกเบี้ยจ่าย!A1048576+[32]ดอกเบี้ยจ่าย!XFC1)</definedName>
    <definedName name="_acc5" localSheetId="0">IF([17]ดอกเบี้ยจ่าย!$A1="",0,[17]ดอกเบี้ยจ่าย!A1048576+[17]ดอกเบี้ยจ่าย!XFC1)</definedName>
    <definedName name="_acc5">IF([32]ดอกเบี้ยจ่าย!$A1="",0,[32]ดอกเบี้ยจ่าย!A1048576+[32]ดอกเบี้ยจ่าย!XFC1)</definedName>
    <definedName name="_acc6" localSheetId="10">IF([34]ดอกเบี้ยจ่าย!$A1="",0,[34]ดอกเบี้ยจ่าย!$F1048576+[34]ดอกเบี้ยจ่าย!$C1)</definedName>
    <definedName name="_acc6" localSheetId="8">IF([34]ดอกเบี้ยจ่าย!$A1="",0,[34]ดอกเบี้ยจ่าย!$F1048576+[34]ดอกเบี้ยจ่าย!$C1)</definedName>
    <definedName name="_acc6" localSheetId="5">IF([38]ดอกเบี้ยจ่าย!$A1="",0,[38]ดอกเบี้ยจ่าย!$F1048576+[38]ดอกเบี้ยจ่าย!$C1)</definedName>
    <definedName name="_acc6" localSheetId="3">IF([38]ดอกเบี้ยจ่าย!$A1="",0,[38]ดอกเบี้ยจ่าย!$F1048576+[38]ดอกเบี้ยจ่าย!$C1)</definedName>
    <definedName name="_acc6" localSheetId="4">IF([38]ดอกเบี้ยจ่าย!$A1="",0,[38]ดอกเบี้ยจ่าย!$F1048576+[38]ดอกเบี้ยจ่าย!$C1)</definedName>
    <definedName name="_acc6" localSheetId="9">IF([34]ดอกเบี้ยจ่าย!$A1="",0,[34]ดอกเบี้ยจ่าย!$F1048576+[34]ดอกเบี้ยจ่าย!$C1)</definedName>
    <definedName name="_acc6" localSheetId="2">IF([32]ดอกเบี้ยจ่าย!$A1="",0,[32]ดอกเบี้ยจ่าย!$F1048576+[32]ดอกเบี้ยจ่าย!$C1)</definedName>
    <definedName name="_acc6" localSheetId="0">IF([17]ดอกเบี้ยจ่าย!$A1="",0,[17]ดอกเบี้ยจ่าย!$F1048576+[17]ดอกเบี้ยจ่าย!$C1)</definedName>
    <definedName name="_acc6">IF([32]ดอกเบี้ยจ่าย!$A1="",0,[32]ดอกเบี้ยจ่าย!$F1048576+[32]ดอกเบี้ยจ่าย!$C1)</definedName>
    <definedName name="_acc789" localSheetId="10">IF([34]ดอกเบี้ยจ่าย!$A1="",0,[34]ดอกเบี้ยจ่าย!$F1048576+[34]ดอกเบี้ยจ่าย!$C1)</definedName>
    <definedName name="_acc789" localSheetId="8">IF([34]ดอกเบี้ยจ่าย!$A1="",0,[34]ดอกเบี้ยจ่าย!$F1048576+[34]ดอกเบี้ยจ่าย!$C1)</definedName>
    <definedName name="_acc789" localSheetId="5">IF([38]ดอกเบี้ยจ่าย!$A1="",0,[38]ดอกเบี้ยจ่าย!$F1048576+[38]ดอกเบี้ยจ่าย!$C1)</definedName>
    <definedName name="_acc789" localSheetId="3">IF([38]ดอกเบี้ยจ่าย!$A1="",0,[38]ดอกเบี้ยจ่าย!$F1048576+[38]ดอกเบี้ยจ่าย!$C1)</definedName>
    <definedName name="_acc789" localSheetId="4">IF([38]ดอกเบี้ยจ่าย!$A1="",0,[38]ดอกเบี้ยจ่าย!$F1048576+[38]ดอกเบี้ยจ่าย!$C1)</definedName>
    <definedName name="_acc789" localSheetId="9">IF([34]ดอกเบี้ยจ่าย!$A1="",0,[34]ดอกเบี้ยจ่าย!$F1048576+[34]ดอกเบี้ยจ่าย!$C1)</definedName>
    <definedName name="_acc789" localSheetId="2">IF([32]ดอกเบี้ยจ่าย!$A1="",0,[32]ดอกเบี้ยจ่าย!$F1048576+[32]ดอกเบี้ยจ่าย!$C1)</definedName>
    <definedName name="_acc789" localSheetId="0">IF([17]ดอกเบี้ยจ่าย!$A1="",0,[17]ดอกเบี้ยจ่าย!$F1048576+[17]ดอกเบี้ยจ่าย!$C1)</definedName>
    <definedName name="_acc789">IF([32]ดอกเบี้ยจ่าย!$A1="",0,[32]ดอกเบี้ยจ่าย!$F1048576+[32]ดอกเบี้ยจ่าย!$C1)</definedName>
    <definedName name="_acc8" localSheetId="10">IF([34]ดอกเบี้ยจ่าย!$A1="",0,[34]ดอกเบี้ยจ่าย!$F1048576+[34]ดอกเบี้ยจ่าย!$C1)</definedName>
    <definedName name="_acc8" localSheetId="8">IF([34]ดอกเบี้ยจ่าย!$A1="",0,[34]ดอกเบี้ยจ่าย!$F1048576+[34]ดอกเบี้ยจ่าย!$C1)</definedName>
    <definedName name="_acc8" localSheetId="5">IF([38]ดอกเบี้ยจ่าย!$A1="",0,[38]ดอกเบี้ยจ่าย!$F1048576+[38]ดอกเบี้ยจ่าย!$C1)</definedName>
    <definedName name="_acc8" localSheetId="3">IF([38]ดอกเบี้ยจ่าย!$A1="",0,[38]ดอกเบี้ยจ่าย!$F1048576+[38]ดอกเบี้ยจ่าย!$C1)</definedName>
    <definedName name="_acc8" localSheetId="4">IF([38]ดอกเบี้ยจ่าย!$A1="",0,[38]ดอกเบี้ยจ่าย!$F1048576+[38]ดอกเบี้ยจ่าย!$C1)</definedName>
    <definedName name="_acc8" localSheetId="9">IF([34]ดอกเบี้ยจ่าย!$A1="",0,[34]ดอกเบี้ยจ่าย!$F1048576+[34]ดอกเบี้ยจ่าย!$C1)</definedName>
    <definedName name="_acc8" localSheetId="2">IF([32]ดอกเบี้ยจ่าย!$A1="",0,[32]ดอกเบี้ยจ่าย!$F1048576+[32]ดอกเบี้ยจ่าย!$C1)</definedName>
    <definedName name="_acc8" localSheetId="0">IF([17]ดอกเบี้ยจ่าย!$A1="",0,[17]ดอกเบี้ยจ่าย!$F1048576+[17]ดอกเบี้ยจ่าย!$C1)</definedName>
    <definedName name="_acc8">IF([32]ดอกเบี้ยจ่าย!$A1="",0,[32]ดอกเบี้ยจ่าย!$F1048576+[32]ดอกเบี้ยจ่าย!$C1)</definedName>
    <definedName name="_acc88" localSheetId="10">IF([34]ดอกเบี้ยจ่าย!$A1="",0,[34]ดอกเบี้ยจ่าย!A1048576+[34]ดอกเบี้ยจ่าย!XFC1)</definedName>
    <definedName name="_acc88" localSheetId="8">IF([34]ดอกเบี้ยจ่าย!$A1="",0,[34]ดอกเบี้ยจ่าย!A1048576+[34]ดอกเบี้ยจ่าย!XFC1)</definedName>
    <definedName name="_acc88" localSheetId="5">IF([38]ดอกเบี้ยจ่าย!$A1="",0,[38]ดอกเบี้ยจ่าย!A1048576+[38]ดอกเบี้ยจ่าย!XFC1)</definedName>
    <definedName name="_acc88" localSheetId="3">IF([38]ดอกเบี้ยจ่าย!$A1="",0,[38]ดอกเบี้ยจ่าย!A1048576+[38]ดอกเบี้ยจ่าย!XFC1)</definedName>
    <definedName name="_acc88" localSheetId="4">IF([38]ดอกเบี้ยจ่าย!$A1="",0,[38]ดอกเบี้ยจ่าย!A1048576+[38]ดอกเบี้ยจ่าย!XFC1)</definedName>
    <definedName name="_acc88" localSheetId="9">IF([34]ดอกเบี้ยจ่าย!$A1="",0,[34]ดอกเบี้ยจ่าย!A1048576+[34]ดอกเบี้ยจ่าย!XFC1)</definedName>
    <definedName name="_acc88" localSheetId="2">IF([32]ดอกเบี้ยจ่าย!$A1="",0,[32]ดอกเบี้ยจ่าย!A1048576+[32]ดอกเบี้ยจ่าย!XFC1)</definedName>
    <definedName name="_acc88" localSheetId="0">IF([17]ดอกเบี้ยจ่าย!$A1="",0,[17]ดอกเบี้ยจ่าย!A1048576+[17]ดอกเบี้ยจ่าย!XFC1)</definedName>
    <definedName name="_acc88">IF([32]ดอกเบี้ยจ่าย!$A1="",0,[32]ดอกเบี้ยจ่าย!A1048576+[32]ดอกเบี้ยจ่าย!XFC1)</definedName>
    <definedName name="_acc896" localSheetId="10">IF([34]ดอกเบี้ยจ่าย!$A1="",0,[34]ดอกเบี้ยจ่าย!$F1048576+[34]ดอกเบี้ยจ่าย!$C1)</definedName>
    <definedName name="_acc896" localSheetId="8">IF([34]ดอกเบี้ยจ่าย!$A1="",0,[34]ดอกเบี้ยจ่าย!$F1048576+[34]ดอกเบี้ยจ่าย!$C1)</definedName>
    <definedName name="_acc896" localSheetId="5">IF([38]ดอกเบี้ยจ่าย!$A1="",0,[38]ดอกเบี้ยจ่าย!$F1048576+[38]ดอกเบี้ยจ่าย!$C1)</definedName>
    <definedName name="_acc896" localSheetId="3">IF([38]ดอกเบี้ยจ่าย!$A1="",0,[38]ดอกเบี้ยจ่าย!$F1048576+[38]ดอกเบี้ยจ่าย!$C1)</definedName>
    <definedName name="_acc896" localSheetId="4">IF([38]ดอกเบี้ยจ่าย!$A1="",0,[38]ดอกเบี้ยจ่าย!$F1048576+[38]ดอกเบี้ยจ่าย!$C1)</definedName>
    <definedName name="_acc896" localSheetId="9">IF([34]ดอกเบี้ยจ่าย!$A1="",0,[34]ดอกเบี้ยจ่าย!$F1048576+[34]ดอกเบี้ยจ่าย!$C1)</definedName>
    <definedName name="_acc896" localSheetId="2">IF([32]ดอกเบี้ยจ่าย!$A1="",0,[32]ดอกเบี้ยจ่าย!$F1048576+[32]ดอกเบี้ยจ่าย!$C1)</definedName>
    <definedName name="_acc896" localSheetId="0">IF([17]ดอกเบี้ยจ่าย!$A1="",0,[17]ดอกเบี้ยจ่าย!$F1048576+[17]ดอกเบี้ยจ่าย!$C1)</definedName>
    <definedName name="_acc896">IF([32]ดอกเบี้ยจ่าย!$A1="",0,[32]ดอกเบี้ยจ่าย!$F1048576+[32]ดอกเบี้ยจ่าย!$C1)</definedName>
    <definedName name="_acc9" localSheetId="10">IF([34]ดอกเบี้ยจ่าย!$A1="",0,[34]ดอกเบี้ยจ่าย!A1048576+[34]ดอกเบี้ยจ่าย!XFC1)</definedName>
    <definedName name="_acc9" localSheetId="8">IF([34]ดอกเบี้ยจ่าย!$A1="",0,[34]ดอกเบี้ยจ่าย!A1048576+[34]ดอกเบี้ยจ่าย!XFC1)</definedName>
    <definedName name="_acc9" localSheetId="5">IF([38]ดอกเบี้ยจ่าย!$A1="",0,[38]ดอกเบี้ยจ่าย!A1048576+[38]ดอกเบี้ยจ่าย!XFC1)</definedName>
    <definedName name="_acc9" localSheetId="3">IF([38]ดอกเบี้ยจ่าย!$A1="",0,[38]ดอกเบี้ยจ่าย!A1048576+[38]ดอกเบี้ยจ่าย!XFC1)</definedName>
    <definedName name="_acc9" localSheetId="4">IF([38]ดอกเบี้ยจ่าย!$A1="",0,[38]ดอกเบี้ยจ่าย!A1048576+[38]ดอกเบี้ยจ่าย!XFC1)</definedName>
    <definedName name="_acc9" localSheetId="9">IF([34]ดอกเบี้ยจ่าย!$A1="",0,[34]ดอกเบี้ยจ่าย!A1048576+[34]ดอกเบี้ยจ่าย!XFC1)</definedName>
    <definedName name="_acc9" localSheetId="2">IF([32]ดอกเบี้ยจ่าย!$A1="",0,[32]ดอกเบี้ยจ่าย!A1048576+[32]ดอกเบี้ยจ่าย!XFC1)</definedName>
    <definedName name="_acc9" localSheetId="0">IF([17]ดอกเบี้ยจ่าย!$A1="",0,[17]ดอกเบี้ยจ่าย!A1048576+[17]ดอกเบี้ยจ่าย!XFC1)</definedName>
    <definedName name="_acc9">IF([32]ดอกเบี้ยจ่าย!$A1="",0,[32]ดอกเบี้ยจ่าย!A1048576+[32]ดอกเบี้ยจ่าย!XFC1)</definedName>
    <definedName name="_ALL" localSheetId="10">#REF!</definedName>
    <definedName name="_ALL" localSheetId="8">[46]LSE_ADCO!$B$1:$M$140</definedName>
    <definedName name="_ALL" localSheetId="5">#REF!</definedName>
    <definedName name="_ALL" localSheetId="3">#REF!</definedName>
    <definedName name="_ALL" localSheetId="4">#REF!</definedName>
    <definedName name="_ALL" localSheetId="9">[46]LSE_ADCO!$B$1:$M$140</definedName>
    <definedName name="_ALL" localSheetId="2">#REF!</definedName>
    <definedName name="_ALL" localSheetId="0">#REF!</definedName>
    <definedName name="_ALL">#REF!</definedName>
    <definedName name="_APP1_FCBR_D__B">#N/A</definedName>
    <definedName name="_As3">#N/A</definedName>
    <definedName name="_As4">#N/A</definedName>
    <definedName name="_B" localSheetId="10">#REF!</definedName>
    <definedName name="_B" localSheetId="8">[45]LSE_ADCO!#REF!</definedName>
    <definedName name="_B" localSheetId="5">#REF!</definedName>
    <definedName name="_B" localSheetId="3">#REF!</definedName>
    <definedName name="_B" localSheetId="4">#REF!</definedName>
    <definedName name="_B" localSheetId="9">[46]LSE_ADCO!#REF!</definedName>
    <definedName name="_B" localSheetId="2">[57]LSE_ADCO!#REF!</definedName>
    <definedName name="_B" localSheetId="0">[7]LSE_ADCO!#REF!</definedName>
    <definedName name="_B">[57]LSE_ADCO!#REF!</definedName>
    <definedName name="_ba78" localSheetId="10">[19]PAYMENT!$I$10:$I$129</definedName>
    <definedName name="_ba78" localSheetId="8">[19]PAYMENT!$I$10:$I$129</definedName>
    <definedName name="_ba78" localSheetId="5">[19]PAYMENT!$I$10:$I$129</definedName>
    <definedName name="_ba78" localSheetId="3">[19]PAYMENT!$I$10:$I$129</definedName>
    <definedName name="_ba78" localSheetId="4">[19]PAYMENT!$I$10:$I$129</definedName>
    <definedName name="_ba78" localSheetId="9">[19]PAYMENT!$I$10:$I$129</definedName>
    <definedName name="_ba78" localSheetId="2">[35]PAYMENT!$I$10:$I$129</definedName>
    <definedName name="_ba78" localSheetId="0">[7]PAYMENT!$I$10:$I$129</definedName>
    <definedName name="_ba78">[35]PAYMENT!$I$10:$I$129</definedName>
    <definedName name="_bay1">#N/A</definedName>
    <definedName name="_bay2">#N/A</definedName>
    <definedName name="_bay3">#N/A</definedName>
    <definedName name="_BIGRIGHT_2__R_">#N/A</definedName>
    <definedName name="_BOX1" localSheetId="5">#REF!</definedName>
    <definedName name="_BOX1" localSheetId="3">#REF!</definedName>
    <definedName name="_BOX1" localSheetId="4">#REF!</definedName>
    <definedName name="_BOX1">#REF!</definedName>
    <definedName name="_bs1">#N/A</definedName>
    <definedName name="_bs2">#N/A</definedName>
    <definedName name="_bsu1" localSheetId="10">#REF!</definedName>
    <definedName name="_bsu1" localSheetId="5">#REF!</definedName>
    <definedName name="_bsu1" localSheetId="3">#REF!</definedName>
    <definedName name="_bsu1" localSheetId="4">#REF!</definedName>
    <definedName name="_bsu1" localSheetId="2">#REF!</definedName>
    <definedName name="_bsu1">#REF!</definedName>
    <definedName name="_bsy69" localSheetId="10">#REF!</definedName>
    <definedName name="_bsy69" localSheetId="2">#REF!</definedName>
    <definedName name="_bsy69">#REF!</definedName>
    <definedName name="_CA1">#N/A</definedName>
    <definedName name="_CA3" localSheetId="10">#N/A</definedName>
    <definedName name="_CA3" localSheetId="8">#N/A</definedName>
    <definedName name="_CA3" localSheetId="5">#N/A</definedName>
    <definedName name="_CA3" localSheetId="3">#N/A</definedName>
    <definedName name="_CA3" localSheetId="4">#N/A</definedName>
    <definedName name="_CA3" localSheetId="2">IF(#REF!&gt;='[19]รายเดือน(ทรีทราน)'!Total.Payment,"",#REF!+1)</definedName>
    <definedName name="_CA3" localSheetId="0">IF(#REF!&gt;='[19]รายเดือน(ทรีทราน)'!Total.Payment,"",#REF!+1)</definedName>
    <definedName name="_CA3">IF(#REF!&gt;='[19]รายเดือน(ทรีทราน)'!Total.Payment,"",#REF!+1)</definedName>
    <definedName name="_caf3">#N/A</definedName>
    <definedName name="_CF1">#N/A</definedName>
    <definedName name="_COP1">#N/A</definedName>
    <definedName name="_CQC1">#N/A</definedName>
    <definedName name="_CRR1" localSheetId="5">#REF!</definedName>
    <definedName name="_CRR1" localSheetId="3">#REF!</definedName>
    <definedName name="_CRR1" localSheetId="4">#REF!</definedName>
    <definedName name="_CRR1" localSheetId="0">#REF!</definedName>
    <definedName name="_CRR1">#REF!</definedName>
    <definedName name="_CRR9">#N/A</definedName>
    <definedName name="_D__R_7___R_3__">#N/A</definedName>
    <definedName name="_div2" localSheetId="10">#REF!</definedName>
    <definedName name="_div2" localSheetId="8">#REF!</definedName>
    <definedName name="_div2" localSheetId="5">#REF!</definedName>
    <definedName name="_div2" localSheetId="3">#REF!</definedName>
    <definedName name="_div2" localSheetId="4">#REF!</definedName>
    <definedName name="_div2" localSheetId="2">#REF!</definedName>
    <definedName name="_div2">#REF!</definedName>
    <definedName name="_dtl1" localSheetId="5" hidden="1">[60]SVH_42J!$N$8:$T$103</definedName>
    <definedName name="_dtl1" localSheetId="3" hidden="1">[60]SVH_42J!$N$8:$T$103</definedName>
    <definedName name="_dtl1" localSheetId="4" hidden="1">[60]SVH_42J!$N$8:$T$103</definedName>
    <definedName name="_dtl1" hidden="1">[61]SVH_42J!$N$8:$T$103</definedName>
    <definedName name="_END__L__D_">#N/A</definedName>
    <definedName name="_end1" localSheetId="10">IF([34]ดอกเบี้ยจ่าย!$H1048576-[34]ดอกเบี้ยจ่าย!XFA1&lt;1,0,[34]ดอกเบี้ยจ่าย!$H1048576-[34]ดอกเบี้ยจ่าย!$D1)</definedName>
    <definedName name="_end1" localSheetId="8">IF([34]ดอกเบี้ยจ่าย!$H1048576-[34]ดอกเบี้ยจ่าย!XFA1&lt;1,0,[34]ดอกเบี้ยจ่าย!$H1048576-[34]ดอกเบี้ยจ่าย!$D1)</definedName>
    <definedName name="_end1" localSheetId="5">IF([38]ดอกเบี้ยจ่าย!$H1048576-[38]ดอกเบี้ยจ่าย!XFA1&lt;1,0,[38]ดอกเบี้ยจ่าย!$H1048576-[38]ดอกเบี้ยจ่าย!$D1)</definedName>
    <definedName name="_end1" localSheetId="3">IF([38]ดอกเบี้ยจ่าย!$H1048576-[38]ดอกเบี้ยจ่าย!XFA1&lt;1,0,[38]ดอกเบี้ยจ่าย!$H1048576-[38]ดอกเบี้ยจ่าย!$D1)</definedName>
    <definedName name="_end1" localSheetId="4">IF([38]ดอกเบี้ยจ่าย!$H1048576-[38]ดอกเบี้ยจ่าย!XFA1&lt;1,0,[38]ดอกเบี้ยจ่าย!$H1048576-[38]ดอกเบี้ยจ่าย!$D1)</definedName>
    <definedName name="_end1" localSheetId="9">IF([34]ดอกเบี้ยจ่าย!$H1048576-[34]ดอกเบี้ยจ่าย!XFA1&lt;1,0,[34]ดอกเบี้ยจ่าย!$H1048576-[34]ดอกเบี้ยจ่าย!$D1)</definedName>
    <definedName name="_end1" localSheetId="2">IF([32]ดอกเบี้ยจ่าย!$H1048576-[32]ดอกเบี้ยจ่าย!XFA1&lt;1,0,[32]ดอกเบี้ยจ่าย!$H1048576-[32]ดอกเบี้ยจ่าย!$D1)</definedName>
    <definedName name="_end1" localSheetId="0">IF([17]ดอกเบี้ยจ่าย!$H1048576-[17]ดอกเบี้ยจ่าย!XFA1&lt;1,0,[17]ดอกเบี้ยจ่าย!$H1048576-[17]ดอกเบี้ยจ่าย!$D1)</definedName>
    <definedName name="_end1">IF([32]ดอกเบี้ยจ่าย!$H1048576-[32]ดอกเบี้ยจ่าย!XFA1&lt;1,0,[32]ดอกเบี้ยจ่าย!$H1048576-[32]ดอกเบี้ยจ่าย!$D1)</definedName>
    <definedName name="_end3" localSheetId="10">IF([34]ดอกเบี้ยจ่าย!$H1048576-[34]ดอกเบี้ยจ่าย!XFA1&lt;1,0,[34]ดอกเบี้ยจ่าย!$H1048576-[34]ดอกเบี้ยจ่าย!$D1)</definedName>
    <definedName name="_end3" localSheetId="8">IF([34]ดอกเบี้ยจ่าย!$H1048576-[34]ดอกเบี้ยจ่าย!XFA1&lt;1,0,[34]ดอกเบี้ยจ่าย!$H1048576-[34]ดอกเบี้ยจ่าย!$D1)</definedName>
    <definedName name="_end3" localSheetId="5">IF([38]ดอกเบี้ยจ่าย!$H1048576-[38]ดอกเบี้ยจ่าย!XFA1&lt;1,0,[38]ดอกเบี้ยจ่าย!$H1048576-[38]ดอกเบี้ยจ่าย!$D1)</definedName>
    <definedName name="_end3" localSheetId="3">IF([38]ดอกเบี้ยจ่าย!$H1048576-[38]ดอกเบี้ยจ่าย!XFA1&lt;1,0,[38]ดอกเบี้ยจ่าย!$H1048576-[38]ดอกเบี้ยจ่าย!$D1)</definedName>
    <definedName name="_end3" localSheetId="4">IF([38]ดอกเบี้ยจ่าย!$H1048576-[38]ดอกเบี้ยจ่าย!XFA1&lt;1,0,[38]ดอกเบี้ยจ่าย!$H1048576-[38]ดอกเบี้ยจ่าย!$D1)</definedName>
    <definedName name="_end3" localSheetId="9">IF([34]ดอกเบี้ยจ่าย!$H1048576-[34]ดอกเบี้ยจ่าย!XFA1&lt;1,0,[34]ดอกเบี้ยจ่าย!$H1048576-[34]ดอกเบี้ยจ่าย!$D1)</definedName>
    <definedName name="_end3" localSheetId="2">IF([32]ดอกเบี้ยจ่าย!$H1048576-[32]ดอกเบี้ยจ่าย!XFA1&lt;1,0,[32]ดอกเบี้ยจ่าย!$H1048576-[32]ดอกเบี้ยจ่าย!$D1)</definedName>
    <definedName name="_end3" localSheetId="0">IF([17]ดอกเบี้ยจ่าย!$H1048576-[17]ดอกเบี้ยจ่าย!XFA1&lt;1,0,[17]ดอกเบี้ยจ่าย!$H1048576-[17]ดอกเบี้ยจ่าย!$D1)</definedName>
    <definedName name="_end3">IF([32]ดอกเบี้ยจ่าย!$H1048576-[32]ดอกเบี้ยจ่าย!XFA1&lt;1,0,[32]ดอกเบี้ยจ่าย!$H1048576-[32]ดอกเบี้ยจ่าย!$D1)</definedName>
    <definedName name="_end5" localSheetId="10">IF([34]ดอกเบี้ยจ่าย!$H1048576-[34]ดอกเบี้ยจ่าย!XFA1&lt;1,0,[34]ดอกเบี้ยจ่าย!$H1048576-[34]ดอกเบี้ยจ่าย!$D1)</definedName>
    <definedName name="_end5" localSheetId="8">IF([34]ดอกเบี้ยจ่าย!$H1048576-[34]ดอกเบี้ยจ่าย!XFA1&lt;1,0,[34]ดอกเบี้ยจ่าย!$H1048576-[34]ดอกเบี้ยจ่าย!$D1)</definedName>
    <definedName name="_end5" localSheetId="5">IF([38]ดอกเบี้ยจ่าย!$H1048576-[38]ดอกเบี้ยจ่าย!XFA1&lt;1,0,[38]ดอกเบี้ยจ่าย!$H1048576-[38]ดอกเบี้ยจ่าย!$D1)</definedName>
    <definedName name="_end5" localSheetId="3">IF([38]ดอกเบี้ยจ่าย!$H1048576-[38]ดอกเบี้ยจ่าย!XFA1&lt;1,0,[38]ดอกเบี้ยจ่าย!$H1048576-[38]ดอกเบี้ยจ่าย!$D1)</definedName>
    <definedName name="_end5" localSheetId="4">IF([38]ดอกเบี้ยจ่าย!$H1048576-[38]ดอกเบี้ยจ่าย!XFA1&lt;1,0,[38]ดอกเบี้ยจ่าย!$H1048576-[38]ดอกเบี้ยจ่าย!$D1)</definedName>
    <definedName name="_end5" localSheetId="9">IF([34]ดอกเบี้ยจ่าย!$H1048576-[34]ดอกเบี้ยจ่าย!XFA1&lt;1,0,[34]ดอกเบี้ยจ่าย!$H1048576-[34]ดอกเบี้ยจ่าย!$D1)</definedName>
    <definedName name="_end5" localSheetId="2">IF([32]ดอกเบี้ยจ่าย!$H1048576-[32]ดอกเบี้ยจ่าย!XFA1&lt;1,0,[32]ดอกเบี้ยจ่าย!$H1048576-[32]ดอกเบี้ยจ่าย!$D1)</definedName>
    <definedName name="_end5" localSheetId="0">IF([17]ดอกเบี้ยจ่าย!$H1048576-[17]ดอกเบี้ยจ่าย!XFA1&lt;1,0,[17]ดอกเบี้ยจ่าย!$H1048576-[17]ดอกเบี้ยจ่าย!$D1)</definedName>
    <definedName name="_end5">IF([32]ดอกเบี้ยจ่าย!$H1048576-[32]ดอกเบี้ยจ่าย!XFA1&lt;1,0,[32]ดอกเบี้ยจ่าย!$H1048576-[32]ดอกเบี้ยจ่าย!$D1)</definedName>
    <definedName name="_end56" localSheetId="10">IF([34]ดอกเบี้ยจ่าย!$H1048576-[34]ดอกเบี้ยจ่าย!XFA1&lt;1,0,[34]ดอกเบี้ยจ่าย!$H1048576-[34]ดอกเบี้ยจ่าย!$D1)</definedName>
    <definedName name="_end56" localSheetId="8">IF([34]ดอกเบี้ยจ่าย!$H1048576-[34]ดอกเบี้ยจ่าย!XFA1&lt;1,0,[34]ดอกเบี้ยจ่าย!$H1048576-[34]ดอกเบี้ยจ่าย!$D1)</definedName>
    <definedName name="_end56" localSheetId="5">IF([38]ดอกเบี้ยจ่าย!$H1048576-[38]ดอกเบี้ยจ่าย!XFA1&lt;1,0,[38]ดอกเบี้ยจ่าย!$H1048576-[38]ดอกเบี้ยจ่าย!$D1)</definedName>
    <definedName name="_end56" localSheetId="3">IF([38]ดอกเบี้ยจ่าย!$H1048576-[38]ดอกเบี้ยจ่าย!XFA1&lt;1,0,[38]ดอกเบี้ยจ่าย!$H1048576-[38]ดอกเบี้ยจ่าย!$D1)</definedName>
    <definedName name="_end56" localSheetId="4">IF([38]ดอกเบี้ยจ่าย!$H1048576-[38]ดอกเบี้ยจ่าย!XFA1&lt;1,0,[38]ดอกเบี้ยจ่าย!$H1048576-[38]ดอกเบี้ยจ่าย!$D1)</definedName>
    <definedName name="_end56" localSheetId="9">IF([34]ดอกเบี้ยจ่าย!$H1048576-[34]ดอกเบี้ยจ่าย!XFA1&lt;1,0,[34]ดอกเบี้ยจ่าย!$H1048576-[34]ดอกเบี้ยจ่าย!$D1)</definedName>
    <definedName name="_end56" localSheetId="2">IF([32]ดอกเบี้ยจ่าย!$H1048576-[32]ดอกเบี้ยจ่าย!XFA1&lt;1,0,[32]ดอกเบี้ยจ่าย!$H1048576-[32]ดอกเบี้ยจ่าย!$D1)</definedName>
    <definedName name="_end56" localSheetId="0">IF([17]ดอกเบี้ยจ่าย!$H1048576-[17]ดอกเบี้ยจ่าย!XFA1&lt;1,0,[17]ดอกเบี้ยจ่าย!$H1048576-[17]ดอกเบี้ยจ่าย!$D1)</definedName>
    <definedName name="_end56">IF([32]ดอกเบี้ยจ่าย!$H1048576-[32]ดอกเบี้ยจ่าย!XFA1&lt;1,0,[32]ดอกเบี้ยจ่าย!$H1048576-[32]ดอกเบี้ยจ่าย!$D1)</definedName>
    <definedName name="_end9" localSheetId="10">IF([34]ดอกเบี้ยจ่าย!$H1048576-[34]ดอกเบี้ยจ่าย!XFA1&lt;1,0,[34]ดอกเบี้ยจ่าย!$H1048576-[34]ดอกเบี้ยจ่าย!$D1)</definedName>
    <definedName name="_end9" localSheetId="8">IF([34]ดอกเบี้ยจ่าย!$H1048576-[34]ดอกเบี้ยจ่าย!XFA1&lt;1,0,[34]ดอกเบี้ยจ่าย!$H1048576-[34]ดอกเบี้ยจ่าย!$D1)</definedName>
    <definedName name="_end9" localSheetId="5">IF([38]ดอกเบี้ยจ่าย!$H1048576-[38]ดอกเบี้ยจ่าย!XFA1&lt;1,0,[38]ดอกเบี้ยจ่าย!$H1048576-[38]ดอกเบี้ยจ่าย!$D1)</definedName>
    <definedName name="_end9" localSheetId="3">IF([38]ดอกเบี้ยจ่าย!$H1048576-[38]ดอกเบี้ยจ่าย!XFA1&lt;1,0,[38]ดอกเบี้ยจ่าย!$H1048576-[38]ดอกเบี้ยจ่าย!$D1)</definedName>
    <definedName name="_end9" localSheetId="4">IF([38]ดอกเบี้ยจ่าย!$H1048576-[38]ดอกเบี้ยจ่าย!XFA1&lt;1,0,[38]ดอกเบี้ยจ่าย!$H1048576-[38]ดอกเบี้ยจ่าย!$D1)</definedName>
    <definedName name="_end9" localSheetId="9">IF([34]ดอกเบี้ยจ่าย!$H1048576-[34]ดอกเบี้ยจ่าย!XFA1&lt;1,0,[34]ดอกเบี้ยจ่าย!$H1048576-[34]ดอกเบี้ยจ่าย!$D1)</definedName>
    <definedName name="_end9" localSheetId="2">IF([32]ดอกเบี้ยจ่าย!$H1048576-[32]ดอกเบี้ยจ่าย!XFA1&lt;1,0,[32]ดอกเบี้ยจ่าย!$H1048576-[32]ดอกเบี้ยจ่าย!$D1)</definedName>
    <definedName name="_end9" localSheetId="0">IF([17]ดอกเบี้ยจ่าย!$H1048576-[17]ดอกเบี้ยจ่าย!XFA1&lt;1,0,[17]ดอกเบี้ยจ่าย!$H1048576-[17]ดอกเบี้ยจ่าย!$D1)</definedName>
    <definedName name="_end9">IF([32]ดอกเบี้ยจ่าย!$H1048576-[32]ดอกเบี้ยจ่าย!XFA1&lt;1,0,[32]ดอกเบี้ยจ่าย!$H1048576-[32]ดอกเบี้ยจ่าย!$D1)</definedName>
    <definedName name="_f12">#N/A</definedName>
    <definedName name="_f1233" localSheetId="10">[34]ดอกเบี้ยจ่าย!$E$7</definedName>
    <definedName name="_f1233" localSheetId="8">[34]ดอกเบี้ยจ่าย!$E$7</definedName>
    <definedName name="_f1233" localSheetId="5">[38]ดอกเบี้ยจ่าย!$E$7</definedName>
    <definedName name="_f1233" localSheetId="3">[38]ดอกเบี้ยจ่าย!$E$7</definedName>
    <definedName name="_f1233" localSheetId="4">[38]ดอกเบี้ยจ่าย!$E$7</definedName>
    <definedName name="_f1233" localSheetId="9">[34]ดอกเบี้ยจ่าย!$E$7</definedName>
    <definedName name="_f1233" localSheetId="2">[32]ดอกเบี้ยจ่าย!$E$7</definedName>
    <definedName name="_f1233" localSheetId="0">[17]ดอกเบี้ยจ่าย!$E$7</definedName>
    <definedName name="_f1233">[32]ดอกเบี้ยจ่าย!$E$7</definedName>
    <definedName name="_Fill" localSheetId="5" hidden="1">[62]SVH_42BA!$D$10:$D$36</definedName>
    <definedName name="_Fill" localSheetId="3" hidden="1">[62]SVH_42BA!$D$10:$D$36</definedName>
    <definedName name="_Fill" localSheetId="4" hidden="1">[62]SVH_42BA!$D$10:$D$36</definedName>
    <definedName name="_Fill" hidden="1">[60]SVH_42BA!$D$10:$D$36</definedName>
    <definedName name="_xlnm._FilterDatabase" hidden="1">#REF!</definedName>
    <definedName name="_fin458" localSheetId="10">#REF!</definedName>
    <definedName name="_fin458" localSheetId="5">#REF!</definedName>
    <definedName name="_fin458" localSheetId="3">#REF!</definedName>
    <definedName name="_fin458" localSheetId="4">#REF!</definedName>
    <definedName name="_fin458" localSheetId="2">#REF!</definedName>
    <definedName name="_fin458">#REF!</definedName>
    <definedName name="_fir3" localSheetId="10">[17]ดอกเบี้ยจ่าย!$E$8</definedName>
    <definedName name="_fir3" localSheetId="5">[17]ดอกเบี้ยจ่าย!$E$8</definedName>
    <definedName name="_fir3" localSheetId="3">[17]ดอกเบี้ยจ่าย!$E$8</definedName>
    <definedName name="_fir3" localSheetId="9">[17]ดอกเบี้ยจ่าย!$E$8</definedName>
    <definedName name="_fir3" localSheetId="2">[32]ดอกเบี้ยจ่าย!$E$8</definedName>
    <definedName name="_fir3" localSheetId="0">[17]ดอกเบี้ยจ่าย!$E$8</definedName>
    <definedName name="_fir3">[32]ดอกเบี้ยจ่าย!$E$8</definedName>
    <definedName name="_fix1" localSheetId="10">[34]ดอกเบี้ยจ่าย!$E$7</definedName>
    <definedName name="_fix1" localSheetId="8">[34]ดอกเบี้ยจ่าย!$E$7</definedName>
    <definedName name="_fix1" localSheetId="5">[38]ดอกเบี้ยจ่าย!$E$7</definedName>
    <definedName name="_fix1" localSheetId="3">[38]ดอกเบี้ยจ่าย!$E$7</definedName>
    <definedName name="_fix1" localSheetId="4">[38]ดอกเบี้ยจ่าย!$E$7</definedName>
    <definedName name="_fix1" localSheetId="9">[34]ดอกเบี้ยจ่าย!$E$7</definedName>
    <definedName name="_fix1" localSheetId="2">[32]ดอกเบี้ยจ่าย!$E$7</definedName>
    <definedName name="_fix1" localSheetId="0">[17]ดอกเบี้ยจ่าย!$E$7</definedName>
    <definedName name="_fix1">[32]ดอกเบี้ยจ่าย!$E$7</definedName>
    <definedName name="_fix112" localSheetId="10">[34]ดอกเบี้ยจ่าย!$E$7</definedName>
    <definedName name="_fix112" localSheetId="8">[34]ดอกเบี้ยจ่าย!$E$7</definedName>
    <definedName name="_fix112" localSheetId="5">[38]ดอกเบี้ยจ่าย!$E$7</definedName>
    <definedName name="_fix112" localSheetId="3">[38]ดอกเบี้ยจ่าย!$E$7</definedName>
    <definedName name="_fix112" localSheetId="4">[38]ดอกเบี้ยจ่าย!$E$7</definedName>
    <definedName name="_fix112" localSheetId="9">[34]ดอกเบี้ยจ่าย!$E$7</definedName>
    <definedName name="_fix112" localSheetId="2">[32]ดอกเบี้ยจ่าย!$E$7</definedName>
    <definedName name="_fix112" localSheetId="0">[17]ดอกเบี้ยจ่าย!$E$7</definedName>
    <definedName name="_fix112">[32]ดอกเบี้ยจ่าย!$E$7</definedName>
    <definedName name="_fix2" localSheetId="10">[34]ดอกเบี้ยจ่าย!$E$7</definedName>
    <definedName name="_fix2" localSheetId="8">[34]ดอกเบี้ยจ่าย!$E$7</definedName>
    <definedName name="_fix2" localSheetId="5">[38]ดอกเบี้ยจ่าย!$E$7</definedName>
    <definedName name="_fix2" localSheetId="3">[38]ดอกเบี้ยจ่าย!$E$7</definedName>
    <definedName name="_fix2" localSheetId="4">[38]ดอกเบี้ยจ่าย!$E$7</definedName>
    <definedName name="_fix2" localSheetId="9">[34]ดอกเบี้ยจ่าย!$E$7</definedName>
    <definedName name="_fix2" localSheetId="2">[32]ดอกเบี้ยจ่าย!$E$7</definedName>
    <definedName name="_fix2" localSheetId="0">[17]ดอกเบี้ยจ่าย!$E$7</definedName>
    <definedName name="_fix2">[32]ดอกเบี้ยจ่าย!$E$7</definedName>
    <definedName name="_fix5" localSheetId="10">[34]ดอกเบี้ยจ่าย!$E$7</definedName>
    <definedName name="_fix5" localSheetId="8">[34]ดอกเบี้ยจ่าย!$E$7</definedName>
    <definedName name="_fix5" localSheetId="5">[38]ดอกเบี้ยจ่าย!$E$7</definedName>
    <definedName name="_fix5" localSheetId="3">[38]ดอกเบี้ยจ่าย!$E$7</definedName>
    <definedName name="_fix5" localSheetId="4">[38]ดอกเบี้ยจ่าย!$E$7</definedName>
    <definedName name="_fix5" localSheetId="9">[34]ดอกเบี้ยจ่าย!$E$7</definedName>
    <definedName name="_fix5" localSheetId="2">[32]ดอกเบี้ยจ่าย!$E$7</definedName>
    <definedName name="_fix5" localSheetId="0">[17]ดอกเบี้ยจ่าย!$E$7</definedName>
    <definedName name="_fix5">[32]ดอกเบี้ยจ่าย!$E$7</definedName>
    <definedName name="_fl1">#N/A</definedName>
    <definedName name="_FND1" localSheetId="10">#REF!</definedName>
    <definedName name="_FND1" localSheetId="8">#REF!</definedName>
    <definedName name="_FND1" localSheetId="5">#REF!</definedName>
    <definedName name="_FND1" localSheetId="3">#REF!</definedName>
    <definedName name="_FND1" localSheetId="2">#REF!</definedName>
    <definedName name="_FND1">#REF!</definedName>
    <definedName name="_FND2" localSheetId="10">#REF!</definedName>
    <definedName name="_FND2" localSheetId="2">#REF!</definedName>
    <definedName name="_FND2">#REF!</definedName>
    <definedName name="_fr455" localSheetId="10">[34]ดอกเบี้ยจ่าย!$G$6</definedName>
    <definedName name="_fr455" localSheetId="8">[34]ดอกเบี้ยจ่าย!$G$6</definedName>
    <definedName name="_fr455" localSheetId="5">[38]ดอกเบี้ยจ่าย!$G$6</definedName>
    <definedName name="_fr455" localSheetId="3">[38]ดอกเบี้ยจ่าย!$G$6</definedName>
    <definedName name="_fr455" localSheetId="4">[38]ดอกเบี้ยจ่าย!$G$6</definedName>
    <definedName name="_fr455" localSheetId="9">[34]ดอกเบี้ยจ่าย!$G$6</definedName>
    <definedName name="_fr455" localSheetId="2">[32]ดอกเบี้ยจ่าย!$G$6</definedName>
    <definedName name="_fr455" localSheetId="0">[17]ดอกเบี้ยจ่าย!$G$6</definedName>
    <definedName name="_fr455">[32]ดอกเบี้ยจ่าย!$G$6</definedName>
    <definedName name="_FRM_COST" localSheetId="10">#REF!</definedName>
    <definedName name="_FRM_COST" localSheetId="8">#REF!</definedName>
    <definedName name="_FRM_COST" localSheetId="5">#REF!</definedName>
    <definedName name="_FRM_COST" localSheetId="3">#REF!</definedName>
    <definedName name="_FRM_COST" localSheetId="4">#REF!</definedName>
    <definedName name="_FRM_COST" localSheetId="2">#REF!</definedName>
    <definedName name="_FRM_COST">#REF!</definedName>
    <definedName name="_GOTO_A57_" localSheetId="10">[63]การเงิน!#REF!</definedName>
    <definedName name="_GOTO_A57_" localSheetId="8">[63]การเงิน!#REF!</definedName>
    <definedName name="_GOTO_A57_" localSheetId="5">[63]การเงิน!#REF!</definedName>
    <definedName name="_GOTO_A57_" localSheetId="3">[63]การเงิน!#REF!</definedName>
    <definedName name="_GOTO_A57_" localSheetId="4">[63]การเงิน!#REF!</definedName>
    <definedName name="_GOTO_A57_" localSheetId="2">[63]การเงิน!#REF!</definedName>
    <definedName name="_GOTO_A57_">[63]การเงิน!#REF!</definedName>
    <definedName name="_h213" localSheetId="5">#REF!</definedName>
    <definedName name="_h213" localSheetId="3">#REF!</definedName>
    <definedName name="_h213" localSheetId="4">#REF!</definedName>
    <definedName name="_h213">#REF!</definedName>
    <definedName name="_HP1" localSheetId="10">#N/A</definedName>
    <definedName name="_HP1" localSheetId="8">#N/A</definedName>
    <definedName name="_HP1" localSheetId="5">#N/A</definedName>
    <definedName name="_HP1" localSheetId="3">#N/A</definedName>
    <definedName name="_HP1" localSheetId="4">#N/A</definedName>
    <definedName name="_HP1" localSheetId="9">#N/A</definedName>
    <definedName name="_HP1" localSheetId="2">'[35]กำไร-ขาดทุน(ภายใน)'!Interest_Rate/12</definedName>
    <definedName name="_HP1" localSheetId="0">'[9]รายชื่อบริษัทเช่า ปี 55'!Interest_Rate/12</definedName>
    <definedName name="_HP1">'[35]กำไร-ขาดทุน(ภายใน)'!Interest_Rate/12</definedName>
    <definedName name="_in1" localSheetId="8">IF([34]ดอกเบี้ยจ่าย!$H1048576&lt;0.05,0,[34]ดอกเบี้ยจ่าย!$H1048576*Statement!__in2)</definedName>
    <definedName name="_in1" localSheetId="9">IF([34]ดอกเบี้ยจ่าย!$H1048576&lt;0.05,0,[34]ดอกเบี้ยจ่าย!$H1048576*งบสรรพากร!__in2)</definedName>
    <definedName name="_in1">#N/A</definedName>
    <definedName name="_in2" localSheetId="8">#N/A</definedName>
    <definedName name="_in2" localSheetId="9">งบสรรพากร!_int8/12</definedName>
    <definedName name="_in2" localSheetId="2">#N/A</definedName>
    <definedName name="_in2">#N/A</definedName>
    <definedName name="_in3" localSheetId="8">#N/A</definedName>
    <definedName name="_in3" localSheetId="9">งบสรรพากร!_int8/12</definedName>
    <definedName name="_in3" localSheetId="2">#N/A</definedName>
    <definedName name="_in3">#N/A</definedName>
    <definedName name="_in789645" localSheetId="10">#REF!</definedName>
    <definedName name="_in789645" localSheetId="5">#REF!</definedName>
    <definedName name="_in789645" localSheetId="3">#REF!</definedName>
    <definedName name="_in789645" localSheetId="4">#REF!</definedName>
    <definedName name="_in789645" localSheetId="2">#REF!</definedName>
    <definedName name="_in789645">#REF!</definedName>
    <definedName name="_Int1" localSheetId="5">IF([4]Payment!$J1048576-[4]Payment!XFA1&lt;1,0,[4]Payment!$J1048576-[4]Payment!$F1)</definedName>
    <definedName name="_Int1" localSheetId="3">IF([4]Payment!$J1048576-[4]Payment!XFA1&lt;1,0,[4]Payment!$J1048576-[4]Payment!$F1)</definedName>
    <definedName name="_Int1" localSheetId="4">IF([4]Payment!$J1048576-[4]Payment!XFA1&lt;1,0,[4]Payment!$J1048576-[4]Payment!$F1)</definedName>
    <definedName name="_Int1">IF([59]Payment!$J1048576-[59]Payment!XFA1&lt;1,0,[59]Payment!$J1048576-[59]Payment!$F1)</definedName>
    <definedName name="_int11" localSheetId="8">IF([34]ดอกเบี้ยจ่าย!$H1048576&lt;0.05,0,[34]ดอกเบี้ยจ่าย!$H1048576*Statement!__int123)</definedName>
    <definedName name="_int11" localSheetId="9">IF([34]ดอกเบี้ยจ่าย!$H1048576&lt;0.05,0,[34]ดอกเบี้ยจ่าย!$H1048576*งบสรรพากร!__int123)</definedName>
    <definedName name="_int11">#N/A</definedName>
    <definedName name="_int123" localSheetId="8">#N/A</definedName>
    <definedName name="_int123" localSheetId="9">งบสรรพากร!_int14/12</definedName>
    <definedName name="_int123" localSheetId="2">#N/A</definedName>
    <definedName name="_int123">#N/A</definedName>
    <definedName name="_int14" localSheetId="10">[17]ดอกเบี้ยจ่าย!$E$4</definedName>
    <definedName name="_int14" localSheetId="5">[17]ดอกเบี้ยจ่าย!$E$4</definedName>
    <definedName name="_int14" localSheetId="3">[17]ดอกเบี้ยจ่าย!$E$4</definedName>
    <definedName name="_int14" localSheetId="9">[17]ดอกเบี้ยจ่าย!$E$4</definedName>
    <definedName name="_int14" localSheetId="2">[32]ดอกเบี้ยจ่าย!$E$4</definedName>
    <definedName name="_int14" localSheetId="0">[17]ดอกเบี้ยจ่าย!$E$4</definedName>
    <definedName name="_int14">[32]ดอกเบี้ยจ่าย!$E$4</definedName>
    <definedName name="_int25" localSheetId="10">[17]ดอกเบี้ยจ่าย!$E$4</definedName>
    <definedName name="_int25" localSheetId="5">[17]ดอกเบี้ยจ่าย!$E$4</definedName>
    <definedName name="_int25" localSheetId="3">[17]ดอกเบี้ยจ่าย!$E$4</definedName>
    <definedName name="_int25" localSheetId="9">[17]ดอกเบี้ยจ่าย!$E$4</definedName>
    <definedName name="_int25" localSheetId="2">[32]ดอกเบี้ยจ่าย!$E$4</definedName>
    <definedName name="_int25" localSheetId="0">[17]ดอกเบี้ยจ่าย!$E$4</definedName>
    <definedName name="_int25">[32]ดอกเบี้ยจ่าย!$E$4</definedName>
    <definedName name="_int3" localSheetId="8">IF([34]ดอกเบี้ยจ่าย!$H1048576&lt;0.05,0,[34]ดอกเบี้ยจ่าย!$H1048576*Statement!__int6)</definedName>
    <definedName name="_int3" localSheetId="9">IF([34]ดอกเบี้ยจ่าย!$H1048576&lt;0.05,0,[34]ดอกเบี้ยจ่าย!$H1048576*งบสรรพากร!__int6)</definedName>
    <definedName name="_int3">#N/A</definedName>
    <definedName name="_int36" localSheetId="10">'DSCR (2)'!_int25/12</definedName>
    <definedName name="_int36" localSheetId="8">[0]!_int25/12</definedName>
    <definedName name="_int36" localSheetId="5">ความต้องการ!_int25/12</definedName>
    <definedName name="_int36" localSheetId="3">โครงสร้าง!_int25/12</definedName>
    <definedName name="_int36" localSheetId="4">_int25/12</definedName>
    <definedName name="_int36" localSheetId="9">งบสรรพากร!_int25/12</definedName>
    <definedName name="_int36" localSheetId="2">[19]!_int25/12</definedName>
    <definedName name="_int36" localSheetId="0">#N/A</definedName>
    <definedName name="_int36">[19]!_int25/12</definedName>
    <definedName name="_int39">#N/A</definedName>
    <definedName name="_int45" localSheetId="10">#N/A</definedName>
    <definedName name="_int45" localSheetId="8">IF([34]ดอกเบี้ยจ่าย!$H1048576&lt;0.05,0,[34]ดอกเบี้ยจ่าย!$H1048576*Statement!__int36)</definedName>
    <definedName name="_int45" localSheetId="5">#N/A</definedName>
    <definedName name="_int45" localSheetId="3">#N/A</definedName>
    <definedName name="_int45" localSheetId="4">#N/A</definedName>
    <definedName name="_int45" localSheetId="9">IF([34]ดอกเบี้ยจ่าย!$H1048576&lt;0.05,0,[34]ดอกเบี้ยจ่าย!$H1048576*งบสรรพากร!__int36)</definedName>
    <definedName name="_int45" localSheetId="2">IF([32]ดอกเบี้ยจ่าย!$H1048576&lt;0.05,0,[32]ดอกเบี้ยจ่าย!$H1048576*[19]!_int36)</definedName>
    <definedName name="_int45" localSheetId="0">IF([17]ดอกเบี้ยจ่าย!$H1048576&lt;0.05,0,[17]ดอกเบี้ยจ่าย!$H1048576*[19]!_int36)</definedName>
    <definedName name="_int45">IF([32]ดอกเบี้ยจ่าย!$H1048576&lt;0.05,0,[32]ดอกเบี้ยจ่าย!$H1048576*[19]!_int36)</definedName>
    <definedName name="_int6" localSheetId="8">#N/A</definedName>
    <definedName name="_int6" localSheetId="9">งบสรรพากร!_int8/12</definedName>
    <definedName name="_int6" localSheetId="2">#N/A</definedName>
    <definedName name="_int6">#N/A</definedName>
    <definedName name="_int8" localSheetId="10">[17]ดอกเบี้ยจ่าย!$E$4</definedName>
    <definedName name="_int8" localSheetId="5">[17]ดอกเบี้ยจ่าย!$E$4</definedName>
    <definedName name="_int8" localSheetId="3">[17]ดอกเบี้ยจ่าย!$E$4</definedName>
    <definedName name="_int8" localSheetId="9">[17]ดอกเบี้ยจ่าย!$E$4</definedName>
    <definedName name="_int8" localSheetId="2">[32]ดอกเบี้ยจ่าย!$E$4</definedName>
    <definedName name="_int8" localSheetId="0">[17]ดอกเบี้ยจ่าย!$E$4</definedName>
    <definedName name="_int8">[32]ดอกเบี้ยจ่าย!$E$4</definedName>
    <definedName name="_inv2" localSheetId="10">#REF!</definedName>
    <definedName name="_inv2" localSheetId="8">#REF!</definedName>
    <definedName name="_inv2" localSheetId="5">#REF!</definedName>
    <definedName name="_inv2" localSheetId="3">#REF!</definedName>
    <definedName name="_inv2" localSheetId="4">#REF!</definedName>
    <definedName name="_inv2" localSheetId="2">#REF!</definedName>
    <definedName name="_inv2">#REF!</definedName>
    <definedName name="_IRR" localSheetId="10">#REF!</definedName>
    <definedName name="_IRR" localSheetId="2">#REF!</definedName>
    <definedName name="_IRR">#REF!</definedName>
    <definedName name="_IRR1" localSheetId="10">#REF!</definedName>
    <definedName name="_IRR1" localSheetId="2">#REF!</definedName>
    <definedName name="_IRR1">#REF!</definedName>
    <definedName name="_IRR2" localSheetId="10">#REF!</definedName>
    <definedName name="_IRR2" localSheetId="2">#REF!</definedName>
    <definedName name="_IRR2">#REF!</definedName>
    <definedName name="_IRR3" localSheetId="10">#REF!</definedName>
    <definedName name="_IRR3" localSheetId="2">#REF!</definedName>
    <definedName name="_IRR3">#REF!</definedName>
    <definedName name="_itp1" localSheetId="2">#N/A</definedName>
    <definedName name="_itp1">#N/A</definedName>
    <definedName name="_k1" localSheetId="10">#N/A</definedName>
    <definedName name="_k1" localSheetId="8">#N/A</definedName>
    <definedName name="_k1" localSheetId="5">#N/A</definedName>
    <definedName name="_k1" localSheetId="3">#N/A</definedName>
    <definedName name="_k1" localSheetId="4">#N/A</definedName>
    <definedName name="_k1" localSheetId="9">#N/A</definedName>
    <definedName name="_k1" localSheetId="2">[18]!Interest_Rate/12</definedName>
    <definedName name="_k1" localSheetId="0">'[9]รายชื่อบริษัทเช่า ปี 55'!Interest_Rate/12</definedName>
    <definedName name="_k1">[18]!Interest_Rate/12</definedName>
    <definedName name="_KDX3">#N/A</definedName>
    <definedName name="_ket1" localSheetId="5" hidden="1">[7]SVH_42J!$O$8</definedName>
    <definedName name="_ket1" localSheetId="3" hidden="1">[7]SVH_42J!$O$8</definedName>
    <definedName name="_ket1" localSheetId="4" hidden="1">[7]SVH_42J!$O$8</definedName>
    <definedName name="_ket1" hidden="1">[43]SVH_42J!$O$8</definedName>
    <definedName name="_Key1" localSheetId="5" hidden="1">#REF!</definedName>
    <definedName name="_Key1" localSheetId="3" hidden="1">#REF!</definedName>
    <definedName name="_Key1" localSheetId="4" hidden="1">#REF!</definedName>
    <definedName name="_Key1" localSheetId="0" hidden="1">#REF!</definedName>
    <definedName name="_Key1" hidden="1">#REF!</definedName>
    <definedName name="_Key2" localSheetId="5" hidden="1">#REF!</definedName>
    <definedName name="_Key2" localSheetId="3" hidden="1">#REF!</definedName>
    <definedName name="_Key2" localSheetId="4" hidden="1">#REF!</definedName>
    <definedName name="_Key2" hidden="1">#REF!</definedName>
    <definedName name="_Key3" localSheetId="5" hidden="1">[64]SVH_42CX!$D$108:$O$123</definedName>
    <definedName name="_Key3" localSheetId="3" hidden="1">[64]SVH_42CX!$D$108:$O$123</definedName>
    <definedName name="_Key3" localSheetId="4" hidden="1">[64]SVH_42CX!$D$108:$O$123</definedName>
    <definedName name="_Key3" hidden="1">[65]SVH_42CX!$D$108:$O$123</definedName>
    <definedName name="_kk100">IF(#REF!&lt;0.05,0,#REF!*รับจ่าย11)</definedName>
    <definedName name="_kk47">Scheduled_Payment+Extra_Payment</definedName>
    <definedName name="_kk48">IF(#REF!&lt;0.05,0,#REF!*รับจ่าย11)</definedName>
    <definedName name="_kk49">#N/A</definedName>
    <definedName name="_kk50">#N/A</definedName>
    <definedName name="_kk51">#N/A</definedName>
    <definedName name="_kk52">IF(#REF!&gt;=__top1,"",#REF!+1)</definedName>
    <definedName name="_kk53">Scheduled_Payment+Extra_Payment</definedName>
    <definedName name="_kk54">Scheduled_Payment+Extra_Payment</definedName>
    <definedName name="_kk55">#N/A</definedName>
    <definedName name="_kk56">#N/A</definedName>
    <definedName name="_kk57">#N/A</definedName>
    <definedName name="_kk58">IF(#REF!&gt;=__top1,"",#REF!+1)</definedName>
    <definedName name="_kk59">#N/A</definedName>
    <definedName name="_kk60">IF(#REF!&gt;=_kk55,"",#REF!+1)</definedName>
    <definedName name="_kk61">#N/A</definedName>
    <definedName name="_kk62">#N/A</definedName>
    <definedName name="_kk63">#N/A</definedName>
    <definedName name="_kk64">#N/A</definedName>
    <definedName name="_kk65">#N/A</definedName>
    <definedName name="_kk66">IF(#REF!&gt;=_kk65,"",#REF!+1)</definedName>
    <definedName name="_kk67">#N/A</definedName>
    <definedName name="_kk68">#N/A</definedName>
    <definedName name="_kk69">#N/A</definedName>
    <definedName name="_kk70">IF(#REF!&lt;0.05,0,#REF!*_kk69)</definedName>
    <definedName name="_kk71">Scheduled_Payment+Extra_Payment</definedName>
    <definedName name="_kk72">IF(#REF!&lt;0.05,0,#REF!*รับจ่าย11)</definedName>
    <definedName name="_kk73">Scheduled_Payment+Extra_Payment</definedName>
    <definedName name="_kk74">IF(#REF!&gt;=GHKHGKGHJ,"",#REF!+1)</definedName>
    <definedName name="_kk75">#N/A</definedName>
    <definedName name="_kk76">Scheduled_Payment+Extra_Payment</definedName>
    <definedName name="_kk77">#N/A</definedName>
    <definedName name="_kk78">#N/A</definedName>
    <definedName name="_kk79">#N/A</definedName>
    <definedName name="_kk80">IF(#REF!&gt;=_kk77,"",#REF!+1)</definedName>
    <definedName name="_kk81">#N/A</definedName>
    <definedName name="_kk82">#N/A</definedName>
    <definedName name="_kk83">#N/A</definedName>
    <definedName name="_kk84">#N/A</definedName>
    <definedName name="_kk85">#N/A</definedName>
    <definedName name="_kk86">#N/A</definedName>
    <definedName name="_kk87">#N/A</definedName>
    <definedName name="_kk88">#N/A</definedName>
    <definedName name="_kk89">#N/A</definedName>
    <definedName name="_kk91">#N/A</definedName>
    <definedName name="_kk92">IF(#REF!&gt;=__top1,"",#REF!+1)</definedName>
    <definedName name="_kk93">#N/A</definedName>
    <definedName name="_kk94">#N/A</definedName>
    <definedName name="_kk95">#N/A</definedName>
    <definedName name="_kk96">#N/A</definedName>
    <definedName name="_kk97">#N/A</definedName>
    <definedName name="_kk98">IF(#REF!&lt;0.05,0,#REF!*_kk97)</definedName>
    <definedName name="_kk99">Scheduled_Payment+Extra_Payment</definedName>
    <definedName name="_L_._L_6___C__L">#N/A</definedName>
    <definedName name="_l1" localSheetId="10">[34]ดอกเบี้ยจ่าย!$E$3</definedName>
    <definedName name="_l1" localSheetId="8">[34]ดอกเบี้ยจ่าย!$E$3</definedName>
    <definedName name="_l1" localSheetId="5">[38]ดอกเบี้ยจ่าย!$E$3</definedName>
    <definedName name="_l1" localSheetId="3">[38]ดอกเบี้ยจ่าย!$E$3</definedName>
    <definedName name="_l1" localSheetId="4">[38]ดอกเบี้ยจ่าย!$E$3</definedName>
    <definedName name="_l1" localSheetId="9">[34]ดอกเบี้ยจ่าย!$E$3</definedName>
    <definedName name="_l1" localSheetId="2">[32]ดอกเบี้ยจ่าย!$E$3</definedName>
    <definedName name="_l1" localSheetId="0">[17]ดอกเบี้ยจ่าย!$E$3</definedName>
    <definedName name="_l1">[32]ดอกเบี้ยจ่าย!$E$3</definedName>
    <definedName name="_l2" localSheetId="10">[19]PAYMENT!$H$10:$H$129</definedName>
    <definedName name="_l2" localSheetId="8">[19]PAYMENT!$H$10:$H$129</definedName>
    <definedName name="_l2" localSheetId="5">[19]PAYMENT!$H$10:$H$129</definedName>
    <definedName name="_l2" localSheetId="3">[19]PAYMENT!$H$10:$H$129</definedName>
    <definedName name="_l2" localSheetId="4">[19]PAYMENT!$H$10:$H$129</definedName>
    <definedName name="_l2" localSheetId="9">[19]PAYMENT!$H$10:$H$129</definedName>
    <definedName name="_l2" localSheetId="2">[35]PAYMENT!$H$10:$H$129</definedName>
    <definedName name="_l2" localSheetId="0">[7]PAYMENT!$H$10:$H$129</definedName>
    <definedName name="_l2">[35]PAYMENT!$H$10:$H$129</definedName>
    <definedName name="_la1" localSheetId="10">#REF!</definedName>
    <definedName name="_la1" localSheetId="8">#REF!</definedName>
    <definedName name="_la1" localSheetId="5">#REF!</definedName>
    <definedName name="_la1" localSheetId="3">#REF!</definedName>
    <definedName name="_la1" localSheetId="4">#REF!</definedName>
    <definedName name="_la1" localSheetId="2">#REF!</definedName>
    <definedName name="_la1">#REF!</definedName>
    <definedName name="_la10" localSheetId="10">#REF!</definedName>
    <definedName name="_la10" localSheetId="2">#REF!</definedName>
    <definedName name="_la10">#REF!</definedName>
    <definedName name="_la11" localSheetId="10">IF(#REF!&lt;0.05,0,#REF!-#REF!)</definedName>
    <definedName name="_la11" localSheetId="8">IF(#REF!&lt;0.05,0,#REF!-#REF!)</definedName>
    <definedName name="_la11" localSheetId="5">IF(#REF!&lt;0.05,0,#REF!-#REF!)</definedName>
    <definedName name="_la11" localSheetId="3">IF(#REF!&lt;0.05,0,#REF!-#REF!)</definedName>
    <definedName name="_la11" localSheetId="4">IF(#REF!&lt;0.05,0,#REF!-#REF!)</definedName>
    <definedName name="_la11" localSheetId="2">IF(#REF!&lt;0.05,0,#REF!-#REF!)</definedName>
    <definedName name="_la11">IF(#REF!&lt;0.05,0,#REF!-#REF!)</definedName>
    <definedName name="_la12" localSheetId="8">IF(#REF!&lt;0.05,0,#REF!*Statement!_la5)</definedName>
    <definedName name="_la12" localSheetId="5">#N/A</definedName>
    <definedName name="_la12" localSheetId="4">#N/A</definedName>
    <definedName name="_la12" localSheetId="9">IF(#REF!&lt;0.05,0,#REF!*'[8]รายชื่อบริษัทเช่า ปี 55'!_la5)</definedName>
    <definedName name="_la12" localSheetId="0">IF(#REF!&lt;0.05,0,#REF!*'[9]รายชื่อบริษัทเช่า ปี 55'!_la5)</definedName>
    <definedName name="_la12">#N/A</definedName>
    <definedName name="_la13" localSheetId="10">IF(#REF!="",0,#REF!+#REF!)</definedName>
    <definedName name="_la13" localSheetId="8">IF(#REF!="",0,#REF!+#REF!)</definedName>
    <definedName name="_la13" localSheetId="5">IF(#REF!="",0,#REF!+#REF!)</definedName>
    <definedName name="_la13" localSheetId="3">IF(#REF!="",0,#REF!+#REF!)</definedName>
    <definedName name="_la13" localSheetId="4">IF(#REF!="",0,#REF!+#REF!)</definedName>
    <definedName name="_la13" localSheetId="2">IF(#REF!="",0,#REF!+#REF!)</definedName>
    <definedName name="_la13">IF(#REF!="",0,#REF!+#REF!)</definedName>
    <definedName name="_la14" localSheetId="10">IF(#REF!="",0,#REF!+#REF!)</definedName>
    <definedName name="_la14" localSheetId="5">IF(#REF!="",0,#REF!+#REF!)</definedName>
    <definedName name="_la14" localSheetId="3">IF(#REF!="",0,#REF!+#REF!)</definedName>
    <definedName name="_la14" localSheetId="4">IF(#REF!="",0,#REF!+#REF!)</definedName>
    <definedName name="_la14" localSheetId="2">IF(#REF!="",0,#REF!+#REF!)</definedName>
    <definedName name="_la14">IF(#REF!="",0,#REF!+#REF!)</definedName>
    <definedName name="_la15" localSheetId="10">IF(#REF!-#REF!&lt;1,0,#REF!-#REF!)</definedName>
    <definedName name="_la15" localSheetId="8">IF(#REF!-#REF!&lt;1,0,#REF!-#REF!)</definedName>
    <definedName name="_la15" localSheetId="5">IF(#REF!-#REF!&lt;1,0,#REF!-#REF!)</definedName>
    <definedName name="_la15" localSheetId="3">IF(#REF!-#REF!&lt;1,0,#REF!-#REF!)</definedName>
    <definedName name="_la15" localSheetId="4">IF(#REF!-#REF!&lt;1,0,#REF!-#REF!)</definedName>
    <definedName name="_la15" localSheetId="2">IF(#REF!-#REF!&lt;1,0,#REF!-#REF!)</definedName>
    <definedName name="_la15">IF(#REF!-#REF!&lt;1,0,#REF!-#REF!)</definedName>
    <definedName name="_la2" localSheetId="8">#N/A</definedName>
    <definedName name="_la2" localSheetId="5">#N/A</definedName>
    <definedName name="_la2" localSheetId="4">#N/A</definedName>
    <definedName name="_la2" localSheetId="9">('[8]รายชื่อบริษัทเช่า ปี 55'!_la3*12)+'[8]รายชื่อบริษัทเช่า ปี 55'!_la4</definedName>
    <definedName name="_la2" localSheetId="0">('[10]รายชื่อบริษัทเช่า ปี 55'!_la3*12)+'[10]รายชื่อบริษัทเช่า ปี 55'!_la4</definedName>
    <definedName name="_la2">#N/A</definedName>
    <definedName name="_la3" localSheetId="10">#REF!</definedName>
    <definedName name="_la3" localSheetId="8">#REF!</definedName>
    <definedName name="_la3" localSheetId="5">#REF!</definedName>
    <definedName name="_la3" localSheetId="3">#REF!</definedName>
    <definedName name="_la3" localSheetId="4">#REF!</definedName>
    <definedName name="_la3" localSheetId="2">#REF!</definedName>
    <definedName name="_la3">#REF!</definedName>
    <definedName name="_la4" localSheetId="10">#REF!</definedName>
    <definedName name="_la4" localSheetId="2">#REF!</definedName>
    <definedName name="_la4">#REF!</definedName>
    <definedName name="_la5" localSheetId="10">#N/A</definedName>
    <definedName name="_la5" localSheetId="8">Statement!______la1/12</definedName>
    <definedName name="_la5" localSheetId="5">ความต้องการ!_la1/12</definedName>
    <definedName name="_la5" localSheetId="7">_la1/12</definedName>
    <definedName name="_la5" localSheetId="3">โครงสร้าง!_la1/12</definedName>
    <definedName name="_la5" localSheetId="4">งบการเงิน!_la1/12</definedName>
    <definedName name="_la5" localSheetId="9">_la1/12</definedName>
    <definedName name="_la5" localSheetId="2">'ภพ 30'!______la1/12</definedName>
    <definedName name="_la5" localSheetId="0">_la1/12</definedName>
    <definedName name="_la5">_la1/12</definedName>
    <definedName name="_la6" localSheetId="10">#REF!</definedName>
    <definedName name="_la6" localSheetId="8">#REF!</definedName>
    <definedName name="_la6" localSheetId="5">#REF!</definedName>
    <definedName name="_la6" localSheetId="7">#REF!</definedName>
    <definedName name="_la6" localSheetId="3">#REF!</definedName>
    <definedName name="_la6" localSheetId="4">#REF!</definedName>
    <definedName name="_la6" localSheetId="2">#REF!</definedName>
    <definedName name="_la6">#REF!</definedName>
    <definedName name="_la7" localSheetId="8">IF(#REF!&lt;0.05,0,IF(Statement!_la8&lt;=Statement!_la6,[0]!_la9*Statement!_la5,[0]!_la10))</definedName>
    <definedName name="_la7" localSheetId="9">IF(#REF!&lt;0.05,0,IF('[8]รายชื่อบริษัทเช่า ปี 55'!_la8&lt;=_la6,'[8]รายชื่อบริษัทเช่า ปี 55'!_la9*งบสรรพากร!_la5,_la10))</definedName>
    <definedName name="_la7">#N/A</definedName>
    <definedName name="_la8" localSheetId="10">IF(#REF!&gt;=[0]!_la2,"",#REF!+1)</definedName>
    <definedName name="_la8" localSheetId="8">IF(#REF!&gt;=Statement!_la2,"",#REF!+1)</definedName>
    <definedName name="_la8" localSheetId="5">IF(#REF!&gt;=ความต้องการ!_la2,"",#REF!+1)</definedName>
    <definedName name="_la8" localSheetId="7">IF(#REF!&gt;=_la2,"",#REF!+1)</definedName>
    <definedName name="_la8" localSheetId="3">IF(#REF!&gt;=_la2,"",#REF!+1)</definedName>
    <definedName name="_la8" localSheetId="4">IF(#REF!&gt;=งบการเงิน!_la2,"",#REF!+1)</definedName>
    <definedName name="_la8" localSheetId="9">IF(#REF!&gt;=งบสรรพากร!_la2,"",#REF!+1)</definedName>
    <definedName name="_la8" localSheetId="2">IF(#REF!&gt;=[7]!_la2,"",#REF!+1)</definedName>
    <definedName name="_la8" localSheetId="0">IF(#REF!&gt;=รายละเอียด!_la2,"",#REF!+1)</definedName>
    <definedName name="_la8">IF(#REF!&gt;=_la2,"",#REF!+1)</definedName>
    <definedName name="_la9" localSheetId="10">#REF!</definedName>
    <definedName name="_la9" localSheetId="2">#REF!</definedName>
    <definedName name="_la9">#REF!</definedName>
    <definedName name="_lo77" localSheetId="10">[34]ดอกเบี้ยจ่าย!$E$3</definedName>
    <definedName name="_lo77" localSheetId="8">[34]ดอกเบี้ยจ่าย!$E$3</definedName>
    <definedName name="_lo77" localSheetId="5">[38]ดอกเบี้ยจ่าย!$E$3</definedName>
    <definedName name="_lo77" localSheetId="3">[38]ดอกเบี้ยจ่าย!$E$3</definedName>
    <definedName name="_lo77" localSheetId="4">[38]ดอกเบี้ยจ่าย!$E$3</definedName>
    <definedName name="_lo77" localSheetId="9">[34]ดอกเบี้ยจ่าย!$E$3</definedName>
    <definedName name="_lo77" localSheetId="2">[32]ดอกเบี้ยจ่าย!$E$3</definedName>
    <definedName name="_lo77" localSheetId="0">[17]ดอกเบี้ยจ่าย!$E$3</definedName>
    <definedName name="_lo77">[32]ดอกเบี้ยจ่าย!$E$3</definedName>
    <definedName name="_lo9" localSheetId="10">[34]ดอกเบี้ยจ่าย!$E$3</definedName>
    <definedName name="_lo9" localSheetId="8">[34]ดอกเบี้ยจ่าย!$E$3</definedName>
    <definedName name="_lo9" localSheetId="5">[38]ดอกเบี้ยจ่าย!$E$3</definedName>
    <definedName name="_lo9" localSheetId="3">[38]ดอกเบี้ยจ่าย!$E$3</definedName>
    <definedName name="_lo9" localSheetId="4">[38]ดอกเบี้ยจ่าย!$E$3</definedName>
    <definedName name="_lo9" localSheetId="9">[34]ดอกเบี้ยจ่าย!$E$3</definedName>
    <definedName name="_lo9" localSheetId="2">[32]ดอกเบี้ยจ่าย!$E$3</definedName>
    <definedName name="_lo9" localSheetId="0">[17]ดอกเบี้ยจ่าย!$E$3</definedName>
    <definedName name="_lo9">[32]ดอกเบี้ยจ่าย!$E$3</definedName>
    <definedName name="_m1" localSheetId="10">#REF!</definedName>
    <definedName name="_m1" localSheetId="5">#REF!</definedName>
    <definedName name="_m1" localSheetId="3">#REF!</definedName>
    <definedName name="_m1" localSheetId="4">#REF!</definedName>
    <definedName name="_m1" localSheetId="2">#REF!</definedName>
    <definedName name="_m1">#REF!</definedName>
    <definedName name="_ma456" localSheetId="10">#REF!</definedName>
    <definedName name="_ma456" localSheetId="2">#REF!</definedName>
    <definedName name="_ma456">#REF!</definedName>
    <definedName name="_ma4587" localSheetId="10">#REF!</definedName>
    <definedName name="_ma4587" localSheetId="2">#REF!</definedName>
    <definedName name="_ma4587">#REF!</definedName>
    <definedName name="_me1" localSheetId="10">#REF!</definedName>
    <definedName name="_me1" localSheetId="2">#REF!</definedName>
    <definedName name="_me1">#REF!</definedName>
    <definedName name="_me789" localSheetId="10">#REF!</definedName>
    <definedName name="_me789" localSheetId="2">#REF!</definedName>
    <definedName name="_me789">#REF!</definedName>
    <definedName name="_mec3" localSheetId="10">#REF!</definedName>
    <definedName name="_mec3" localSheetId="2">#REF!</definedName>
    <definedName name="_mec3">#REF!</definedName>
    <definedName name="_ml1" localSheetId="10">#REF!</definedName>
    <definedName name="_ml1" localSheetId="2">#REF!</definedName>
    <definedName name="_ml1">#REF!</definedName>
    <definedName name="_mlr6" localSheetId="10">#REF!</definedName>
    <definedName name="_mlr6" localSheetId="2">#REF!</definedName>
    <definedName name="_mlr6">#REF!</definedName>
    <definedName name="_mm1">#N/A</definedName>
    <definedName name="_mm10">IF(#REF!&gt;=_mm9,"",#REF!+1)</definedName>
    <definedName name="_mm100">IF(#REF!&gt;=_mm101,"",#REF!+1)</definedName>
    <definedName name="_mm101">#N/A</definedName>
    <definedName name="_mm102">#N/A</definedName>
    <definedName name="_mm103">#N/A</definedName>
    <definedName name="_mm104">#N/A</definedName>
    <definedName name="_mm105">Scheduled_Payment+Extra_Payment</definedName>
    <definedName name="_mm106">IF(#REF!-#REF!&lt;1,0,#REF!-#REF!)</definedName>
    <definedName name="_mm107">Scheduled_Payment+Extra_Payment</definedName>
    <definedName name="_mm108">#REF!</definedName>
    <definedName name="_mm109">IF(#REF!&gt;=__top1,"",#REF!+1)</definedName>
    <definedName name="_mm11">#N/A</definedName>
    <definedName name="_mm110">#N/A</definedName>
    <definedName name="_mm111">#N/A</definedName>
    <definedName name="_mm112">#N/A</definedName>
    <definedName name="_mm113">IF(#REF!&lt;0.05,0,#REF!*รับจ่าย11)</definedName>
    <definedName name="_mm114">#REF!</definedName>
    <definedName name="_mm115">Scheduled_Payment+Extra_Payment</definedName>
    <definedName name="_mm13">#N/A</definedName>
    <definedName name="_mm14">#N/A</definedName>
    <definedName name="_mm15">#N/A</definedName>
    <definedName name="_mm17">#N/A</definedName>
    <definedName name="_mm18">#N/A</definedName>
    <definedName name="_mm19">#N/A</definedName>
    <definedName name="_mm2">#N/A</definedName>
    <definedName name="_mm20">IF(#REF!&gt;=_mm19,"",#REF!+1)</definedName>
    <definedName name="_mm21">#N/A</definedName>
    <definedName name="_mm22">#N/A</definedName>
    <definedName name="_mm23">#N/A</definedName>
    <definedName name="_mm24">#N/A</definedName>
    <definedName name="_mm25">#N/A</definedName>
    <definedName name="_mm26">#N/A</definedName>
    <definedName name="_mm27">#N/A</definedName>
    <definedName name="_mm28">#N/A</definedName>
    <definedName name="_mm29">#N/A</definedName>
    <definedName name="_mm3">#N/A</definedName>
    <definedName name="_mm30">IF(#REF!&gt;=_mm29,"",#REF!+1)</definedName>
    <definedName name="_mm31">IF(#REF!&gt;=___tp1,"",#REF!+1)</definedName>
    <definedName name="_mm32">IF(#REF!&gt;=___tp1,"",#REF!+1)</definedName>
    <definedName name="_mm33">IF(#REF!&gt;=__tp1,"",#REF!+1)</definedName>
    <definedName name="_mm34">#REF!</definedName>
    <definedName name="_mm35">#REF!</definedName>
    <definedName name="_mm36">#REF!</definedName>
    <definedName name="_mm38">#REF!</definedName>
    <definedName name="_mm39">#REF!</definedName>
    <definedName name="_mm4">#N/A</definedName>
    <definedName name="_mm40">#N/A</definedName>
    <definedName name="_mm42">#N/A</definedName>
    <definedName name="_mm43">#N/A</definedName>
    <definedName name="_mm44">#N/A</definedName>
    <definedName name="_mm45">#N/A</definedName>
    <definedName name="_mm46">#N/A</definedName>
    <definedName name="_mm47">#N/A</definedName>
    <definedName name="_mm48">#REF!</definedName>
    <definedName name="_mm5">IF(#REF!&gt;=_mm9,"",#REF!+1)</definedName>
    <definedName name="_mm50">#N/A</definedName>
    <definedName name="_mm51">#N/A</definedName>
    <definedName name="_mm52">IF(#REF!&gt;=GHKHGKGHJ,"",#REF!+1)</definedName>
    <definedName name="_mm53">#N/A</definedName>
    <definedName name="_mm55">#REF!</definedName>
    <definedName name="_mm56">#N/A</definedName>
    <definedName name="_mm57">#N/A</definedName>
    <definedName name="_mm58">#REF!</definedName>
    <definedName name="_mm59">IF(#REF!&gt;=GHKHGKGHJ,"",#REF!+1)</definedName>
    <definedName name="_mm6">#N/A</definedName>
    <definedName name="_mm60">Scheduled_Payment+Extra_Payment</definedName>
    <definedName name="_mm62">IF(#REF!&lt;0.05,0,#REF!*รับจ่าย11)</definedName>
    <definedName name="_mm63">Scheduled_Payment+Extra_Payment</definedName>
    <definedName name="_mm64">IF(#REF!&lt;0.05,0,#REF!*_mm65)</definedName>
    <definedName name="_mm65">#N/A</definedName>
    <definedName name="_mm66">#N/A</definedName>
    <definedName name="_mm67">#N/A</definedName>
    <definedName name="_mm7">#N/A</definedName>
    <definedName name="_mm8">#N/A</definedName>
    <definedName name="_mm89">[0]!_mm48/12</definedName>
    <definedName name="_mm9">#N/A</definedName>
    <definedName name="_mm90">#N/A</definedName>
    <definedName name="_mm91">#N/A</definedName>
    <definedName name="_mm92">#N/A</definedName>
    <definedName name="_mm93">IF(#REF!&gt;=__top1,"",#REF!+1)</definedName>
    <definedName name="_mm94">#N/A</definedName>
    <definedName name="_mm95">IF(#REF!&gt;=_mm103,"",#REF!+1)</definedName>
    <definedName name="_mm96">IF(#REF!&gt;=_mm104,"",#REF!+1)</definedName>
    <definedName name="_mm97">#N/A</definedName>
    <definedName name="_mm98">#N/A</definedName>
    <definedName name="_mm99">#N/A</definedName>
    <definedName name="_n789" localSheetId="8">#N/A</definedName>
    <definedName name="_n789">#N/A</definedName>
    <definedName name="_na1">#N/A</definedName>
    <definedName name="_na10">#N/A</definedName>
    <definedName name="_na11">#N/A</definedName>
    <definedName name="_na12">#N/A</definedName>
    <definedName name="_na13">#N/A</definedName>
    <definedName name="_na14">#N/A</definedName>
    <definedName name="_na15">#N/A</definedName>
    <definedName name="_na16">#N/A</definedName>
    <definedName name="_na17">#N/A</definedName>
    <definedName name="_na19">#N/A</definedName>
    <definedName name="_na2">#N/A</definedName>
    <definedName name="_na20">#N/A</definedName>
    <definedName name="_na23">#N/A</definedName>
    <definedName name="_na24">Scheduled_Payment+Extra_Payment</definedName>
    <definedName name="_na25">#N/A</definedName>
    <definedName name="_na26">#N/A</definedName>
    <definedName name="_na27">#N/A</definedName>
    <definedName name="_na28">#N/A</definedName>
    <definedName name="_na4">#N/A</definedName>
    <definedName name="_na5">IF(#REF!&lt;0.05,0,#REF!*_na6)</definedName>
    <definedName name="_na6">#N/A</definedName>
    <definedName name="_na7">#N/A</definedName>
    <definedName name="_na8">#N/A</definedName>
    <definedName name="_na9">IF(#REF!&gt;=GHKHGKGHJ,"",#REF!+1)</definedName>
    <definedName name="_new1" localSheetId="5">'[66]หน้า 1'!$N$2</definedName>
    <definedName name="_new1" localSheetId="3">'[66]หน้า 1'!$N$2</definedName>
    <definedName name="_new1" localSheetId="4">'[66]หน้า 1'!$N$2</definedName>
    <definedName name="_new1">'[67]หน้า 1'!$N$2</definedName>
    <definedName name="_new2" localSheetId="10">#REF!</definedName>
    <definedName name="_new2" localSheetId="8">#REF!</definedName>
    <definedName name="_new2" localSheetId="5">#REF!</definedName>
    <definedName name="_new2" localSheetId="3">#REF!</definedName>
    <definedName name="_new2" localSheetId="4">#REF!</definedName>
    <definedName name="_new2" localSheetId="2">#REF!</definedName>
    <definedName name="_new2">#REF!</definedName>
    <definedName name="_new3" localSheetId="10">#REF!</definedName>
    <definedName name="_new3" localSheetId="2">#REF!</definedName>
    <definedName name="_new3">#REF!</definedName>
    <definedName name="_nn1">#N/A</definedName>
    <definedName name="_nn10">'[68]18.) ตารางผ่อนชำระ-1'!$F$9</definedName>
    <definedName name="_nn11">'[68]18.) ตารางผ่อนชำระ-1'!$H$8</definedName>
    <definedName name="_nn13">#REF!</definedName>
    <definedName name="_nn14">IF('[68]18.) ตารางผ่อนชำระ-1'!$I1048576&lt;0.05,0,'[68]18.) ตารางผ่อนชำระ-1'!$I1048576*_nn15)</definedName>
    <definedName name="_nn15">#N/A</definedName>
    <definedName name="_nn16">#REF!</definedName>
    <definedName name="_nn17">#REF!</definedName>
    <definedName name="_nn18">'[68]18.) ตารางผ่อนชำระ-1'!$F$3</definedName>
    <definedName name="_nn19">#REF!</definedName>
    <definedName name="_nn2">IF('[68]18.) ตารางผ่อนชำระ-1'!$B1="",0,'[68]18.) ตารางผ่อนชำระ-1'!A1048576+'[68]18.) ตารางผ่อนชำระ-1'!XFC1)</definedName>
    <definedName name="_nn20">#REF!</definedName>
    <definedName name="_nn21">#REF!</definedName>
    <definedName name="_nn23">#REF!</definedName>
    <definedName name="_nn24">#REF!</definedName>
    <definedName name="_nn25">#REF!</definedName>
    <definedName name="_nn28">#REF!</definedName>
    <definedName name="_nn29">#N/A</definedName>
    <definedName name="_nn3">IF('[68]18.) ตารางผ่อนชำระ-1'!$B1="",0,'[68]18.) ตารางผ่อนชำระ-1'!$G1048576+'[68]18.) ตารางผ่อนชำระ-1'!$D1)</definedName>
    <definedName name="_nn30">#REF!</definedName>
    <definedName name="_nn31">#N/A</definedName>
    <definedName name="_nn32">#N/A</definedName>
    <definedName name="_nn33">(_nn41*12)+_nn40</definedName>
    <definedName name="_nn34">#REF!</definedName>
    <definedName name="_nn36">IF('[68]18.) ตารางผ่อนชำระ-1'!XFD1&lt;0.05,0,'[68]18.) ตารางผ่อนชำระ-1'!$D1-'[68]18.) ตารางผ่อนชำระ-1'!$F1)</definedName>
    <definedName name="_nn37">IF([69]Schdule!XFD1&lt;0.05,0,[69]Schdule!$B1-[69]Schdule!$D1)</definedName>
    <definedName name="_nn38">#REF!</definedName>
    <definedName name="_nn39">#REF!</definedName>
    <definedName name="_nn4">#REF!</definedName>
    <definedName name="_nn40">'[68]18.) ตารางผ่อนชำระ-1'!$H$7</definedName>
    <definedName name="_nn41">'[68]18.) ตารางผ่อนชำระ-1'!$F$7</definedName>
    <definedName name="_nn42">[69]Schdule!$F$4</definedName>
    <definedName name="_nn43">(_nn41*12)+_nn40</definedName>
    <definedName name="_nn44">IF(#REF!-#REF!&lt;1,0,#REF!-#REF!)</definedName>
    <definedName name="_nn45">#REF!</definedName>
    <definedName name="_nn46">#REF!</definedName>
    <definedName name="_nn5">#REF!</definedName>
    <definedName name="_nn6">#REF!</definedName>
    <definedName name="_nn7">IF('[68]18.) ตารางผ่อนชำระ-1'!$I1048576-'[68]18.) ตารางผ่อนชำระ-1'!XFA1&lt;1,0,'[68]18.) ตารางผ่อนชำระ-1'!$I1048576-'[68]18.) ตารางผ่อนชำระ-1'!$E1)</definedName>
    <definedName name="_nn8">#REF!</definedName>
    <definedName name="_nn9">'[68]18.) ตารางผ่อนชำระ-1'!$F$10</definedName>
    <definedName name="_np2" localSheetId="10">#REF!</definedName>
    <definedName name="_np2" localSheetId="2">#REF!</definedName>
    <definedName name="_np2">#REF!</definedName>
    <definedName name="_npv22">#N/A</definedName>
    <definedName name="_nu2" localSheetId="8">#N/A</definedName>
    <definedName name="_nu2">#N/A</definedName>
    <definedName name="_nu3" localSheetId="8">#N/A</definedName>
    <definedName name="_nu3">#N/A</definedName>
    <definedName name="_nu4" localSheetId="10">#N/A</definedName>
    <definedName name="_nu4" localSheetId="8">#N/A</definedName>
    <definedName name="_nu4" localSheetId="5">#N/A</definedName>
    <definedName name="_nu4" localSheetId="3">#N/A</definedName>
    <definedName name="_nu4" localSheetId="4">#N/A</definedName>
    <definedName name="_nu4" localSheetId="9">IF(งบสรรพากร!__to6&gt;_____fir3,1,"")</definedName>
    <definedName name="_nu4" localSheetId="2">IF('ภพ 30'!__to6&gt;_____fir3,1,"")</definedName>
    <definedName name="_nu4" localSheetId="0">IF(รายละเอียด!__to6&gt;_____fir3,1,"")</definedName>
    <definedName name="_nu4">IF([0]!__to6&gt;_____fir3,1,"")</definedName>
    <definedName name="_nu777" localSheetId="8">#N/A</definedName>
    <definedName name="_nu777">#N/A</definedName>
    <definedName name="_nu8">#N/A</definedName>
    <definedName name="_nu9" localSheetId="8">#N/A</definedName>
    <definedName name="_nu9">#N/A</definedName>
    <definedName name="_num1">#N/A</definedName>
    <definedName name="_num2">#N/A</definedName>
    <definedName name="_num3">#N/A</definedName>
    <definedName name="_num78" localSheetId="8">#N/A</definedName>
    <definedName name="_num78">#N/A</definedName>
    <definedName name="_nw23" localSheetId="10">#REF!</definedName>
    <definedName name="_nw23" localSheetId="8">#REF!</definedName>
    <definedName name="_nw23" localSheetId="5">#REF!</definedName>
    <definedName name="_nw23" localSheetId="3">#REF!</definedName>
    <definedName name="_nw23" localSheetId="4">#REF!</definedName>
    <definedName name="_nw23" localSheetId="2">#REF!</definedName>
    <definedName name="_nw23">#REF!</definedName>
    <definedName name="_oo1">#N/A</definedName>
    <definedName name="_oo10">#N/A</definedName>
    <definedName name="_oo100">IF(#REF!&gt;=___tp1,"",#REF!+1)</definedName>
    <definedName name="_oo11">#N/A</definedName>
    <definedName name="_oo12">#N/A</definedName>
    <definedName name="_oo13">#N/A</definedName>
    <definedName name="_oo14">#N/A</definedName>
    <definedName name="_oo15">#N/A</definedName>
    <definedName name="_oo16">#N/A</definedName>
    <definedName name="_oo17">#N/A</definedName>
    <definedName name="_oo18">#N/A</definedName>
    <definedName name="_oo19">IF(#REF!&gt;=_oo18,"",#REF!+1)</definedName>
    <definedName name="_oo2">#N/A</definedName>
    <definedName name="_oo20">#N/A</definedName>
    <definedName name="_oo21">#N/A</definedName>
    <definedName name="_oo22">#N/A</definedName>
    <definedName name="_oo23">#N/A</definedName>
    <definedName name="_oo24">#N/A</definedName>
    <definedName name="_oo25">#N/A</definedName>
    <definedName name="_oo26">#N/A</definedName>
    <definedName name="_oo28">#N/A</definedName>
    <definedName name="_oo29">#N/A</definedName>
    <definedName name="_oo3">#N/A</definedName>
    <definedName name="_oo30">IF(#REF!&lt;0.05,0,#REF!*รับจ่าย11)</definedName>
    <definedName name="_oo31">Scheduled_Payment+Extra_Payment</definedName>
    <definedName name="_oo32">#N/A</definedName>
    <definedName name="_oo33">#N/A</definedName>
    <definedName name="_oo34">#N/A</definedName>
    <definedName name="_oo35">IF(#REF!&gt;=_oo34,"",#REF!+1)</definedName>
    <definedName name="_oo36">#N/A</definedName>
    <definedName name="_oo37">#N/A</definedName>
    <definedName name="_oo38">#N/A</definedName>
    <definedName name="_oo39">IF(#REF!&gt;=_oo38,"",#REF!+1)</definedName>
    <definedName name="_oo4">IF(#REF!&gt;=_oo8,"",#REF!+1)</definedName>
    <definedName name="_oo40">IF(#REF!&gt;=___tp1,"",#REF!+1)</definedName>
    <definedName name="_oo5">#N/A</definedName>
    <definedName name="_oo6">#N/A</definedName>
    <definedName name="_oo7">#N/A</definedName>
    <definedName name="_oo8">#N/A</definedName>
    <definedName name="_oo9">IF(#REF!&gt;=_oo8,"",#REF!+1)</definedName>
    <definedName name="_oo90">Scheduled_Payment+Extra_Payment</definedName>
    <definedName name="_oo93">IF(#REF!&gt;=GHKHGKGHJ,"",#REF!+1)</definedName>
    <definedName name="_oo94">#N/A</definedName>
    <definedName name="_oo95">IF(#REF!&gt;=GHKHGKGHJ,"",#REF!+1)</definedName>
    <definedName name="_oo96">IF(#REF!&gt;=_mm9,"",#REF!+1)</definedName>
    <definedName name="_oo97">#N/A</definedName>
    <definedName name="_oo98">#N/A</definedName>
    <definedName name="_oo99">IF(#REF!&gt;=__tp1,"",#REF!+1)</definedName>
    <definedName name="_Order1" hidden="1">255</definedName>
    <definedName name="_Order2" hidden="1">255</definedName>
    <definedName name="_p1">#N/A</definedName>
    <definedName name="_p12">#N/A</definedName>
    <definedName name="_p2">#N/A</definedName>
    <definedName name="_p789">#N/A</definedName>
    <definedName name="_pa13" localSheetId="8">#N/A</definedName>
    <definedName name="_pa13" localSheetId="9">IF([34]ดอกเบี้ยจ่าย!$A1048576&gt;=งบสรรพากร!__to1,"",[34]ดอกเบี้ยจ่าย!$A1048576+1)</definedName>
    <definedName name="_pa13">#N/A</definedName>
    <definedName name="_pa14" localSheetId="10">IF([34]ดอกเบี้ยจ่าย!$A1048576&gt;='DSCR (2)'!__to5,"",[34]ดอกเบี้ยจ่าย!$A1048576+1)</definedName>
    <definedName name="_pa14" localSheetId="8">IF([34]ดอกเบี้ยจ่าย!$A1048576&gt;=Statement!__to5,"",[34]ดอกเบี้ยจ่าย!$A1048576+1)</definedName>
    <definedName name="_pa14" localSheetId="9">IF([34]ดอกเบี้ยจ่าย!$A1048576&gt;=งบสรรพากร!__to5,"",[34]ดอกเบี้ยจ่าย!$A1048576+1)</definedName>
    <definedName name="_pa14" localSheetId="2">#N/A</definedName>
    <definedName name="_pa14">#N/A</definedName>
    <definedName name="_pa3" localSheetId="8">IF([34]ดอกเบี้ยจ่าย!$H1048576&lt;0.05,0,IF(Statement!_pa14&lt;=Statement!free1,Statement!_lo9*Statement!__in2,Statement!_fix1))</definedName>
    <definedName name="_pa3" localSheetId="9">IF([34]ดอกเบี้ยจ่าย!$H1048576&lt;0.05,0,IF(งบสรรพากร!_pa14&lt;=งบสรรพากร!free1,งบสรรพากร!_lo9*งบสรรพากร!__in2,งบสรรพากร!_fix1))</definedName>
    <definedName name="_pa3">#N/A</definedName>
    <definedName name="_pa6" localSheetId="8">IF([34]ดอกเบี้ยจ่าย!$H1048576&lt;0.05,0,IF([0]!__pa7&lt;=Statement!free1,Statement!_lo9*Statement!__in3,Statement!_fix1))</definedName>
    <definedName name="_pa6" localSheetId="9">IF([34]ดอกเบี้ยจ่าย!$H1048576&lt;0.05,0,IF([0]!__pa7&lt;=งบสรรพากร!free1,งบสรรพากร!_lo9*งบสรรพากร!__in3,งบสรรพากร!_fix1))</definedName>
    <definedName name="_pa6">#N/A</definedName>
    <definedName name="_pa7">#N/A</definedName>
    <definedName name="_pa8" localSheetId="10">IF(#REF!&gt;=[0]!_to9,"",#REF!+1)</definedName>
    <definedName name="_pa8" localSheetId="8">IF(#REF!&gt;=_to9,"",#REF!+1)</definedName>
    <definedName name="_pa8" localSheetId="5">IF(#REF!&gt;=_to9,"",#REF!+1)</definedName>
    <definedName name="_pa8" localSheetId="3">IF(#REF!&gt;=_to9,"",#REF!+1)</definedName>
    <definedName name="_pa8" localSheetId="4">IF(#REF!&gt;=_to9,"",#REF!+1)</definedName>
    <definedName name="_pa8" localSheetId="9">IF(#REF!&gt;=_to9,"",#REF!+1)</definedName>
    <definedName name="_pa8" localSheetId="2">IF(#REF!&gt;=[0]!_to9,"",#REF!+1)</definedName>
    <definedName name="_pa8" localSheetId="0">IF(#REF!&gt;=_to9,"",#REF!+1)</definedName>
    <definedName name="_pa8">IF(#REF!&gt;=_to9,"",#REF!+1)</definedName>
    <definedName name="_pay1">#N/A</definedName>
    <definedName name="_pay12" localSheetId="8">#N/A</definedName>
    <definedName name="_pay12">#N/A</definedName>
    <definedName name="_pay123" localSheetId="8">IF([34]ดอกเบี้ยจ่าย!$A1048576&gt;=Statement!__to789,"",[34]ดอกเบี้ยจ่าย!$A1048576+1)</definedName>
    <definedName name="_pay123" localSheetId="9">IF([34]ดอกเบี้ยจ่าย!$A1048576&gt;=งบสรรพากร!__to789,"",[34]ดอกเบี้ยจ่าย!$A1048576+1)</definedName>
    <definedName name="_pay123">#N/A</definedName>
    <definedName name="_pay2" localSheetId="8">#REF!</definedName>
    <definedName name="_pay2" localSheetId="9">#REF!</definedName>
    <definedName name="_pay2">#N/A</definedName>
    <definedName name="_pay3" localSheetId="8">#N/A</definedName>
    <definedName name="_pay3">#N/A</definedName>
    <definedName name="_pay333" localSheetId="8">IF([34]ดอกเบี้ยจ่าย!$A1048576&gt;=Statement!__tot124,"",[34]ดอกเบี้ยจ่าย!$A1048576+1)</definedName>
    <definedName name="_pay333" localSheetId="9">IF([34]ดอกเบี้ยจ่าย!$A1048576&gt;=งบสรรพากร!__tot124,"",[34]ดอกเบี้ยจ่าย!$A1048576+1)</definedName>
    <definedName name="_pay333">#N/A</definedName>
    <definedName name="_pay36">#N/A</definedName>
    <definedName name="_pay369">#N/A</definedName>
    <definedName name="_pay77" localSheetId="8">IF([34]ดอกเบี้ยจ่าย!$A1048576&gt;=Statement!__tov3,"",[34]ดอกเบี้ยจ่าย!$A1048576+1)</definedName>
    <definedName name="_pay77" localSheetId="9">IF([34]ดอกเบี้ยจ่าย!$A1048576&gt;=งบสรรพากร!__tov3,"",[34]ดอกเบี้ยจ่าย!$A1048576+1)</definedName>
    <definedName name="_pay77">#N/A</definedName>
    <definedName name="_pay78" localSheetId="8">#N/A</definedName>
    <definedName name="_pay78">#N/A</definedName>
    <definedName name="_pay79" localSheetId="8">IF([34]ดอกเบี้ยจ่าย!$A1048576&gt;=Statement!__tot23,"",[34]ดอกเบี้ยจ่าย!$A1048576+1)</definedName>
    <definedName name="_pay79" localSheetId="9">IF([34]ดอกเบี้ยจ่าย!$A1048576&gt;=งบสรรพากร!__tot23,"",[34]ดอกเบี้ยจ่าย!$A1048576+1)</definedName>
    <definedName name="_pay79">#N/A</definedName>
    <definedName name="_per1" localSheetId="10">#REF!</definedName>
    <definedName name="_per1" localSheetId="5">#REF!</definedName>
    <definedName name="_per1" localSheetId="3">#REF!</definedName>
    <definedName name="_per1" localSheetId="2">#REF!</definedName>
    <definedName name="_per1">#REF!</definedName>
    <definedName name="_per4578" localSheetId="10">#REF!</definedName>
    <definedName name="_per4578" localSheetId="2">#REF!</definedName>
    <definedName name="_per4578">#REF!</definedName>
    <definedName name="_per458" localSheetId="10">[19]PAYMENT!$A$10:$A$129</definedName>
    <definedName name="_per458" localSheetId="8">[19]PAYMENT!$A$10:$A$129</definedName>
    <definedName name="_per458" localSheetId="5">[19]PAYMENT!$A$10:$A$129</definedName>
    <definedName name="_per458" localSheetId="3">[19]PAYMENT!$A$10:$A$129</definedName>
    <definedName name="_per458" localSheetId="4">[19]PAYMENT!$A$10:$A$129</definedName>
    <definedName name="_per458" localSheetId="9">[19]PAYMENT!$A$10:$A$129</definedName>
    <definedName name="_per458" localSheetId="2">[35]PAYMENT!$A$10:$A$129</definedName>
    <definedName name="_per458" localSheetId="0">[7]PAYMENT!$A$10:$A$129</definedName>
    <definedName name="_per458">[35]PAYMENT!$A$10:$A$129</definedName>
    <definedName name="_per8" localSheetId="10">[19]PAYMENT!$A$10:$A$129</definedName>
    <definedName name="_per8" localSheetId="8">[19]PAYMENT!$A$10:$A$129</definedName>
    <definedName name="_per8" localSheetId="5">[19]PAYMENT!$A$10:$A$129</definedName>
    <definedName name="_per8" localSheetId="3">[19]PAYMENT!$A$10:$A$129</definedName>
    <definedName name="_per8" localSheetId="4">[19]PAYMENT!$A$10:$A$129</definedName>
    <definedName name="_per8" localSheetId="9">[19]PAYMENT!$A$10:$A$129</definedName>
    <definedName name="_per8" localSheetId="2">[35]PAYMENT!$A$10:$A$129</definedName>
    <definedName name="_per8" localSheetId="0">[7]PAYMENT!$A$10:$A$129</definedName>
    <definedName name="_per8">[35]PAYMENT!$A$10:$A$129</definedName>
    <definedName name="_PGUP_7__U_._EN">#N/A</definedName>
    <definedName name="_pl1">#N/A</definedName>
    <definedName name="_pmt1" localSheetId="10">IF(#REF!&lt;0.05,0,#REF!-#REF!)</definedName>
    <definedName name="_pmt1" localSheetId="5">#N/A</definedName>
    <definedName name="_pmt1" localSheetId="4">#N/A</definedName>
    <definedName name="_pmt1" localSheetId="2">#N/A</definedName>
    <definedName name="_pmt1" localSheetId="0">IF(#REF!&lt;0.05,0,#REF!-#REF!)</definedName>
    <definedName name="_pmt1">#N/A</definedName>
    <definedName name="_pmt2" localSheetId="10">IF(#REF!&gt;=[0]!pmmt2,"",#REF!+1)</definedName>
    <definedName name="_pmt2" localSheetId="8">#N/A</definedName>
    <definedName name="_pmt2" localSheetId="5">IF(#REF!&gt;=pmmt2,"",#REF!+1)</definedName>
    <definedName name="_pmt2" localSheetId="7">IF(#REF!&gt;=pmmt2,"",#REF!+1)</definedName>
    <definedName name="_pmt2" localSheetId="3">IF(#REF!&gt;=pmmt2,"",#REF!+1)</definedName>
    <definedName name="_pmt2" localSheetId="4">IF(#REF!&gt;=pmmt2,"",#REF!+1)</definedName>
    <definedName name="_pmt2" localSheetId="9">#N/A</definedName>
    <definedName name="_pmt2" localSheetId="2">#N/A</definedName>
    <definedName name="_pmt2" localSheetId="0">IF(#REF!&gt;=pmmt2,"",#REF!+1)</definedName>
    <definedName name="_pmt2">IF(#REF!&gt;=pmmt2,"",#REF!+1)</definedName>
    <definedName name="_pmt3" localSheetId="10">#REF!</definedName>
    <definedName name="_pmt3" localSheetId="2">#REF!</definedName>
    <definedName name="_pmt3">#REF!</definedName>
    <definedName name="_pn1">#N/A</definedName>
    <definedName name="_pn2" localSheetId="10">#N/A</definedName>
    <definedName name="_pn2" localSheetId="8">#N/A</definedName>
    <definedName name="_pn2" localSheetId="5">#N/A</definedName>
    <definedName name="_pn2" localSheetId="3">#N/A</definedName>
    <definedName name="_pn2" localSheetId="9">#N/A</definedName>
    <definedName name="_pn2" localSheetId="2">[27]FL!$D$8</definedName>
    <definedName name="_pn2" localSheetId="0">#N/A</definedName>
    <definedName name="_pn2">[27]FL!$D$8</definedName>
    <definedName name="_pn3" localSheetId="10">#REF!</definedName>
    <definedName name="_pn3" localSheetId="8">#REF!</definedName>
    <definedName name="_pn3" localSheetId="5">#REF!</definedName>
    <definedName name="_pn3" localSheetId="3">#REF!</definedName>
    <definedName name="_pn3" localSheetId="4">#REF!</definedName>
    <definedName name="_pn3" localSheetId="9">#REF!</definedName>
    <definedName name="_pn3" localSheetId="2">#REF!</definedName>
    <definedName name="_pn3">#REF!</definedName>
    <definedName name="_po2">#N/A</definedName>
    <definedName name="_po3">#N/A</definedName>
    <definedName name="_pp1">#N/A</definedName>
    <definedName name="_pr1" localSheetId="10">IF([34]ดอกเบี้ยจ่าย!XFD1&lt;0.05,0,[34]ดอกเบี้ยจ่าย!$C1-[34]ดอกเบี้ยจ่าย!$E1)</definedName>
    <definedName name="_pr1" localSheetId="8">IF([34]ดอกเบี้ยจ่าย!XFD1&lt;0.05,0,[34]ดอกเบี้ยจ่าย!$C1-[34]ดอกเบี้ยจ่าย!$E1)</definedName>
    <definedName name="_pr1" localSheetId="5">IF([38]ดอกเบี้ยจ่าย!XFD1&lt;0.05,0,[38]ดอกเบี้ยจ่าย!$C1-[38]ดอกเบี้ยจ่าย!$E1)</definedName>
    <definedName name="_pr1" localSheetId="3">IF([38]ดอกเบี้ยจ่าย!XFD1&lt;0.05,0,[38]ดอกเบี้ยจ่าย!$C1-[38]ดอกเบี้ยจ่าย!$E1)</definedName>
    <definedName name="_pr1" localSheetId="4">IF([38]ดอกเบี้ยจ่าย!XFD1&lt;0.05,0,[38]ดอกเบี้ยจ่าย!$C1-[38]ดอกเบี้ยจ่าย!$E1)</definedName>
    <definedName name="_pr1" localSheetId="9">IF([34]ดอกเบี้ยจ่าย!XFD1&lt;0.05,0,[34]ดอกเบี้ยจ่าย!$C1-[34]ดอกเบี้ยจ่าย!$E1)</definedName>
    <definedName name="_pr1" localSheetId="2">#REF!</definedName>
    <definedName name="_pr1" localSheetId="0">IF([17]ดอกเบี้ยจ่าย!XFD1&lt;0.05,0,[17]ดอกเบี้ยจ่าย!$C1-[17]ดอกเบี้ยจ่าย!$E1)</definedName>
    <definedName name="_pr1">#REF!</definedName>
    <definedName name="_pr2" localSheetId="10">#REF!</definedName>
    <definedName name="_pr2" localSheetId="8">#REF!</definedName>
    <definedName name="_pr2" localSheetId="5">#REF!</definedName>
    <definedName name="_pr2" localSheetId="3">#REF!</definedName>
    <definedName name="_pr2" localSheetId="4">#REF!</definedName>
    <definedName name="_pr2" localSheetId="2">#REF!</definedName>
    <definedName name="_pr2">#REF!</definedName>
    <definedName name="_pr3654" localSheetId="10">#REF!</definedName>
    <definedName name="_pr3654" localSheetId="2">#REF!</definedName>
    <definedName name="_pr3654">#REF!</definedName>
    <definedName name="_pre789" localSheetId="10">#REF!</definedName>
    <definedName name="_pre789" localSheetId="2">#REF!</definedName>
    <definedName name="_pre789">#REF!</definedName>
    <definedName name="_Prn2" localSheetId="10">#REF!</definedName>
    <definedName name="_Prn2" localSheetId="2">#REF!</definedName>
    <definedName name="_Prn2">#REF!</definedName>
    <definedName name="_PRO_FINANC" localSheetId="10">#REF!</definedName>
    <definedName name="_PRO_FINANC" localSheetId="2">#REF!</definedName>
    <definedName name="_PRO_FINANC">#REF!</definedName>
    <definedName name="_pro1" localSheetId="10">#REF!</definedName>
    <definedName name="_pro1" localSheetId="2">#REF!</definedName>
    <definedName name="_pro1">#REF!</definedName>
    <definedName name="_pro2" localSheetId="10">#REF!</definedName>
    <definedName name="_pro2" localSheetId="2">#REF!</definedName>
    <definedName name="_pro2">#REF!</definedName>
    <definedName name="_PROJ_PER" localSheetId="10">#REF!</definedName>
    <definedName name="_PROJ_PER" localSheetId="2">#REF!</definedName>
    <definedName name="_PROJ_PER">#REF!</definedName>
    <definedName name="_ps100">#N/A</definedName>
    <definedName name="_ps3">IF([17]!Total.Payment&gt;[17]!First_Payment,1,"")</definedName>
    <definedName name="_R__59_BS_0_R__">#N/A</definedName>
    <definedName name="_Regression_Int">1</definedName>
    <definedName name="_rm2" localSheetId="10">#REF!</definedName>
    <definedName name="_rm2" localSheetId="8">#REF!</definedName>
    <definedName name="_rm2" localSheetId="5">#REF!</definedName>
    <definedName name="_rm2" localSheetId="3">#REF!</definedName>
    <definedName name="_rm2" localSheetId="4">#REF!</definedName>
    <definedName name="_rm2" localSheetId="2">#REF!</definedName>
    <definedName name="_rm2">#REF!</definedName>
    <definedName name="_RO1" localSheetId="10">[28]finance!#REF!</definedName>
    <definedName name="_RO1" localSheetId="8">[28]finance!#REF!</definedName>
    <definedName name="_RO1" localSheetId="5">[28]finance!#REF!</definedName>
    <definedName name="_RO1" localSheetId="3">[28]finance!#REF!</definedName>
    <definedName name="_RO1" localSheetId="4">[28]finance!#REF!</definedName>
    <definedName name="_RO1" localSheetId="2">[28]finance!#REF!</definedName>
    <definedName name="_RO1" localSheetId="0">[28]finance!#REF!</definedName>
    <definedName name="_RO1">[28]finance!#REF!</definedName>
    <definedName name="_s1">#N/A</definedName>
    <definedName name="_sd213" localSheetId="10">#REF!</definedName>
    <definedName name="_sd213" localSheetId="8">#REF!</definedName>
    <definedName name="_sd213" localSheetId="5">#REF!</definedName>
    <definedName name="_sd213" localSheetId="3">#REF!</definedName>
    <definedName name="_sd213" localSheetId="2">#REF!</definedName>
    <definedName name="_sd213">#REF!</definedName>
    <definedName name="_Sort" localSheetId="5" hidden="1">#REF!</definedName>
    <definedName name="_Sort" localSheetId="3" hidden="1">#REF!</definedName>
    <definedName name="_Sort" localSheetId="4" hidden="1">#REF!</definedName>
    <definedName name="_Sort" localSheetId="0" hidden="1">#REF!</definedName>
    <definedName name="_Sort" hidden="1">#REF!</definedName>
    <definedName name="_sort2" localSheetId="5" hidden="1">[64]SVH_42J!$N$8:$T$103</definedName>
    <definedName name="_sort2" localSheetId="3" hidden="1">[64]SVH_42J!$N$8:$T$103</definedName>
    <definedName name="_sort2" localSheetId="4" hidden="1">[64]SVH_42J!$N$8:$T$103</definedName>
    <definedName name="_sort2" hidden="1">[65]SVH_42J!$N$8:$T$103</definedName>
    <definedName name="_SOURCE" localSheetId="10">#REF!</definedName>
    <definedName name="_SOURCE" localSheetId="5">#REF!</definedName>
    <definedName name="_SOURCE" localSheetId="3">#REF!</definedName>
    <definedName name="_SOURCE" localSheetId="4">#REF!</definedName>
    <definedName name="_SOURCE" localSheetId="2">#REF!</definedName>
    <definedName name="_SOURCE">#REF!</definedName>
    <definedName name="_st1" localSheetId="10">#REF!</definedName>
    <definedName name="_st1" localSheetId="2">#REF!</definedName>
    <definedName name="_st1">#REF!</definedName>
    <definedName name="_str1" localSheetId="10">#REF!</definedName>
    <definedName name="_str1" localSheetId="2">#REF!</definedName>
    <definedName name="_str1">#REF!</definedName>
    <definedName name="_str2" localSheetId="10">#REF!</definedName>
    <definedName name="_str2" localSheetId="2">#REF!</definedName>
    <definedName name="_str2">#REF!</definedName>
    <definedName name="_str3" localSheetId="10">#REF!</definedName>
    <definedName name="_str3" localSheetId="2">#REF!</definedName>
    <definedName name="_str3">#REF!</definedName>
    <definedName name="_strl" localSheetId="10">#REF!</definedName>
    <definedName name="_strl" localSheetId="2">#REF!</definedName>
    <definedName name="_strl">#REF!</definedName>
    <definedName name="_sub1" localSheetId="4">#REF!</definedName>
    <definedName name="_sub1">#REF!</definedName>
    <definedName name="_ta2" localSheetId="10">#REF!</definedName>
    <definedName name="_ta2" localSheetId="2">#REF!</definedName>
    <definedName name="_ta2">#REF!</definedName>
    <definedName name="_Table1_In1" localSheetId="10" hidden="1">#REF!</definedName>
    <definedName name="_Table1_In1" localSheetId="2" hidden="1">#REF!</definedName>
    <definedName name="_Table1_In1" hidden="1">#REF!</definedName>
    <definedName name="_Table2_Out" localSheetId="10" hidden="1">#REF!</definedName>
    <definedName name="_Table2_Out" localSheetId="2" hidden="1">#REF!</definedName>
    <definedName name="_Table2_Out" hidden="1">#REF!</definedName>
    <definedName name="_te2" localSheetId="10">[34]ดอกเบี้ยจ่าย!$E$5</definedName>
    <definedName name="_te2" localSheetId="8">[34]ดอกเบี้ยจ่าย!$E$5</definedName>
    <definedName name="_te2" localSheetId="5">[38]ดอกเบี้ยจ่าย!$E$5</definedName>
    <definedName name="_te2" localSheetId="3">[38]ดอกเบี้ยจ่าย!$E$5</definedName>
    <definedName name="_te2" localSheetId="4">[38]ดอกเบี้ยจ่าย!$E$5</definedName>
    <definedName name="_te2" localSheetId="9">[34]ดอกเบี้ยจ่าย!$E$5</definedName>
    <definedName name="_te2" localSheetId="2">[32]ดอกเบี้ยจ่าย!$E$5</definedName>
    <definedName name="_te2" localSheetId="0">[17]ดอกเบี้ยจ่าย!$E$5</definedName>
    <definedName name="_te2">[32]ดอกเบี้ยจ่าย!$E$5</definedName>
    <definedName name="_tem36" localSheetId="10">[17]ดอกเบี้ยจ่าย!$G$5</definedName>
    <definedName name="_tem36" localSheetId="5">[17]ดอกเบี้ยจ่าย!$G$5</definedName>
    <definedName name="_tem36" localSheetId="3">[17]ดอกเบี้ยจ่าย!$G$5</definedName>
    <definedName name="_tem36" localSheetId="9">[17]ดอกเบี้ยจ่าย!$G$5</definedName>
    <definedName name="_tem36" localSheetId="2">[32]ดอกเบี้ยจ่าย!$G$5</definedName>
    <definedName name="_tem36" localSheetId="0">[17]ดอกเบี้ยจ่าย!$G$5</definedName>
    <definedName name="_tem36">[32]ดอกเบี้ยจ่าย!$G$5</definedName>
    <definedName name="_ter11" localSheetId="10">[17]ดอกเบี้ยจ่าย!$G$5</definedName>
    <definedName name="_ter11" localSheetId="5">[17]ดอกเบี้ยจ่าย!$G$5</definedName>
    <definedName name="_ter11" localSheetId="3">[17]ดอกเบี้ยจ่าย!$G$5</definedName>
    <definedName name="_ter11" localSheetId="9">[17]ดอกเบี้ยจ่าย!$G$5</definedName>
    <definedName name="_ter11" localSheetId="2">[32]ดอกเบี้ยจ่าย!$G$5</definedName>
    <definedName name="_ter11" localSheetId="0">[17]ดอกเบี้ยจ่าย!$G$5</definedName>
    <definedName name="_ter11">[32]ดอกเบี้ยจ่าย!$G$5</definedName>
    <definedName name="_ter12" localSheetId="10">[17]ดอกเบี้ยจ่าย!$G$5</definedName>
    <definedName name="_ter12" localSheetId="5">[32]ดอกเบี้ยจ่าย!$G$5</definedName>
    <definedName name="_ter12" localSheetId="4">[32]ดอกเบี้ยจ่าย!$G$5</definedName>
    <definedName name="_ter12" localSheetId="9">[17]ดอกเบี้ยจ่าย!$G$5</definedName>
    <definedName name="_ter12" localSheetId="2">[32]ดอกเบี้ยจ่าย!$G$5</definedName>
    <definedName name="_ter12" localSheetId="0">[17]ดอกเบี้ยจ่าย!$G$5</definedName>
    <definedName name="_ter12">[32]ดอกเบี้ยจ่าย!$G$5</definedName>
    <definedName name="_ter123" localSheetId="10">[17]ดอกเบี้ยจ่าย!$G$5</definedName>
    <definedName name="_ter123" localSheetId="5">[32]ดอกเบี้ยจ่าย!$G$5</definedName>
    <definedName name="_ter123" localSheetId="4">[32]ดอกเบี้ยจ่าย!$G$5</definedName>
    <definedName name="_ter123" localSheetId="9">[17]ดอกเบี้ยจ่าย!$G$5</definedName>
    <definedName name="_ter123" localSheetId="2">[32]ดอกเบี้ยจ่าย!$G$5</definedName>
    <definedName name="_ter123" localSheetId="0">[17]ดอกเบี้ยจ่าย!$G$5</definedName>
    <definedName name="_ter123">[32]ดอกเบี้ยจ่าย!$G$5</definedName>
    <definedName name="_ter456" localSheetId="10">[17]ดอกเบี้ยจ่าย!$E$5</definedName>
    <definedName name="_ter456" localSheetId="5">[32]ดอกเบี้ยจ่าย!$E$5</definedName>
    <definedName name="_ter456" localSheetId="4">[32]ดอกเบี้ยจ่าย!$E$5</definedName>
    <definedName name="_ter456" localSheetId="9">[17]ดอกเบี้ยจ่าย!$E$5</definedName>
    <definedName name="_ter456" localSheetId="2">[32]ดอกเบี้ยจ่าย!$E$5</definedName>
    <definedName name="_ter456" localSheetId="0">[17]ดอกเบี้ยจ่าย!$E$5</definedName>
    <definedName name="_ter456">[32]ดอกเบี้ยจ่าย!$E$5</definedName>
    <definedName name="_ter66" localSheetId="10">[17]ดอกเบี้ยจ่าย!$E$5</definedName>
    <definedName name="_ter66" localSheetId="5">[32]ดอกเบี้ยจ่าย!$E$5</definedName>
    <definedName name="_ter66" localSheetId="4">[32]ดอกเบี้ยจ่าย!$E$5</definedName>
    <definedName name="_ter66" localSheetId="9">[17]ดอกเบี้ยจ่าย!$E$5</definedName>
    <definedName name="_ter66" localSheetId="2">[32]ดอกเบี้ยจ่าย!$E$5</definedName>
    <definedName name="_ter66" localSheetId="0">[17]ดอกเบี้ยจ่าย!$E$5</definedName>
    <definedName name="_ter66">[32]ดอกเบี้ยจ่าย!$E$5</definedName>
    <definedName name="_to1" localSheetId="10">#N/A</definedName>
    <definedName name="_to1" localSheetId="8">#N/A</definedName>
    <definedName name="_to1" localSheetId="5">#N/A</definedName>
    <definedName name="_to1" localSheetId="3">#N/A</definedName>
    <definedName name="_to1" localSheetId="9">#N/A</definedName>
    <definedName name="_to1" localSheetId="2">([22]!ter*12)+[22]!mon</definedName>
    <definedName name="_to1" localSheetId="0">#N/A</definedName>
    <definedName name="_to1">([22]!ter*12)+[22]!mon</definedName>
    <definedName name="_to5" localSheetId="8">#N/A</definedName>
    <definedName name="_to5" localSheetId="9">(งบสรรพากร!td*12)+งบสรรพากร!teo</definedName>
    <definedName name="_to5">#N/A</definedName>
    <definedName name="_to6" localSheetId="8">#N/A</definedName>
    <definedName name="_to6" localSheetId="9">(งบสรรพากร!td*12)+งบสรรพากร!teo</definedName>
    <definedName name="_to6">#N/A</definedName>
    <definedName name="_to789" localSheetId="10">('DSCR (2)'!_ter456*12)+'DSCR (2)'!_ter123</definedName>
    <definedName name="_to789" localSheetId="8">([0]!_ter456*12)+[0]!_ter123</definedName>
    <definedName name="_to789" localSheetId="5">#N/A</definedName>
    <definedName name="_to789" localSheetId="3">#N/A</definedName>
    <definedName name="_to789" localSheetId="4">#N/A</definedName>
    <definedName name="_to789" localSheetId="9">(งบสรรพากร!_ter456*12)+งบสรรพากร!_ter123</definedName>
    <definedName name="_to789" localSheetId="2">('ภพ 30'!_ter456*12)+'ภพ 30'!_ter123</definedName>
    <definedName name="_to789" localSheetId="0">(รายละเอียด!_ter456*12)+รายละเอียด!_ter123</definedName>
    <definedName name="_to789">(_ter456*12)+_ter123</definedName>
    <definedName name="_to9">#N/A</definedName>
    <definedName name="_top1">#N/A</definedName>
    <definedName name="_tot124" localSheetId="8">#N/A</definedName>
    <definedName name="_tot124" localSheetId="9">(งบสรรพากร!term444*12)+งบสรรพากร!_ter11</definedName>
    <definedName name="_tot124" localSheetId="2">#N/A</definedName>
    <definedName name="_tot124">#N/A</definedName>
    <definedName name="_tot23" localSheetId="10">('DSCR (2)'!_ter66*12)+'DSCR (2)'!_ter12</definedName>
    <definedName name="_tot23" localSheetId="8">([0]!_ter66*12)+[0]!_ter12</definedName>
    <definedName name="_tot23" localSheetId="5">#N/A</definedName>
    <definedName name="_tot23" localSheetId="3">#N/A</definedName>
    <definedName name="_tot23" localSheetId="4">#N/A</definedName>
    <definedName name="_tot23" localSheetId="9">(งบสรรพากร!_ter66*12)+งบสรรพากร!_ter12</definedName>
    <definedName name="_tot23" localSheetId="2">('ภพ 30'!_ter66*12)+'ภพ 30'!_ter12</definedName>
    <definedName name="_tot23" localSheetId="0">(รายละเอียด!_ter66*12)+รายละเอียด!_ter12</definedName>
    <definedName name="_tot23">(_ter66*12)+_ter12</definedName>
    <definedName name="_tov3" localSheetId="10">('DSCR (2)'!td*12)+'DSCR (2)'!teo</definedName>
    <definedName name="_tov3" localSheetId="8">#N/A</definedName>
    <definedName name="_tov3" localSheetId="9">(งบสรรพากร!td*12)+งบสรรพากร!teo</definedName>
    <definedName name="_tov3" localSheetId="2">#N/A</definedName>
    <definedName name="_tov3">#N/A</definedName>
    <definedName name="_tp1" localSheetId="2">#N/A</definedName>
    <definedName name="_tp1">#N/A</definedName>
    <definedName name="_vv1">#N/A</definedName>
    <definedName name="_vv2">#N/A</definedName>
    <definedName name="_wc1">[70]งบ1!$F$98:$G$99,[70]งบ1!$I$98:$I$99,[70]งบ1!$K$98:$K$99,[70]งบ1!$F$101:$G$101,[70]งบ1!$I$101,[70]งบ1!$K$101,[70]งบ1!$F$103:$G$104,[70]งบ1!$I$103:$I$104,[70]งบ1!$K$103:$K$104,[70]งบ1!$F$106:$G$110,[70]งบ1!$I$106:$I$110,[70]งบ1!$K$106:$K$110,[70]งบ1!$F$112:$G$112,[70]งบ1!$I$112,[70]งบ1!$K$112,[70]งบ1!$F$114:$G$114,[70]งบ1!$I$114,[70]งบ1!$K$114,[70]งบ1!$F$118:$G$118,[70]งบ1!$I$118,[70]งบ1!$K$118</definedName>
    <definedName name="_WDR_" localSheetId="3">[71]วัดใต้!#REF!</definedName>
    <definedName name="_WDR_" localSheetId="4">[71]วัดใต้!#REF!</definedName>
    <definedName name="_WDR_" localSheetId="0">[71]วัดใต้!#REF!</definedName>
    <definedName name="_WDR_">[71]วัดใต้!#REF!</definedName>
    <definedName name="_WIR_D_2___APP1">#N/A</definedName>
    <definedName name="_yy1" localSheetId="10">IF(#REF!&gt;=[0]!_tp1,"",#REF!+1)</definedName>
    <definedName name="_yy1" localSheetId="8">#N/A</definedName>
    <definedName name="_yy1" localSheetId="5">IF(#REF!&gt;=_tp1,"",#REF!+1)</definedName>
    <definedName name="_yy1" localSheetId="3">IF(#REF!&gt;=_tp1,"",#REF!+1)</definedName>
    <definedName name="_yy1" localSheetId="4">IF(#REF!&gt;=_tp1,"",#REF!+1)</definedName>
    <definedName name="_yy1" localSheetId="9">IF(#REF!&gt;=_tp1,"",#REF!+1)</definedName>
    <definedName name="_yy1" localSheetId="2">IF(#REF!&gt;='ภพ 30'!_tp1,"",#REF!+1)</definedName>
    <definedName name="_yy1" localSheetId="0">IF(#REF!&gt;=_tp1,"",#REF!+1)</definedName>
    <definedName name="_yy1">IF(#REF!&gt;=_tp1,"",#REF!+1)</definedName>
    <definedName name="_zz1">#N/A</definedName>
    <definedName name="_zz10">IF(#REF!&gt;=_zz9,"",#REF!+1)</definedName>
    <definedName name="_zz100">#N/A</definedName>
    <definedName name="_zz101">IF(#REF!&gt;=_zz104,"",#REF!+1)</definedName>
    <definedName name="_zz102">#N/A</definedName>
    <definedName name="_zz103">#N/A</definedName>
    <definedName name="_zz104">#N/A</definedName>
    <definedName name="_zz105">Scheduled_Payment+Extra_Payment</definedName>
    <definedName name="_zz106">#N/A</definedName>
    <definedName name="_zz107">IF(#REF!&gt;=[0]!GHKHGKGHJ,"",#REF!+1)</definedName>
    <definedName name="_zz109">Scheduled_Payment+Extra_Payment</definedName>
    <definedName name="_zz11">#N/A</definedName>
    <definedName name="_zz110">IF(#REF!&lt;0.05,0,#REF!*[0]!รับจ่าย11)</definedName>
    <definedName name="_zz111">Scheduled_Payment+Extra_Payment</definedName>
    <definedName name="_zz112">IF(#REF!&lt;0.05,0,#REF!*_zz113)</definedName>
    <definedName name="_zz113">#N/A</definedName>
    <definedName name="_zz114">#N/A</definedName>
    <definedName name="_zz120">#N/A</definedName>
    <definedName name="_zz121">IF(#REF!&gt;=_zz122,"",#REF!+1)</definedName>
    <definedName name="_zz122">#N/A</definedName>
    <definedName name="_zz123">#N/A</definedName>
    <definedName name="_zz124">#N/A</definedName>
    <definedName name="_zz125">#N/A</definedName>
    <definedName name="_zz126">#N/A</definedName>
    <definedName name="_zz127">IF(#REF!&gt;=_zz132,"",#REF!+1)</definedName>
    <definedName name="_zz128">#N/A</definedName>
    <definedName name="_zz129">IF(#REF!&gt;=__top1,"",#REF!+1)</definedName>
    <definedName name="_zz13">#N/A</definedName>
    <definedName name="_zz130">#N/A</definedName>
    <definedName name="_zz131">#N/A</definedName>
    <definedName name="_zz132">#N/A</definedName>
    <definedName name="_zz133">Scheduled_Payment+Extra_Payment</definedName>
    <definedName name="_zz134">Scheduled_Payment+Extra_Payment</definedName>
    <definedName name="_zz135">IF(#REF!&gt;=__top1,"",#REF!+1)</definedName>
    <definedName name="_zz136">#N/A</definedName>
    <definedName name="_zz137">#N/A</definedName>
    <definedName name="_zz138">#N/A</definedName>
    <definedName name="_zz139">IF(#REF!&lt;0.05,0,#REF!*[0]!รับจ่าย11)</definedName>
    <definedName name="_zz14">#N/A</definedName>
    <definedName name="_zz140">Scheduled_Payment+Extra_Payment</definedName>
    <definedName name="_zz15">#N/A</definedName>
    <definedName name="_zz16">IF(#REF!&gt;=_zz20,"",#REF!+1)</definedName>
    <definedName name="_zz17">#N/A</definedName>
    <definedName name="_zz18">#N/A</definedName>
    <definedName name="_zz19">#N/A</definedName>
    <definedName name="_zz2">#N/A</definedName>
    <definedName name="_zz20">#N/A</definedName>
    <definedName name="_zz21">IF(#REF!&gt;=_zz20,"",#REF!+1)</definedName>
    <definedName name="_zz22">#N/A</definedName>
    <definedName name="_zz23">#N/A</definedName>
    <definedName name="_zz24">#N/A</definedName>
    <definedName name="_zz25">#N/A</definedName>
    <definedName name="_zz26">IF(#REF!&gt;=_zz30,"",#REF!+1)</definedName>
    <definedName name="_zz27">#N/A</definedName>
    <definedName name="_zz28">#N/A</definedName>
    <definedName name="_zz29">#N/A</definedName>
    <definedName name="_zz3">#N/A</definedName>
    <definedName name="_zz30">#N/A</definedName>
    <definedName name="_zz31">IF(#REF!&gt;=_zz30,"",#REF!+1)</definedName>
    <definedName name="_zz32">IF(#REF!&gt;=___tp1,"",#REF!+1)</definedName>
    <definedName name="_zz33">IF(#REF!&gt;=___tp1,"",#REF!+1)</definedName>
    <definedName name="_zz34">IF(#REF!&gt;=__tp1,"",#REF!+1)</definedName>
    <definedName name="_zz35">#N/A</definedName>
    <definedName name="_zz36">#N/A</definedName>
    <definedName name="_zz37">#N/A</definedName>
    <definedName name="_zz38">IF(#REF!&gt;=[0]!GHKHGKGHJ,"",#REF!+1)</definedName>
    <definedName name="_zz39">#N/A</definedName>
    <definedName name="_zz4">#N/A</definedName>
    <definedName name="_zz40">#N/A</definedName>
    <definedName name="_zz41">#N/A</definedName>
    <definedName name="_zz42">IF(#REF!&lt;0.05,0,#REF!*_zz43)</definedName>
    <definedName name="_zz43">#N/A</definedName>
    <definedName name="_zz44">#N/A</definedName>
    <definedName name="_zz45">#N/A</definedName>
    <definedName name="_zz46">IF(#REF!&gt;=[0]!_mm9,"",#REF!+1)</definedName>
    <definedName name="_zz47">IF(#REF!&gt;=_zz48,"",#REF!+1)</definedName>
    <definedName name="_zz48">#N/A</definedName>
    <definedName name="_zz49">#N/A</definedName>
    <definedName name="_zz5">IF(#REF!&gt;=_zz9,"",#REF!+1)</definedName>
    <definedName name="_zz50">#N/A</definedName>
    <definedName name="_zz51">Scheduled_Payment+Extra_Payment</definedName>
    <definedName name="_zz53">Scheduled_Payment+Extra_Payment</definedName>
    <definedName name="_zz54">IF(#REF!&gt;=__top1,"",#REF!+1)</definedName>
    <definedName name="_zz55">#N/A</definedName>
    <definedName name="_zz56">IF(#REF!&lt;0.05,0,#REF!*[0]!รับจ่าย11)</definedName>
    <definedName name="_zz57">Scheduled_Payment+Extra_Payment</definedName>
    <definedName name="_zz58">IF(#REF!&gt;=_zz60,"",#REF!+1)</definedName>
    <definedName name="_zz59">#N/A</definedName>
    <definedName name="_zz6">#N/A</definedName>
    <definedName name="_zz60">#N/A</definedName>
    <definedName name="_zz61">IF(#REF!&gt;=_zz60,"",#REF!+1)</definedName>
    <definedName name="_zz62">IF(#REF!&gt;=_zz65,"",#REF!+1)</definedName>
    <definedName name="_zz64">#N/A</definedName>
    <definedName name="_zz65">#N/A</definedName>
    <definedName name="_zz67">IF(#REF!&gt;=_zz65,"",#REF!+1)</definedName>
    <definedName name="_zz68">IF(#REF!&gt;=___tp1,"",#REF!+1)</definedName>
    <definedName name="_zz69">IF(#REF!&gt;=___tp1,"",#REF!+1)</definedName>
    <definedName name="_zz7">#N/A</definedName>
    <definedName name="_zz70">IF(#REF!&gt;=__tp1,"",#REF!+1)</definedName>
    <definedName name="_zz71">#N/A</definedName>
    <definedName name="_zz72">#N/A</definedName>
    <definedName name="_zz73">IF(#REF!&gt;=[0]!_mm9,"",#REF!+1)</definedName>
    <definedName name="_zz74">IF(#REF!&gt;=[0]!GHKHGKGHJ,"",#REF!+1)</definedName>
    <definedName name="_zz75">#N/A</definedName>
    <definedName name="_zz76">IF(#REF!&gt;=[0]!GHKHGKGHJ,"",#REF!+1)</definedName>
    <definedName name="_zz77">Scheduled_Payment+Extra_Payment</definedName>
    <definedName name="_zz78">IF(#REF!&lt;0.05,0,#REF!*[0]!รับจ่าย11)</definedName>
    <definedName name="_zz79">Scheduled_Payment+Extra_Payment</definedName>
    <definedName name="_zz8">#N/A</definedName>
    <definedName name="_zz80">IF(#REF!&lt;0.05,0,#REF!*_zz81)</definedName>
    <definedName name="_zz81">#N/A</definedName>
    <definedName name="_zz82">#N/A</definedName>
    <definedName name="_zz83">#N/A</definedName>
    <definedName name="_zz87">#N/A</definedName>
    <definedName name="_zz88">#N/A</definedName>
    <definedName name="_zz89">IF(#REF!&gt;=__top1,"",#REF!+1)</definedName>
    <definedName name="_zz9">#N/A</definedName>
    <definedName name="_zz90">#N/A</definedName>
    <definedName name="_zz92">IF(#REF!&gt;=_zz50,"",#REF!+1)</definedName>
    <definedName name="_zz93">#N/A</definedName>
    <definedName name="_zz94">#N/A</definedName>
    <definedName name="_zz95">#N/A</definedName>
    <definedName name="_zz96">#N/A</definedName>
    <definedName name="_zz97">IF(#REF!&gt;=_zz40,"",#REF!+1)</definedName>
    <definedName name="_zz98">#N/A</definedName>
    <definedName name="_zz99">#N/A</definedName>
    <definedName name="_" localSheetId="4">#REF!</definedName>
    <definedName name="_" localSheetId="0">#REF!</definedName>
    <definedName name="_">#REF!</definedName>
    <definedName name="_b" localSheetId="4">#REF!</definedName>
    <definedName name="_b">#REF!</definedName>
    <definedName name="_b湃" localSheetId="4">#REF!</definedName>
    <definedName name="_b湃">#REF!</definedName>
    <definedName name="_b湃〥" localSheetId="4">#REF!</definedName>
    <definedName name="_b湃〥">#REF!</definedName>
    <definedName name="_b湃〥앨" localSheetId="4">#REF!</definedName>
    <definedName name="_b湃〥앨">#REF!</definedName>
    <definedName name="\">#N/A</definedName>
    <definedName name="\a" localSheetId="10">#REF!</definedName>
    <definedName name="\a" localSheetId="8">#REF!</definedName>
    <definedName name="\a" localSheetId="5">#REF!</definedName>
    <definedName name="\a" localSheetId="7">#REF!</definedName>
    <definedName name="\a" localSheetId="3">#REF!</definedName>
    <definedName name="\a" localSheetId="2">#REF!</definedName>
    <definedName name="\a">#REF!</definedName>
    <definedName name="\aa" localSheetId="10">[72]finance!#REF!</definedName>
    <definedName name="\aa" localSheetId="5">[72]finance!#REF!</definedName>
    <definedName name="\aa" localSheetId="3">[72]finance!#REF!</definedName>
    <definedName name="\aa" localSheetId="2">[72]finance!#REF!</definedName>
    <definedName name="\aa" localSheetId="0">[72]finance!#REF!</definedName>
    <definedName name="\aa">[72]finance!#REF!</definedName>
    <definedName name="\b" localSheetId="10">#REF!</definedName>
    <definedName name="\b" localSheetId="8">#REF!</definedName>
    <definedName name="\b" localSheetId="5">#REF!</definedName>
    <definedName name="\b" localSheetId="3">#REF!</definedName>
    <definedName name="\b" localSheetId="2">#REF!</definedName>
    <definedName name="\b">#REF!</definedName>
    <definedName name="\c" localSheetId="10">#REF!</definedName>
    <definedName name="\c" localSheetId="8">[28]finance!#REF!</definedName>
    <definedName name="\c" localSheetId="5">#REF!</definedName>
    <definedName name="\c" localSheetId="3">#REF!</definedName>
    <definedName name="\c" localSheetId="4">#REF!</definedName>
    <definedName name="\c" localSheetId="9">[28]finance!#REF!</definedName>
    <definedName name="\c" localSheetId="2">[28]finance!#REF!</definedName>
    <definedName name="\c" localSheetId="0">#REF!</definedName>
    <definedName name="\c">#REF!</definedName>
    <definedName name="\d" localSheetId="10">#REF!</definedName>
    <definedName name="\d" localSheetId="5">#REF!</definedName>
    <definedName name="\d" localSheetId="3">#REF!</definedName>
    <definedName name="\d" localSheetId="2">#REF!</definedName>
    <definedName name="\d">#REF!</definedName>
    <definedName name="\e" localSheetId="10">#REF!</definedName>
    <definedName name="\e" localSheetId="2">#REF!</definedName>
    <definedName name="\e">#REF!</definedName>
    <definedName name="\f" localSheetId="10">#REF!</definedName>
    <definedName name="\f" localSheetId="8">#REF!</definedName>
    <definedName name="\f" localSheetId="9">#REF!</definedName>
    <definedName name="\f" localSheetId="2">#REF!</definedName>
    <definedName name="\f">#REF!</definedName>
    <definedName name="\g" localSheetId="10">#REF!</definedName>
    <definedName name="\g" localSheetId="2">#REF!</definedName>
    <definedName name="\g">#REF!</definedName>
    <definedName name="\h" localSheetId="10">#REF!</definedName>
    <definedName name="\h" localSheetId="8">#REF!</definedName>
    <definedName name="\h" localSheetId="2">#REF!</definedName>
    <definedName name="\h">#REF!</definedName>
    <definedName name="\i" localSheetId="10">#N/A</definedName>
    <definedName name="\i" localSheetId="8">#REF!</definedName>
    <definedName name="\i" localSheetId="5">#N/A</definedName>
    <definedName name="\i" localSheetId="3">#N/A</definedName>
    <definedName name="\i" localSheetId="9">#REF!</definedName>
    <definedName name="\i" localSheetId="2">#REF!</definedName>
    <definedName name="\i" localSheetId="0">#N/A</definedName>
    <definedName name="\i">#REF!</definedName>
    <definedName name="\j" localSheetId="10">#N/A</definedName>
    <definedName name="\j" localSheetId="8">#REF!</definedName>
    <definedName name="\j" localSheetId="5">#N/A</definedName>
    <definedName name="\j" localSheetId="3">#N/A</definedName>
    <definedName name="\j" localSheetId="9">#REF!</definedName>
    <definedName name="\j" localSheetId="2">#REF!</definedName>
    <definedName name="\j" localSheetId="0">#N/A</definedName>
    <definedName name="\j">#REF!</definedName>
    <definedName name="\k" localSheetId="10">#N/A</definedName>
    <definedName name="\k" localSheetId="8">#REF!</definedName>
    <definedName name="\k" localSheetId="5">#N/A</definedName>
    <definedName name="\k" localSheetId="3">#N/A</definedName>
    <definedName name="\k" localSheetId="9">#REF!</definedName>
    <definedName name="\k" localSheetId="2">#REF!</definedName>
    <definedName name="\k" localSheetId="0">#N/A</definedName>
    <definedName name="\k">#REF!</definedName>
    <definedName name="\l" localSheetId="10">#REF!</definedName>
    <definedName name="\l" localSheetId="8">#REF!</definedName>
    <definedName name="\l" localSheetId="5">#REF!</definedName>
    <definedName name="\l" localSheetId="3">#REF!</definedName>
    <definedName name="\l" localSheetId="4">#REF!</definedName>
    <definedName name="\l" localSheetId="2">#REF!</definedName>
    <definedName name="\l">#REF!</definedName>
    <definedName name="\m" localSheetId="10">#N/A</definedName>
    <definedName name="\m" localSheetId="8">#REF!</definedName>
    <definedName name="\m" localSheetId="5">#N/A</definedName>
    <definedName name="\m" localSheetId="3">#N/A</definedName>
    <definedName name="\m" localSheetId="9">#REF!</definedName>
    <definedName name="\m" localSheetId="2">#REF!</definedName>
    <definedName name="\m" localSheetId="0">#N/A</definedName>
    <definedName name="\m">#REF!</definedName>
    <definedName name="\n" localSheetId="10">#N/A</definedName>
    <definedName name="\n" localSheetId="8">#REF!</definedName>
    <definedName name="\n" localSheetId="5">#N/A</definedName>
    <definedName name="\n" localSheetId="3">#N/A</definedName>
    <definedName name="\n" localSheetId="9">#REF!</definedName>
    <definedName name="\n" localSheetId="2">#REF!</definedName>
    <definedName name="\n" localSheetId="0">#N/A</definedName>
    <definedName name="\n">#REF!</definedName>
    <definedName name="\o" localSheetId="10">#N/A</definedName>
    <definedName name="\o" localSheetId="8">#REF!</definedName>
    <definedName name="\o" localSheetId="5">#N/A</definedName>
    <definedName name="\o" localSheetId="3">#N/A</definedName>
    <definedName name="\o" localSheetId="9">#REF!</definedName>
    <definedName name="\o" localSheetId="2">#REF!</definedName>
    <definedName name="\o" localSheetId="0">#N/A</definedName>
    <definedName name="\o">#REF!</definedName>
    <definedName name="\p" localSheetId="10">#REF!</definedName>
    <definedName name="\p" localSheetId="8">#REF!</definedName>
    <definedName name="\p" localSheetId="5">#REF!</definedName>
    <definedName name="\p" localSheetId="3">#REF!</definedName>
    <definedName name="\p" localSheetId="4">#REF!</definedName>
    <definedName name="\p" localSheetId="2">#REF!</definedName>
    <definedName name="\p">#REF!</definedName>
    <definedName name="\q" localSheetId="10">#REF!</definedName>
    <definedName name="\q" localSheetId="2">#REF!</definedName>
    <definedName name="\q">#REF!</definedName>
    <definedName name="\r" localSheetId="10">#REF!</definedName>
    <definedName name="\r" localSheetId="8">#REF!</definedName>
    <definedName name="\r" localSheetId="2">#REF!</definedName>
    <definedName name="\r">#REF!</definedName>
    <definedName name="\s" localSheetId="10">#REF!</definedName>
    <definedName name="\s" localSheetId="2">#REF!</definedName>
    <definedName name="\s">#REF!</definedName>
    <definedName name="\t" localSheetId="10">#REF!</definedName>
    <definedName name="\t" localSheetId="8">#REF!</definedName>
    <definedName name="\t" localSheetId="2">#REF!</definedName>
    <definedName name="\t">#REF!</definedName>
    <definedName name="\u" localSheetId="10">#N/A</definedName>
    <definedName name="\u" localSheetId="8">#REF!</definedName>
    <definedName name="\u" localSheetId="5">#N/A</definedName>
    <definedName name="\u" localSheetId="3">#N/A</definedName>
    <definedName name="\u" localSheetId="9">#REF!</definedName>
    <definedName name="\u" localSheetId="2">#REF!</definedName>
    <definedName name="\u" localSheetId="0">#N/A</definedName>
    <definedName name="\u">#REF!</definedName>
    <definedName name="\v" localSheetId="10">#REF!</definedName>
    <definedName name="\v" localSheetId="5">#REF!</definedName>
    <definedName name="\v" localSheetId="3">#REF!</definedName>
    <definedName name="\v" localSheetId="2">#REF!</definedName>
    <definedName name="\v">#REF!</definedName>
    <definedName name="\vc" localSheetId="4">#REF!</definedName>
    <definedName name="\vc">#REF!</definedName>
    <definedName name="\w" localSheetId="10">#N/A</definedName>
    <definedName name="\w" localSheetId="8">#REF!</definedName>
    <definedName name="\w" localSheetId="5">#N/A</definedName>
    <definedName name="\w" localSheetId="3">#N/A</definedName>
    <definedName name="\w" localSheetId="9">#REF!</definedName>
    <definedName name="\w" localSheetId="2">#REF!</definedName>
    <definedName name="\w" localSheetId="0">#N/A</definedName>
    <definedName name="\w">#REF!</definedName>
    <definedName name="\x" localSheetId="10">'[73]LMP-WC'!#REF!</definedName>
    <definedName name="\x" localSheetId="5">'[74]LMP-WC'!#REF!</definedName>
    <definedName name="\x" localSheetId="3">'[74]LMP-WC'!#REF!</definedName>
    <definedName name="\x" localSheetId="4">'[74]LMP-WC'!#REF!</definedName>
    <definedName name="\x" localSheetId="2">'[73]LMP-WC'!#REF!</definedName>
    <definedName name="\x" localSheetId="0">'[75]LMP-WC'!#REF!</definedName>
    <definedName name="\x">'[73]LMP-WC'!#REF!</definedName>
    <definedName name="\y" localSheetId="10">#REF!</definedName>
    <definedName name="\y" localSheetId="8">#REF!</definedName>
    <definedName name="\y" localSheetId="5">#REF!</definedName>
    <definedName name="\y" localSheetId="3">#REF!</definedName>
    <definedName name="\y" localSheetId="4">#REF!</definedName>
    <definedName name="\y" localSheetId="2">#REF!</definedName>
    <definedName name="\y">#REF!</definedName>
    <definedName name="\z" localSheetId="10">#REF!</definedName>
    <definedName name="\z" localSheetId="2">#REF!</definedName>
    <definedName name="\z">#REF!</definedName>
    <definedName name="√">"SQRT"</definedName>
    <definedName name="ๆ" localSheetId="8">[76]การเงิน!$A$263</definedName>
    <definedName name="ๆ" localSheetId="5">#N/A</definedName>
    <definedName name="ๆ" localSheetId="4">#N/A</definedName>
    <definedName name="ๆ" localSheetId="9">IF(#REF!&gt;=ห,"",#REF!+1)</definedName>
    <definedName name="ๆ" localSheetId="0">IF(#REF!&gt;=ห,"",#REF!+1)</definedName>
    <definedName name="ๆ">#N/A</definedName>
    <definedName name="ๆๆ">#N/A</definedName>
    <definedName name="ๆๆๆ" localSheetId="8">#REF!</definedName>
    <definedName name="ๆๆๆ" localSheetId="5">IF([77]FL00008!$A1="",0,[77]FL00008!$E1048576+[77]FL00008!$B1)</definedName>
    <definedName name="ๆๆๆ" localSheetId="3">IF([77]FL00008!$A1="",0,[77]FL00008!$E1048576+[77]FL00008!$B1)</definedName>
    <definedName name="ๆๆๆ" localSheetId="4">IF([77]FL00008!$A1="",0,[77]FL00008!$E1048576+[77]FL00008!$B1)</definedName>
    <definedName name="ๆๆๆ" localSheetId="9">#REF!</definedName>
    <definedName name="ๆๆๆ" localSheetId="0">IF([78]FL00008!$A1="",0,[78]FL00008!$E1048576+[78]FL00008!$B1)</definedName>
    <definedName name="ๆๆๆ">IF([79]FL00008!$A1="",0,[79]FL00008!$E1048576+[79]FL00008!$B1)</definedName>
    <definedName name="ๆๆๆๆ" localSheetId="5">#REF!</definedName>
    <definedName name="ๆๆๆๆ" localSheetId="3">#REF!</definedName>
    <definedName name="ๆๆๆๆ" localSheetId="4">#REF!</definedName>
    <definedName name="ๆๆๆๆ">#REF!</definedName>
    <definedName name="ๆๆๆๆๆ" localSheetId="8">IF(นนน&gt;'[8]รายชื่อบริษัทเช่า ปี 55'!First_Payment,1,"")</definedName>
    <definedName name="ๆๆๆๆๆ" localSheetId="5">IF(ความต้องการ!นนน&gt;'[8]รายชื่อบริษัทเช่า ปี 55'!First_Payment,1,"")</definedName>
    <definedName name="ๆๆๆๆๆ" localSheetId="3">IF(โครงสร้าง!นนน&gt;'[8]รายชื่อบริษัทเช่า ปี 55'!First_Payment,1,"")</definedName>
    <definedName name="ๆๆๆๆๆ" localSheetId="4">IF(งบการเงิน!นนน&gt;'[8]รายชื่อบริษัทเช่า ปี 55'!First_Payment,1,"")</definedName>
    <definedName name="ๆๆๆๆๆ" localSheetId="9">IF(นนน&gt;'[8]รายชื่อบริษัทเช่า ปี 55'!First_Payment,1,"")</definedName>
    <definedName name="ๆๆๆๆๆ" localSheetId="0">#N/A</definedName>
    <definedName name="ๆๆๆๆๆ">IF(นนน&gt;'[8]รายชื่อบริษัทเช่า ปี 55'!First_Payment,1,"")</definedName>
    <definedName name="a" localSheetId="10">#REF!</definedName>
    <definedName name="A" localSheetId="8">#REF!</definedName>
    <definedName name="A" localSheetId="9">#REF!</definedName>
    <definedName name="a" localSheetId="2">IF(#REF!&lt;0.05,0,#REF!-#REF!)</definedName>
    <definedName name="a">#REF!</definedName>
    <definedName name="A_1">#N/A</definedName>
    <definedName name="A_2">#N/A</definedName>
    <definedName name="a_3" localSheetId="5">#REF!</definedName>
    <definedName name="a_3" localSheetId="3">#REF!</definedName>
    <definedName name="a_3" localSheetId="4">#REF!</definedName>
    <definedName name="a_3">#REF!</definedName>
    <definedName name="a_4" localSheetId="4">#REF!</definedName>
    <definedName name="a_4">#REF!</definedName>
    <definedName name="A_R" localSheetId="10">#REF!</definedName>
    <definedName name="A_R" localSheetId="4">#REF!</definedName>
    <definedName name="A_R" localSheetId="2">#REF!</definedName>
    <definedName name="A_R">#REF!</definedName>
    <definedName name="AA">#N/A</definedName>
    <definedName name="aaa" localSheetId="10">IF(#REF!-#REF!&lt;1,0,#REF!-#REF!)</definedName>
    <definedName name="aaa" localSheetId="8">IF(#REF!="",0,#REF!+#REF!)</definedName>
    <definedName name="aaa" localSheetId="5">IF(#REF!-#REF!&lt;1,0,#REF!-#REF!)</definedName>
    <definedName name="aaa" localSheetId="7">IF(#REF!-#REF!&lt;1,0,#REF!-#REF!)</definedName>
    <definedName name="aaa" localSheetId="3">IF(#REF!-#REF!&lt;1,0,#REF!-#REF!)</definedName>
    <definedName name="aaa" localSheetId="4">IF(#REF!-#REF!&lt;1,0,#REF!-#REF!)</definedName>
    <definedName name="aaa" localSheetId="9">IF(#REF!="",0,#REF!+#REF!)</definedName>
    <definedName name="aaa" localSheetId="2">IF(#REF!="",0,#REF!+#REF!)</definedName>
    <definedName name="aaa">IF(#REF!-#REF!&lt;1,0,#REF!-#REF!)</definedName>
    <definedName name="aaa_1" localSheetId="4">#REF!</definedName>
    <definedName name="aaa_1">#REF!</definedName>
    <definedName name="aaaa">#N/A</definedName>
    <definedName name="aaaa63">#N/A</definedName>
    <definedName name="aaaaa" localSheetId="8">#REF!</definedName>
    <definedName name="aaaaa" localSheetId="9">#REF!</definedName>
    <definedName name="aaaaa">#N/A</definedName>
    <definedName name="aaaaaa" localSheetId="10">#REF!</definedName>
    <definedName name="aaaaaa" localSheetId="5">#REF!</definedName>
    <definedName name="aaaaaa" localSheetId="3">#REF!</definedName>
    <definedName name="aaaaaa" localSheetId="2">#REF!</definedName>
    <definedName name="aaaaaa">#REF!</definedName>
    <definedName name="aaaaaaa">#N/A</definedName>
    <definedName name="AAAAAAAA" localSheetId="5">#REF!</definedName>
    <definedName name="AAAAAAAA" localSheetId="3">#REF!</definedName>
    <definedName name="AAAAAAAA" localSheetId="4">#REF!</definedName>
    <definedName name="AAAAAAAA" localSheetId="0">#REF!</definedName>
    <definedName name="AAAAAAAA">#REF!</definedName>
    <definedName name="aaaaaaaaa">#N/A</definedName>
    <definedName name="aaaaaaaaaa">#N/A</definedName>
    <definedName name="aaaaaaaaaaaa">#N/A</definedName>
    <definedName name="aaaaaaaaaaaaa">#N/A</definedName>
    <definedName name="aaaaaaaaaaaaaaaaaaaaa">#N/A</definedName>
    <definedName name="aaaaaaaaalllllllllll" localSheetId="10">#REF!</definedName>
    <definedName name="aaaaaaaaalllllllllll" localSheetId="8">#REF!</definedName>
    <definedName name="aaaaaaaaalllllllllll" localSheetId="5">#REF!</definedName>
    <definedName name="aaaaaaaaalllllllllll" localSheetId="3">#REF!</definedName>
    <definedName name="aaaaaaaaalllllllllll" localSheetId="4">#REF!</definedName>
    <definedName name="aaaaaaaaalllllllllll" localSheetId="2">#REF!</definedName>
    <definedName name="aaaaaaaaalllllllllll">#REF!</definedName>
    <definedName name="aafwfaegqfsd" localSheetId="10">[80]finance!#REF!</definedName>
    <definedName name="aafwfaegqfsd" localSheetId="8">[80]finance!#REF!</definedName>
    <definedName name="aafwfaegqfsd" localSheetId="5">[80]finance!#REF!</definedName>
    <definedName name="aafwfaegqfsd" localSheetId="3">[80]finance!#REF!</definedName>
    <definedName name="aafwfaegqfsd" localSheetId="4">[80]finance!#REF!</definedName>
    <definedName name="aafwfaegqfsd" localSheetId="2">[80]finance!#REF!</definedName>
    <definedName name="aafwfaegqfsd">[80]finance!#REF!</definedName>
    <definedName name="aao">#N/A</definedName>
    <definedName name="aas" localSheetId="10">#REF!</definedName>
    <definedName name="aas" localSheetId="8">#REF!</definedName>
    <definedName name="aas" localSheetId="5">#REF!</definedName>
    <definedName name="aas" localSheetId="3">#REF!</definedName>
    <definedName name="aas" localSheetId="2">#REF!</definedName>
    <definedName name="aas">#REF!</definedName>
    <definedName name="ab" localSheetId="5">#N/A</definedName>
    <definedName name="ab" localSheetId="4">#N/A</definedName>
    <definedName name="ab" localSheetId="0">IF(#REF!&gt;='[9]รายชื่อบริษัทเช่า ปี 55'!Total.Payment,"",#REF!+1)</definedName>
    <definedName name="ab">#N/A</definedName>
    <definedName name="ABC" localSheetId="8">IF(#REF!&gt;=[81]ฟอร์มเบิกเงินกู้เปล่า!Total.Payment,"",#REF!+1)</definedName>
    <definedName name="ABC">#N/A</definedName>
    <definedName name="abcd">#N/A</definedName>
    <definedName name="acc" localSheetId="10">#N/A</definedName>
    <definedName name="acc" localSheetId="8">#N/A</definedName>
    <definedName name="acc" localSheetId="5">#N/A</definedName>
    <definedName name="acc" localSheetId="3">#N/A</definedName>
    <definedName name="acc" localSheetId="4">#N/A</definedName>
    <definedName name="acc" localSheetId="9">#N/A</definedName>
    <definedName name="acc" localSheetId="2">IF(#REF!="",0,#REF!+#REF!)</definedName>
    <definedName name="acc" localSheetId="0">('[9]รายชื่อบริษัทเช่า ปี 55'!Term_In_Year*12)+'[9]รายชื่อบริษัทเช่า ปี 55'!Term_In_Month</definedName>
    <definedName name="acc">IF(#REF!="",0,#REF!+#REF!)</definedName>
    <definedName name="acc_1">#N/A</definedName>
    <definedName name="acc_2">#N/A</definedName>
    <definedName name="ACC_DEP">#REF!</definedName>
    <definedName name="acc_Interest">IF(#REF!="",0,#REF!+#REF!)</definedName>
    <definedName name="ACC_L_R">#REF!</definedName>
    <definedName name="acc_type" localSheetId="10">#REF!</definedName>
    <definedName name="acc_type" localSheetId="5">#REF!</definedName>
    <definedName name="acc_type" localSheetId="3">#REF!</definedName>
    <definedName name="acc_type" localSheetId="2">#REF!</definedName>
    <definedName name="acc_type">#REF!</definedName>
    <definedName name="ACC.DEP" localSheetId="10">#REF!</definedName>
    <definedName name="ACC.DEP" localSheetId="5">#REF!</definedName>
    <definedName name="ACC.DEP" localSheetId="3">#REF!</definedName>
    <definedName name="ACC.DEP" localSheetId="4">#REF!</definedName>
    <definedName name="ACC.DEP" localSheetId="2">#REF!</definedName>
    <definedName name="ACC.DEP">#REF!</definedName>
    <definedName name="acc.Interest" localSheetId="10">IF(#REF!="",0,#REF!+#REF!)</definedName>
    <definedName name="acc.Interest" localSheetId="8">IF(#REF!="",0,#REF!+#REF!)</definedName>
    <definedName name="acc.Interest" localSheetId="5">IF(#REF!="",0,#REF!+#REF!)</definedName>
    <definedName name="acc.Interest" localSheetId="3">IF(#REF!="",0,#REF!+#REF!)</definedName>
    <definedName name="acc.Interest" localSheetId="4">IF(#REF!="",0,#REF!+#REF!)</definedName>
    <definedName name="acc.Interest" localSheetId="2">IF(#REF!="",0,#REF!+#REF!)</definedName>
    <definedName name="acc.Interest">IF(#REF!="",0,#REF!+#REF!)</definedName>
    <definedName name="Acc.Interest1">#N/A</definedName>
    <definedName name="ACC.L_R" localSheetId="10">#REF!</definedName>
    <definedName name="ACC.L_R" localSheetId="5">#REF!</definedName>
    <definedName name="ACC.L_R" localSheetId="3">#REF!</definedName>
    <definedName name="ACC.L_R" localSheetId="4">#REF!</definedName>
    <definedName name="ACC.L_R" localSheetId="2">#REF!</definedName>
    <definedName name="ACC.L_R">#REF!</definedName>
    <definedName name="ACCC22">#N/A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"C:\BPS Management\Data\pricelist.dbf"</definedName>
    <definedName name="accin" localSheetId="10">IF(#REF!="",0,#REF!+#REF!)</definedName>
    <definedName name="accin" localSheetId="5">IF(#REF!="",0,#REF!+#REF!)</definedName>
    <definedName name="accin" localSheetId="3">IF(#REF!="",0,#REF!+#REF!)</definedName>
    <definedName name="accin" localSheetId="4">IF(#REF!="",0,#REF!+#REF!)</definedName>
    <definedName name="accin" localSheetId="2">IF(#REF!="",0,#REF!+#REF!)</definedName>
    <definedName name="accin">IF(#REF!="",0,#REF!+#REF!)</definedName>
    <definedName name="Account_Payable_Turnover" localSheetId="10">[82]Assumption!$D$97</definedName>
    <definedName name="Account_Payable_Turnover" localSheetId="5">[82]Assumption!$D$97</definedName>
    <definedName name="Account_Payable_Turnover" localSheetId="3">[82]Assumption!$D$97</definedName>
    <definedName name="Account_Payable_Turnover" localSheetId="4">[82]Assumption!$D$97</definedName>
    <definedName name="Account_Payable_Turnover" localSheetId="2">[82]Assumption!$D$97</definedName>
    <definedName name="Account_Payable_Turnover" localSheetId="0">#REF!</definedName>
    <definedName name="Account_Payable_Turnover">[83]Assumption!$D$97</definedName>
    <definedName name="Account_Receivable_Turnover" localSheetId="5">[84]Assumption!$D$18</definedName>
    <definedName name="Account_Receivable_Turnover" localSheetId="3">[84]Assumption!$D$18</definedName>
    <definedName name="Account_Receivable_Turnover" localSheetId="4">[84]Assumption!$D$18</definedName>
    <definedName name="Account_Receivable_Turnover" localSheetId="0">#REF!</definedName>
    <definedName name="Account_Receivable_Turnover">#REF!</definedName>
    <definedName name="AccPayment">IF([85]PMT!$A1="",0,[85]PMT!$F1048576+[85]PMT!$C1)</definedName>
    <definedName name="accprofit" localSheetId="10">#REF!</definedName>
    <definedName name="accprofit" localSheetId="8">#REF!</definedName>
    <definedName name="accprofit" localSheetId="5">#REF!</definedName>
    <definedName name="accprofit" localSheetId="3">#REF!</definedName>
    <definedName name="accprofit" localSheetId="4">#REF!</definedName>
    <definedName name="accprofit" localSheetId="2">#REF!</definedName>
    <definedName name="accprofit">#REF!</definedName>
    <definedName name="Accu_interest" localSheetId="8">IF([86]PAYMENT!$A1="",0,[86]PAYMENT!A1048576+[86]PAYMENT!XFC1)</definedName>
    <definedName name="Accu_interest" localSheetId="5">IF([87]Payment!$A1="",0,[87]Payment!A1048576+[87]Payment!XFC1)</definedName>
    <definedName name="Accu_interest" localSheetId="4">IF([87]Payment!$A1="",0,[87]Payment!A1048576+[87]Payment!XFC1)</definedName>
    <definedName name="Accu_interest" localSheetId="9">IF([86]PAYMENT!$A1="",0,[86]PAYMENT!A1048576+[86]PAYMENT!XFC1)</definedName>
    <definedName name="Accu_interest" localSheetId="0">IF([88]PAYMENT!$A1="",0,[88]PAYMENT!A1048576+[88]PAYMENT!XFC1)</definedName>
    <definedName name="Accu_interest">IF([87]Payment!$A1="",0,[87]Payment!A1048576+[87]Payment!XFC1)</definedName>
    <definedName name="Accu_Payment" localSheetId="8">IF([86]PAYMENT!$A1="",0,[86]PAYMENT!$E1048576+[86]PAYMENT!$B1)</definedName>
    <definedName name="Accu_Payment" localSheetId="5">IF([87]Payment!$A1="",0,[87]Payment!$E1048576+[87]Payment!$B1)</definedName>
    <definedName name="Accu_Payment" localSheetId="4">IF([87]Payment!$A1="",0,[87]Payment!$E1048576+[87]Payment!$B1)</definedName>
    <definedName name="Accu_Payment" localSheetId="9">IF([86]PAYMENT!$A1="",0,[86]PAYMENT!$E1048576+[86]PAYMENT!$B1)</definedName>
    <definedName name="Accu_Payment" localSheetId="0">IF([88]PAYMENT!$A1="",0,[88]PAYMENT!$E1048576+[88]PAYMENT!$B1)</definedName>
    <definedName name="Accu_Payment">IF([87]Payment!$A1="",0,[87]Payment!$E1048576+[87]Payment!$B1)</definedName>
    <definedName name="accu.int" localSheetId="5">IF(#REF!="",0,#REF!+#REF!)</definedName>
    <definedName name="accu.int" localSheetId="3">IF(#REF!="",0,#REF!+#REF!)</definedName>
    <definedName name="accu.int" localSheetId="4">IF(#REF!="",0,#REF!+#REF!)</definedName>
    <definedName name="accu.int" localSheetId="0">IF(#REF!="",0,#REF!+#REF!)</definedName>
    <definedName name="accu.int">IF(#REF!="",0,#REF!+#REF!)</definedName>
    <definedName name="accu.interert1" localSheetId="10">IF(#REF!="",0,#REF!+#REF!)</definedName>
    <definedName name="accu.interert1" localSheetId="4">IF(#REF!="",0,#REF!+#REF!)</definedName>
    <definedName name="accu.interert1" localSheetId="2">IF(#REF!="",0,#REF!+#REF!)</definedName>
    <definedName name="accu.interert1">IF(#REF!="",0,#REF!+#REF!)</definedName>
    <definedName name="Accu.Interest" localSheetId="10">IF(#REF!="",0,#REF!+#REF!)</definedName>
    <definedName name="Accu.Interest" localSheetId="8">IF(#REF!="",0,#REF!+#REF!)</definedName>
    <definedName name="Accu.Interest" localSheetId="5">IF(#REF!="",0,#REF!+#REF!)</definedName>
    <definedName name="Accu.Interest" localSheetId="3">IF(#REF!="",0,#REF!+#REF!)</definedName>
    <definedName name="Accu.Interest" localSheetId="4">IF(#REF!="",0,#REF!+#REF!)</definedName>
    <definedName name="Accu.Interest" localSheetId="9">IF(#REF!="",0,#REF!+#REF!)</definedName>
    <definedName name="Accu.Interest" localSheetId="2">IF([89]ผ่อนชำระ!$A1="",0,[89]ผ่อนชำระ!A1048576+[89]ผ่อนชำระ!XFC1)</definedName>
    <definedName name="Accu.Interest">IF(#REF!="",0,#REF!+#REF!)</definedName>
    <definedName name="Accu.Interest_1" localSheetId="10">IF(#REF!="",0,#REF!+#REF!)</definedName>
    <definedName name="Accu.Interest_1" localSheetId="5">IF(#REF!="",0,#REF!+#REF!)</definedName>
    <definedName name="Accu.Interest_1" localSheetId="3">IF(#REF!="",0,#REF!+#REF!)</definedName>
    <definedName name="Accu.Interest_1" localSheetId="4">IF(#REF!="",0,#REF!+#REF!)</definedName>
    <definedName name="Accu.Interest_1" localSheetId="2">IF(#REF!="",0,#REF!+#REF!)</definedName>
    <definedName name="Accu.Interest_1" localSheetId="0">IF([52]PAYMENT!$A1="",0,[52]PAYMENT!A65536+[52]PAYMENT!IU1)</definedName>
    <definedName name="Accu.Interest_1">IF(#REF!="",0,#REF!+#REF!)</definedName>
    <definedName name="Accu.Interest_2" localSheetId="5">IF([47]PAYMENT!$A1="",0,[47]PAYMENT!A1048576+[47]PAYMENT!XFC1)</definedName>
    <definedName name="Accu.Interest_2" localSheetId="4">IF([47]PAYMENT!$A1="",0,[47]PAYMENT!A1048576+[47]PAYMENT!XFC1)</definedName>
    <definedName name="Accu.Interest_2">IF([47]PAYMENT!$A1="",0,[47]PAYMENT!A1048576+[47]PAYMENT!XFC1)</definedName>
    <definedName name="Accu.Interest_3" localSheetId="5">IF([51]PAYMENT!$A1="",0,[51]PAYMENT!A1048576+[51]PAYMENT!XFC1)</definedName>
    <definedName name="Accu.Interest_3" localSheetId="4">IF([51]PAYMENT!$A1="",0,[51]PAYMENT!A1048576+[51]PAYMENT!XFC1)</definedName>
    <definedName name="Accu.Interest_3">IF([51]PAYMENT!$A1="",0,[51]PAYMENT!A1048576+[51]PAYMENT!XFC1)</definedName>
    <definedName name="Accu.Interest1">IF(#REF!="",0,#REF!+#REF!)</definedName>
    <definedName name="Accu.pament" localSheetId="10">IF('[90]payment(F2)'!$A1="",0,'[90]payment(F2)'!$E1048576+'[90]payment(F2)'!$B1)</definedName>
    <definedName name="Accu.pament" localSheetId="8">IF('[91]payment(F2)'!$A1="",0,'[91]payment(F2)'!$E1048576+'[91]payment(F2)'!$B1)</definedName>
    <definedName name="Accu.pament" localSheetId="5">IF('[92]payment(F2)'!$A1="",0,'[92]payment(F2)'!$E1048576+'[92]payment(F2)'!$B1)</definedName>
    <definedName name="Accu.pament" localSheetId="3">IF('[92]payment(F2)'!$A1="",0,'[92]payment(F2)'!$E1048576+'[92]payment(F2)'!$B1)</definedName>
    <definedName name="Accu.pament" localSheetId="4">IF('[92]payment(F2)'!$A1="",0,'[92]payment(F2)'!$E1048576+'[92]payment(F2)'!$B1)</definedName>
    <definedName name="Accu.pament" localSheetId="2">IF('[93]payment(F2)'!$A1="",0,'[93]payment(F2)'!$E1048576+'[93]payment(F2)'!$B1)</definedName>
    <definedName name="Accu.pament" localSheetId="0">IF('[94]payment(F2)'!$A1="",0,'[94]payment(F2)'!$E1048576+'[94]payment(F2)'!$B1)</definedName>
    <definedName name="Accu.pament">IF('[95]payment(F2)'!$A1="",0,'[95]payment(F2)'!$E1048576+'[95]payment(F2)'!$B1)</definedName>
    <definedName name="accu.pay" localSheetId="5">IF(#REF!="",0,#REF!+#REF!)</definedName>
    <definedName name="accu.pay" localSheetId="3">IF(#REF!="",0,#REF!+#REF!)</definedName>
    <definedName name="accu.pay" localSheetId="4">IF(#REF!="",0,#REF!+#REF!)</definedName>
    <definedName name="accu.pay" localSheetId="0">IF(#REF!="",0,#REF!+#REF!)</definedName>
    <definedName name="accu.pay">IF(#REF!="",0,#REF!+#REF!)</definedName>
    <definedName name="Accu.Payment" localSheetId="10">IF(#REF!="",0,#REF!+#REF!)</definedName>
    <definedName name="Accu.Payment" localSheetId="8">IF(#REF!="",0,#REF!+#REF!)</definedName>
    <definedName name="Accu.Payment" localSheetId="5">IF(#REF!="",0,#REF!+#REF!)</definedName>
    <definedName name="Accu.Payment" localSheetId="3">IF(#REF!="",0,#REF!+#REF!)</definedName>
    <definedName name="Accu.Payment" localSheetId="4">IF(#REF!="",0,#REF!+#REF!)</definedName>
    <definedName name="Accu.Payment" localSheetId="9">IF(#REF!="",0,#REF!+#REF!)</definedName>
    <definedName name="Accu.Payment" localSheetId="2">IF([89]ผ่อนชำระ!$A1="",0,[89]ผ่อนชำระ!$E1048576+[89]ผ่อนชำระ!$B1)</definedName>
    <definedName name="Accu.Payment">IF(#REF!="",0,#REF!+#REF!)</definedName>
    <definedName name="Accu.Payment_1" localSheetId="10">IF(#REF!="",0,#REF!+#REF!)</definedName>
    <definedName name="Accu.Payment_1" localSheetId="5">IF(#REF!="",0,#REF!+#REF!)</definedName>
    <definedName name="Accu.Payment_1" localSheetId="3">IF(#REF!="",0,#REF!+#REF!)</definedName>
    <definedName name="Accu.Payment_1" localSheetId="4">IF(#REF!="",0,#REF!+#REF!)</definedName>
    <definedName name="Accu.Payment_1" localSheetId="2">IF(#REF!="",0,#REF!+#REF!)</definedName>
    <definedName name="Accu.Payment_1" localSheetId="0">IF([52]PAYMENT!$A1="",0,[52]PAYMENT!$E65536+[52]PAYMENT!$B1)</definedName>
    <definedName name="Accu.Payment_1">IF(#REF!="",0,#REF!+#REF!)</definedName>
    <definedName name="Accu.Payment_2" localSheetId="5">IF([47]PAYMENT!$A1="",0,[47]PAYMENT!$E1048576+[47]PAYMENT!$B1)</definedName>
    <definedName name="Accu.Payment_2" localSheetId="4">IF([47]PAYMENT!$A1="",0,[47]PAYMENT!$E1048576+[47]PAYMENT!$B1)</definedName>
    <definedName name="Accu.Payment_2">IF([47]PAYMENT!$A1="",0,[47]PAYMENT!$E1048576+[47]PAYMENT!$B1)</definedName>
    <definedName name="Accu.Payment_3" localSheetId="5">IF([51]PAYMENT!$A1="",0,[51]PAYMENT!$E1048576+[51]PAYMENT!$B1)</definedName>
    <definedName name="Accu.Payment_3" localSheetId="4">IF([51]PAYMENT!$A1="",0,[51]PAYMENT!$E1048576+[51]PAYMENT!$B1)</definedName>
    <definedName name="Accu.Payment_3">IF([51]PAYMENT!$A1="",0,[51]PAYMENT!$E1048576+[51]PAYMENT!$B1)</definedName>
    <definedName name="accu.payment1" localSheetId="10">IF(#REF!="",0,#REF!+#REF!)</definedName>
    <definedName name="accu.payment1" localSheetId="5">IF(#REF!="",0,#REF!+#REF!)</definedName>
    <definedName name="accu.payment1" localSheetId="3">IF(#REF!="",0,#REF!+#REF!)</definedName>
    <definedName name="accu.payment1" localSheetId="4">IF(#REF!="",0,#REF!+#REF!)</definedName>
    <definedName name="accu.payment1" localSheetId="2">IF(#REF!="",0,#REF!+#REF!)</definedName>
    <definedName name="accu.payment1" localSheetId="0">IF(#REF!="",0,#REF!+#REF!)</definedName>
    <definedName name="accu.payment1">IF(#REF!="",0,#REF!+#REF!)</definedName>
    <definedName name="Accu.r" localSheetId="10">IF([96]ดอกเบี้ยจ่าย!$A1="",0,[96]ดอกเบี้ยจ่าย!A1048576+[96]ดอกเบี้ยจ่าย!XFC1)</definedName>
    <definedName name="Accu.r" localSheetId="8">IF(#REF!="",0,#REF!+#REF!)</definedName>
    <definedName name="Accu.r" localSheetId="5">IF([97]ดอกเบี้ยจ่าย!$A1="",0,[97]ดอกเบี้ยจ่าย!A1048576+[97]ดอกเบี้ยจ่าย!XFC1)</definedName>
    <definedName name="Accu.r" localSheetId="3">IF([97]ดอกเบี้ยจ่าย!$A1="",0,[97]ดอกเบี้ยจ่าย!A1048576+[97]ดอกเบี้ยจ่าย!XFC1)</definedName>
    <definedName name="Accu.r" localSheetId="4">IF([97]ดอกเบี้ยจ่าย!$A1="",0,[97]ดอกเบี้ยจ่าย!A1048576+[97]ดอกเบี้ยจ่าย!XFC1)</definedName>
    <definedName name="Accu.r" localSheetId="9">IF(#REF!="",0,#REF!+#REF!)</definedName>
    <definedName name="Accu.r" localSheetId="2">IF([98]ดอกเบี้ยจ่าย!$A1="",0,[98]ดอกเบี้ยจ่าย!A1048576+[98]ดอกเบี้ยจ่าย!XFC1)</definedName>
    <definedName name="Accu.r" localSheetId="0">IF([99]ดอกเบี้ยจ่าย!$A1="",0,[99]ดอกเบี้ยจ่าย!A1048576+[99]ดอกเบี้ยจ่าย!XFC1)</definedName>
    <definedName name="Accu.r">IF([98]ดอกเบี้ยจ่าย!$A1="",0,[98]ดอกเบี้ยจ่าย!A1048576+[98]ดอกเบี้ยจ่าย!XFC1)</definedName>
    <definedName name="acpa" localSheetId="10">IF(#REF!="",0,#REF!+#REF!)</definedName>
    <definedName name="acpa" localSheetId="8">IF(#REF!="",0,#REF!+#REF!)</definedName>
    <definedName name="acpa" localSheetId="5">IF(#REF!="",0,#REF!+#REF!)</definedName>
    <definedName name="acpa" localSheetId="3">IF(#REF!="",0,#REF!+#REF!)</definedName>
    <definedName name="acpa" localSheetId="4">IF(#REF!="",0,#REF!+#REF!)</definedName>
    <definedName name="acpa" localSheetId="2">IF(#REF!="",0,#REF!+#REF!)</definedName>
    <definedName name="acpa">IF(#REF!="",0,#REF!+#REF!)</definedName>
    <definedName name="ada">#N/A</definedName>
    <definedName name="address1" localSheetId="10">#REF!</definedName>
    <definedName name="address1" localSheetId="5">#REF!</definedName>
    <definedName name="address1" localSheetId="3">#REF!</definedName>
    <definedName name="address1" localSheetId="4">#REF!</definedName>
    <definedName name="address1" localSheetId="2">#REF!</definedName>
    <definedName name="address1">#REF!</definedName>
    <definedName name="address2" localSheetId="10">#REF!</definedName>
    <definedName name="address2" localSheetId="2">#REF!</definedName>
    <definedName name="address2">#REF!</definedName>
    <definedName name="address3" localSheetId="10">#REF!</definedName>
    <definedName name="address3" localSheetId="2">#REF!</definedName>
    <definedName name="address3">#REF!</definedName>
    <definedName name="address4" localSheetId="10">#REF!</definedName>
    <definedName name="address4" localSheetId="2">#REF!</definedName>
    <definedName name="address4">#REF!</definedName>
    <definedName name="address5" localSheetId="10">#REF!</definedName>
    <definedName name="address5" localSheetId="2">#REF!</definedName>
    <definedName name="address5">#REF!</definedName>
    <definedName name="adfq2fdfaa" localSheetId="10">#REF!</definedName>
    <definedName name="adfq2fdfaa" localSheetId="2">#REF!</definedName>
    <definedName name="adfq2fdfaa">#REF!</definedName>
    <definedName name="adfqwdarwqett" localSheetId="10">[100]finance!#REF!</definedName>
    <definedName name="adfqwdarwqett" localSheetId="8">[101]finance!#REF!</definedName>
    <definedName name="adfqwdarwqett" localSheetId="5">[102]finance!#REF!</definedName>
    <definedName name="adfqwdarwqett" localSheetId="3">[102]finance!#REF!</definedName>
    <definedName name="adfqwdarwqett" localSheetId="4">[102]finance!#REF!</definedName>
    <definedName name="adfqwdarwqett" localSheetId="2">[100]finance!#REF!</definedName>
    <definedName name="adfqwdarwqett" localSheetId="0">[101]finance!#REF!</definedName>
    <definedName name="adfqwdarwqett">[100]finance!#REF!</definedName>
    <definedName name="adfwdfavqesvcv" localSheetId="10">[100]finance!#REF!</definedName>
    <definedName name="adfwdfavqesvcv" localSheetId="8">[101]finance!#REF!</definedName>
    <definedName name="adfwdfavqesvcv" localSheetId="5">[102]finance!#REF!</definedName>
    <definedName name="adfwdfavqesvcv" localSheetId="3">[102]finance!#REF!</definedName>
    <definedName name="adfwdfavqesvcv" localSheetId="4">[102]finance!#REF!</definedName>
    <definedName name="adfwdfavqesvcv" localSheetId="2">[100]finance!#REF!</definedName>
    <definedName name="adfwdfavqesvcv" localSheetId="0">[101]finance!#REF!</definedName>
    <definedName name="adfwdfavqesvcv">[100]finance!#REF!</definedName>
    <definedName name="ADMIN" localSheetId="10">#REF!</definedName>
    <definedName name="ADMIN" localSheetId="8">#N/A</definedName>
    <definedName name="ADMIN" localSheetId="5">#REF!</definedName>
    <definedName name="ADMIN" localSheetId="3">#REF!</definedName>
    <definedName name="ADMIN" localSheetId="4">#REF!</definedName>
    <definedName name="ADMIN" localSheetId="9">#N/A</definedName>
    <definedName name="ADMIN" localSheetId="2">#REF!</definedName>
    <definedName name="ADMIN" localSheetId="0">#REF!</definedName>
    <definedName name="ADMIN">#REF!</definedName>
    <definedName name="ADMINDRE" localSheetId="10">#REF!</definedName>
    <definedName name="ADMINDRE" localSheetId="8">#REF!</definedName>
    <definedName name="ADMINDRE" localSheetId="2">#REF!</definedName>
    <definedName name="ADMINDRE">#REF!</definedName>
    <definedName name="ADV" localSheetId="10">#REF!</definedName>
    <definedName name="ADV" localSheetId="2">#REF!</definedName>
    <definedName name="ADV">#REF!</definedName>
    <definedName name="adwreeasa" localSheetId="10">[103]finance!#REF!</definedName>
    <definedName name="adwreeasa" localSheetId="8">[104]finance!#REF!</definedName>
    <definedName name="adwreeasa" localSheetId="5">[105]finance!#REF!</definedName>
    <definedName name="adwreeasa" localSheetId="3">[105]finance!#REF!</definedName>
    <definedName name="adwreeasa" localSheetId="4">[105]finance!#REF!</definedName>
    <definedName name="adwreeasa" localSheetId="2">[103]finance!#REF!</definedName>
    <definedName name="adwreeasa" localSheetId="0">[104]finance!#REF!</definedName>
    <definedName name="adwreeasa">[103]finance!#REF!</definedName>
    <definedName name="ADXSASD" localSheetId="5">#REF!</definedName>
    <definedName name="ADXSASD" localSheetId="3">#REF!</definedName>
    <definedName name="ADXSASD" localSheetId="4">#REF!</definedName>
    <definedName name="ADXSASD">#REF!</definedName>
    <definedName name="ae" localSheetId="10">#REF!</definedName>
    <definedName name="ae" localSheetId="8">#REF!</definedName>
    <definedName name="ae" localSheetId="4">#REF!</definedName>
    <definedName name="ae" localSheetId="2">#REF!</definedName>
    <definedName name="ae">#REF!</definedName>
    <definedName name="aeqqft2qd" localSheetId="10">#REF!</definedName>
    <definedName name="aeqqft2qd" localSheetId="2">#REF!</definedName>
    <definedName name="aeqqft2qd">#REF!</definedName>
    <definedName name="AF">#N/A</definedName>
    <definedName name="afadfasdfadsf" localSheetId="5">'[106]List data adj.'!$A$2:$A$5</definedName>
    <definedName name="afadfasdfadsf" localSheetId="3">'[106]List data adj.'!$A$2:$A$5</definedName>
    <definedName name="afadfasdfadsf" localSheetId="4">'[106]List data adj.'!$A$2:$A$5</definedName>
    <definedName name="afadfasdfadsf">'[107]List data adj.'!$A$2:$A$5</definedName>
    <definedName name="afadfwtqadafda" localSheetId="10">#REF!</definedName>
    <definedName name="afadfwtqadafda" localSheetId="8">#REF!</definedName>
    <definedName name="afadfwtqadafda" localSheetId="5">#REF!</definedName>
    <definedName name="afadfwtqadafda" localSheetId="3">#REF!</definedName>
    <definedName name="afadfwtqadafda" localSheetId="4">#REF!</definedName>
    <definedName name="afadfwtqadafda" localSheetId="2">#REF!</definedName>
    <definedName name="afadfwtqadafda">#REF!</definedName>
    <definedName name="afb" localSheetId="4">#REF!</definedName>
    <definedName name="afb">#REF!</definedName>
    <definedName name="afd">#N/A</definedName>
    <definedName name="afdswfsff" localSheetId="10">[108]finance!#REF!</definedName>
    <definedName name="afdswfsff" localSheetId="8">[109]finance!#REF!</definedName>
    <definedName name="afdswfsff" localSheetId="5">[110]finance!#REF!</definedName>
    <definedName name="afdswfsff" localSheetId="3">[110]finance!#REF!</definedName>
    <definedName name="afdswfsff" localSheetId="4">[110]finance!#REF!</definedName>
    <definedName name="afdswfsff" localSheetId="2">[108]finance!#REF!</definedName>
    <definedName name="afdswfsff" localSheetId="0">[109]finance!#REF!</definedName>
    <definedName name="afdswfsff">[108]finance!#REF!</definedName>
    <definedName name="AFHHSGFDG">___int14/12</definedName>
    <definedName name="afiruiw">#N/A</definedName>
    <definedName name="afs">#N/A</definedName>
    <definedName name="afsafdsf" localSheetId="10">#REF!</definedName>
    <definedName name="afsafdsf" localSheetId="8">#REF!</definedName>
    <definedName name="afsafdsf" localSheetId="5">#REF!</definedName>
    <definedName name="afsafdsf" localSheetId="3">#REF!</definedName>
    <definedName name="afsafdsf" localSheetId="4">#REF!</definedName>
    <definedName name="afsafdsf" localSheetId="2">#REF!</definedName>
    <definedName name="afsafdsf">#REF!</definedName>
    <definedName name="afsd">#N/A</definedName>
    <definedName name="afsfsdf">#N/A</definedName>
    <definedName name="AGAIN" localSheetId="10">#REF!</definedName>
    <definedName name="AGAIN" localSheetId="5">#REF!</definedName>
    <definedName name="AGAIN" localSheetId="3">#REF!</definedName>
    <definedName name="AGAIN" localSheetId="4">#REF!</definedName>
    <definedName name="AGAIN" localSheetId="2">#REF!</definedName>
    <definedName name="AGAIN">#REF!</definedName>
    <definedName name="agqwfahyras" localSheetId="10">[103]finance!#REF!</definedName>
    <definedName name="agqwfahyras" localSheetId="8">[104]finance!#REF!</definedName>
    <definedName name="agqwfahyras" localSheetId="5">[105]finance!#REF!</definedName>
    <definedName name="agqwfahyras" localSheetId="3">[105]finance!#REF!</definedName>
    <definedName name="agqwfahyras" localSheetId="4">[105]finance!#REF!</definedName>
    <definedName name="agqwfahyras" localSheetId="2">[103]finance!#REF!</definedName>
    <definedName name="agqwfahyras" localSheetId="0">[104]finance!#REF!</definedName>
    <definedName name="agqwfahyras">[103]finance!#REF!</definedName>
    <definedName name="ahwihrwehkrhkw" localSheetId="5">#REF!</definedName>
    <definedName name="ahwihrwehkrhkw" localSheetId="3">#REF!</definedName>
    <definedName name="ahwihrwehkrhkw" localSheetId="4">#REF!</definedName>
    <definedName name="ahwihrwehkrhkw">#REF!</definedName>
    <definedName name="ajwehrjwehr" localSheetId="10">#REF!</definedName>
    <definedName name="ajwehrjwehr" localSheetId="8">#REF!</definedName>
    <definedName name="ajwehrjwehr" localSheetId="4">#REF!</definedName>
    <definedName name="ajwehrjwehr" localSheetId="2">#REF!</definedName>
    <definedName name="ajwehrjwehr">#REF!</definedName>
    <definedName name="akdslkds">#N/A</definedName>
    <definedName name="alolsie" localSheetId="10">#REF!</definedName>
    <definedName name="alolsie" localSheetId="8">#REF!</definedName>
    <definedName name="alolsie" localSheetId="5">#REF!</definedName>
    <definedName name="alolsie" localSheetId="3">#REF!</definedName>
    <definedName name="alolsie" localSheetId="4">#REF!</definedName>
    <definedName name="alolsie" localSheetId="2">#REF!</definedName>
    <definedName name="alolsie">#REF!</definedName>
    <definedName name="Amc" localSheetId="4" hidden="1">#REF!</definedName>
    <definedName name="Amc" hidden="1">#REF!</definedName>
    <definedName name="Amortize" localSheetId="5">IF(#REF!="",0,#REF!+#REF!)</definedName>
    <definedName name="Amortize" localSheetId="3">IF(#REF!="",0,#REF!+#REF!)</definedName>
    <definedName name="Amortize">IF(#REF!="",0,#REF!+#REF!)</definedName>
    <definedName name="amt">#N/A</definedName>
    <definedName name="anal" localSheetId="10">[111]schdaul!$D$6</definedName>
    <definedName name="anal" localSheetId="8">[111]schdaul!$D$6</definedName>
    <definedName name="anal" localSheetId="5">[111]schdaul!$D$6</definedName>
    <definedName name="anal" localSheetId="3">[111]schdaul!$D$6</definedName>
    <definedName name="anal" localSheetId="4">[111]schdaul!$D$6</definedName>
    <definedName name="anal" localSheetId="9">[111]schdaul!$D$6</definedName>
    <definedName name="anal" localSheetId="2">[112]schdaul!$D$6</definedName>
    <definedName name="anal" localSheetId="0">[27]schdaul!$D$6</definedName>
    <definedName name="anal">[112]schdaul!$D$6</definedName>
    <definedName name="and" localSheetId="10">#REF!</definedName>
    <definedName name="and" localSheetId="5">#REF!</definedName>
    <definedName name="and" localSheetId="3">#REF!</definedName>
    <definedName name="and" localSheetId="4">#REF!</definedName>
    <definedName name="and" localSheetId="2">#REF!</definedName>
    <definedName name="and">#REF!</definedName>
    <definedName name="Annual_interest_rate" localSheetId="10">#REF!</definedName>
    <definedName name="Annual_interest_rate" localSheetId="4">#REF!</definedName>
    <definedName name="Annual_interest_rate" localSheetId="2">#REF!</definedName>
    <definedName name="Annual_interest_rate">#REF!</definedName>
    <definedName name="AP" localSheetId="10">#REF!</definedName>
    <definedName name="AP" localSheetId="2">#REF!</definedName>
    <definedName name="AP">#REF!</definedName>
    <definedName name="APPEN" localSheetId="10">#REF!</definedName>
    <definedName name="APPEN" localSheetId="2">#REF!</definedName>
    <definedName name="APPEN">#REF!</definedName>
    <definedName name="aqqw" localSheetId="5">IF('[113]PN47-0818'!$A1="",0,'[113]PN47-0818'!$E1048576+'[113]PN47-0818'!$B1)</definedName>
    <definedName name="aqqw" localSheetId="3">IF('[113]PN47-0818'!$A1="",0,'[113]PN47-0818'!$E1048576+'[113]PN47-0818'!$B1)</definedName>
    <definedName name="aqqw" localSheetId="4">IF('[113]PN47-0818'!$A1="",0,'[113]PN47-0818'!$E1048576+'[113]PN47-0818'!$B1)</definedName>
    <definedName name="aqqw" localSheetId="0">IF('[114]PN47-0818'!$A1="",0,'[114]PN47-0818'!$E1048576+'[114]PN47-0818'!$B1)</definedName>
    <definedName name="aqqw">IF('[113]PN47-0818'!$A1="",0,'[113]PN47-0818'!$E1048576+'[113]PN47-0818'!$B1)</definedName>
    <definedName name="aqss" localSheetId="5">IF([115]FL00008!$A1048576&gt;=[8]!รนนยส,"",[115]FL00008!$A1048576+1)</definedName>
    <definedName name="aqss" localSheetId="3">IF([115]FL00008!$A1048576&gt;=[8]!รนนยส,"",[115]FL00008!$A1048576+1)</definedName>
    <definedName name="aqss" localSheetId="4">IF([115]FL00008!$A1048576&gt;=[8]!รนนยส,"",[115]FL00008!$A1048576+1)</definedName>
    <definedName name="aqss" localSheetId="0">IF([116]FL00008!$A1048576&gt;=[9]!รนนยส,"",[116]FL00008!$A1048576+1)</definedName>
    <definedName name="aqss">IF([115]FL00008!$A1048576&gt;=[8]!รนนยส,"",[115]FL00008!$A1048576+1)</definedName>
    <definedName name="aqw">#N/A</definedName>
    <definedName name="AR" localSheetId="10">#REF!</definedName>
    <definedName name="AR" localSheetId="5">#REF!</definedName>
    <definedName name="AR" localSheetId="3">#REF!</definedName>
    <definedName name="AR" localSheetId="2">#REF!</definedName>
    <definedName name="AR">#REF!</definedName>
    <definedName name="ARCH_LAB" localSheetId="5">'[117]Main Sum (Hotel &amp; Residences)'!#REF!</definedName>
    <definedName name="ARCH_LAB" localSheetId="3">'[117]Main Sum (Hotel &amp; Residences)'!#REF!</definedName>
    <definedName name="ARCH_LAB" localSheetId="4">'[117]Main Sum (Hotel &amp; Residences)'!#REF!</definedName>
    <definedName name="ARCH_LAB">'[118]Main Sum (Hotel &amp; Residences)'!#REF!</definedName>
    <definedName name="ARCH_MAT" localSheetId="5">'[117]Main Sum (Hotel &amp; Residences)'!#REF!</definedName>
    <definedName name="ARCH_MAT" localSheetId="3">'[117]Main Sum (Hotel &amp; Residences)'!#REF!</definedName>
    <definedName name="ARCH_MAT" localSheetId="4">'[117]Main Sum (Hotel &amp; Residences)'!#REF!</definedName>
    <definedName name="ARCH_MAT">'[118]Main Sum (Hotel &amp; Residences)'!#REF!</definedName>
    <definedName name="area2" localSheetId="10">#REF!,#REF!</definedName>
    <definedName name="area2" localSheetId="8">#REF!,#REF!</definedName>
    <definedName name="area2" localSheetId="4">#REF!,#REF!</definedName>
    <definedName name="area2" localSheetId="2">#REF!,#REF!</definedName>
    <definedName name="area2">#REF!,#REF!</definedName>
    <definedName name="as">#N/A</definedName>
    <definedName name="asa" localSheetId="5">IF('[113]PN47-0818'!$A1="",0,'[113]PN47-0818'!A1048576+'[113]PN47-0818'!XFC1)</definedName>
    <definedName name="asa" localSheetId="3">IF('[113]PN47-0818'!$A1="",0,'[113]PN47-0818'!A1048576+'[113]PN47-0818'!XFC1)</definedName>
    <definedName name="asa" localSheetId="4">IF('[113]PN47-0818'!$A1="",0,'[113]PN47-0818'!A1048576+'[113]PN47-0818'!XFC1)</definedName>
    <definedName name="asa" localSheetId="0">IF('[114]PN47-0818'!$A1="",0,'[114]PN47-0818'!A1048576+'[114]PN47-0818'!XFC1)</definedName>
    <definedName name="asa">IF('[113]PN47-0818'!$A1="",0,'[113]PN47-0818'!A1048576+'[113]PN47-0818'!XFC1)</definedName>
    <definedName name="asaaazazza" localSheetId="10">[119]finance!#REF!</definedName>
    <definedName name="asaaazazza" localSheetId="8">[119]finance!#REF!</definedName>
    <definedName name="asaaazazza" localSheetId="5">[119]finance!#REF!</definedName>
    <definedName name="asaaazazza" localSheetId="3">[119]finance!#REF!</definedName>
    <definedName name="asaaazazza" localSheetId="4">[119]finance!#REF!</definedName>
    <definedName name="asaaazazza" localSheetId="2">[119]finance!#REF!</definedName>
    <definedName name="asaaazazza">[119]finance!#REF!</definedName>
    <definedName name="asasdasdfasaasda">#N/A</definedName>
    <definedName name="asd" localSheetId="10">'[27]cash flow'!#REF!</definedName>
    <definedName name="asd" localSheetId="8">'[27]cash flow'!#REF!</definedName>
    <definedName name="asd" localSheetId="5">'[117]Main Sum (Hotel &amp; Residences)'!#REF!</definedName>
    <definedName name="asd" localSheetId="3">'[117]Main Sum (Hotel &amp; Residences)'!#REF!</definedName>
    <definedName name="asd" localSheetId="4">'[117]Main Sum (Hotel &amp; Residences)'!#REF!</definedName>
    <definedName name="asd" localSheetId="0">'[118]Main Sum (Hotel &amp; Residences)'!#REF!</definedName>
    <definedName name="asd">'[27]cash flow'!#REF!</definedName>
    <definedName name="asdf">#REF!</definedName>
    <definedName name="ASDS">#N/A</definedName>
    <definedName name="asfas">#N/A</definedName>
    <definedName name="asfd" localSheetId="10">#REF!</definedName>
    <definedName name="asfd" localSheetId="8">#REF!</definedName>
    <definedName name="asfd" localSheetId="5">#REF!</definedName>
    <definedName name="asfd" localSheetId="3">#REF!</definedName>
    <definedName name="asfd" localSheetId="4">#REF!</definedName>
    <definedName name="asfd">#REF!</definedName>
    <definedName name="aSFDAW" localSheetId="10">IF(#REF!&gt;=[7]!__tp1,"",#REF!+1)</definedName>
    <definedName name="aSFDAW" localSheetId="8">IF(#REF!&gt;=[7]!__tp1,"",#REF!+1)</definedName>
    <definedName name="aSFDAW" localSheetId="5">IF(#REF!&gt;=[7]!__tp1,"",#REF!+1)</definedName>
    <definedName name="aSFDAW" localSheetId="3">IF(#REF!&gt;=[7]!__tp1,"",#REF!+1)</definedName>
    <definedName name="aSFDAW" localSheetId="4">IF(#REF!&gt;=[7]!__tp1,"",#REF!+1)</definedName>
    <definedName name="aSFDAW">IF(#REF!&gt;=[7]!__tp1,"",#REF!+1)</definedName>
    <definedName name="asfsdfs">#N/A</definedName>
    <definedName name="asfsf">#N/A</definedName>
    <definedName name="asfsfs">#N/A</definedName>
    <definedName name="asfsfsfsdf">#N/A</definedName>
    <definedName name="askdlsk">#N/A</definedName>
    <definedName name="asqwe" localSheetId="5">'[117]Main Sum (Hotel &amp; Residences)'!#REF!</definedName>
    <definedName name="asqwe" localSheetId="3">'[117]Main Sum (Hotel &amp; Residences)'!#REF!</definedName>
    <definedName name="asqwe" localSheetId="4">'[117]Main Sum (Hotel &amp; Residences)'!#REF!</definedName>
    <definedName name="asqwe">'[118]Main Sum (Hotel &amp; Residences)'!#REF!</definedName>
    <definedName name="ass" localSheetId="10">#REF!</definedName>
    <definedName name="ass" localSheetId="8">#REF!</definedName>
    <definedName name="ass" localSheetId="5">#REF!</definedName>
    <definedName name="ass" localSheetId="3">#REF!</definedName>
    <definedName name="ass" localSheetId="4">#REF!</definedName>
    <definedName name="ass" localSheetId="2">#REF!</definedName>
    <definedName name="ass">#REF!</definedName>
    <definedName name="assafas">#N/A</definedName>
    <definedName name="Assum" localSheetId="10">#REF!</definedName>
    <definedName name="assum" localSheetId="8">#REF!</definedName>
    <definedName name="Assum" localSheetId="5">#REF!</definedName>
    <definedName name="Assum" localSheetId="3">#REF!</definedName>
    <definedName name="Assum" localSheetId="2">#REF!</definedName>
    <definedName name="Assum">#REF!</definedName>
    <definedName name="Assum4">#N/A</definedName>
    <definedName name="assumsion" localSheetId="10">IF(#REF!&gt;='[27]Profit&amp;Loss'!Total.Payment,"",#REF!+1)</definedName>
    <definedName name="assumsion" localSheetId="8">IF(#REF!&gt;='[120]profit&amp;loss'!Total.Payment,"",#REF!+1)</definedName>
    <definedName name="assumsion" localSheetId="5">IF(#REF!&gt;='[27]Profit&amp;Loss'!Total.Payment,"",#REF!+1)</definedName>
    <definedName name="assumsion" localSheetId="3">IF(#REF!&gt;='[27]Profit&amp;Loss'!Total.Payment,"",#REF!+1)</definedName>
    <definedName name="assumsion" localSheetId="4">IF(#REF!&gt;='[27]Profit&amp;Loss'!Total.Payment,"",#REF!+1)</definedName>
    <definedName name="assumsion" localSheetId="9">IF(#REF!&gt;='[27]Profit&amp;Loss'!Total.Payment,"",#REF!+1)</definedName>
    <definedName name="assumsion" localSheetId="2">IF(#REF!&gt;='[121]profit&amp;loss'!Total.Payment,"",#REF!+1)</definedName>
    <definedName name="assumsion" localSheetId="0">IF(#REF!&gt;='[120]profit&amp;loss'!Total.Payment,"",#REF!+1)</definedName>
    <definedName name="assumsion">IF(#REF!&gt;='[121]profit&amp;loss'!Total.Payment,"",#REF!+1)</definedName>
    <definedName name="Assumtion" localSheetId="10">#REF!</definedName>
    <definedName name="Assumtion" localSheetId="4">#REF!</definedName>
    <definedName name="Assumtion" localSheetId="2">#REF!</definedName>
    <definedName name="Assumtion">#REF!</definedName>
    <definedName name="asump" localSheetId="10">#REF!</definedName>
    <definedName name="asump" localSheetId="2">#REF!</definedName>
    <definedName name="asump">#REF!</definedName>
    <definedName name="asw">#N/A</definedName>
    <definedName name="aswe" localSheetId="10">IF(#REF!&lt;0.05,0,#REF!-#REF!)</definedName>
    <definedName name="aswe" localSheetId="8">IF(#REF!&lt;0.05,0,#REF!-#REF!)</definedName>
    <definedName name="aswe" localSheetId="5">IF(#REF!&lt;0.05,0,#REF!-#REF!)</definedName>
    <definedName name="aswe" localSheetId="3">IF(#REF!&lt;0.05,0,#REF!-#REF!)</definedName>
    <definedName name="aswe" localSheetId="4">IF(#REF!&lt;0.05,0,#REF!-#REF!)</definedName>
    <definedName name="aswe" localSheetId="2">IF(#REF!&lt;0.05,0,#REF!-#REF!)</definedName>
    <definedName name="aswe">IF(#REF!&lt;0.05,0,#REF!-#REF!)</definedName>
    <definedName name="aswrwe" localSheetId="5">Scheduled_Payment+Extra_Payment</definedName>
    <definedName name="aswrwe" localSheetId="3">Scheduled_Payment+Extra_Payment</definedName>
    <definedName name="aswrwe" localSheetId="4">Scheduled_Payment+Extra_Payment</definedName>
    <definedName name="aswrwe" localSheetId="0">Scheduled_Payment+Extra_Payment</definedName>
    <definedName name="aswrwe">Scheduled_Payment+Extra_Payment</definedName>
    <definedName name="asws" localSheetId="5">IF([115]FL00008!$A1048576&gt;=[8]!cxxx,"",[115]FL00008!$A1048576+1)</definedName>
    <definedName name="asws" localSheetId="3">IF([115]FL00008!$A1048576&gt;=[8]!cxxx,"",[115]FL00008!$A1048576+1)</definedName>
    <definedName name="asws" localSheetId="4">IF([115]FL00008!$A1048576&gt;=[8]!cxxx,"",[115]FL00008!$A1048576+1)</definedName>
    <definedName name="asws" localSheetId="0">IF([116]FL00008!$A1048576&gt;=[9]!cxxx,"",[116]FL00008!$A1048576+1)</definedName>
    <definedName name="asws">IF([115]FL00008!$A1048576&gt;=[8]!cxxx,"",[115]FL00008!$A1048576+1)</definedName>
    <definedName name="atw45r2qo5iow" localSheetId="10">#REF!</definedName>
    <definedName name="atw45r2qo5iow" localSheetId="8">#REF!</definedName>
    <definedName name="atw45r2qo5iow" localSheetId="5">#REF!</definedName>
    <definedName name="atw45r2qo5iow" localSheetId="3">#REF!</definedName>
    <definedName name="atw45r2qo5iow" localSheetId="4">#REF!</definedName>
    <definedName name="atw45r2qo5iow" localSheetId="2">#REF!</definedName>
    <definedName name="atw45r2qo5iow">#REF!</definedName>
    <definedName name="atwetw" localSheetId="4">#REF!</definedName>
    <definedName name="atwetw">#REF!</definedName>
    <definedName name="Aubraheag">#N/A</definedName>
    <definedName name="ave">#N/A</definedName>
    <definedName name="aw" localSheetId="5">IF(#REF!&gt;=[18]!หแ,"",#REF!+1)</definedName>
    <definedName name="aw" localSheetId="3">IF(#REF!&gt;=[18]!หแ,"",#REF!+1)</definedName>
    <definedName name="aw" localSheetId="4">IF(#REF!&gt;=[18]!หแ,"",#REF!+1)</definedName>
    <definedName name="aw" localSheetId="0">IF(#REF!&gt;=[7]!หแ,"",#REF!+1)</definedName>
    <definedName name="aw">IF(#REF!&gt;=[7]!หแ,"",#REF!+1)</definedName>
    <definedName name="awerwer" localSheetId="5">IF(#REF!&gt;=pmmt2,"",#REF!+1)</definedName>
    <definedName name="awerwer" localSheetId="3">IF(#REF!&gt;=pmmt2,"",#REF!+1)</definedName>
    <definedName name="awerwer" localSheetId="4">IF(#REF!&gt;=pmmt2,"",#REF!+1)</definedName>
    <definedName name="awerwer" localSheetId="0">IF(#REF!&gt;=pmmt2,"",#REF!+1)</definedName>
    <definedName name="awerwer">IF(#REF!&gt;=pmmt2,"",#REF!+1)</definedName>
    <definedName name="awoitkweoir" localSheetId="10">#REF!</definedName>
    <definedName name="awoitkweoir" localSheetId="8">#REF!</definedName>
    <definedName name="awoitkweoir" localSheetId="4">#REF!</definedName>
    <definedName name="awoitkweoir" localSheetId="2">#REF!</definedName>
    <definedName name="awoitkweoir">#REF!</definedName>
    <definedName name="B" localSheetId="8">#REF!</definedName>
    <definedName name="B" localSheetId="9">#REF!</definedName>
    <definedName name="b">#N/A</definedName>
    <definedName name="b_1" localSheetId="5">#REF!</definedName>
    <definedName name="b_1" localSheetId="3">#REF!</definedName>
    <definedName name="b_1" localSheetId="4">#REF!</definedName>
    <definedName name="b_1">#REF!</definedName>
    <definedName name="BA">#N/A</definedName>
    <definedName name="BAHTTEXT">#REF!</definedName>
    <definedName name="BAL" localSheetId="10">#REF!</definedName>
    <definedName name="BAL" localSheetId="5">#REF!</definedName>
    <definedName name="BAL" localSheetId="3">#REF!</definedName>
    <definedName name="BAL" localSheetId="4">#REF!</definedName>
    <definedName name="BAL" localSheetId="2">#REF!</definedName>
    <definedName name="BAL">#REF!</definedName>
    <definedName name="balan456" localSheetId="10">[19]PAYMENT!$I$10:$I$129</definedName>
    <definedName name="balan456" localSheetId="8">[19]PAYMENT!$I$10:$I$129</definedName>
    <definedName name="balan456" localSheetId="5">[19]PAYMENT!$I$10:$I$129</definedName>
    <definedName name="balan456" localSheetId="3">[19]PAYMENT!$I$10:$I$129</definedName>
    <definedName name="balan456" localSheetId="4">[19]PAYMENT!$I$10:$I$129</definedName>
    <definedName name="balan456" localSheetId="9">[19]PAYMENT!$I$10:$I$129</definedName>
    <definedName name="balan456" localSheetId="2">[35]PAYMENT!$I$10:$I$129</definedName>
    <definedName name="balan456" localSheetId="0">[7]PAYMENT!$I$10:$I$129</definedName>
    <definedName name="balan456">[35]PAYMENT!$I$10:$I$129</definedName>
    <definedName name="Balance" localSheetId="10">#REF!</definedName>
    <definedName name="Balance" localSheetId="8">#REF!</definedName>
    <definedName name="Balance" localSheetId="5">#REF!</definedName>
    <definedName name="Balance" localSheetId="3">#REF!</definedName>
    <definedName name="Balance" localSheetId="4">#REF!</definedName>
    <definedName name="Balance" localSheetId="9">#REF!</definedName>
    <definedName name="Balance" localSheetId="2">#REF!</definedName>
    <definedName name="Balance" localSheetId="0">#REF!</definedName>
    <definedName name="Balance">#REF!</definedName>
    <definedName name="Balance_" localSheetId="8">[86]PAYMENT!$I$12:$I$131</definedName>
    <definedName name="Balance_" localSheetId="5">[87]Payment!$I$12:$I$131</definedName>
    <definedName name="Balance_" localSheetId="4">[87]Payment!$I$12:$I$131</definedName>
    <definedName name="Balance_" localSheetId="9">[86]PAYMENT!$I$12:$I$131</definedName>
    <definedName name="Balance_" localSheetId="0">[88]PAYMENT!$I$12:$I$131</definedName>
    <definedName name="Balance_">[87]Payment!$I$12:$I$131</definedName>
    <definedName name="Balance_1" localSheetId="5">[51]PAYMENT!#REF!</definedName>
    <definedName name="Balance_1" localSheetId="3">[51]PAYMENT!#REF!</definedName>
    <definedName name="Balance_1" localSheetId="4">[51]PAYMENT!#REF!</definedName>
    <definedName name="Balance_1" localSheetId="0">[51]PAYMENT!#REF!</definedName>
    <definedName name="Balance_1">[51]PAYMENT!#REF!</definedName>
    <definedName name="Balance_2" localSheetId="5">[51]PAYMENT!#REF!</definedName>
    <definedName name="Balance_2" localSheetId="3">[51]PAYMENT!#REF!</definedName>
    <definedName name="Balance_2" localSheetId="4">[51]PAYMENT!#REF!</definedName>
    <definedName name="Balance_2">[51]PAYMENT!#REF!</definedName>
    <definedName name="Balance_4" localSheetId="5">[52]PAYMENT!#REF!</definedName>
    <definedName name="Balance_4" localSheetId="3">[52]PAYMENT!#REF!</definedName>
    <definedName name="Balance_4" localSheetId="4">[52]PAYMENT!#REF!</definedName>
    <definedName name="Balance_4">[52]PAYMENT!#REF!</definedName>
    <definedName name="Balance_5" localSheetId="5">[47]PAYMENT!#REF!</definedName>
    <definedName name="Balance_5" localSheetId="3">[47]PAYMENT!#REF!</definedName>
    <definedName name="Balance_5" localSheetId="4">[47]PAYMENT!#REF!</definedName>
    <definedName name="Balance_5">[47]PAYMENT!#REF!</definedName>
    <definedName name="Balance_6" localSheetId="5">[51]PAYMENT!#REF!</definedName>
    <definedName name="Balance_6" localSheetId="4">[51]PAYMENT!#REF!</definedName>
    <definedName name="Balance_6">[51]PAYMENT!#REF!</definedName>
    <definedName name="Balance_check" localSheetId="10">#REF!</definedName>
    <definedName name="Balance_check" localSheetId="8">#REF!</definedName>
    <definedName name="Balance_check" localSheetId="5">#REF!</definedName>
    <definedName name="Balance_check" localSheetId="3">#REF!</definedName>
    <definedName name="Balance_check" localSheetId="4">#REF!</definedName>
    <definedName name="Balance_check" localSheetId="2">#REF!</definedName>
    <definedName name="Balance_check">#REF!</definedName>
    <definedName name="balance112" localSheetId="4">#REF!</definedName>
    <definedName name="balance112">#REF!</definedName>
    <definedName name="BALANCEรวม">[122]ฐานข้อมูล!$D$3:$D$60001</definedName>
    <definedName name="BANK_COM">#REF!</definedName>
    <definedName name="BANK.COM" localSheetId="10">#REF!</definedName>
    <definedName name="BANK.COM" localSheetId="8">#REF!</definedName>
    <definedName name="BANK.COM" localSheetId="5">#REF!</definedName>
    <definedName name="BANK.COM" localSheetId="3">#REF!</definedName>
    <definedName name="BANK.COM" localSheetId="4">#REF!</definedName>
    <definedName name="BANK.COM" localSheetId="2">#REF!</definedName>
    <definedName name="BANK.COM">#REF!</definedName>
    <definedName name="bankstatement2">#N/A</definedName>
    <definedName name="Bay" localSheetId="10">IF(#REF!="",0,#REF!+#REF!)</definedName>
    <definedName name="Bay" localSheetId="8">IF(#REF!="",0,#REF!+#REF!)</definedName>
    <definedName name="Bay" localSheetId="5">IF(#REF!="",0,#REF!+#REF!)</definedName>
    <definedName name="Bay" localSheetId="3">IF(#REF!="",0,#REF!+#REF!)</definedName>
    <definedName name="Bay" localSheetId="4">IF(#REF!="",0,#REF!+#REF!)</definedName>
    <definedName name="Bay" localSheetId="9">IF(#REF!="",0,#REF!+#REF!)</definedName>
    <definedName name="Bay" localSheetId="2">IF(#REF!="",0,#REF!+#REF!)</definedName>
    <definedName name="Bay">IF(#REF!="",0,#REF!+#REF!)</definedName>
    <definedName name="bb" localSheetId="10">#REF!</definedName>
    <definedName name="bb" localSheetId="2">#REF!</definedName>
    <definedName name="bb">#REF!</definedName>
    <definedName name="bbb" localSheetId="10">#N/A</definedName>
    <definedName name="bbb" localSheetId="8">#N/A</definedName>
    <definedName name="bbb" localSheetId="5">#N/A</definedName>
    <definedName name="bbb" localSheetId="3">#N/A</definedName>
    <definedName name="bbb" localSheetId="9">#REF!</definedName>
    <definedName name="bbb" localSheetId="2">#REF!</definedName>
    <definedName name="bbb" localSheetId="0">#N/A</definedName>
    <definedName name="bbb">#REF!</definedName>
    <definedName name="bbbb">#N/A</definedName>
    <definedName name="bbbb1">#N/A</definedName>
    <definedName name="bbbbb" localSheetId="5">#REF!</definedName>
    <definedName name="bbbbb" localSheetId="3">#REF!</definedName>
    <definedName name="bbbbb" localSheetId="4">#REF!</definedName>
    <definedName name="bbbbb">#REF!</definedName>
    <definedName name="bbbbbbb">[17]!xxxxxxx/12</definedName>
    <definedName name="bbbbbbbb">#N/A</definedName>
    <definedName name="bbbbbbbbb" localSheetId="5">#REF!</definedName>
    <definedName name="bbbbbbbbb" localSheetId="3">#REF!</definedName>
    <definedName name="bbbbbbbbb" localSheetId="4">#REF!</definedName>
    <definedName name="bbbbbbbbb">#REF!</definedName>
    <definedName name="bc" localSheetId="10">#REF!</definedName>
    <definedName name="bc" localSheetId="8">#REF!</definedName>
    <definedName name="bc" localSheetId="4">#REF!</definedName>
    <definedName name="bc" localSheetId="2">#REF!</definedName>
    <definedName name="bc">#REF!</definedName>
    <definedName name="BCExport">#REF!</definedName>
    <definedName name="bd">#N/A</definedName>
    <definedName name="bdh" localSheetId="5">'[117]Main Sum (Hotel &amp; Residences)'!#REF!</definedName>
    <definedName name="bdh" localSheetId="3">'[117]Main Sum (Hotel &amp; Residences)'!#REF!</definedName>
    <definedName name="bdh" localSheetId="4">'[117]Main Sum (Hotel &amp; Residences)'!#REF!</definedName>
    <definedName name="bdh">'[118]Main Sum (Hotel &amp; Residences)'!#REF!</definedName>
    <definedName name="bee">#N/A</definedName>
    <definedName name="Beg_Bal" localSheetId="10">#REF!</definedName>
    <definedName name="Beg_Bal" localSheetId="8">#REF!</definedName>
    <definedName name="Beg_Bal" localSheetId="5">#REF!</definedName>
    <definedName name="Beg_Bal" localSheetId="3">#REF!</definedName>
    <definedName name="Beg_Bal" localSheetId="4">#REF!</definedName>
    <definedName name="Beg_Bal" localSheetId="9">#REF!</definedName>
    <definedName name="Beg_Bal" localSheetId="2">#REF!</definedName>
    <definedName name="Beg_Bal">#REF!</definedName>
    <definedName name="ben">#N/A</definedName>
    <definedName name="BEP" localSheetId="10">IF(#REF!&lt;0.05,0,IF([121]ca!Payment.Number&lt;=[121]!Free_Principle,[121]!Loan_Amount*[121]ca!Interest.Period,[121]!Fix_Pay))</definedName>
    <definedName name="BEP" localSheetId="5">IF(#REF!&lt;0.05,0,IF([121]ca!Payment.Number&lt;=[121]!Free_Principle,[121]!Loan_Amount*[121]ca!Interest.Period,[121]!Fix_Pay))</definedName>
    <definedName name="BEP" localSheetId="4">IF(#REF!&lt;0.05,0,IF([121]ca!Payment.Number&lt;=[121]!Free_Principle,[121]!Loan_Amount*[121]ca!Interest.Period,[121]!Fix_Pay))</definedName>
    <definedName name="BEP" localSheetId="2">IF(#REF!&lt;0.05,0,IF([121]ca!Payment.Number&lt;=[121]!Free_Principle,[121]!Loan_Amount*[121]ca!Interest.Period,[121]!Fix_Pay))</definedName>
    <definedName name="BEP" localSheetId="0">IF(#REF!&lt;0.05,0,IF([123]รายรับ!khjhjj&lt;=[123]รายรับ!Free_Principle,[123]รายรับ!jdjokc*[123]รายรับ!Interest.Period,[123]รายรับ!Fix_Pay))</definedName>
    <definedName name="BEP">IF(#REF!&lt;0.05,0,IF([121]ca!Payment.Number&lt;=[121]!Free_Principle,[121]!Loan_Amount*[121]ca!Interest.Period,[121]!Fix_Pay))</definedName>
    <definedName name="ber">#N/A</definedName>
    <definedName name="bfda" localSheetId="10">#REF!</definedName>
    <definedName name="bfda" localSheetId="8">#REF!</definedName>
    <definedName name="bfda" localSheetId="5">#REF!</definedName>
    <definedName name="bfda" localSheetId="3">#REF!</definedName>
    <definedName name="bfda" localSheetId="4">#REF!</definedName>
    <definedName name="bfda">#REF!</definedName>
    <definedName name="bg">#REF!</definedName>
    <definedName name="Bild">#N/A</definedName>
    <definedName name="BIS_Tier_1" localSheetId="10">#REF!</definedName>
    <definedName name="BIS_Tier_1" localSheetId="5">#REF!</definedName>
    <definedName name="BIS_Tier_1" localSheetId="3">#REF!</definedName>
    <definedName name="BIS_Tier_1" localSheetId="4">#REF!</definedName>
    <definedName name="BIS_Tier_1" localSheetId="2">#REF!</definedName>
    <definedName name="BIS_Tier_1">#REF!</definedName>
    <definedName name="BKK_statement_3" localSheetId="4" hidden="1">#REF!</definedName>
    <definedName name="BKK_statement_3" hidden="1">#REF!</definedName>
    <definedName name="BL" localSheetId="10">'[87]cash flow'!#REF!</definedName>
    <definedName name="BL" localSheetId="8">'[124]cash flow'!#REF!</definedName>
    <definedName name="BL" localSheetId="5">'[87]cash flow'!#REF!</definedName>
    <definedName name="BL" localSheetId="3">'[87]cash flow'!#REF!</definedName>
    <definedName name="BL" localSheetId="4">'[87]cash flow'!#REF!</definedName>
    <definedName name="BL" localSheetId="9">'[124]cash flow'!#REF!</definedName>
    <definedName name="BL" localSheetId="2">'[125]cash flow'!#REF!</definedName>
    <definedName name="BL" localSheetId="0">'[120]cash flow'!#REF!</definedName>
    <definedName name="BL">'[125]cash flow'!#REF!</definedName>
    <definedName name="bn" localSheetId="5">#REF!</definedName>
    <definedName name="bn" localSheetId="3">#REF!</definedName>
    <definedName name="bn" localSheetId="0">#REF!</definedName>
    <definedName name="bn">#REF!</definedName>
    <definedName name="board">#N/A</definedName>
    <definedName name="Board_of_Directors" localSheetId="10">#REF!</definedName>
    <definedName name="Board_of_Directors" localSheetId="5">#REF!</definedName>
    <definedName name="Board_of_Directors" localSheetId="3">#REF!</definedName>
    <definedName name="Board_of_Directors" localSheetId="2">#REF!</definedName>
    <definedName name="Board_of_Directors">#REF!</definedName>
    <definedName name="bob" localSheetId="10">#N/A</definedName>
    <definedName name="bob" localSheetId="8">#N/A</definedName>
    <definedName name="bob" localSheetId="5">#N/A</definedName>
    <definedName name="bob" localSheetId="3">#N/A</definedName>
    <definedName name="bob" localSheetId="9">#N/A</definedName>
    <definedName name="bob" localSheetId="2">IF(#REF!&gt;='[125]รายเดือน(ทรีทราน)'!Total.Payment,"",#REF!+1)</definedName>
    <definedName name="bob" localSheetId="0">#N/A</definedName>
    <definedName name="bob">IF(#REF!&gt;='[125]รายเดือน(ทรีทราน)'!Total.Payment,"",#REF!+1)</definedName>
    <definedName name="bom" localSheetId="10">#REF!</definedName>
    <definedName name="bom" localSheetId="8">#REF!</definedName>
    <definedName name="bom" localSheetId="5">#REF!</definedName>
    <definedName name="bom" localSheetId="3">#REF!</definedName>
    <definedName name="bom" localSheetId="4">#REF!</definedName>
    <definedName name="bom" localSheetId="9">#REF!</definedName>
    <definedName name="bom" localSheetId="2">#REF!</definedName>
    <definedName name="bom">#REF!</definedName>
    <definedName name="bomb">#N/A</definedName>
    <definedName name="book">#N/A</definedName>
    <definedName name="book1">#N/A</definedName>
    <definedName name="boy">#N/A</definedName>
    <definedName name="BRANCH" localSheetId="8">[122]ฐานข้อมูล!$J$3:$J$60001</definedName>
    <definedName name="BRANCH" localSheetId="5">[122]ฐานข้อมูล!$J$3:$J$60001</definedName>
    <definedName name="BRANCH" localSheetId="4">[122]ฐานข้อมูล!$J$3:$J$60001</definedName>
    <definedName name="branch" localSheetId="9">#REF!</definedName>
    <definedName name="branch" localSheetId="0">#REF!</definedName>
    <definedName name="BRANCH">[122]ฐานข้อมูล!$J$3:$J$60001</definedName>
    <definedName name="BS" localSheetId="8">#N/A</definedName>
    <definedName name="BS" localSheetId="5">#N/A</definedName>
    <definedName name="BS" localSheetId="4">#N/A</definedName>
    <definedName name="BS" localSheetId="9">#N/A</definedName>
    <definedName name="BS" localSheetId="0">IF(#REF!&lt;0.05,0,IF('[9]รายชื่อบริษัทเช่า ปี 55'!Payment.Number&lt;='[9]รายชื่อบริษัทเช่า ปี 55'!Free_Principle,'[9]รายชื่อบริษัทเช่า ปี 55'!Loan_Amount*'[9]รายชื่อบริษัทเช่า ปี 55'!Interest.Period,'[9]รายชื่อบริษัทเช่า ปี 55'!Fix_Pay))</definedName>
    <definedName name="BS">#N/A</definedName>
    <definedName name="BS_1">#N/A</definedName>
    <definedName name="BS_2">#N/A</definedName>
    <definedName name="BS_Pl" localSheetId="10">#REF!</definedName>
    <definedName name="BS_Pl" localSheetId="8">#REF!</definedName>
    <definedName name="BS_Pl" localSheetId="5">#REF!</definedName>
    <definedName name="BS_Pl" localSheetId="3">#REF!</definedName>
    <definedName name="BS_Pl" localSheetId="2">#REF!</definedName>
    <definedName name="BS_Pl">#REF!</definedName>
    <definedName name="BSHEET1" localSheetId="10">#REF!</definedName>
    <definedName name="BSHEET1" localSheetId="2">#REF!</definedName>
    <definedName name="BSHEET1">#REF!</definedName>
    <definedName name="BSHEET2" localSheetId="10">#REF!</definedName>
    <definedName name="BSHEET2" localSheetId="2">#REF!</definedName>
    <definedName name="BSHEET2">#REF!</definedName>
    <definedName name="BSHEET3" localSheetId="10">#REF!</definedName>
    <definedName name="BSHEET3" localSheetId="2">#REF!</definedName>
    <definedName name="BSHEET3">#REF!</definedName>
    <definedName name="BSHEET4" localSheetId="10">#REF!</definedName>
    <definedName name="BSHEET4" localSheetId="2">#REF!</definedName>
    <definedName name="BSHEET4">#REF!</definedName>
    <definedName name="BSY" localSheetId="10">#REF!</definedName>
    <definedName name="BSY" localSheetId="8">#REF!</definedName>
    <definedName name="BSY" localSheetId="9">#REF!</definedName>
    <definedName name="BSY" localSheetId="2">#REF!</definedName>
    <definedName name="BSY">#REF!</definedName>
    <definedName name="BSY_1">#REF!</definedName>
    <definedName name="BSY_2">#REF!</definedName>
    <definedName name="BSY_3">#REF!</definedName>
    <definedName name="Buffer" localSheetId="10">#REF!</definedName>
    <definedName name="Buffer" localSheetId="2">#REF!</definedName>
    <definedName name="Buffer">#REF!</definedName>
    <definedName name="buil2" localSheetId="10">#REF!</definedName>
    <definedName name="buil2" localSheetId="2">#REF!</definedName>
    <definedName name="buil2">#REF!</definedName>
    <definedName name="BUILD" localSheetId="10">#REF!</definedName>
    <definedName name="BUILD" localSheetId="8">#REF!</definedName>
    <definedName name="BUILD" localSheetId="2">#REF!</definedName>
    <definedName name="BUILD">#REF!</definedName>
    <definedName name="BUILD_1">#REF!</definedName>
    <definedName name="BUILD_2">#REF!</definedName>
    <definedName name="BUILD_3">#REF!</definedName>
    <definedName name="build56" localSheetId="10">#REF!</definedName>
    <definedName name="build56" localSheetId="2">#REF!</definedName>
    <definedName name="build56">#REF!</definedName>
    <definedName name="buro">#N/A</definedName>
    <definedName name="BUS_TAX">#REF!</definedName>
    <definedName name="BUS.TAX" localSheetId="10">#REF!</definedName>
    <definedName name="BUS.TAX" localSheetId="5">#REF!</definedName>
    <definedName name="BUS.TAX" localSheetId="3">#REF!</definedName>
    <definedName name="BUS.TAX" localSheetId="4">#REF!</definedName>
    <definedName name="BUS.TAX" localSheetId="2">#REF!</definedName>
    <definedName name="BUS.TAX">#REF!</definedName>
    <definedName name="Button16_Click" localSheetId="10">[125]!Button16_Click</definedName>
    <definedName name="Button16_Click" localSheetId="8">[121]!Button16_Click</definedName>
    <definedName name="Button16_Click" localSheetId="5">[125]!Button16_Click</definedName>
    <definedName name="Button16_Click" localSheetId="4">[125]!Button16_Click</definedName>
    <definedName name="Button16_Click" localSheetId="9">[126]!Button16_Click</definedName>
    <definedName name="Button16_Click" localSheetId="2">[125]!Button16_Click</definedName>
    <definedName name="Button16_Click" localSheetId="0">[121]!Button16_Click</definedName>
    <definedName name="Button16_Click">[125]!Button16_Click</definedName>
    <definedName name="Button25_Click" localSheetId="10">[125]!Button25_Click</definedName>
    <definedName name="Button25_Click" localSheetId="8">[121]!Button25_Click</definedName>
    <definedName name="Button25_Click" localSheetId="5">[125]!Button25_Click</definedName>
    <definedName name="Button25_Click" localSheetId="4">[125]!Button25_Click</definedName>
    <definedName name="Button25_Click" localSheetId="9">[126]!Button25_Click</definedName>
    <definedName name="Button25_Click" localSheetId="2">[125]!Button25_Click</definedName>
    <definedName name="Button25_Click" localSheetId="0">[121]!Button25_Click</definedName>
    <definedName name="Button25_Click">[125]!Button25_Click</definedName>
    <definedName name="Button26_Click" localSheetId="10">[125]!Button26_Click</definedName>
    <definedName name="Button26_Click" localSheetId="8">[121]!Button26_Click</definedName>
    <definedName name="Button26_Click" localSheetId="5">[125]!Button26_Click</definedName>
    <definedName name="Button26_Click" localSheetId="4">[125]!Button26_Click</definedName>
    <definedName name="Button26_Click" localSheetId="9">[126]!Button26_Click</definedName>
    <definedName name="Button26_Click" localSheetId="2">[125]!Button26_Click</definedName>
    <definedName name="Button26_Click" localSheetId="0">[121]!Button26_Click</definedName>
    <definedName name="Button26_Click">[125]!Button26_Click</definedName>
    <definedName name="Button30_Click" localSheetId="10">[125]!Button30_Click</definedName>
    <definedName name="Button30_Click" localSheetId="8">[121]!Button30_Click</definedName>
    <definedName name="Button30_Click" localSheetId="5">[125]!Button30_Click</definedName>
    <definedName name="Button30_Click" localSheetId="4">[125]!Button30_Click</definedName>
    <definedName name="Button30_Click" localSheetId="9">[126]!Button30_Click</definedName>
    <definedName name="Button30_Click" localSheetId="2">[125]!Button30_Click</definedName>
    <definedName name="Button30_Click" localSheetId="0">[121]!Button30_Click</definedName>
    <definedName name="Button30_Click">[125]!Button30_Click</definedName>
    <definedName name="Button31_Click" localSheetId="10">[125]!Button31_Click</definedName>
    <definedName name="Button31_Click" localSheetId="8">[121]!Button31_Click</definedName>
    <definedName name="Button31_Click" localSheetId="5">[125]!Button31_Click</definedName>
    <definedName name="Button31_Click" localSheetId="4">[125]!Button31_Click</definedName>
    <definedName name="Button31_Click" localSheetId="9">[126]!Button31_Click</definedName>
    <definedName name="Button31_Click" localSheetId="2">[125]!Button31_Click</definedName>
    <definedName name="Button31_Click" localSheetId="0">[121]!Button31_Click</definedName>
    <definedName name="Button31_Click">[125]!Button31_Click</definedName>
    <definedName name="bvccv" localSheetId="10">IF(#REF!&gt;=[0]!ม่,"",#REF!+1)</definedName>
    <definedName name="bvccv" localSheetId="8">IF(#REF!&gt;=ม่,"",#REF!+1)</definedName>
    <definedName name="bvccv" localSheetId="5">IF(#REF!&gt;=ม่,"",#REF!+1)</definedName>
    <definedName name="bvccv" localSheetId="7">IF(#REF!&gt;=ม่,"",#REF!+1)</definedName>
    <definedName name="bvccv" localSheetId="3">IF(#REF!&gt;=ม่,"",#REF!+1)</definedName>
    <definedName name="bvccv" localSheetId="4">IF(#REF!&gt;=ม่,"",#REF!+1)</definedName>
    <definedName name="bvccv" localSheetId="9">IF(#REF!&gt;=ม่,"",#REF!+1)</definedName>
    <definedName name="bvccv" localSheetId="2">IF(#REF!&gt;=[0]!ม่,"",#REF!+1)</definedName>
    <definedName name="bvccv" localSheetId="0">IF(#REF!&gt;=ม่,"",#REF!+1)</definedName>
    <definedName name="bvccv">IF(#REF!&gt;=ม่,"",#REF!+1)</definedName>
    <definedName name="bvcv">#N/A</definedName>
    <definedName name="bvm" localSheetId="10">#N/A</definedName>
    <definedName name="bvm" localSheetId="8">IF(#REF!&gt;=o,"",#REF!+1)</definedName>
    <definedName name="bvm" localSheetId="5">#N/A</definedName>
    <definedName name="bvm" localSheetId="3">#N/A</definedName>
    <definedName name="bvm" localSheetId="4">#N/A</definedName>
    <definedName name="bvm" localSheetId="9">IF(#REF!&gt;=o,"",#REF!+1)</definedName>
    <definedName name="bvm" localSheetId="2">#N/A</definedName>
    <definedName name="bvm" localSheetId="0">IF(#REF!&gt;='[9]รายชื่อบริษัทเช่า ปี 55'!o,"",#REF!+1)</definedName>
    <definedName name="bvm">IF(#REF!&gt;=o,"",#REF!+1)</definedName>
    <definedName name="bvm_1">#N/A</definedName>
    <definedName name="bvm_2">#N/A</definedName>
    <definedName name="bvmbvnmnbmnb" localSheetId="8">#N/A</definedName>
    <definedName name="bvmbvnmnbmnb" localSheetId="5">#N/A</definedName>
    <definedName name="bvmbvnmnbmnb" localSheetId="4">#N/A</definedName>
    <definedName name="bvmbvnmnbmnb" localSheetId="9">#N/A</definedName>
    <definedName name="bvmbvnmnbmnb" localSheetId="0">IF(#REF!&gt;='[9]รายชื่อบริษัทเช่า ปี 55'!Total.Payment,"",#REF!+1)</definedName>
    <definedName name="bvmbvnmnbmnb">#N/A</definedName>
    <definedName name="bvmbvnmnbmnb_1">#N/A</definedName>
    <definedName name="bvmbvnmnbmnb_2">#N/A</definedName>
    <definedName name="bvnmbcvn" localSheetId="8">#N/A</definedName>
    <definedName name="bvnmbcvn" localSheetId="5">#N/A</definedName>
    <definedName name="bvnmbcvn" localSheetId="4">#N/A</definedName>
    <definedName name="bvnmbcvn" localSheetId="9">#N/A</definedName>
    <definedName name="bvnmbcvn" localSheetId="0">('[9]รายชื่อบริษัทเช่า ปี 55'!Term_In_Year*12)+'[9]รายชื่อบริษัทเช่า ปี 55'!Term_In_Month</definedName>
    <definedName name="bvnmbcvn">#N/A</definedName>
    <definedName name="bvnmbcvn_1">#N/A</definedName>
    <definedName name="bvnmbcvn_2">#N/A</definedName>
    <definedName name="C_" localSheetId="10">#REF!</definedName>
    <definedName name="C_" localSheetId="8">#REF!</definedName>
    <definedName name="C_" localSheetId="5">#REF!</definedName>
    <definedName name="C_" localSheetId="3">#REF!</definedName>
    <definedName name="C_" localSheetId="4">#REF!</definedName>
    <definedName name="C_" localSheetId="9">#REF!</definedName>
    <definedName name="C_" localSheetId="2">#REF!</definedName>
    <definedName name="C_">#REF!</definedName>
    <definedName name="c_1">#N/A</definedName>
    <definedName name="ca" localSheetId="8">#N/A</definedName>
    <definedName name="CA" localSheetId="9">#REF!</definedName>
    <definedName name="ca">#N/A</definedName>
    <definedName name="ca_ลูกค้ารายนาย" localSheetId="10">IF(#REF!-#REF!&lt;1,0,#REF!-#REF!)</definedName>
    <definedName name="ca_ลูกค้ารายนาย" localSheetId="8">IF(#REF!-#REF!&lt;1,0,#REF!-#REF!)</definedName>
    <definedName name="ca_ลูกค้ารายนาย" localSheetId="5">IF(#REF!-#REF!&lt;1,0,#REF!-#REF!)</definedName>
    <definedName name="ca_ลูกค้ารายนาย" localSheetId="3">IF(#REF!-#REF!&lt;1,0,#REF!-#REF!)</definedName>
    <definedName name="ca_ลูกค้ารายนาย" localSheetId="4">IF(#REF!-#REF!&lt;1,0,#REF!-#REF!)</definedName>
    <definedName name="ca_ลูกค้ารายนาย" localSheetId="2">IF(#REF!-#REF!&lt;1,0,#REF!-#REF!)</definedName>
    <definedName name="ca_ลูกค้ารายนาย">IF(#REF!-#REF!&lt;1,0,#REF!-#REF!)</definedName>
    <definedName name="CA100เรืองอนันต์" localSheetId="4">#REF!</definedName>
    <definedName name="CA100เรืองอนันต์">#REF!</definedName>
    <definedName name="ca3.300" localSheetId="8">[127]PAYMENT!$A$10:$A$129</definedName>
    <definedName name="ca3.300" localSheetId="5">[128]PAYMENT!$A$10:$A$129</definedName>
    <definedName name="ca3.300" localSheetId="3">[128]PAYMENT!$A$10:$A$129</definedName>
    <definedName name="ca3.300" localSheetId="4">[128]PAYMENT!$A$10:$A$129</definedName>
    <definedName name="ca3.300" localSheetId="0">[19]PAYMENT!$A$10:$A$129</definedName>
    <definedName name="ca3.300">[129]PAYMENT!$A$10:$A$129</definedName>
    <definedName name="CADJUST" localSheetId="10">#REF!</definedName>
    <definedName name="CADJUST" localSheetId="8">#REF!</definedName>
    <definedName name="CADJUST" localSheetId="5">#REF!</definedName>
    <definedName name="CADJUST" localSheetId="3">#REF!</definedName>
    <definedName name="CADJUST" localSheetId="4">#REF!</definedName>
    <definedName name="CADJUST" localSheetId="2">#REF!</definedName>
    <definedName name="CADJUST">#REF!</definedName>
    <definedName name="cal_prn" localSheetId="10">[130]!cal_prn</definedName>
    <definedName name="cal_prn" localSheetId="8">[130]!cal_prn</definedName>
    <definedName name="cal_prn" localSheetId="5">[130]!cal_prn</definedName>
    <definedName name="cal_prn" localSheetId="3">[130]!cal_prn</definedName>
    <definedName name="cal_prn" localSheetId="4">[130]!cal_prn</definedName>
    <definedName name="cal_prn" localSheetId="9">[130]!cal_prn</definedName>
    <definedName name="cal_prn" localSheetId="2">[131]!cal_prn</definedName>
    <definedName name="cal_prn" localSheetId="0">[132]!cal_prn</definedName>
    <definedName name="cal_prn">[131]!cal_prn</definedName>
    <definedName name="CAP" localSheetId="10">#REF!</definedName>
    <definedName name="CAP" localSheetId="5">#REF!</definedName>
    <definedName name="CAP" localSheetId="3">#REF!</definedName>
    <definedName name="CAP" localSheetId="4">#REF!</definedName>
    <definedName name="CAP" localSheetId="2">#REF!</definedName>
    <definedName name="CAP">#REF!</definedName>
    <definedName name="case" localSheetId="10">#REF!</definedName>
    <definedName name="case" localSheetId="2">#REF!</definedName>
    <definedName name="case">#REF!</definedName>
    <definedName name="caserun" localSheetId="10">#REF!</definedName>
    <definedName name="caserun" localSheetId="2">#REF!</definedName>
    <definedName name="caserun">#REF!</definedName>
    <definedName name="caseshift" localSheetId="10">#REF!</definedName>
    <definedName name="caseshift" localSheetId="2">#REF!</definedName>
    <definedName name="caseshift">#REF!</definedName>
    <definedName name="CASH" localSheetId="10">#REF!</definedName>
    <definedName name="cash" localSheetId="8">[28]finance!#REF!</definedName>
    <definedName name="CASH" localSheetId="5">#REF!</definedName>
    <definedName name="CASH" localSheetId="3">#REF!</definedName>
    <definedName name="cash" localSheetId="9">[28]finance!#REF!</definedName>
    <definedName name="CASH" localSheetId="2">#REF!</definedName>
    <definedName name="CASH" localSheetId="0">#REF!</definedName>
    <definedName name="CASH">#REF!</definedName>
    <definedName name="cash_1">#N/A</definedName>
    <definedName name="cash_2">#N/A</definedName>
    <definedName name="cash1" localSheetId="10">#REF!</definedName>
    <definedName name="cash1" localSheetId="8">#REF!</definedName>
    <definedName name="cash1" localSheetId="5">#REF!</definedName>
    <definedName name="cash1" localSheetId="3">#REF!</definedName>
    <definedName name="cash1" localSheetId="2">#REF!</definedName>
    <definedName name="cash1">#REF!</definedName>
    <definedName name="CASHF" localSheetId="10">#REF!</definedName>
    <definedName name="CASHF" localSheetId="8">#REF!</definedName>
    <definedName name="CASHF" localSheetId="9">#REF!</definedName>
    <definedName name="CASHF" localSheetId="2">#REF!</definedName>
    <definedName name="CASHF">#REF!</definedName>
    <definedName name="cashflow" localSheetId="10">#REF!</definedName>
    <definedName name="CASHFLOW" localSheetId="8">#REF!</definedName>
    <definedName name="cashflow" localSheetId="2">#REF!</definedName>
    <definedName name="cashflow">#REF!</definedName>
    <definedName name="Cashflow2">#N/A</definedName>
    <definedName name="cashflow3">#N/A</definedName>
    <definedName name="cashflow4">#N/A</definedName>
    <definedName name="CASHGEN" localSheetId="10">#REF!</definedName>
    <definedName name="CASHGEN" localSheetId="8">#REF!</definedName>
    <definedName name="CASHGEN" localSheetId="5">#REF!</definedName>
    <definedName name="CASHGEN" localSheetId="3">#REF!</definedName>
    <definedName name="CASHGEN" localSheetId="2">#REF!</definedName>
    <definedName name="CASHGEN">#REF!</definedName>
    <definedName name="cb">#N/A</definedName>
    <definedName name="CBALL">[133]END!$A$3:$G$59</definedName>
    <definedName name="cbfcvxb">#N/A</definedName>
    <definedName name="CBL">[134]END!$A$2:$F$96</definedName>
    <definedName name="CBTS">[135]END!$A$2:$IV$397</definedName>
    <definedName name="cc" localSheetId="2">#N/A</definedName>
    <definedName name="cc">#N/A</definedName>
    <definedName name="ccaa" localSheetId="10">#REF!</definedName>
    <definedName name="ccaa" localSheetId="8">#REF!</definedName>
    <definedName name="ccaa" localSheetId="5">#REF!</definedName>
    <definedName name="ccaa" localSheetId="3">#REF!</definedName>
    <definedName name="ccaa" localSheetId="2">#REF!</definedName>
    <definedName name="ccaa">#REF!</definedName>
    <definedName name="ccc" localSheetId="8">IF([126]Sheet3!#REF!="",0,[126]Sheet3!A1048576+[126]Sheet3!XFC1)</definedName>
    <definedName name="ccc" localSheetId="9">IF([126]Sheet3!#REF!="",0,[126]Sheet3!A1048576+[126]Sheet3!XFC1)</definedName>
    <definedName name="ccc">#N/A</definedName>
    <definedName name="cccc">#N/A</definedName>
    <definedName name="ccccc">#N/A</definedName>
    <definedName name="cccccc" localSheetId="10">#REF!</definedName>
    <definedName name="cccccc" localSheetId="8">#REF!</definedName>
    <definedName name="cccccc" localSheetId="5">#REF!</definedName>
    <definedName name="cccccc" localSheetId="3">#REF!</definedName>
    <definedName name="cccccc" localSheetId="2">#REF!</definedName>
    <definedName name="cccccc">#REF!</definedName>
    <definedName name="ccccccccxxx" localSheetId="10">[135]finance!#REF!</definedName>
    <definedName name="ccccccccxxx" localSheetId="8">[135]finance!#REF!</definedName>
    <definedName name="ccccccccxxx" localSheetId="5">[135]finance!#REF!</definedName>
    <definedName name="ccccccccxxx" localSheetId="3">[135]finance!#REF!</definedName>
    <definedName name="ccccccccxxx" localSheetId="4">[135]finance!#REF!</definedName>
    <definedName name="ccccccccxxx" localSheetId="2">[135]finance!#REF!</definedName>
    <definedName name="ccccccccxxx">[135]finance!#REF!</definedName>
    <definedName name="cccccvfgdf" localSheetId="10">#REF!</definedName>
    <definedName name="cccccvfgdf" localSheetId="8">#REF!</definedName>
    <definedName name="cccccvfgdf" localSheetId="5">#REF!</definedName>
    <definedName name="cccccvfgdf" localSheetId="3">#REF!</definedName>
    <definedName name="cccccvfgdf" localSheetId="4">#REF!</definedName>
    <definedName name="cccccvfgdf" localSheetId="2">#REF!</definedName>
    <definedName name="cccccvfgdf">#REF!</definedName>
    <definedName name="cccceeeeeeggggg" localSheetId="10">[136]finance!#REF!</definedName>
    <definedName name="cccceeeeeeggggg" localSheetId="8">[136]finance!#REF!</definedName>
    <definedName name="cccceeeeeeggggg" localSheetId="5">[136]finance!#REF!</definedName>
    <definedName name="cccceeeeeeggggg" localSheetId="3">[136]finance!#REF!</definedName>
    <definedName name="cccceeeeeeggggg" localSheetId="4">[136]finance!#REF!</definedName>
    <definedName name="cccceeeeeeggggg" localSheetId="2">[136]finance!#REF!</definedName>
    <definedName name="cccceeeeeeggggg">[136]finance!#REF!</definedName>
    <definedName name="ccf" localSheetId="8">#REF!</definedName>
    <definedName name="ccf">#N/A</definedName>
    <definedName name="CCR" localSheetId="10">#REF!</definedName>
    <definedName name="CCR" localSheetId="5">#REF!</definedName>
    <definedName name="CCR" localSheetId="3">#REF!</definedName>
    <definedName name="CCR" localSheetId="4">#REF!</definedName>
    <definedName name="CCR" localSheetId="2">#REF!</definedName>
    <definedName name="CCR">#REF!</definedName>
    <definedName name="CCT">[137]END!$A$2:$T$758</definedName>
    <definedName name="cdc" localSheetId="5">'[117]Main Sum (Hotel &amp; Residences)'!#REF!</definedName>
    <definedName name="cdc" localSheetId="3">'[117]Main Sum (Hotel &amp; Residences)'!#REF!</definedName>
    <definedName name="cdc" localSheetId="4">'[117]Main Sum (Hotel &amp; Residences)'!#REF!</definedName>
    <definedName name="cdc">'[118]Main Sum (Hotel &amp; Residences)'!#REF!</definedName>
    <definedName name="cdfghj" localSheetId="10">[119]finance!#REF!</definedName>
    <definedName name="cdfghj" localSheetId="8">[119]finance!#REF!</definedName>
    <definedName name="cdfghj" localSheetId="5">[119]finance!#REF!</definedName>
    <definedName name="cdfghj" localSheetId="4">[119]finance!#REF!</definedName>
    <definedName name="cdfghj" localSheetId="2">[119]finance!#REF!</definedName>
    <definedName name="cdfghj">[119]finance!#REF!</definedName>
    <definedName name="CDinner">[138]CDinner!$A$1:$D$272</definedName>
    <definedName name="cf" localSheetId="8">#REF!</definedName>
    <definedName name="cf" localSheetId="9">#REF!</definedName>
    <definedName name="CF">#N/A</definedName>
    <definedName name="cf_1">#N/A</definedName>
    <definedName name="cff" localSheetId="5">#REF!</definedName>
    <definedName name="cff" localSheetId="3">#REF!</definedName>
    <definedName name="cff" localSheetId="4">#REF!</definedName>
    <definedName name="cff">#REF!</definedName>
    <definedName name="CFNEW" localSheetId="10">[125]finance!#REF!</definedName>
    <definedName name="CFNEW" localSheetId="8">[121]finance!#REF!</definedName>
    <definedName name="CFNEW" localSheetId="5">[125]finance!#REF!</definedName>
    <definedName name="CFNEW" localSheetId="3">[125]finance!#REF!</definedName>
    <definedName name="CFNEW" localSheetId="4">[125]finance!#REF!</definedName>
    <definedName name="CFNEW" localSheetId="9">[121]finance!#REF!</definedName>
    <definedName name="CFNEW" localSheetId="2">[129]finance!#REF!</definedName>
    <definedName name="CFNEW" localSheetId="0">[121]finance!#REF!</definedName>
    <definedName name="CFNEW">[129]finance!#REF!</definedName>
    <definedName name="cfr" localSheetId="10">IF(#REF!&gt;=[0]!กห,"",#REF!+1)</definedName>
    <definedName name="cfr" localSheetId="8">IF(#REF!&gt;=กห,"",#REF!+1)</definedName>
    <definedName name="cfr" localSheetId="5">IF(#REF!&gt;=กห,"",#REF!+1)</definedName>
    <definedName name="cfr" localSheetId="3">IF(#REF!&gt;=กห,"",#REF!+1)</definedName>
    <definedName name="cfr" localSheetId="4">IF(#REF!&gt;=กห,"",#REF!+1)</definedName>
    <definedName name="cfr" localSheetId="9">IF(#REF!&gt;=กห,"",#REF!+1)</definedName>
    <definedName name="cfr" localSheetId="2">IF(#REF!&gt;=[0]!กห,"",#REF!+1)</definedName>
    <definedName name="cfr" localSheetId="0">IF(#REF!&gt;=กห,"",#REF!+1)</definedName>
    <definedName name="cfr">IF(#REF!&gt;=กห,"",#REF!+1)</definedName>
    <definedName name="cfwet43">IF(#REF!&gt;=เดดแด้,"",#REF!+1)</definedName>
    <definedName name="CGEN2" localSheetId="10">#REF!</definedName>
    <definedName name="CGEN2" localSheetId="2">#REF!</definedName>
    <definedName name="CGEN2">#REF!</definedName>
    <definedName name="CGEN3" localSheetId="10">#REF!</definedName>
    <definedName name="CGEN3" localSheetId="2">#REF!</definedName>
    <definedName name="CGEN3">#REF!</definedName>
    <definedName name="CGEN4" localSheetId="10">#REF!</definedName>
    <definedName name="CGEN4" localSheetId="2">#REF!</definedName>
    <definedName name="CGEN4">#REF!</definedName>
    <definedName name="cgfbcv" localSheetId="8">#N/A</definedName>
    <definedName name="cgfbcv" localSheetId="9">IF(#REF!&gt;='[139]ca-3'!khjhjj,"",#REF!+1)</definedName>
    <definedName name="cgfbcv">#N/A</definedName>
    <definedName name="CGS" localSheetId="10">#REF!</definedName>
    <definedName name="CGS" localSheetId="5">#REF!</definedName>
    <definedName name="CGS" localSheetId="3">#REF!</definedName>
    <definedName name="CGS" localSheetId="2">#REF!</definedName>
    <definedName name="CGS">#REF!</definedName>
    <definedName name="chainchana" localSheetId="5">'[117]Main Sum (Hotel &amp; Residences)'!#REF!</definedName>
    <definedName name="chainchana" localSheetId="3">'[117]Main Sum (Hotel &amp; Residences)'!#REF!</definedName>
    <definedName name="chainchana" localSheetId="4">'[117]Main Sum (Hotel &amp; Residences)'!#REF!</definedName>
    <definedName name="chainchana">'[118]Main Sum (Hotel &amp; Residences)'!#REF!</definedName>
    <definedName name="Chanida_Flag" localSheetId="10">#REF!</definedName>
    <definedName name="Chanida_Flag" localSheetId="5">#REF!</definedName>
    <definedName name="Chanida_Flag" localSheetId="3">#REF!</definedName>
    <definedName name="Chanida_Flag" localSheetId="4">#REF!</definedName>
    <definedName name="Chanida_Flag" localSheetId="2">#REF!</definedName>
    <definedName name="Chanida_Flag">#REF!</definedName>
    <definedName name="chaovana">#N/A</definedName>
    <definedName name="Check" localSheetId="5">#REF!</definedName>
    <definedName name="Check" localSheetId="3">#REF!</definedName>
    <definedName name="Check" localSheetId="4">#REF!</definedName>
    <definedName name="Check">#REF!</definedName>
    <definedName name="checklist">#N/A</definedName>
    <definedName name="Chief_Credit_Officer" localSheetId="10">#REF!</definedName>
    <definedName name="Chief_Credit_Officer" localSheetId="5">#REF!</definedName>
    <definedName name="Chief_Credit_Officer" localSheetId="3">#REF!</definedName>
    <definedName name="Chief_Credit_Officer" localSheetId="2">#REF!</definedName>
    <definedName name="Chief_Credit_Officer">#REF!</definedName>
    <definedName name="ChooseInt">[140]Sheet2!$F$63:$F$64</definedName>
    <definedName name="CIRR" localSheetId="10">#REF!</definedName>
    <definedName name="CIRR" localSheetId="5">#REF!</definedName>
    <definedName name="CIRR" localSheetId="3">#REF!</definedName>
    <definedName name="CIRR" localSheetId="4">#REF!</definedName>
    <definedName name="CIRR" localSheetId="2">#REF!</definedName>
    <definedName name="CIRR">#REF!</definedName>
    <definedName name="CJA" localSheetId="5">#REF!</definedName>
    <definedName name="CJA" localSheetId="3">#REF!</definedName>
    <definedName name="CJA" localSheetId="4">#REF!</definedName>
    <definedName name="CJA">#REF!</definedName>
    <definedName name="CJF">[141]end!$A$68:$F$256</definedName>
    <definedName name="CJJ">[133]END!$A$2:$G$271</definedName>
    <definedName name="ck">#N/A</definedName>
    <definedName name="ckak" localSheetId="10">Scheduled_Payment+Extra_Payment</definedName>
    <definedName name="ckak" localSheetId="8">Scheduled_Payment+Extra_Payment</definedName>
    <definedName name="ckak" localSheetId="5">Scheduled_Payment+Extra_Payment</definedName>
    <definedName name="ckak" localSheetId="3">Scheduled_Payment+Extra_Payment</definedName>
    <definedName name="ckak" localSheetId="4">Scheduled_Payment+Extra_Payment</definedName>
    <definedName name="ckak" localSheetId="9">Scheduled_Payment+Extra_Payment</definedName>
    <definedName name="ckak" localSheetId="2">Scheduled_Payment+Extra_Payment</definedName>
    <definedName name="ckak" localSheetId="0">Scheduled_Payment+Extra_Payment</definedName>
    <definedName name="ckak">Scheduled_Payment+Extra_Payment</definedName>
    <definedName name="CL" localSheetId="10">#REF!</definedName>
    <definedName name="CL" localSheetId="8">#REF!</definedName>
    <definedName name="CL" localSheetId="5">#REF!</definedName>
    <definedName name="CL" localSheetId="3">#REF!</definedName>
    <definedName name="CL" localSheetId="4">#REF!</definedName>
    <definedName name="CL" localSheetId="2">#REF!</definedName>
    <definedName name="CL">#REF!</definedName>
    <definedName name="classicfile" localSheetId="10">#REF!</definedName>
    <definedName name="classicfile" localSheetId="2">#REF!</definedName>
    <definedName name="classicfile">#REF!</definedName>
    <definedName name="Clear" localSheetId="10">#REF!,#REF!,#REF!,#REF!,#REF!,#REF!</definedName>
    <definedName name="Clear" localSheetId="5">#REF!,#REF!,#REF!,#REF!,#REF!,#REF!</definedName>
    <definedName name="Clear" localSheetId="3">#REF!,#REF!,#REF!,#REF!,#REF!,#REF!</definedName>
    <definedName name="Clear" localSheetId="4">#REF!,#REF!,#REF!,#REF!,#REF!,#REF!</definedName>
    <definedName name="Clear" localSheetId="2">#REF!,#REF!,#REF!,#REF!,#REF!,#REF!</definedName>
    <definedName name="Clear">#REF!,#REF!,#REF!,#REF!,#REF!,#REF!</definedName>
    <definedName name="clr" localSheetId="10">#REF!,#REF!,#REF!,#REF!,#REF!,#REF!</definedName>
    <definedName name="clr" localSheetId="2">#REF!,#REF!,#REF!,#REF!,#REF!,#REF!</definedName>
    <definedName name="clr">#REF!,#REF!,#REF!,#REF!,#REF!,#REF!</definedName>
    <definedName name="CMF">'[142]END#2'!$A$2:$P$841</definedName>
    <definedName name="co" localSheetId="10">#REF!</definedName>
    <definedName name="co" localSheetId="8">#REF!</definedName>
    <definedName name="co" localSheetId="5">#REF!</definedName>
    <definedName name="co" localSheetId="3">#REF!</definedName>
    <definedName name="co" localSheetId="4">#REF!</definedName>
    <definedName name="co" localSheetId="2">#REF!</definedName>
    <definedName name="co">#REF!</definedName>
    <definedName name="COL" localSheetId="10">'[87]cash flow'!#REF!</definedName>
    <definedName name="COL" localSheetId="8">'[124]cash flow'!#REF!</definedName>
    <definedName name="COL" localSheetId="5">'[87]cash flow'!#REF!</definedName>
    <definedName name="COL" localSheetId="3">'[87]cash flow'!#REF!</definedName>
    <definedName name="COL" localSheetId="4">'[87]cash flow'!#REF!</definedName>
    <definedName name="COL" localSheetId="9">'[124]cash flow'!#REF!</definedName>
    <definedName name="COL" localSheetId="2">'[125]cash flow'!#REF!</definedName>
    <definedName name="COL" localSheetId="0">'[120]cash flow'!#REF!</definedName>
    <definedName name="COL">'[125]cash flow'!#REF!</definedName>
    <definedName name="COLL" localSheetId="10">#REF!</definedName>
    <definedName name="COLL" localSheetId="8">#REF!</definedName>
    <definedName name="COLL" localSheetId="5">#REF!</definedName>
    <definedName name="COLL" localSheetId="3">#REF!</definedName>
    <definedName name="COLL" localSheetId="4">#REF!</definedName>
    <definedName name="COLL" localSheetId="2">#REF!</definedName>
    <definedName name="COLL">#REF!</definedName>
    <definedName name="COLL1" localSheetId="10">#REF!</definedName>
    <definedName name="COLL1" localSheetId="2">#REF!</definedName>
    <definedName name="COLL1">#REF!</definedName>
    <definedName name="coll123" localSheetId="10">#REF!</definedName>
    <definedName name="coll123" localSheetId="2">#REF!</definedName>
    <definedName name="coll123">#REF!</definedName>
    <definedName name="COLL2" localSheetId="10">#REF!</definedName>
    <definedName name="COLL2" localSheetId="2">#REF!</definedName>
    <definedName name="COLL2">#REF!</definedName>
    <definedName name="COLL3" localSheetId="10">#REF!</definedName>
    <definedName name="COLL3" localSheetId="2">#REF!</definedName>
    <definedName name="COLL3">#REF!</definedName>
    <definedName name="collatteral" localSheetId="10">[138]การเงิน!#REF!</definedName>
    <definedName name="collatteral" localSheetId="2">[138]การเงิน!#REF!</definedName>
    <definedName name="collatteral">[138]การเงิน!#REF!</definedName>
    <definedName name="COLLCON" localSheetId="10">#REF!</definedName>
    <definedName name="COLLCON" localSheetId="8">#REF!</definedName>
    <definedName name="COLLCON" localSheetId="5">#REF!</definedName>
    <definedName name="COLLCON" localSheetId="3">#REF!</definedName>
    <definedName name="COLLCON" localSheetId="4">#REF!</definedName>
    <definedName name="COLLCON" localSheetId="2">#REF!</definedName>
    <definedName name="COLLCON">#REF!</definedName>
    <definedName name="COLLETERAL" localSheetId="10">#REF!</definedName>
    <definedName name="COLLETERAL" localSheetId="8">#REF!</definedName>
    <definedName name="COLLETERAL" localSheetId="4">#REF!</definedName>
    <definedName name="COLLETERAL" localSheetId="2">#REF!</definedName>
    <definedName name="COLLETERAL">#REF!</definedName>
    <definedName name="COLLETERAL_1">#REF!</definedName>
    <definedName name="COLLETERAL_2">#REF!</definedName>
    <definedName name="COLLETERAL_3">#REF!</definedName>
    <definedName name="COLLMAC" localSheetId="10">#REF!</definedName>
    <definedName name="COLLMAC" localSheetId="2">#REF!</definedName>
    <definedName name="COLLMAC">#REF!</definedName>
    <definedName name="COMPFORMAT" localSheetId="10">#REF!</definedName>
    <definedName name="COMPFORMAT" localSheetId="2">#REF!</definedName>
    <definedName name="COMPFORMAT">#REF!</definedName>
    <definedName name="Condo56unit" localSheetId="5">'[117]Main Sum (Hotel &amp; Residences)'!#REF!</definedName>
    <definedName name="Condo56unit" localSheetId="3">'[117]Main Sum (Hotel &amp; Residences)'!#REF!</definedName>
    <definedName name="Condo56unit" localSheetId="4">'[117]Main Sum (Hotel &amp; Residences)'!#REF!</definedName>
    <definedName name="Condo56unit">'[118]Main Sum (Hotel &amp; Residences)'!#REF!</definedName>
    <definedName name="CONTD" localSheetId="10">#REF!</definedName>
    <definedName name="CONTD" localSheetId="5">#REF!</definedName>
    <definedName name="CONTD" localSheetId="3">#REF!</definedName>
    <definedName name="CONTD" localSheetId="4">#REF!</definedName>
    <definedName name="CONTD" localSheetId="2">#REF!</definedName>
    <definedName name="CONTD">#REF!</definedName>
    <definedName name="cop" localSheetId="10">#REF!</definedName>
    <definedName name="cop" localSheetId="2">#REF!</definedName>
    <definedName name="cop">#REF!</definedName>
    <definedName name="COST" localSheetId="10">#REF!</definedName>
    <definedName name="COST" localSheetId="2">#REF!</definedName>
    <definedName name="COST">#REF!</definedName>
    <definedName name="Costapp">[142]Worksheet!$A$632:$K$658</definedName>
    <definedName name="CostF" localSheetId="5">#REF!</definedName>
    <definedName name="CostF" localSheetId="3">#REF!</definedName>
    <definedName name="CostF" localSheetId="4">#REF!</definedName>
    <definedName name="CostF">#REF!</definedName>
    <definedName name="CostFG">[143]end!$A$1:$G$213</definedName>
    <definedName name="costK" localSheetId="5">#REF!</definedName>
    <definedName name="costK" localSheetId="3">#REF!</definedName>
    <definedName name="costK" localSheetId="4">#REF!</definedName>
    <definedName name="costK">#REF!</definedName>
    <definedName name="costKg">#REF!</definedName>
    <definedName name="costM">#REF!</definedName>
    <definedName name="cp">[144]การเงิน!$A$2</definedName>
    <definedName name="CPP">[133]END!$A$2:$Q$474</definedName>
    <definedName name="CQC" localSheetId="5">IF('[145]PAYMENT ขอ 1.0 ลบ.'!$G1048576&lt;0.05,0,'[145]PAYMENT ขอ 1.0 ลบ.'!$G1048576*_CQC1)</definedName>
    <definedName name="CQC" localSheetId="3">IF('[145]PAYMENT ขอ 1.0 ลบ.'!$G1048576&lt;0.05,0,'[145]PAYMENT ขอ 1.0 ลบ.'!$G1048576*_CQC1)</definedName>
    <definedName name="CQC" localSheetId="4">IF('[145]PAYMENT ขอ 1.0 ลบ.'!$G1048576&lt;0.05,0,'[145]PAYMENT ขอ 1.0 ลบ.'!$G1048576*_CQC1)</definedName>
    <definedName name="CQC" localSheetId="0">IF('[145]PAYMENT ขอ 1.0 ลบ.'!$G1048576&lt;0.05,0,'[145]PAYMENT ขอ 1.0 ลบ.'!$G1048576*_CQC1)</definedName>
    <definedName name="CQC">IF('[145]PAYMENT ขอ 1.0 ลบ.'!$G1048576&lt;0.05,0,'[145]PAYMENT ขอ 1.0 ลบ.'!$G1048576*_CQC1)</definedName>
    <definedName name="CR">#N/A</definedName>
    <definedName name="Cr_Apr" localSheetId="10">#REF!</definedName>
    <definedName name="Cr_Apr" localSheetId="8">#REF!</definedName>
    <definedName name="Cr_Apr" localSheetId="5">#REF!</definedName>
    <definedName name="Cr_Apr" localSheetId="3">#REF!</definedName>
    <definedName name="Cr_Apr" localSheetId="2">#REF!</definedName>
    <definedName name="Cr_Apr">#REF!</definedName>
    <definedName name="Cr_Aug" localSheetId="10">#REF!</definedName>
    <definedName name="Cr_Aug" localSheetId="2">#REF!</definedName>
    <definedName name="Cr_Aug">#REF!</definedName>
    <definedName name="Cr_Dec" localSheetId="10">#REF!</definedName>
    <definedName name="Cr_Dec" localSheetId="2">#REF!</definedName>
    <definedName name="Cr_Dec">#REF!</definedName>
    <definedName name="Cr_Feb" localSheetId="10">#REF!</definedName>
    <definedName name="Cr_Feb" localSheetId="2">#REF!</definedName>
    <definedName name="Cr_Feb">#REF!</definedName>
    <definedName name="Cr_Jan" localSheetId="10">#REF!</definedName>
    <definedName name="Cr_Jan" localSheetId="2">#REF!</definedName>
    <definedName name="Cr_Jan">#REF!</definedName>
    <definedName name="Cr_Jul" localSheetId="10">#REF!</definedName>
    <definedName name="Cr_Jul" localSheetId="2">#REF!</definedName>
    <definedName name="Cr_Jul">#REF!</definedName>
    <definedName name="Cr_Jun" localSheetId="10">#REF!</definedName>
    <definedName name="Cr_Jun" localSheetId="2">#REF!</definedName>
    <definedName name="Cr_Jun">#REF!</definedName>
    <definedName name="Cr_Mar" localSheetId="10">#REF!</definedName>
    <definedName name="Cr_Mar" localSheetId="2">#REF!</definedName>
    <definedName name="Cr_Mar">#REF!</definedName>
    <definedName name="Cr_May" localSheetId="10">#REF!</definedName>
    <definedName name="Cr_May" localSheetId="2">#REF!</definedName>
    <definedName name="Cr_May">#REF!</definedName>
    <definedName name="Cr_Nov" localSheetId="10">#REF!</definedName>
    <definedName name="Cr_Nov" localSheetId="2">#REF!</definedName>
    <definedName name="Cr_Nov">#REF!</definedName>
    <definedName name="Cr_Oct" localSheetId="10">#REF!</definedName>
    <definedName name="Cr_Oct" localSheetId="2">#REF!</definedName>
    <definedName name="Cr_Oct">#REF!</definedName>
    <definedName name="Cr_Sep" localSheetId="10">#REF!</definedName>
    <definedName name="Cr_Sep" localSheetId="2">#REF!</definedName>
    <definedName name="Cr_Sep">#REF!</definedName>
    <definedName name="create_xla">0</definedName>
    <definedName name="credit" localSheetId="4">#REF!</definedName>
    <definedName name="credit">#REF!</definedName>
    <definedName name="Credit_Committee" localSheetId="10">#REF!</definedName>
    <definedName name="Credit_Committee" localSheetId="2">#REF!</definedName>
    <definedName name="Credit_Committee">#REF!</definedName>
    <definedName name="Credit_Line_O_D" localSheetId="10">'[82]Repayment-SME'!#REF!</definedName>
    <definedName name="Credit_Line_O_D" localSheetId="5">'[82]Repayment-SME'!#REF!</definedName>
    <definedName name="Credit_Line_O_D" localSheetId="3">'[82]Repayment-SME'!#REF!</definedName>
    <definedName name="Credit_Line_O_D" localSheetId="4">'[82]Repayment-SME'!#REF!</definedName>
    <definedName name="Credit_Line_O_D" localSheetId="2">'[82]Repayment-SME'!#REF!</definedName>
    <definedName name="Credit_Line_O_D" localSheetId="0">#REF!</definedName>
    <definedName name="Credit_Line_O_D">'[83]Repayment-SME'!#REF!</definedName>
    <definedName name="Credit_Line_S_T" localSheetId="10">'[82]Repayment-SME'!#REF!</definedName>
    <definedName name="Credit_Line_S_T" localSheetId="8">'[83]Repayment-SME'!#REF!</definedName>
    <definedName name="Credit_Line_S_T" localSheetId="5">'[82]Repayment-SME'!#REF!</definedName>
    <definedName name="Credit_Line_S_T" localSheetId="3">'[82]Repayment-SME'!#REF!</definedName>
    <definedName name="Credit_Line_S_T" localSheetId="4">'[82]Repayment-SME'!#REF!</definedName>
    <definedName name="Credit_Line_S_T" localSheetId="2">#REF!</definedName>
    <definedName name="Credit_Line_S_T" localSheetId="0">#REF!</definedName>
    <definedName name="Credit_Line_S_T">#REF!</definedName>
    <definedName name="Credit_Officer" localSheetId="10">#REF!</definedName>
    <definedName name="Credit_Officer" localSheetId="5">#REF!</definedName>
    <definedName name="Credit_Officer" localSheetId="3">#REF!</definedName>
    <definedName name="Credit_Officer" localSheetId="4">#REF!</definedName>
    <definedName name="Credit_Officer" localSheetId="2">#REF!</definedName>
    <definedName name="Credit_Officer">#REF!</definedName>
    <definedName name="_xlnm.Criteria" localSheetId="10">#REF!</definedName>
    <definedName name="_xlnm.Criteria" localSheetId="2">#REF!</definedName>
    <definedName name="_xlnm.Criteria">#REF!</definedName>
    <definedName name="criteria1" localSheetId="4">#REF!</definedName>
    <definedName name="criteria1">#REF!</definedName>
    <definedName name="Criteria11" localSheetId="4">#REF!</definedName>
    <definedName name="Criteria11">#REF!</definedName>
    <definedName name="CRR" localSheetId="10">#REF!</definedName>
    <definedName name="CRR" localSheetId="2">#REF!</definedName>
    <definedName name="CRR">#REF!</definedName>
    <definedName name="CRR_">#N/A</definedName>
    <definedName name="CRRnew">#N/A</definedName>
    <definedName name="Cs" localSheetId="8">IF(#REF!&lt;0.05,0,#REF!*ย)</definedName>
    <definedName name="Cs" localSheetId="5">#N/A</definedName>
    <definedName name="Cs" localSheetId="4">#N/A</definedName>
    <definedName name="Cs" localSheetId="9">IF(#REF!&lt;0.05,0,#REF!*ย)</definedName>
    <definedName name="Cs" localSheetId="2">#N/A</definedName>
    <definedName name="Cs" localSheetId="0">IF(#REF!&lt;0.05,0,#REF!*'[9]รายชื่อบริษัทเช่า ปี 55'!ย)</definedName>
    <definedName name="Cs">#N/A</definedName>
    <definedName name="Cs_1">#N/A</definedName>
    <definedName name="Cs_2">#N/A</definedName>
    <definedName name="CSD">[146]end!$A$1:$M$79</definedName>
    <definedName name="CSF" localSheetId="5">#REF!</definedName>
    <definedName name="CSF" localSheetId="3">#REF!</definedName>
    <definedName name="CSF" localSheetId="4">#REF!</definedName>
    <definedName name="CSF">#REF!</definedName>
    <definedName name="CSS">[147]end!$A$2:$L$273</definedName>
    <definedName name="CSV">[148]END!$A$2:$I$381</definedName>
    <definedName name="csz" localSheetId="5">#REF!</definedName>
    <definedName name="csz" localSheetId="3">#REF!</definedName>
    <definedName name="csz" localSheetId="0">#REF!</definedName>
    <definedName name="csz">#REF!</definedName>
    <definedName name="CTL" localSheetId="4">#REF!</definedName>
    <definedName name="CTL">#REF!</definedName>
    <definedName name="cur" localSheetId="10">[149]!CurrentOD</definedName>
    <definedName name="cur" localSheetId="8">[150]!CurrentOD</definedName>
    <definedName name="cur" localSheetId="5">[151]!CurrentOD</definedName>
    <definedName name="cur" localSheetId="3">[151]!CurrentOD</definedName>
    <definedName name="cur" localSheetId="4">[151]!CurrentOD</definedName>
    <definedName name="cur" localSheetId="2">[149]!CurrentOD</definedName>
    <definedName name="cur" localSheetId="0">[150]!CurrentOD</definedName>
    <definedName name="cur">[149]!CurrentOD</definedName>
    <definedName name="CurrentOD" localSheetId="10">[152]!CurrentOD</definedName>
    <definedName name="CurrentOD" localSheetId="8">[125]!CurrentOD</definedName>
    <definedName name="CurrentOD" localSheetId="5">[152]!CurrentOD</definedName>
    <definedName name="CurrentOD" localSheetId="3">[152]!CurrentOD</definedName>
    <definedName name="CurrentOD" localSheetId="4">[152]!CurrentOD</definedName>
    <definedName name="CurrentOD" localSheetId="9">[125]!CurrentOD</definedName>
    <definedName name="CurrentOD" localSheetId="2">[153]!CurrentOD</definedName>
    <definedName name="CurrentOD" localSheetId="0">[125]!CurrentOD</definedName>
    <definedName name="CurrentOD">[153]!CurrentOD</definedName>
    <definedName name="currentOD1">[154]CO!CurrentOD</definedName>
    <definedName name="customer3">#N/A</definedName>
    <definedName name="CVB">[155]END!$A$2:$Q$611</definedName>
    <definedName name="cvbcvb">#N/A</definedName>
    <definedName name="cvbcvbvb">#N/A</definedName>
    <definedName name="CVN">[156]END!$A$2:$Q$610</definedName>
    <definedName name="cxc" localSheetId="10">#REF!</definedName>
    <definedName name="cxc" localSheetId="8">#REF!</definedName>
    <definedName name="cxc" localSheetId="5">#REF!</definedName>
    <definedName name="cxc" localSheetId="3">#REF!</definedName>
    <definedName name="cxc" localSheetId="4">#REF!</definedName>
    <definedName name="cxc" localSheetId="2">#REF!</definedName>
    <definedName name="cxc">#REF!</definedName>
    <definedName name="cxxx">#N/A</definedName>
    <definedName name="czc" localSheetId="5">#REF!</definedName>
    <definedName name="czc" localSheetId="0">#REF!</definedName>
    <definedName name="czc">#REF!</definedName>
    <definedName name="D" localSheetId="10">IF(#REF!="",0,#REF!+#REF!)</definedName>
    <definedName name="d" localSheetId="8">IF(#REF!="",0,#REF!+#REF!)</definedName>
    <definedName name="D" localSheetId="5">IF(#REF!="",0,#REF!+#REF!)</definedName>
    <definedName name="D" localSheetId="3">IF(#REF!="",0,#REF!+#REF!)</definedName>
    <definedName name="D" localSheetId="4">IF(#REF!="",0,#REF!+#REF!)</definedName>
    <definedName name="d" localSheetId="2">IF(#REF!="",0,#REF!+#REF!)</definedName>
    <definedName name="D">IF(#REF!="",0,#REF!+#REF!)</definedName>
    <definedName name="d_1" localSheetId="4">#REF!</definedName>
    <definedName name="d_1">#REF!</definedName>
    <definedName name="da">#N/A</definedName>
    <definedName name="dada">#N/A</definedName>
    <definedName name="dafadf">#REF!</definedName>
    <definedName name="Data" localSheetId="10">#REF!</definedName>
    <definedName name="Data" localSheetId="8">#REF!</definedName>
    <definedName name="Data" localSheetId="5">#REF!</definedName>
    <definedName name="Data" localSheetId="3">#REF!</definedName>
    <definedName name="Data" localSheetId="4">#REF!</definedName>
    <definedName name="Data" localSheetId="9">#REF!</definedName>
    <definedName name="Data" localSheetId="2">#REF!</definedName>
    <definedName name="Data">#REF!</definedName>
    <definedName name="Data.Dump" localSheetId="10" hidden="1">OFFSET([156]!Data.Top.Left,1,0)</definedName>
    <definedName name="Data.Dump" localSheetId="8" hidden="1">OFFSET([157]!Data.Top.Left,1,0)</definedName>
    <definedName name="Data.Dump" localSheetId="9" hidden="1">OFFSET([158]!Data.Top.Left,1,0)</definedName>
    <definedName name="Data.Dump" hidden="1">OFFSET([156]!Data.Top.Left,1,0)</definedName>
    <definedName name="data10" localSheetId="10">#REF!</definedName>
    <definedName name="data10" localSheetId="8">#REF!</definedName>
    <definedName name="data10" localSheetId="5">#REF!</definedName>
    <definedName name="data10" localSheetId="3">#REF!</definedName>
    <definedName name="data10" localSheetId="2">#REF!</definedName>
    <definedName name="data10">#REF!</definedName>
    <definedName name="data4" localSheetId="10">#REF!</definedName>
    <definedName name="data4" localSheetId="2">#REF!</definedName>
    <definedName name="data4">#REF!</definedName>
    <definedName name="data84" localSheetId="10">'[159]Purchase Order'!$E$40</definedName>
    <definedName name="data84" localSheetId="8">'[152]Purchase Order'!$E$40</definedName>
    <definedName name="data84" localSheetId="5">'[159]Purchase Order'!$E$40</definedName>
    <definedName name="data84" localSheetId="3">'[159]Purchase Order'!$E$40</definedName>
    <definedName name="data84" localSheetId="4">'[159]Purchase Order'!$E$40</definedName>
    <definedName name="data84" localSheetId="9">'[160]Purchase Order'!$E$40</definedName>
    <definedName name="data84" localSheetId="2">'[129]Purchase Order'!$E$40</definedName>
    <definedName name="data84" localSheetId="0">'[152]Purchase Order'!$E$40</definedName>
    <definedName name="data84">'[129]Purchase Order'!$E$40</definedName>
    <definedName name="_xlnm.Database" localSheetId="10">#REF!</definedName>
    <definedName name="_xlnm.Database" localSheetId="8">#REF!</definedName>
    <definedName name="_xlnm.Database" localSheetId="5">#REF!</definedName>
    <definedName name="_xlnm.Database" localSheetId="3">#REF!</definedName>
    <definedName name="_xlnm.Database" localSheetId="4">#REF!</definedName>
    <definedName name="_xlnm.Database" localSheetId="2">#REF!</definedName>
    <definedName name="_xlnm.Database">#REF!</definedName>
    <definedName name="DataRange1" localSheetId="5">#REF!</definedName>
    <definedName name="DataRange1" localSheetId="3">#REF!</definedName>
    <definedName name="DataRange1" localSheetId="4">#REF!</definedName>
    <definedName name="DataRange1">#REF!</definedName>
    <definedName name="day" localSheetId="8">#REF!</definedName>
    <definedName name="day" localSheetId="5">[156]Assumption!$B$90</definedName>
    <definedName name="day" localSheetId="4">[156]Assumption!$B$90</definedName>
    <definedName name="day" localSheetId="9">#REF!</definedName>
    <definedName name="day" localSheetId="2">[156]Assumption!$B$90</definedName>
    <definedName name="day" localSheetId="0">#REF!</definedName>
    <definedName name="day">[156]Assumption!$B$90</definedName>
    <definedName name="db0dki">#N/A</definedName>
    <definedName name="dbdbdf">#N/A</definedName>
    <definedName name="dCA" localSheetId="10">#REF!</definedName>
    <definedName name="dCA" localSheetId="8">#REF!</definedName>
    <definedName name="dCA" localSheetId="5">#REF!</definedName>
    <definedName name="dCA" localSheetId="3">#REF!</definedName>
    <definedName name="dCA" localSheetId="4">#REF!</definedName>
    <definedName name="dCA">#REF!</definedName>
    <definedName name="dcd" localSheetId="5">IF('[113]PN47-0818'!$G1048576-'[113]PN47-0818'!XFA1&lt;1,0,'[113]PN47-0818'!$G1048576-'[113]PN47-0818'!$C1)</definedName>
    <definedName name="dcd" localSheetId="3">IF('[113]PN47-0818'!$G1048576-'[113]PN47-0818'!XFA1&lt;1,0,'[113]PN47-0818'!$G1048576-'[113]PN47-0818'!$C1)</definedName>
    <definedName name="dcd" localSheetId="4">IF('[113]PN47-0818'!$G1048576-'[113]PN47-0818'!XFA1&lt;1,0,'[113]PN47-0818'!$G1048576-'[113]PN47-0818'!$C1)</definedName>
    <definedName name="dcd" localSheetId="0">IF('[114]PN47-0818'!$G1048576-'[114]PN47-0818'!XFA1&lt;1,0,'[114]PN47-0818'!$G1048576-'[114]PN47-0818'!$C1)</definedName>
    <definedName name="dcd">IF('[113]PN47-0818'!$G1048576-'[113]PN47-0818'!XFA1&lt;1,0,'[113]PN47-0818'!$G1048576-'[113]PN47-0818'!$C1)</definedName>
    <definedName name="dcf" localSheetId="10">#N/A</definedName>
    <definedName name="dcf" localSheetId="8">#N/A</definedName>
    <definedName name="dcf" localSheetId="5">#N/A</definedName>
    <definedName name="dcf" localSheetId="3">#N/A</definedName>
    <definedName name="dcf" localSheetId="9">#N/A</definedName>
    <definedName name="dcf" localSheetId="2">#N/A</definedName>
    <definedName name="dcf" localSheetId="0">#N/A</definedName>
    <definedName name="dcf">IF(#REF!&gt;=o,"",#REF!+1)</definedName>
    <definedName name="dcxc" localSheetId="8">[161]FL00008!$F$4</definedName>
    <definedName name="dcxc" localSheetId="5">[77]FL00008!$F$4</definedName>
    <definedName name="dcxc" localSheetId="3">[77]FL00008!$F$4</definedName>
    <definedName name="dcxc" localSheetId="4">[77]FL00008!$F$4</definedName>
    <definedName name="dcxc" localSheetId="9">[161]FL00008!$F$4</definedName>
    <definedName name="dcxc" localSheetId="0">[162]FL00008!$F$4</definedName>
    <definedName name="dcxc">[79]FL00008!$F$4</definedName>
    <definedName name="dcxcc">#N/A</definedName>
    <definedName name="dd" localSheetId="10">#REF!</definedName>
    <definedName name="dd" localSheetId="5">#REF!</definedName>
    <definedName name="dd" localSheetId="3">#REF!</definedName>
    <definedName name="dd" localSheetId="4">#REF!</definedName>
    <definedName name="dd" localSheetId="2">#REF!</definedName>
    <definedName name="dd">#REF!</definedName>
    <definedName name="ddd" localSheetId="10">#N/A</definedName>
    <definedName name="ddd" localSheetId="8">IF(#REF!&lt;0.05,0,#REF!*[81]ฟอร์มเบิกเงินกู้เปล่า!Interest.Period)</definedName>
    <definedName name="ddd" localSheetId="5">#N/A</definedName>
    <definedName name="ddd" localSheetId="3">#N/A</definedName>
    <definedName name="ddd" localSheetId="4">#N/A</definedName>
    <definedName name="ddd" localSheetId="9">IF(#REF!&lt;0.05,0,#REF!*[0]!Interest.Period)</definedName>
    <definedName name="ddd" localSheetId="2">IF(#REF!="",0,#REF!+#REF!)</definedName>
    <definedName name="ddd" localSheetId="0">('[78]PAYMENT (พยุงศักดิ์)'!Term_In_Year*12)+'[78]PAYMENT (พยุงศักดิ์)'!Term_In_Month</definedName>
    <definedName name="ddd">IF(#REF!="",0,#REF!+#REF!)</definedName>
    <definedName name="dddd">#N/A</definedName>
    <definedName name="ddddd" localSheetId="10">IF(#REF!="",0,#REF!+#REF!)</definedName>
    <definedName name="ddddd" localSheetId="8">IF(#REF!="",0,#REF!+#REF!)</definedName>
    <definedName name="ddddd" localSheetId="5">IF(#REF!="",0,#REF!+#REF!)</definedName>
    <definedName name="ddddd" localSheetId="3">IF(#REF!="",0,#REF!+#REF!)</definedName>
    <definedName name="ddddd" localSheetId="4">IF(#REF!="",0,#REF!+#REF!)</definedName>
    <definedName name="ddddd" localSheetId="2">IF(#REF!="",0,#REF!+#REF!)</definedName>
    <definedName name="ddddd">IF(#REF!="",0,#REF!+#REF!)</definedName>
    <definedName name="dddddd">#N/A</definedName>
    <definedName name="ddddddd">#N/A</definedName>
    <definedName name="dddddddd" localSheetId="10">#REF!</definedName>
    <definedName name="dddddddd" localSheetId="8">#REF!</definedName>
    <definedName name="dddddddd" localSheetId="5">#REF!</definedName>
    <definedName name="dddddddd" localSheetId="3">#REF!</definedName>
    <definedName name="dddddddd" localSheetId="2">#REF!</definedName>
    <definedName name="dddddddd">#REF!</definedName>
    <definedName name="ddddddddddd" localSheetId="10">IF(#REF!="",0,#REF!+#REF!)</definedName>
    <definedName name="ddddddddddd" localSheetId="5">IF(#REF!="",0,#REF!+#REF!)</definedName>
    <definedName name="ddddddddddd" localSheetId="3">IF(#REF!="",0,#REF!+#REF!)</definedName>
    <definedName name="ddddddddddd" localSheetId="4">IF(#REF!="",0,#REF!+#REF!)</definedName>
    <definedName name="ddddddddddd" localSheetId="2">IF(#REF!="",0,#REF!+#REF!)</definedName>
    <definedName name="ddddddddddd">IF(#REF!="",0,#REF!+#REF!)</definedName>
    <definedName name="dddddddddddccccccccccccc" localSheetId="10">#REF!</definedName>
    <definedName name="dddddddddddccccccccccccc" localSheetId="2">#REF!</definedName>
    <definedName name="dddddddddddccccccccccccc">#REF!</definedName>
    <definedName name="dddfa" localSheetId="4">#REF!</definedName>
    <definedName name="dddfa">#REF!</definedName>
    <definedName name="ddff">#N/A</definedName>
    <definedName name="ddfsfd">#N/A</definedName>
    <definedName name="de">[144]การเงิน!$A$414</definedName>
    <definedName name="Debt">#N/A</definedName>
    <definedName name="ded" localSheetId="10">('[79]PAYMENT (พยุงศักดิ์)'!Term_In_Year*12)+'[79]PAYMENT (พยุงศักดิ์)'!Term_In_Month</definedName>
    <definedName name="ded" localSheetId="8">('[161]PAYMENT (พยุงศักดิ์)'!Term_In_Year*12)+'[161]PAYMENT (พยุงศักดิ์)'!Term_In_Month</definedName>
    <definedName name="ded" localSheetId="5">('[77]PAYMENT (พยุงศักดิ์)'!Term_In_Year*12)+'[77]PAYMENT (พยุงศักดิ์)'!Term_In_Month</definedName>
    <definedName name="ded" localSheetId="3">('[77]PAYMENT (พยุงศักดิ์)'!Term_In_Year*12)+'[77]PAYMENT (พยุงศักดิ์)'!Term_In_Month</definedName>
    <definedName name="ded" localSheetId="4">('[77]PAYMENT (พยุงศักดิ์)'!Term_In_Year*12)+'[77]PAYMENT (พยุงศักดิ์)'!Term_In_Month</definedName>
    <definedName name="ded" localSheetId="9">('[161]PAYMENT (พยุงศักดิ์)'!Term_In_Year*12)+'[161]PAYMENT (พยุงศักดิ์)'!Term_In_Month</definedName>
    <definedName name="ded" localSheetId="2">('[79]PAYMENT (พยุงศักดิ์)'!Term_In_Year*12)+'[79]PAYMENT (พยุงศักดิ์)'!Term_In_Month</definedName>
    <definedName name="ded" localSheetId="0">('[78]PAYMENT (พยุงศักดิ์)'!Term_In_Year*12)+'[78]PAYMENT (พยุงศักดิ์)'!Term_In_Month</definedName>
    <definedName name="ded">('[79]PAYMENT (พยุงศักดิ์)'!Term_In_Year*12)+'[79]PAYMENT (พยุงศักดิ์)'!Term_In_Month</definedName>
    <definedName name="dedc">#N/A</definedName>
    <definedName name="def">#N/A</definedName>
    <definedName name="deff" localSheetId="8">[161]FL00008!$D$4</definedName>
    <definedName name="deff" localSheetId="5">[77]FL00008!$D$4</definedName>
    <definedName name="deff" localSheetId="3">[77]FL00008!$D$4</definedName>
    <definedName name="deff" localSheetId="4">[77]FL00008!$D$4</definedName>
    <definedName name="deff" localSheetId="9">[161]FL00008!$D$4</definedName>
    <definedName name="deff" localSheetId="0">[162]FL00008!$D$4</definedName>
    <definedName name="deff">[79]FL00008!$D$4</definedName>
    <definedName name="DEHT">#N/A</definedName>
    <definedName name="delivery" localSheetId="5">#REF!</definedName>
    <definedName name="delivery" localSheetId="3">#REF!</definedName>
    <definedName name="delivery" localSheetId="4">#REF!</definedName>
    <definedName name="delivery">#REF!</definedName>
    <definedName name="DEP" localSheetId="10">#REF!</definedName>
    <definedName name="DEP" localSheetId="2">#REF!</definedName>
    <definedName name="DEP">#REF!</definedName>
    <definedName name="DEPADMIN" localSheetId="10">#REF!</definedName>
    <definedName name="DEPADMIN" localSheetId="2">#REF!</definedName>
    <definedName name="DEPADMIN">#REF!</definedName>
    <definedName name="DEPCO" localSheetId="10">[63]การเงิน!#REF!</definedName>
    <definedName name="DEPCO" localSheetId="2">[63]การเงิน!#REF!</definedName>
    <definedName name="DEPCO">[63]การเงิน!#REF!</definedName>
    <definedName name="DEPMA" localSheetId="10">[63]การเงิน!#REF!</definedName>
    <definedName name="DEPMA" localSheetId="2">[63]การเงิน!#REF!</definedName>
    <definedName name="DEPMA">[63]การเงิน!#REF!</definedName>
    <definedName name="depre">#N/A</definedName>
    <definedName name="DEPRE1" localSheetId="10">#REF!</definedName>
    <definedName name="DEPRE1" localSheetId="5">#REF!</definedName>
    <definedName name="DEPRE1" localSheetId="3">#REF!</definedName>
    <definedName name="DEPRE1" localSheetId="2">#REF!</definedName>
    <definedName name="DEPRE1">#REF!</definedName>
    <definedName name="DEPRE2" localSheetId="10">#REF!</definedName>
    <definedName name="DEPRE2" localSheetId="8">'[73]LMP-WC'!#REF!</definedName>
    <definedName name="DEPRE2" localSheetId="5">#REF!</definedName>
    <definedName name="DEPRE2" localSheetId="2">#REF!</definedName>
    <definedName name="DEPRE2" localSheetId="0">#REF!</definedName>
    <definedName name="DEPRE2">#REF!</definedName>
    <definedName name="DEPRE3" localSheetId="10">#REF!</definedName>
    <definedName name="DEPRE3" localSheetId="2">#REF!</definedName>
    <definedName name="DEPRE3">#REF!</definedName>
    <definedName name="DEPRE4" localSheetId="10">#REF!</definedName>
    <definedName name="DEPRE4" localSheetId="8">'[73]LMP-WC'!#REF!</definedName>
    <definedName name="DEPRE4" localSheetId="5">#REF!</definedName>
    <definedName name="DEPRE4" localSheetId="2">#REF!</definedName>
    <definedName name="DEPRE4" localSheetId="0">#REF!</definedName>
    <definedName name="DEPRE4">#REF!</definedName>
    <definedName name="DEPRE5" localSheetId="10">'[73]LMP-WC'!#REF!</definedName>
    <definedName name="DEPRE5" localSheetId="5">'[74]LMP-WC'!#REF!</definedName>
    <definedName name="DEPRE5" localSheetId="3">'[74]LMP-WC'!#REF!</definedName>
    <definedName name="DEPRE5" localSheetId="4">'[74]LMP-WC'!#REF!</definedName>
    <definedName name="DEPRE5" localSheetId="2">'[73]LMP-WC'!#REF!</definedName>
    <definedName name="DEPRE5" localSheetId="0">'[75]LMP-WC'!#REF!</definedName>
    <definedName name="DEPRE5">'[73]LMP-WC'!#REF!</definedName>
    <definedName name="Depreciation2">#N/A</definedName>
    <definedName name="DEPREFC" localSheetId="10">#REF!</definedName>
    <definedName name="DEPREFC" localSheetId="8">#REF!</definedName>
    <definedName name="DEPREFC" localSheetId="5">#REF!</definedName>
    <definedName name="DEPREFC" localSheetId="3">#REF!</definedName>
    <definedName name="DEPREFC" localSheetId="2">#REF!</definedName>
    <definedName name="DEPREFC">#REF!</definedName>
    <definedName name="der">#N/A</definedName>
    <definedName name="derf" localSheetId="10">IF(#REF!="",0,#REF!+#REF!)</definedName>
    <definedName name="derf" localSheetId="5">IF(#REF!="",0,#REF!+#REF!)</definedName>
    <definedName name="derf" localSheetId="3">IF(#REF!="",0,#REF!+#REF!)</definedName>
    <definedName name="derf" localSheetId="4">IF(#REF!="",0,#REF!+#REF!)</definedName>
    <definedName name="derf" localSheetId="2">IF(#REF!="",0,#REF!+#REF!)</definedName>
    <definedName name="derf">IF(#REF!="",0,#REF!+#REF!)</definedName>
    <definedName name="dessssfsafd" localSheetId="10">[103]finance!#REF!</definedName>
    <definedName name="dessssfsafd" localSheetId="8">[104]finance!#REF!</definedName>
    <definedName name="dessssfsafd" localSheetId="5">[105]finance!#REF!</definedName>
    <definedName name="dessssfsafd" localSheetId="3">[105]finance!#REF!</definedName>
    <definedName name="dessssfsafd" localSheetId="4">[105]finance!#REF!</definedName>
    <definedName name="dessssfsafd" localSheetId="2">[103]finance!#REF!</definedName>
    <definedName name="dessssfsafd" localSheetId="0">[104]finance!#REF!</definedName>
    <definedName name="dessssfsafd">[103]finance!#REF!</definedName>
    <definedName name="DETAIL" localSheetId="10">#REF!</definedName>
    <definedName name="DETAIL" localSheetId="8">#REF!</definedName>
    <definedName name="DETAIL" localSheetId="5">#REF!</definedName>
    <definedName name="DETAIL" localSheetId="3">#REF!</definedName>
    <definedName name="DETAIL" localSheetId="4">#REF!</definedName>
    <definedName name="DETAIL" localSheetId="2">#REF!</definedName>
    <definedName name="DETAIL">#REF!</definedName>
    <definedName name="detail____">NA()</definedName>
    <definedName name="detail....">#N/A</definedName>
    <definedName name="dfa" localSheetId="10">#REF!</definedName>
    <definedName name="dfa" localSheetId="8">#REF!</definedName>
    <definedName name="dfa" localSheetId="5">#REF!</definedName>
    <definedName name="dfa" localSheetId="3">#REF!</definedName>
    <definedName name="dfa" localSheetId="4">#REF!</definedName>
    <definedName name="dfa">#REF!</definedName>
    <definedName name="dfadfda">#N/A</definedName>
    <definedName name="dfbzdf">#N/A</definedName>
    <definedName name="dfd">#N/A</definedName>
    <definedName name="dfdfdgs">#N/A</definedName>
    <definedName name="dfdfgdf">#N/A</definedName>
    <definedName name="dfdgdf">#N/A</definedName>
    <definedName name="dfdgdfgd">#N/A</definedName>
    <definedName name="dfdggd" localSheetId="8">IF(#REF!&gt;=[81]ฟอร์มเบิกเงินกู้เปล่า!Total.Payment,"",#REF!+1)</definedName>
    <definedName name="dfdggd">#N/A</definedName>
    <definedName name="dfe" localSheetId="10">'[79]PAYMENT (พยุงศักดิ์)'!Interest_Rate/12</definedName>
    <definedName name="dfe" localSheetId="8">'[161]PAYMENT (พยุงศักดิ์)'!Interest_Rate/12</definedName>
    <definedName name="dfe" localSheetId="5">'[77]PAYMENT (พยุงศักดิ์)'!Interest_Rate/12</definedName>
    <definedName name="dfe" localSheetId="3">'[77]PAYMENT (พยุงศักดิ์)'!Interest_Rate/12</definedName>
    <definedName name="dfe" localSheetId="4">'[77]PAYMENT (พยุงศักดิ์)'!Interest_Rate/12</definedName>
    <definedName name="dfe" localSheetId="9">'[161]PAYMENT (พยุงศักดิ์)'!Interest_Rate/12</definedName>
    <definedName name="dfe" localSheetId="2">'[79]PAYMENT (พยุงศักดิ์)'!Interest_Rate/12</definedName>
    <definedName name="dfe" localSheetId="0">'[78]PAYMENT (พยุงศักดิ์)'!Interest_Rate/12</definedName>
    <definedName name="dfe">'[79]PAYMENT (พยุงศักดิ์)'!Interest_Rate/12</definedName>
    <definedName name="dfee" localSheetId="10">#N/A</definedName>
    <definedName name="dfee" localSheetId="8">IF([161]FL00008!$A1048576&gt;=[8]!scs,"",[161]FL00008!$A1048576+1)</definedName>
    <definedName name="dfee" localSheetId="5">IF([77]FL00008!$A1048576&gt;=[163]!scs,"",[77]FL00008!$A1048576+1)</definedName>
    <definedName name="dfee" localSheetId="3">IF([77]FL00008!$A1048576&gt;=[163]!scs,"",[77]FL00008!$A1048576+1)</definedName>
    <definedName name="dfee" localSheetId="4">IF([77]FL00008!$A1048576&gt;=[163]!scs,"",[77]FL00008!$A1048576+1)</definedName>
    <definedName name="dfee" localSheetId="9">IF([161]FL00008!$A1048576&gt;=[8]!scs,"",[161]FL00008!$A1048576+1)</definedName>
    <definedName name="dfee" localSheetId="2">IF([79]FL00008!$A1048576&gt;=[22]!scs,"",[79]FL00008!$A1048576+1)</definedName>
    <definedName name="dfee" localSheetId="0">IF([162]FL00008!$A1048576&gt;=[10]!scs,"",[162]FL00008!$A1048576+1)</definedName>
    <definedName name="dfee">IF([79]FL00008!$A1048576&gt;=[22]!scs,"",[79]FL00008!$A1048576+1)</definedName>
    <definedName name="dff">#N/A</definedName>
    <definedName name="dfff" localSheetId="10">#REF!</definedName>
    <definedName name="dfff" localSheetId="8">#REF!</definedName>
    <definedName name="dfff" localSheetId="5">#REF!</definedName>
    <definedName name="dfff" localSheetId="3">#REF!</definedName>
    <definedName name="dfff" localSheetId="2">#REF!</definedName>
    <definedName name="dfff">#REF!</definedName>
    <definedName name="dffgdzgdf">#N/A</definedName>
    <definedName name="dfgdfg">#N/A</definedName>
    <definedName name="dfgdfgd">#N/A</definedName>
    <definedName name="dfgdfgdf">#N/A</definedName>
    <definedName name="dfgdfgdfg" localSheetId="2">#N/A</definedName>
    <definedName name="dfgdfgdfg">#N/A</definedName>
    <definedName name="dfgdgdg">#N/A</definedName>
    <definedName name="dfgdggdfg">#N/A</definedName>
    <definedName name="dfgdgsdgdfgd">#N/A</definedName>
    <definedName name="dfgsdfg">#N/A</definedName>
    <definedName name="DFGYET">IF(#REF!&lt;0.05,0,#REF!*_ps100)</definedName>
    <definedName name="dfhf" localSheetId="5">#REF!</definedName>
    <definedName name="dfhf" localSheetId="3">#REF!</definedName>
    <definedName name="dfhf" localSheetId="4">#REF!</definedName>
    <definedName name="dfhf">#REF!</definedName>
    <definedName name="dflt2" localSheetId="10">'[159]Customize Your Purchase Order'!$F$23</definedName>
    <definedName name="dflt2" localSheetId="8">'[152]Customize Your Purchase Order'!$F$23</definedName>
    <definedName name="dflt2" localSheetId="5">'[159]Customize Your Purchase Order'!$F$23</definedName>
    <definedName name="dflt2" localSheetId="3">'[159]Customize Your Purchase Order'!$F$23</definedName>
    <definedName name="dflt2" localSheetId="4">'[159]Customize Your Purchase Order'!$F$23</definedName>
    <definedName name="dflt2" localSheetId="9">'[159]Customize Your Purchase Order'!$F$23</definedName>
    <definedName name="dflt2" localSheetId="2">'[129]Customize Your Purchase Order'!$F$23</definedName>
    <definedName name="dflt2" localSheetId="0">'[152]Customize Your Purchase Order'!$F$23</definedName>
    <definedName name="dflt2">'[129]Customize Your Purchase Order'!$F$23</definedName>
    <definedName name="dflt3" localSheetId="10">'[159]Customize Your Purchase Order'!$F$24</definedName>
    <definedName name="dflt3" localSheetId="8">'[164]Customize Your Purchase Order'!$F$24</definedName>
    <definedName name="dflt3" localSheetId="5">'[159]Customize Your Purchase Order'!$F$24</definedName>
    <definedName name="dflt3" localSheetId="3">'[159]Customize Your Purchase Order'!$F$24</definedName>
    <definedName name="dflt3" localSheetId="4">'[159]Customize Your Purchase Order'!$F$24</definedName>
    <definedName name="dflt3" localSheetId="9">'[159]Customize Your Purchase Order'!$F$24</definedName>
    <definedName name="dflt3" localSheetId="2">'[129]Customize Your Purchase Order'!$F$24</definedName>
    <definedName name="dflt3" localSheetId="0">'[152]Customize Your Purchase Order'!$F$24</definedName>
    <definedName name="dflt3">'[129]Customize Your Purchase Order'!$F$24</definedName>
    <definedName name="dflt4" localSheetId="10">'[159]Customize Your Purchase Order'!$E$25</definedName>
    <definedName name="dflt4" localSheetId="8">'[164]Customize Your Purchase Order'!$E$25</definedName>
    <definedName name="dflt4" localSheetId="5">'[159]Customize Your Purchase Order'!$E$25</definedName>
    <definedName name="dflt4" localSheetId="3">'[159]Customize Your Purchase Order'!$E$25</definedName>
    <definedName name="dflt4" localSheetId="4">'[159]Customize Your Purchase Order'!$E$25</definedName>
    <definedName name="dflt4" localSheetId="9">'[159]Customize Your Purchase Order'!$E$25</definedName>
    <definedName name="dflt4" localSheetId="2">'[129]Customize Your Purchase Order'!$E$25</definedName>
    <definedName name="dflt4" localSheetId="0">'[152]Customize Your Purchase Order'!$E$25</definedName>
    <definedName name="dflt4">'[129]Customize Your Purchase Order'!$E$25</definedName>
    <definedName name="dflt5" localSheetId="10">'[159]Customize Your Purchase Order'!$F$27</definedName>
    <definedName name="dflt5" localSheetId="8">'[164]Customize Your Purchase Order'!$F$27</definedName>
    <definedName name="dflt5" localSheetId="5">'[159]Customize Your Purchase Order'!$F$27</definedName>
    <definedName name="dflt5" localSheetId="3">'[159]Customize Your Purchase Order'!$F$27</definedName>
    <definedName name="dflt5" localSheetId="4">'[159]Customize Your Purchase Order'!$F$27</definedName>
    <definedName name="dflt5" localSheetId="9">'[159]Customize Your Purchase Order'!$F$27</definedName>
    <definedName name="dflt5" localSheetId="2">'[129]Customize Your Purchase Order'!$F$27</definedName>
    <definedName name="dflt5" localSheetId="0">'[152]Customize Your Purchase Order'!$F$27</definedName>
    <definedName name="dflt5">'[129]Customize Your Purchase Order'!$F$27</definedName>
    <definedName name="dflt6" localSheetId="10">'[159]Customize Your Purchase Order'!$F$28</definedName>
    <definedName name="dflt6" localSheetId="8">'[164]Customize Your Purchase Order'!$F$28</definedName>
    <definedName name="dflt6" localSheetId="5">'[159]Customize Your Purchase Order'!$F$28</definedName>
    <definedName name="dflt6" localSheetId="3">'[159]Customize Your Purchase Order'!$F$28</definedName>
    <definedName name="dflt6" localSheetId="4">'[159]Customize Your Purchase Order'!$F$28</definedName>
    <definedName name="dflt6" localSheetId="9">'[159]Customize Your Purchase Order'!$F$28</definedName>
    <definedName name="dflt6" localSheetId="2">'[129]Customize Your Purchase Order'!$F$28</definedName>
    <definedName name="dflt6" localSheetId="0">'[152]Customize Your Purchase Order'!$F$28</definedName>
    <definedName name="dflt6">'[129]Customize Your Purchase Order'!$F$28</definedName>
    <definedName name="dflt7" localSheetId="10">'[159]Customize Your Purchase Order'!$E$29</definedName>
    <definedName name="dflt7" localSheetId="8">'[164]Customize Your Purchase Order'!$E$29</definedName>
    <definedName name="dflt7" localSheetId="5">'[159]Customize Your Purchase Order'!$E$29</definedName>
    <definedName name="dflt7" localSheetId="3">'[159]Customize Your Purchase Order'!$E$29</definedName>
    <definedName name="dflt7" localSheetId="4">'[159]Customize Your Purchase Order'!$E$29</definedName>
    <definedName name="dflt7" localSheetId="9">'[159]Customize Your Purchase Order'!$E$29</definedName>
    <definedName name="dflt7" localSheetId="2">'[129]Customize Your Purchase Order'!$E$29</definedName>
    <definedName name="dflt7" localSheetId="0">'[152]Customize Your Purchase Order'!$E$29</definedName>
    <definedName name="dflt7">'[129]Customize Your Purchase Order'!$E$29</definedName>
    <definedName name="dfr">#N/A</definedName>
    <definedName name="dfs" localSheetId="10">IF(#REF!&gt;=[0]!xcds,"",#REF!+1)</definedName>
    <definedName name="dfs" localSheetId="8">IF(#REF!&gt;=xcds,"",#REF!+1)</definedName>
    <definedName name="dfs" localSheetId="5">IF(#REF!&gt;=xcds,"",#REF!+1)</definedName>
    <definedName name="dfs" localSheetId="7">IF(#REF!&gt;=xcds,"",#REF!+1)</definedName>
    <definedName name="dfs" localSheetId="3">IF(#REF!&gt;=xcds,"",#REF!+1)</definedName>
    <definedName name="dfs" localSheetId="4">IF(#REF!&gt;=xcds,"",#REF!+1)</definedName>
    <definedName name="dfs" localSheetId="9">IF(#REF!&gt;=xcds,"",#REF!+1)</definedName>
    <definedName name="dfs" localSheetId="2">IF(#REF!&gt;=[0]!xcds,"",#REF!+1)</definedName>
    <definedName name="dfs" localSheetId="0">IF(#REF!&gt;=xcds,"",#REF!+1)</definedName>
    <definedName name="dfs">IF(#REF!&gt;=xcds,"",#REF!+1)</definedName>
    <definedName name="dfsd" localSheetId="10">#REF!</definedName>
    <definedName name="dfsd" localSheetId="2">#REF!</definedName>
    <definedName name="dfsd">#REF!</definedName>
    <definedName name="dfvdfvdfvdfvdfvfdv">#N/A</definedName>
    <definedName name="dfvv" localSheetId="10">([0]!deff*12)+[0]!dcxc</definedName>
    <definedName name="dfvv" localSheetId="8">(Statement!deff*12)+Statement!dcxc</definedName>
    <definedName name="dfvv" localSheetId="5">(ความต้องการ!deff*12)+ความต้องการ!dcxc</definedName>
    <definedName name="dfvv" localSheetId="7">(deff*12)+dcxc</definedName>
    <definedName name="dfvv" localSheetId="3">(โครงสร้าง!deff*12)+โครงสร้าง!dcxc</definedName>
    <definedName name="dfvv" localSheetId="4">(งบการเงิน!deff*12)+งบการเงิน!dcxc</definedName>
    <definedName name="dfvv" localSheetId="9">(งบสรรพากร!deff*12)+งบสรรพากร!dcxc</definedName>
    <definedName name="dfvv" localSheetId="2">([0]!deff*12)+[0]!dcxc</definedName>
    <definedName name="dfvv" localSheetId="0">(รายละเอียด!deff*12)+รายละเอียด!dcxc</definedName>
    <definedName name="dfvv">(deff*12)+dcxc</definedName>
    <definedName name="dfzbgdfxbdf">#N/A</definedName>
    <definedName name="dfzg" localSheetId="10">#REF!</definedName>
    <definedName name="dfzg" localSheetId="8">#REF!</definedName>
    <definedName name="dfzg" localSheetId="5">#REF!</definedName>
    <definedName name="dfzg" localSheetId="3">#REF!</definedName>
    <definedName name="dfzg" localSheetId="4">#REF!</definedName>
    <definedName name="dfzg">#REF!</definedName>
    <definedName name="dgdfgd">#N/A</definedName>
    <definedName name="dgdfgdf">#N/A</definedName>
    <definedName name="dgdgdd" localSheetId="10">IF(#REF!&gt;=[0]!dfgdfgdfg,"",#REF!+1)</definedName>
    <definedName name="dgdgdd" localSheetId="8">IF(#REF!&gt;=dfgdfgdfg,"",#REF!+1)</definedName>
    <definedName name="dgdgdd" localSheetId="5">IF(#REF!&gt;=[0]!dfgdfgdfg,"",#REF!+1)</definedName>
    <definedName name="dgdgdd" localSheetId="3">IF(#REF!&gt;=[0]!dfgdfgdfg,"",#REF!+1)</definedName>
    <definedName name="dgdgdd" localSheetId="4">IF(#REF!&gt;=[0]!dfgdfgdfg,"",#REF!+1)</definedName>
    <definedName name="dgdgdd" localSheetId="9">IF(#REF!&gt;=dfgdfgdfg,"",#REF!+1)</definedName>
    <definedName name="dgdgdd" localSheetId="2">IF(#REF!&gt;='ภพ 30'!dfgdfgdfg,"",#REF!+1)</definedName>
    <definedName name="dgdgdd" localSheetId="0">IF(#REF!&gt;=dfgdfgdfg,"",#REF!+1)</definedName>
    <definedName name="dgdgdd">IF(#REF!&gt;=dfgdfgdfg,"",#REF!+1)</definedName>
    <definedName name="dgdsfg">#N/A</definedName>
    <definedName name="dgfgdf">#N/A</definedName>
    <definedName name="dgsdfgdsg">#N/A</definedName>
    <definedName name="DHETH">IF(#REF!&lt;0.05,0,#REF!*_ps100)</definedName>
    <definedName name="dhff" localSheetId="5">#REF!</definedName>
    <definedName name="dhff" localSheetId="3">#REF!</definedName>
    <definedName name="dhff" localSheetId="4">#REF!</definedName>
    <definedName name="dhff">#REF!</definedName>
    <definedName name="dist">#N/A</definedName>
    <definedName name="DIV" localSheetId="10">#REF!</definedName>
    <definedName name="DIV" localSheetId="5">#REF!</definedName>
    <definedName name="DIV" localSheetId="7">#REF!</definedName>
    <definedName name="DIV" localSheetId="3">#REF!</definedName>
    <definedName name="DIV" localSheetId="2">#REF!</definedName>
    <definedName name="DIV">#REF!</definedName>
    <definedName name="djks" localSheetId="10">#REF!</definedName>
    <definedName name="djks" localSheetId="2">#REF!</definedName>
    <definedName name="djks">#REF!</definedName>
    <definedName name="djsdhjf" localSheetId="8">#N/A</definedName>
    <definedName name="djsdhjf" localSheetId="9">#N/A</definedName>
    <definedName name="djsdhjf">#N/A</definedName>
    <definedName name="djsdhjf_1">#N/A</definedName>
    <definedName name="djsdhjf_2">#N/A</definedName>
    <definedName name="dk" localSheetId="10">#REF!</definedName>
    <definedName name="dk" localSheetId="8">#REF!</definedName>
    <definedName name="dk" localSheetId="5">#REF!</definedName>
    <definedName name="dk" localSheetId="3">#REF!</definedName>
    <definedName name="dk" localSheetId="4">#REF!</definedName>
    <definedName name="dk" localSheetId="2">#REF!</definedName>
    <definedName name="dk">#REF!</definedName>
    <definedName name="dkdk" localSheetId="10">#REF!</definedName>
    <definedName name="dkdk" localSheetId="2">#REF!</definedName>
    <definedName name="dkdk">#REF!</definedName>
    <definedName name="dkdkkd">#N/A</definedName>
    <definedName name="dkfi" localSheetId="5">IF([165]ผ่อนชำระ!$A1048576&gt;=ck,"",[165]ผ่อนชำระ!$A1048576+1)</definedName>
    <definedName name="dkfi" localSheetId="3">IF([165]ผ่อนชำระ!$A1048576&gt;=ck,"",[165]ผ่อนชำระ!$A1048576+1)</definedName>
    <definedName name="dkfi" localSheetId="4">IF([165]ผ่อนชำระ!$A1048576&gt;=ck,"",[165]ผ่อนชำระ!$A1048576+1)</definedName>
    <definedName name="dkfi" localSheetId="0">IF([165]ผ่อนชำระ!$A1048576&gt;=ck,"",[165]ผ่อนชำระ!$A1048576+1)</definedName>
    <definedName name="dkfi">IF([165]ผ่อนชำระ!$A1048576&gt;=ck,"",[165]ผ่อนชำระ!$A1048576+1)</definedName>
    <definedName name="dkghgo">#N/A</definedName>
    <definedName name="dkifk" localSheetId="10">[165]ผ่อนชำระ!$D$8</definedName>
    <definedName name="dkifk" localSheetId="8">[165]ผ่อนชำระ!$D$8</definedName>
    <definedName name="dkifk" localSheetId="5">[165]ผ่อนชำระ!$D$8</definedName>
    <definedName name="dkifk" localSheetId="3">[165]ผ่อนชำระ!$D$8</definedName>
    <definedName name="dkifk" localSheetId="4">[165]ผ่อนชำระ!$D$8</definedName>
    <definedName name="dkifk" localSheetId="9">[165]ผ่อนชำระ!$D$8</definedName>
    <definedName name="dkifk" localSheetId="2">[166]ผ่อนชำระ!$D$8</definedName>
    <definedName name="dkifk" localSheetId="0">[167]ผ่อนชำระ!$D$8</definedName>
    <definedName name="dkifk">[166]ผ่อนชำระ!$D$8</definedName>
    <definedName name="dkiol">#N/A</definedName>
    <definedName name="dkkd" localSheetId="10">#REF!</definedName>
    <definedName name="dkkd" localSheetId="8">#REF!</definedName>
    <definedName name="dkkd" localSheetId="5">#REF!</definedName>
    <definedName name="dkkd" localSheetId="3">#REF!</definedName>
    <definedName name="dkkd" localSheetId="2">#REF!</definedName>
    <definedName name="dkkd">#REF!</definedName>
    <definedName name="dkkdki">#N/A</definedName>
    <definedName name="dks" localSheetId="5">#N/A</definedName>
    <definedName name="dks" localSheetId="4">#N/A</definedName>
    <definedName name="dks" localSheetId="0">IF(#REF!&lt;0.05,0,#REF!*'[10]รายชื่อบริษัทเช่า ปี 55'!Pay)</definedName>
    <definedName name="dks">#N/A</definedName>
    <definedName name="DL" localSheetId="10">#REF!</definedName>
    <definedName name="DL" localSheetId="5">#REF!</definedName>
    <definedName name="DL" localSheetId="3">#REF!</definedName>
    <definedName name="DL" localSheetId="4">#REF!</definedName>
    <definedName name="DL" localSheetId="2">#REF!</definedName>
    <definedName name="DL">#REF!</definedName>
    <definedName name="dldl">#N/A</definedName>
    <definedName name="DOA" localSheetId="10">#REF!</definedName>
    <definedName name="DOA" localSheetId="5">#REF!</definedName>
    <definedName name="DOA" localSheetId="3">#REF!</definedName>
    <definedName name="DOA" localSheetId="2">#REF!</definedName>
    <definedName name="DOA">#REF!</definedName>
    <definedName name="doing">#N/A</definedName>
    <definedName name="doo">'[168]หน้า 1'!$D$3</definedName>
    <definedName name="Dr_Apr" localSheetId="10">#REF!</definedName>
    <definedName name="Dr_Apr" localSheetId="8">#REF!</definedName>
    <definedName name="Dr_Apr" localSheetId="5">#REF!</definedName>
    <definedName name="Dr_Apr" localSheetId="3">#REF!</definedName>
    <definedName name="Dr_Apr" localSheetId="4">#REF!</definedName>
    <definedName name="Dr_Apr" localSheetId="2">#REF!</definedName>
    <definedName name="Dr_Apr">#REF!</definedName>
    <definedName name="Dr_Aug" localSheetId="10">#REF!</definedName>
    <definedName name="Dr_Aug" localSheetId="2">#REF!</definedName>
    <definedName name="Dr_Aug">#REF!</definedName>
    <definedName name="Dr_Dec" localSheetId="10">#REF!</definedName>
    <definedName name="Dr_Dec" localSheetId="2">#REF!</definedName>
    <definedName name="Dr_Dec">#REF!</definedName>
    <definedName name="Dr_Feb" localSheetId="10">#REF!</definedName>
    <definedName name="Dr_Feb" localSheetId="2">#REF!</definedName>
    <definedName name="Dr_Feb">#REF!</definedName>
    <definedName name="Dr_Jan" localSheetId="10">#REF!</definedName>
    <definedName name="Dr_Jan" localSheetId="2">#REF!</definedName>
    <definedName name="Dr_Jan">#REF!</definedName>
    <definedName name="Dr_Jul" localSheetId="10">#REF!</definedName>
    <definedName name="Dr_Jul" localSheetId="2">#REF!</definedName>
    <definedName name="Dr_Jul">#REF!</definedName>
    <definedName name="Dr_Jun" localSheetId="10">#REF!</definedName>
    <definedName name="Dr_Jun" localSheetId="2">#REF!</definedName>
    <definedName name="Dr_Jun">#REF!</definedName>
    <definedName name="Dr_Mar" localSheetId="10">#REF!</definedName>
    <definedName name="Dr_Mar" localSheetId="2">#REF!</definedName>
    <definedName name="Dr_Mar">#REF!</definedName>
    <definedName name="Dr_May" localSheetId="10">#REF!</definedName>
    <definedName name="Dr_May" localSheetId="2">#REF!</definedName>
    <definedName name="Dr_May">#REF!</definedName>
    <definedName name="Dr_Nov" localSheetId="10">#REF!</definedName>
    <definedName name="Dr_Nov" localSheetId="2">#REF!</definedName>
    <definedName name="Dr_Nov">#REF!</definedName>
    <definedName name="Dr_Oct" localSheetId="10">#REF!</definedName>
    <definedName name="Dr_Oct" localSheetId="2">#REF!</definedName>
    <definedName name="Dr_Oct">#REF!</definedName>
    <definedName name="Dr_Sep" localSheetId="10">#REF!</definedName>
    <definedName name="Dr_Sep" localSheetId="2">#REF!</definedName>
    <definedName name="Dr_Sep">#REF!</definedName>
    <definedName name="ds" localSheetId="8">[115]FL00008!$D$4</definedName>
    <definedName name="ds" localSheetId="5">#N/A</definedName>
    <definedName name="ds" localSheetId="4">#N/A</definedName>
    <definedName name="ds" localSheetId="9">[115]FL00008!$D$4</definedName>
    <definedName name="ds" localSheetId="0">[169]FL00008!$D$4</definedName>
    <definedName name="ds">#N/A</definedName>
    <definedName name="dsadas">#N/A</definedName>
    <definedName name="DSCAS" localSheetId="10">IF(#REF!="",0,#REF!+#REF!)</definedName>
    <definedName name="DSCAS" localSheetId="8">IF(#REF!="",0,#REF!+#REF!)</definedName>
    <definedName name="DSCAS" localSheetId="5">IF(#REF!="",0,#REF!+#REF!)</definedName>
    <definedName name="DSCAS" localSheetId="3">IF(#REF!="",0,#REF!+#REF!)</definedName>
    <definedName name="DSCAS" localSheetId="4">IF(#REF!="",0,#REF!+#REF!)</definedName>
    <definedName name="DSCAS" localSheetId="9">IF(#REF!="",0,#REF!+#REF!)</definedName>
    <definedName name="DSCAS">IF(#REF!="",0,#REF!+#REF!)</definedName>
    <definedName name="dscd" localSheetId="10">#N/A</definedName>
    <definedName name="dscd" localSheetId="8">IF([161]FL00008!$A1048576&gt;=Statement!dfvv,"",[161]FL00008!$A1048576+1)</definedName>
    <definedName name="dscd" localSheetId="5">IF([77]FL00008!$A1048576&gt;=[163]!dfvv,"",[77]FL00008!$A1048576+1)</definedName>
    <definedName name="dscd" localSheetId="3">IF([77]FL00008!$A1048576&gt;=[163]!dfvv,"",[77]FL00008!$A1048576+1)</definedName>
    <definedName name="dscd" localSheetId="4">IF([77]FL00008!$A1048576&gt;=[163]!dfvv,"",[77]FL00008!$A1048576+1)</definedName>
    <definedName name="dscd" localSheetId="9">IF([161]FL00008!$A1048576&gt;=งบสรรพากร!dfvv,"",[161]FL00008!$A1048576+1)</definedName>
    <definedName name="dscd" localSheetId="2">IF([79]FL00008!$A1048576&gt;=[22]!dfvv,"",[79]FL00008!$A1048576+1)</definedName>
    <definedName name="dscd" localSheetId="0">IF([162]FL00008!$A1048576&gt;=รายละเอียด!dfvv,"",[162]FL00008!$A1048576+1)</definedName>
    <definedName name="dscd">IF([79]FL00008!$A1048576&gt;=[22]!dfvv,"",[79]FL00008!$A1048576+1)</definedName>
    <definedName name="dscSA" localSheetId="10">IF(#REF!&lt;0.05,0,#REF!*[139]!แแแ)</definedName>
    <definedName name="dscSA" localSheetId="8">IF(#REF!&lt;0.05,0,#REF!*[170]!แแแ)</definedName>
    <definedName name="dscSA" localSheetId="5">IF(#REF!&lt;0.05,0,#REF!*[170]!แแแ)</definedName>
    <definedName name="dscSA" localSheetId="3">IF(#REF!&lt;0.05,0,#REF!*[170]!แแแ)</definedName>
    <definedName name="dscSA" localSheetId="4">IF(#REF!&lt;0.05,0,#REF!*[170]!แแแ)</definedName>
    <definedName name="dscSA" localSheetId="9">IF(#REF!&lt;0.05,0,#REF!*[139]!แแแ)</definedName>
    <definedName name="dscSA">IF(#REF!&lt;0.05,0,#REF!*[139]!แแแ)</definedName>
    <definedName name="dsd">#N/A</definedName>
    <definedName name="dsde" localSheetId="5">'[113]PN47-0818'!$F$5</definedName>
    <definedName name="dsde" localSheetId="3">'[113]PN47-0818'!$F$5</definedName>
    <definedName name="dsde" localSheetId="4">'[113]PN47-0818'!$F$5</definedName>
    <definedName name="dsde" localSheetId="0">'[171]PN47-0818'!$F$5</definedName>
    <definedName name="dsde">'[113]PN47-0818'!$F$5</definedName>
    <definedName name="dsfv" localSheetId="5">Scheduled_Payment+Extra_Payment</definedName>
    <definedName name="dsfv" localSheetId="3">Scheduled_Payment+Extra_Payment</definedName>
    <definedName name="dsfv" localSheetId="0">Scheduled_Payment+Extra_Payment</definedName>
    <definedName name="dsfv">Scheduled_Payment+Extra_Payment</definedName>
    <definedName name="dsjikj" localSheetId="10">#REF!</definedName>
    <definedName name="dsjikj" localSheetId="8">#REF!</definedName>
    <definedName name="dsjikj" localSheetId="5">#REF!</definedName>
    <definedName name="dsjikj" localSheetId="3">#REF!</definedName>
    <definedName name="dsjikj" localSheetId="4">#REF!</definedName>
    <definedName name="dsjikj" localSheetId="9">#REF!</definedName>
    <definedName name="dsjikj" localSheetId="2">#REF!</definedName>
    <definedName name="dsjikj">#REF!</definedName>
    <definedName name="dss">#N/A</definedName>
    <definedName name="DTHRHENED">#N/A</definedName>
    <definedName name="dtl" localSheetId="5" hidden="1">[60]SVH_42BA!$D$10:$D$36</definedName>
    <definedName name="dtl" localSheetId="3" hidden="1">[60]SVH_42BA!$D$10:$D$36</definedName>
    <definedName name="dtl" localSheetId="4" hidden="1">[60]SVH_42BA!$D$10:$D$36</definedName>
    <definedName name="dtl" hidden="1">[61]SVH_42BA!$D$10:$D$36</definedName>
    <definedName name="Dtl_46" localSheetId="5" hidden="1">[60]SVH_42BA!$D$10:$D$36</definedName>
    <definedName name="Dtl_46" localSheetId="3" hidden="1">[60]SVH_42BA!$D$10:$D$36</definedName>
    <definedName name="Dtl_46" localSheetId="4" hidden="1">[60]SVH_42BA!$D$10:$D$36</definedName>
    <definedName name="Dtl_46" hidden="1">[61]SVH_42BA!$D$10:$D$36</definedName>
    <definedName name="dvcDA" localSheetId="10">(____ter66*12)+____ter12</definedName>
    <definedName name="dvcDA" localSheetId="8">(____ter66*12)+____ter12</definedName>
    <definedName name="dvcDA" localSheetId="5">([0]!____ter66*12)+[0]!____ter12</definedName>
    <definedName name="dvcDA" localSheetId="3">([0]!____ter66*12)+[0]!____ter12</definedName>
    <definedName name="dvcDA" localSheetId="4">([0]!____ter66*12)+[0]!____ter12</definedName>
    <definedName name="dvcDA" localSheetId="9">(____ter66*12)+____ter12</definedName>
    <definedName name="dvcDA" localSheetId="0">([0]!____ter66*12)+[0]!____ter12</definedName>
    <definedName name="dvcDA">(____ter66*12)+____ter12</definedName>
    <definedName name="dvcf" localSheetId="5">IF('[113]PN47-0818'!XFD1&lt;0.05,0,'[113]PN47-0818'!$B1-'[113]PN47-0818'!$D1)</definedName>
    <definedName name="dvcf" localSheetId="3">IF('[113]PN47-0818'!XFD1&lt;0.05,0,'[113]PN47-0818'!$B1-'[113]PN47-0818'!$D1)</definedName>
    <definedName name="dvcf" localSheetId="4">IF('[113]PN47-0818'!XFD1&lt;0.05,0,'[113]PN47-0818'!$B1-'[113]PN47-0818'!$D1)</definedName>
    <definedName name="dvcf" localSheetId="0">IF('[114]PN47-0818'!XFD1&lt;0.05,0,'[114]PN47-0818'!$B1-'[114]PN47-0818'!$D1)</definedName>
    <definedName name="dvcf">IF('[113]PN47-0818'!XFD1&lt;0.05,0,'[113]PN47-0818'!$B1-'[113]PN47-0818'!$D1)</definedName>
    <definedName name="dvsfgerg">#N/A</definedName>
    <definedName name="dwe" localSheetId="5">'[113]PN47-0818'!$I$11:$I$130</definedName>
    <definedName name="dwe" localSheetId="3">'[113]PN47-0818'!$I$11:$I$130</definedName>
    <definedName name="dwe" localSheetId="4">'[113]PN47-0818'!$I$11:$I$130</definedName>
    <definedName name="dwe" localSheetId="0">'[114]PN47-0818'!$I$11:$I$130</definedName>
    <definedName name="dwe">'[113]PN47-0818'!$I$11:$I$130</definedName>
    <definedName name="dxcs" localSheetId="10">#REF!</definedName>
    <definedName name="dxcs" localSheetId="8">#REF!</definedName>
    <definedName name="dxcs" localSheetId="5">#REF!</definedName>
    <definedName name="dxcs" localSheetId="3">#REF!</definedName>
    <definedName name="dxcs" localSheetId="4">#REF!</definedName>
    <definedName name="dxcs" localSheetId="2">#REF!</definedName>
    <definedName name="dxcs">#REF!</definedName>
    <definedName name="dzsFa" localSheetId="10">#REF!</definedName>
    <definedName name="dzsFa" localSheetId="4">#REF!</definedName>
    <definedName name="dzsFa">#REF!</definedName>
    <definedName name="E" localSheetId="10">IF(#REF!="",0,#REF!+#REF!)</definedName>
    <definedName name="e" localSheetId="8">IF(#REF!="",0,#REF!+#REF!)</definedName>
    <definedName name="E" localSheetId="5">IF(#REF!="",0,#REF!+#REF!)</definedName>
    <definedName name="E" localSheetId="3">IF(#REF!="",0,#REF!+#REF!)</definedName>
    <definedName name="E" localSheetId="4">IF(#REF!="",0,#REF!+#REF!)</definedName>
    <definedName name="e" localSheetId="9">#REF!</definedName>
    <definedName name="E" localSheetId="2">IF(#REF!="",0,#REF!+#REF!)</definedName>
    <definedName name="E" localSheetId="0">IF(#REF!="",0,#REF!+#REF!)</definedName>
    <definedName name="E">IF(#REF!="",0,#REF!+#REF!)</definedName>
    <definedName name="EBIT" localSheetId="10">#REF!</definedName>
    <definedName name="EBIT" localSheetId="2">#REF!</definedName>
    <definedName name="EBIT">#REF!</definedName>
    <definedName name="ed" localSheetId="8">#N/A</definedName>
    <definedName name="ed" localSheetId="9">IF(#REF!&lt;0.05,0,#REF!*[0]!ย)</definedName>
    <definedName name="ed">#N/A</definedName>
    <definedName name="eddd">#N/A</definedName>
    <definedName name="edffrrff" localSheetId="10">#REF!</definedName>
    <definedName name="edffrrff" localSheetId="8">#REF!</definedName>
    <definedName name="edffrrff" localSheetId="5">#REF!</definedName>
    <definedName name="edffrrff" localSheetId="3">#REF!</definedName>
    <definedName name="edffrrff" localSheetId="2">#REF!</definedName>
    <definedName name="edffrrff">#REF!</definedName>
    <definedName name="EDTRHN">#N/A</definedName>
    <definedName name="ee" localSheetId="10">#N/A</definedName>
    <definedName name="ee" localSheetId="8">#N/A</definedName>
    <definedName name="ee" localSheetId="5">#N/A</definedName>
    <definedName name="ee" localSheetId="3">#N/A</definedName>
    <definedName name="ee" localSheetId="4">#N/A</definedName>
    <definedName name="ee" localSheetId="9">#N/A</definedName>
    <definedName name="ee" localSheetId="2">([32]!ff*12)+[32]!gg</definedName>
    <definedName name="ee" localSheetId="0">[116]FL00008!$F$5</definedName>
    <definedName name="ee">([32]!ff*12)+[32]!gg</definedName>
    <definedName name="eee" localSheetId="10">#REF!</definedName>
    <definedName name="eee" localSheetId="8">#REF!</definedName>
    <definedName name="eee" localSheetId="5">#REF!</definedName>
    <definedName name="eee" localSheetId="3">#REF!</definedName>
    <definedName name="eee" localSheetId="4">#REF!</definedName>
    <definedName name="eee" localSheetId="2">#REF!</definedName>
    <definedName name="eee">#REF!</definedName>
    <definedName name="eeee">#N/A</definedName>
    <definedName name="eeeee" localSheetId="10">#REF!</definedName>
    <definedName name="eeeee" localSheetId="8">#REF!</definedName>
    <definedName name="eeeee" localSheetId="5">#REF!</definedName>
    <definedName name="eeeee" localSheetId="3">#REF!</definedName>
    <definedName name="eeeee" localSheetId="2">#REF!</definedName>
    <definedName name="eeeee">#REF!</definedName>
    <definedName name="eeeeee" localSheetId="10">#REF!</definedName>
    <definedName name="eeeeee" localSheetId="2">#REF!</definedName>
    <definedName name="eeeeee">#REF!</definedName>
    <definedName name="eeeeeee" localSheetId="10">[172]finance!#REF!</definedName>
    <definedName name="eeeeeee" localSheetId="2">[172]finance!#REF!</definedName>
    <definedName name="eeeeeee">[172]finance!#REF!</definedName>
    <definedName name="eeeeeeee" localSheetId="10">#REF!</definedName>
    <definedName name="eeeeeeee" localSheetId="8">#REF!</definedName>
    <definedName name="eeeeeeee" localSheetId="5">#REF!</definedName>
    <definedName name="eeeeeeee" localSheetId="3">#REF!</definedName>
    <definedName name="eeeeeeee" localSheetId="4">#REF!</definedName>
    <definedName name="eeeeeeee" localSheetId="2">#REF!</definedName>
    <definedName name="eeeeeeee">#REF!</definedName>
    <definedName name="eeeeeeeee">#N/A</definedName>
    <definedName name="eeeeeeeeedddddfhgfssd" localSheetId="10">[28]finance!#REF!</definedName>
    <definedName name="eeeeeeeeedddddfhgfssd" localSheetId="8">[28]finance!#REF!</definedName>
    <definedName name="eeeeeeeeedddddfhgfssd" localSheetId="5">[28]finance!#REF!</definedName>
    <definedName name="eeeeeeeeedddddfhgfssd" localSheetId="3">[28]finance!#REF!</definedName>
    <definedName name="eeeeeeeeedddddfhgfssd" localSheetId="4">[28]finance!#REF!</definedName>
    <definedName name="eeeeeeeeedddddfhgfssd" localSheetId="2">[28]finance!#REF!</definedName>
    <definedName name="eeeeeeeeedddddfhgfssd">[28]finance!#REF!</definedName>
    <definedName name="eeeeeeeeeeeeeeee" localSheetId="10">[172]finance!#REF!</definedName>
    <definedName name="eeeeeeeeeeeeeeee" localSheetId="8">[172]finance!#REF!</definedName>
    <definedName name="eeeeeeeeeeeeeeee" localSheetId="2">[172]finance!#REF!</definedName>
    <definedName name="eeeeeeeeeeeeeeee">[172]finance!#REF!</definedName>
    <definedName name="eeeeerrrrrrrrerdd" localSheetId="10">#REF!</definedName>
    <definedName name="eeeeerrrrrrrrerdd" localSheetId="8">#REF!</definedName>
    <definedName name="eeeeerrrrrrrrerdd" localSheetId="5">#REF!</definedName>
    <definedName name="eeeeerrrrrrrrerdd" localSheetId="3">#REF!</definedName>
    <definedName name="eeeeerrrrrrrrerdd" localSheetId="4">#REF!</definedName>
    <definedName name="eeeeerrrrrrrrerdd" localSheetId="2">#REF!</definedName>
    <definedName name="eeeeerrrrrrrrerdd">#REF!</definedName>
    <definedName name="eeerrthtgjyj" localSheetId="5">'[117]Main Sum (Hotel &amp; Residences)'!#REF!</definedName>
    <definedName name="eeerrthtgjyj" localSheetId="3">'[117]Main Sum (Hotel &amp; Residences)'!#REF!</definedName>
    <definedName name="eeerrthtgjyj" localSheetId="4">'[117]Main Sum (Hotel &amp; Residences)'!#REF!</definedName>
    <definedName name="eeerrthtgjyj">'[118]Main Sum (Hotel &amp; Residences)'!#REF!</definedName>
    <definedName name="efds" localSheetId="10">IF('[79]PAYMENT (พยุงศักดิ์)'!Total.Payment&gt;'[79]PAYMENT (พยุงศักดิ์)'!First_Payment,1,"")</definedName>
    <definedName name="efds" localSheetId="8">IF('[161]PAYMENT (พยุงศักดิ์)'!Total.Payment&gt;'[161]PAYMENT (พยุงศักดิ์)'!First_Payment,1,"")</definedName>
    <definedName name="efds" localSheetId="5">IF('[77]PAYMENT (พยุงศักดิ์)'!Total.Payment&gt;'[77]PAYMENT (พยุงศักดิ์)'!First_Payment,1,"")</definedName>
    <definedName name="efds" localSheetId="3">IF('[77]PAYMENT (พยุงศักดิ์)'!Total.Payment&gt;'[77]PAYMENT (พยุงศักดิ์)'!First_Payment,1,"")</definedName>
    <definedName name="efds" localSheetId="4">IF('[77]PAYMENT (พยุงศักดิ์)'!Total.Payment&gt;'[77]PAYMENT (พยุงศักดิ์)'!First_Payment,1,"")</definedName>
    <definedName name="efds" localSheetId="9">IF('[161]PAYMENT (พยุงศักดิ์)'!Total.Payment&gt;'[161]PAYMENT (พยุงศักดิ์)'!First_Payment,1,"")</definedName>
    <definedName name="efds" localSheetId="2">IF('[79]PAYMENT (พยุงศักดิ์)'!Total.Payment&gt;'[79]PAYMENT (พยุงศักดิ์)'!First_Payment,1,"")</definedName>
    <definedName name="efds" localSheetId="0">IF('[78]PAYMENT (พยุงศักดิ์)'!Total.Payment&gt;'[78]PAYMENT (พยุงศักดิ์)'!First_Payment,1,"")</definedName>
    <definedName name="efds">IF('[79]PAYMENT (พยุงศักดิ์)'!Total.Payment&gt;'[79]PAYMENT (พยุงศักดิ์)'!First_Payment,1,"")</definedName>
    <definedName name="EHEN">#N/A</definedName>
    <definedName name="EHENHDHD">#N/A</definedName>
    <definedName name="EHNDG">#N/A</definedName>
    <definedName name="EHNEET">#N/A</definedName>
    <definedName name="EHNF">#N/A</definedName>
    <definedName name="EHTD">IF(#REF!&lt;0.05,0,#REF!*[173]!แแแ)</definedName>
    <definedName name="EHTE">#N/A</definedName>
    <definedName name="EHTHTE">#N/A</definedName>
    <definedName name="EHTYE">IF(#REF!&lt;0.05,0,#REF!*[173]!แแแ)</definedName>
    <definedName name="EHYYTHG">IF(#REF!&lt;0.05,0,#REF!*HDNDGHN)</definedName>
    <definedName name="eikeialsoei" localSheetId="5">IF(#REF!&gt;=pmmt2,"",#REF!+1)</definedName>
    <definedName name="eikeialsoei" localSheetId="3">IF(#REF!&gt;=pmmt2,"",#REF!+1)</definedName>
    <definedName name="eikeialsoei" localSheetId="4">IF(#REF!&gt;=pmmt2,"",#REF!+1)</definedName>
    <definedName name="eikeialsoei" localSheetId="0">IF(#REF!&gt;=pmmt2,"",#REF!+1)</definedName>
    <definedName name="eikeialsoei">IF(#REF!&gt;=pmmt2,"",#REF!+1)</definedName>
    <definedName name="ELEC" localSheetId="10">#REF!</definedName>
    <definedName name="ELEC" localSheetId="8">#REF!</definedName>
    <definedName name="ELEC" localSheetId="4">#REF!</definedName>
    <definedName name="ELEC" localSheetId="2">#REF!</definedName>
    <definedName name="ELEC">#REF!</definedName>
    <definedName name="ELEC1" localSheetId="10">#REF!</definedName>
    <definedName name="ELEC1" localSheetId="8">'[73]LMP-WC'!#REF!</definedName>
    <definedName name="ELEC1" localSheetId="5">#REF!</definedName>
    <definedName name="ELEC1" localSheetId="2">#REF!</definedName>
    <definedName name="ELEC1" localSheetId="0">#REF!</definedName>
    <definedName name="ELEC1">#REF!</definedName>
    <definedName name="ELEC2" localSheetId="10">'[73]LMP-WC'!#REF!</definedName>
    <definedName name="ELEC2" localSheetId="5">'[74]LMP-WC'!#REF!</definedName>
    <definedName name="ELEC2" localSheetId="3">'[74]LMP-WC'!#REF!</definedName>
    <definedName name="ELEC2" localSheetId="4">'[74]LMP-WC'!#REF!</definedName>
    <definedName name="ELEC2" localSheetId="2">'[73]LMP-WC'!#REF!</definedName>
    <definedName name="ELEC2" localSheetId="0">'[75]LMP-WC'!#REF!</definedName>
    <definedName name="ELEC2">'[73]LMP-WC'!#REF!</definedName>
    <definedName name="ELEC3" localSheetId="10">#REF!</definedName>
    <definedName name="ELEC3" localSheetId="8">'[73]LMP-WC'!#REF!</definedName>
    <definedName name="ELEC3" localSheetId="5">#REF!</definedName>
    <definedName name="ELEC3" localSheetId="3">#REF!</definedName>
    <definedName name="ELEC3" localSheetId="4">#REF!</definedName>
    <definedName name="ELEC3" localSheetId="2">#REF!</definedName>
    <definedName name="ELEC3" localSheetId="0">#REF!</definedName>
    <definedName name="ELEC3">#REF!</definedName>
    <definedName name="ELEC4" localSheetId="10">'[73]LMP-WC'!#REF!</definedName>
    <definedName name="ELEC4" localSheetId="8">'[73]LMP-WC'!#REF!</definedName>
    <definedName name="ELEC4" localSheetId="5">'[74]LMP-WC'!#REF!</definedName>
    <definedName name="ELEC4" localSheetId="3">'[74]LMP-WC'!#REF!</definedName>
    <definedName name="ELEC4" localSheetId="4">'[74]LMP-WC'!#REF!</definedName>
    <definedName name="ELEC4" localSheetId="2">'[73]LMP-WC'!#REF!</definedName>
    <definedName name="ELEC4" localSheetId="0">'[75]LMP-WC'!#REF!</definedName>
    <definedName name="ELEC4">'[73]LMP-WC'!#REF!</definedName>
    <definedName name="ELEC5" localSheetId="10">#REF!</definedName>
    <definedName name="ELEC5" localSheetId="8">'[73]LMP-WC'!#REF!</definedName>
    <definedName name="ELEC5" localSheetId="5">#REF!</definedName>
    <definedName name="ELEC5" localSheetId="3">#REF!</definedName>
    <definedName name="ELEC5" localSheetId="4">#REF!</definedName>
    <definedName name="ELEC5" localSheetId="2">#REF!</definedName>
    <definedName name="ELEC5" localSheetId="0">#REF!</definedName>
    <definedName name="ELEC5">#REF!</definedName>
    <definedName name="end" localSheetId="10">IF(#REF!-#REF!&lt;1,0,#REF!-#REF!)</definedName>
    <definedName name="end" localSheetId="8">IF(#REF!-#REF!&lt;1,0,#REF!-#REF!)</definedName>
    <definedName name="end" localSheetId="5">IF(#REF!-#REF!&lt;1,0,#REF!-#REF!)</definedName>
    <definedName name="end" localSheetId="3">IF(#REF!-#REF!&lt;1,0,#REF!-#REF!)</definedName>
    <definedName name="end" localSheetId="4">IF(#REF!-#REF!&lt;1,0,#REF!-#REF!)</definedName>
    <definedName name="end" localSheetId="2">IF(#REF!-#REF!&lt;1,0,#REF!-#REF!)</definedName>
    <definedName name="end">IF(#REF!-#REF!&lt;1,0,#REF!-#REF!)</definedName>
    <definedName name="End_Bal" localSheetId="10">#REF!</definedName>
    <definedName name="End_Bal" localSheetId="8">#REF!</definedName>
    <definedName name="End_Bal" localSheetId="2">#REF!</definedName>
    <definedName name="End_Bal">#REF!</definedName>
    <definedName name="End_Balance" localSheetId="8">IF([86]PAYMENT!$G1048576-[86]PAYMENT!XFA1&lt;1,0,[86]PAYMENT!$G1048576-[86]PAYMENT!$C1)</definedName>
    <definedName name="End_Balance" localSheetId="5">IF([87]Payment!$G1048576-[87]Payment!XFA1&lt;1,0,[87]Payment!$G1048576-[87]Payment!$C1)</definedName>
    <definedName name="End_Balance" localSheetId="4">IF([87]Payment!$G1048576-[87]Payment!XFA1&lt;1,0,[87]Payment!$G1048576-[87]Payment!$C1)</definedName>
    <definedName name="End_Balance" localSheetId="9">IF([86]PAYMENT!$G1048576-[86]PAYMENT!XFA1&lt;1,0,[86]PAYMENT!$G1048576-[86]PAYMENT!$C1)</definedName>
    <definedName name="End_Balance" localSheetId="0">IF([88]PAYMENT!$G1048576-[88]PAYMENT!XFA1&lt;1,0,[88]PAYMENT!$G1048576-[88]PAYMENT!$C1)</definedName>
    <definedName name="End_Balance">IF([87]Payment!$G1048576-[87]Payment!XFA1&lt;1,0,[87]Payment!$G1048576-[87]Payment!$C1)</definedName>
    <definedName name="end.balanc" localSheetId="5">IF(#REF!-#REF!&lt;1,0,#REF!-#REF!)</definedName>
    <definedName name="end.balanc" localSheetId="3">IF(#REF!-#REF!&lt;1,0,#REF!-#REF!)</definedName>
    <definedName name="end.balanc" localSheetId="4">IF(#REF!-#REF!&lt;1,0,#REF!-#REF!)</definedName>
    <definedName name="end.balanc">IF(#REF!-#REF!&lt;1,0,#REF!-#REF!)</definedName>
    <definedName name="End.Balance" localSheetId="10">IF(#REF!-#REF!&lt;1,0,#REF!-#REF!)</definedName>
    <definedName name="End.Balance" localSheetId="8">IF(#REF!-#REF!&lt;1,0,#REF!-#REF!)</definedName>
    <definedName name="End.Balance" localSheetId="5">IF(#REF!-#REF!&lt;1,0,#REF!-#REF!)</definedName>
    <definedName name="End.Balance" localSheetId="3">IF(#REF!-#REF!&lt;1,0,#REF!-#REF!)</definedName>
    <definedName name="End.Balance" localSheetId="4">IF(#REF!-#REF!&lt;1,0,#REF!-#REF!)</definedName>
    <definedName name="End.Balance" localSheetId="9">IF(#REF!-#REF!&lt;1,0,#REF!-#REF!)</definedName>
    <definedName name="End.Balance" localSheetId="2">IF([89]ผ่อนชำระ!$G1048576-[89]ผ่อนชำระ!XFA1&lt;1,0,[89]ผ่อนชำระ!$G1048576-[89]ผ่อนชำระ!$C1)</definedName>
    <definedName name="End.Balance">IF(#REF!-#REF!&lt;1,0,#REF!-#REF!)</definedName>
    <definedName name="End.Balance_1" localSheetId="10">IF(#REF!-#REF!&lt;1,0,#REF!-#REF!)</definedName>
    <definedName name="End.Balance_1" localSheetId="5">IF(#REF!-#REF!&lt;1,0,#REF!-#REF!)</definedName>
    <definedName name="End.Balance_1" localSheetId="3">IF(#REF!-#REF!&lt;1,0,#REF!-#REF!)</definedName>
    <definedName name="End.Balance_1" localSheetId="4">IF(#REF!-#REF!&lt;1,0,#REF!-#REF!)</definedName>
    <definedName name="End.Balance_1" localSheetId="2">IF(#REF!-#REF!&lt;1,0,#REF!-#REF!)</definedName>
    <definedName name="End.Balance_1" localSheetId="0">IF([52]PAYMENT!$G65536-[52]PAYMENT!IS1&lt;1,0,[52]PAYMENT!$G65536-[52]PAYMENT!$C1)</definedName>
    <definedName name="End.Balance_1">IF(#REF!-#REF!&lt;1,0,#REF!-#REF!)</definedName>
    <definedName name="End.Balance_2" localSheetId="5">IF([47]PAYMENT!$G1048576-[47]PAYMENT!XFA1&lt;1,0,[47]PAYMENT!$G1048576-[47]PAYMENT!$C1)</definedName>
    <definedName name="End.Balance_2" localSheetId="4">IF([47]PAYMENT!$G1048576-[47]PAYMENT!XFA1&lt;1,0,[47]PAYMENT!$G1048576-[47]PAYMENT!$C1)</definedName>
    <definedName name="End.Balance_2">IF([47]PAYMENT!$G1048576-[47]PAYMENT!XFA1&lt;1,0,[47]PAYMENT!$G1048576-[47]PAYMENT!$C1)</definedName>
    <definedName name="End.Balance_3" localSheetId="5">IF([51]PAYMENT!$G1048576-[51]PAYMENT!XFA1&lt;1,0,[51]PAYMENT!$G1048576-[51]PAYMENT!$C1)</definedName>
    <definedName name="End.Balance_3" localSheetId="4">IF([51]PAYMENT!$G1048576-[51]PAYMENT!XFA1&lt;1,0,[51]PAYMENT!$G1048576-[51]PAYMENT!$C1)</definedName>
    <definedName name="End.Balance_3">IF([51]PAYMENT!$G1048576-[51]PAYMENT!XFA1&lt;1,0,[51]PAYMENT!$G1048576-[51]PAYMENT!$C1)</definedName>
    <definedName name="end.balance1" localSheetId="10">IF(#REF!-#REF!&lt;1,0,#REF!-#REF!)</definedName>
    <definedName name="end.balance1" localSheetId="5">IF(#REF!-#REF!&lt;1,0,#REF!-#REF!)</definedName>
    <definedName name="end.balance1" localSheetId="3">IF(#REF!-#REF!&lt;1,0,#REF!-#REF!)</definedName>
    <definedName name="end.balance1" localSheetId="4">IF(#REF!-#REF!&lt;1,0,#REF!-#REF!)</definedName>
    <definedName name="end.balance1" localSheetId="2">IF(#REF!-#REF!&lt;1,0,#REF!-#REF!)</definedName>
    <definedName name="end.balance1" localSheetId="0">IF(#REF!-#REF!&lt;1,0,#REF!-#REF!)</definedName>
    <definedName name="end.balance1">IF(#REF!-#REF!&lt;1,0,#REF!-#REF!)</definedName>
    <definedName name="endb" localSheetId="10">IF(#REF!-#REF!&lt;1,0,#REF!-#REF!)</definedName>
    <definedName name="endb" localSheetId="8">IF(#REF!-#REF!&lt;1,0,#REF!-#REF!)</definedName>
    <definedName name="endb" localSheetId="5">IF(#REF!-#REF!&lt;1,0,#REF!-#REF!)</definedName>
    <definedName name="endb" localSheetId="3">IF(#REF!-#REF!&lt;1,0,#REF!-#REF!)</definedName>
    <definedName name="endb" localSheetId="4">IF(#REF!-#REF!&lt;1,0,#REF!-#REF!)</definedName>
    <definedName name="endb" localSheetId="2">IF(#REF!-#REF!&lt;1,0,#REF!-#REF!)</definedName>
    <definedName name="endb">IF(#REF!-#REF!&lt;1,0,#REF!-#REF!)</definedName>
    <definedName name="Ends" localSheetId="5">IF('[174]Payment-2'!$H1048576-'[174]Payment-2'!XFA1&lt;1,0,'[174]Payment-2'!$H1048576-'[174]Payment-2'!$D1)</definedName>
    <definedName name="Ends" localSheetId="3">IF('[174]Payment-2'!$H1048576-'[174]Payment-2'!XFA1&lt;1,0,'[174]Payment-2'!$H1048576-'[174]Payment-2'!$D1)</definedName>
    <definedName name="Ends" localSheetId="4">IF('[174]Payment-2'!$H1048576-'[174]Payment-2'!XFA1&lt;1,0,'[174]Payment-2'!$H1048576-'[174]Payment-2'!$D1)</definedName>
    <definedName name="Ends">IF('[175]Payment-2'!$H1048576-'[175]Payment-2'!XFA1&lt;1,0,'[175]Payment-2'!$H1048576-'[175]Payment-2'!$D1)</definedName>
    <definedName name="er" localSheetId="10">#N/A</definedName>
    <definedName name="er" localSheetId="8">#N/A</definedName>
    <definedName name="er" localSheetId="5">#N/A</definedName>
    <definedName name="er" localSheetId="3">#N/A</definedName>
    <definedName name="er" localSheetId="9">#N/A</definedName>
    <definedName name="er" localSheetId="2">#N/A</definedName>
    <definedName name="er" localSheetId="0">#N/A</definedName>
    <definedName name="er">IF(#REF!&gt;=o,"",#REF!+1)</definedName>
    <definedName name="erer" localSheetId="10">#REF!</definedName>
    <definedName name="erer" localSheetId="8">#REF!</definedName>
    <definedName name="erer" localSheetId="5">#REF!</definedName>
    <definedName name="erer" localSheetId="3">#REF!</definedName>
    <definedName name="erer" localSheetId="4">#REF!</definedName>
    <definedName name="erer" localSheetId="2">#REF!</definedName>
    <definedName name="erer">#REF!</definedName>
    <definedName name="erfsdf" localSheetId="5">IF([115]FL00008!$A1048576&gt;=[8]!vfgd,"",[115]FL00008!$A1048576+1)</definedName>
    <definedName name="erfsdf" localSheetId="3">IF([115]FL00008!$A1048576&gt;=[8]!vfgd,"",[115]FL00008!$A1048576+1)</definedName>
    <definedName name="erfsdf" localSheetId="4">IF([115]FL00008!$A1048576&gt;=[8]!vfgd,"",[115]FL00008!$A1048576+1)</definedName>
    <definedName name="erfsdf" localSheetId="0">IF([116]FL00008!$A1048576&gt;=[9]!vfgd,"",[116]FL00008!$A1048576+1)</definedName>
    <definedName name="erfsdf">IF([115]FL00008!$A1048576&gt;=[8]!vfgd,"",[115]FL00008!$A1048576+1)</definedName>
    <definedName name="erowirowi" localSheetId="5">#REF!</definedName>
    <definedName name="erowirowi" localSheetId="3">#REF!</definedName>
    <definedName name="erowirowi" localSheetId="4">#REF!</definedName>
    <definedName name="erowirowi">#REF!</definedName>
    <definedName name="err" localSheetId="10">'[87]cash flow'!#REF!</definedName>
    <definedName name="err" localSheetId="8">'[124]cash flow'!#REF!</definedName>
    <definedName name="err" localSheetId="5">'[87]cash flow'!#REF!</definedName>
    <definedName name="err" localSheetId="3">'[87]cash flow'!#REF!</definedName>
    <definedName name="err" localSheetId="4">'[87]cash flow'!#REF!</definedName>
    <definedName name="err" localSheetId="9">'[124]cash flow'!#REF!</definedName>
    <definedName name="err" localSheetId="2">'[125]cash flow'!#REF!</definedName>
    <definedName name="err" localSheetId="0">'[120]cash flow'!#REF!</definedName>
    <definedName name="err">'[125]cash flow'!#REF!</definedName>
    <definedName name="errf" localSheetId="10">IF(#REF!&lt;0.05,0,IF('[79]PAYMENT (พยุงศักดิ์)'!Payment.Number&lt;='[79]PAYMENT (พยุงศักดิ์)'!Free_Principle,'[79]PAYMENT (พยุงศักดิ์)'!Loan_Amount*'[79]PAYMENT (พยุงศักดิ์)'!Interest.Period,'[79]PAYMENT (พยุงศักดิ์)'!Fix_Pay))</definedName>
    <definedName name="errf" localSheetId="8">IF(#REF!&lt;0.05,0,IF('[161]PAYMENT (พยุงศักดิ์)'!Payment.Number&lt;='[161]PAYMENT (พยุงศักดิ์)'!Free_Principle,'[161]PAYMENT (พยุงศักดิ์)'!Loan_Amount*'[161]PAYMENT (พยุงศักดิ์)'!Interest.Period,'[161]PAYMENT (พยุงศักดิ์)'!Fix_Pay))</definedName>
    <definedName name="errf" localSheetId="5">IF(#REF!&lt;0.05,0,IF('[77]PAYMENT (พยุงศักดิ์)'!Payment.Number&lt;='[77]PAYMENT (พยุงศักดิ์)'!Free_Principle,'[77]PAYMENT (พยุงศักดิ์)'!Loan_Amount*'[77]PAYMENT (พยุงศักดิ์)'!Interest.Period,'[77]PAYMENT (พยุงศักดิ์)'!Fix_Pay))</definedName>
    <definedName name="errf" localSheetId="3">IF(#REF!&lt;0.05,0,IF('[77]PAYMENT (พยุงศักดิ์)'!Payment.Number&lt;='[77]PAYMENT (พยุงศักดิ์)'!Free_Principle,'[77]PAYMENT (พยุงศักดิ์)'!Loan_Amount*'[77]PAYMENT (พยุงศักดิ์)'!Interest.Period,'[77]PAYMENT (พยุงศักดิ์)'!Fix_Pay))</definedName>
    <definedName name="errf" localSheetId="4">IF(#REF!&lt;0.05,0,IF('[77]PAYMENT (พยุงศักดิ์)'!Payment.Number&lt;='[77]PAYMENT (พยุงศักดิ์)'!Free_Principle,'[77]PAYMENT (พยุงศักดิ์)'!Loan_Amount*'[77]PAYMENT (พยุงศักดิ์)'!Interest.Period,'[77]PAYMENT (พยุงศักดิ์)'!Fix_Pay))</definedName>
    <definedName name="errf" localSheetId="9">IF(#REF!&lt;0.05,0,IF('[161]PAYMENT (พยุงศักดิ์)'!Payment.Number&lt;='[161]PAYMENT (พยุงศักดิ์)'!Free_Principle,'[161]PAYMENT (พยุงศักดิ์)'!Loan_Amount*'[161]PAYMENT (พยุงศักดิ์)'!Interest.Period,'[161]PAYMENT (พยุงศักดิ์)'!Fix_Pay))</definedName>
    <definedName name="errf" localSheetId="2">IF(#REF!&lt;0.05,0,IF('[79]PAYMENT (พยุงศักดิ์)'!Payment.Number&lt;='[79]PAYMENT (พยุงศักดิ์)'!Free_Principle,'[79]PAYMENT (พยุงศักดิ์)'!Loan_Amount*'[79]PAYMENT (พยุงศักดิ์)'!Interest.Period,'[79]PAYMENT (พยุงศักดิ์)'!Fix_Pay))</definedName>
    <definedName name="errf" localSheetId="0">IF(#REF!&lt;0.05,0,IF('[162]PAYMENT (พยุงศักดิ์)'!Payment.Number&lt;='[162]PAYMENT (พยุงศักดิ์)'!Free_Principle,'[162]PAYMENT (พยุงศักดิ์)'!Loan_Amount*'[162]PAYMENT (พยุงศักดิ์)'!Interest.Period,'[162]PAYMENT (พยุงศักดิ์)'!Fix_Pay))</definedName>
    <definedName name="errf">IF(#REF!&lt;0.05,0,IF('[79]PAYMENT (พยุงศักดิ์)'!Payment.Number&lt;='[79]PAYMENT (พยุงศักดิ์)'!Free_Principle,'[79]PAYMENT (พยุงศักดิ์)'!Loan_Amount*'[79]PAYMENT (พยุงศักดิ์)'!Interest.Period,'[79]PAYMENT (พยุงศักดิ์)'!Fix_Pay))</definedName>
    <definedName name="errre">#N/A</definedName>
    <definedName name="ERT4ET">#N/A</definedName>
    <definedName name="ERTHDHG">#N/A</definedName>
    <definedName name="ertw3et4">#N/A</definedName>
    <definedName name="ERTYET">#N/A</definedName>
    <definedName name="es">#N/A</definedName>
    <definedName name="ETHDG">IF(#REF!&gt;=dfgdfgdfg,"",#REF!+1)</definedName>
    <definedName name="ETRYETY">IF(#REF!&lt;0.05,0,#REF!*งบผู้ตรวจสอบ)</definedName>
    <definedName name="ETYETYYTE">#N/A</definedName>
    <definedName name="ETYEYTDJHGD">IF(#REF!&lt;0.05,0,#REF!*HDNDGHN)</definedName>
    <definedName name="ETYHDGHE">#N/A</definedName>
    <definedName name="ETYTYDHD">#N/A</definedName>
    <definedName name="ewde" localSheetId="10">([8]!fvbcv*12)+[0]!dsde</definedName>
    <definedName name="ewde" localSheetId="8">([8]!fvbcv*12)+dsde</definedName>
    <definedName name="ewde" localSheetId="5">([8]!fvbcv*12)+ความต้องการ!dsde</definedName>
    <definedName name="ewde" localSheetId="3">([8]!fvbcv*12)+โครงสร้าง!dsde</definedName>
    <definedName name="ewde" localSheetId="4">([8]!fvbcv*12)+งบการเงิน!dsde</definedName>
    <definedName name="ewde" localSheetId="9">([8]!fvbcv*12)+dsde</definedName>
    <definedName name="ewde" localSheetId="0">([10]!fvbcv*12)+รายละเอียด!dsde</definedName>
    <definedName name="ewde">([8]!fvbcv*12)+dsde</definedName>
    <definedName name="ewre" localSheetId="5">'[113]PN47-0818'!$A$11:$A$130</definedName>
    <definedName name="ewre" localSheetId="3">'[113]PN47-0818'!$A$11:$A$130</definedName>
    <definedName name="ewre" localSheetId="4">'[113]PN47-0818'!$A$11:$A$130</definedName>
    <definedName name="ewre" localSheetId="0">'[114]PN47-0818'!$A$11:$A$130</definedName>
    <definedName name="ewre">'[113]PN47-0818'!$A$11:$A$130</definedName>
    <definedName name="EWTHRN">Scheduled_Payment+Extra_Payment</definedName>
    <definedName name="EWTYEYTEY">#N/A</definedName>
    <definedName name="ex">[144]การเงิน!$A$16</definedName>
    <definedName name="Excel_BuiltIn_Criteria" localSheetId="10">#REF!</definedName>
    <definedName name="Excel_BuiltIn_Criteria" localSheetId="8">#REF!</definedName>
    <definedName name="Excel_BuiltIn_Criteria" localSheetId="5">#REF!</definedName>
    <definedName name="Excel_BuiltIn_Criteria" localSheetId="3">#REF!</definedName>
    <definedName name="Excel_BuiltIn_Criteria" localSheetId="4">#REF!</definedName>
    <definedName name="Excel_BuiltIn_Criteria" localSheetId="2">#REF!</definedName>
    <definedName name="Excel_BuiltIn_Criteria">#REF!</definedName>
    <definedName name="Excel_BuiltIn_Database">#REF!</definedName>
    <definedName name="Excel_BuiltIn_Print_Area">#REF!</definedName>
    <definedName name="Excel_BuiltIn_Print_Area_0">#REF!</definedName>
    <definedName name="Excel_BuiltIn_Print_Area_0___0">#REF!</definedName>
    <definedName name="Excel_BuiltIn_Print_Area_0___0___0">#REF!</definedName>
    <definedName name="Excel_BuiltIn_Print_Area_0___11">#REF!</definedName>
    <definedName name="Excel_BuiltIn_Print_Area_0___12">#REF!</definedName>
    <definedName name="Excel_BuiltIn_Print_Area_0___13">#REF!</definedName>
    <definedName name="Excel_BuiltIn_Print_Area_0___14">#REF!</definedName>
    <definedName name="Excel_BuiltIn_Print_Area_0___15">#REF!</definedName>
    <definedName name="Excel_BuiltIn_Print_Area_0___16">#REF!</definedName>
    <definedName name="Excel_BuiltIn_Print_Area_0___8">#REF!</definedName>
    <definedName name="Excel_BuiltIn_Print_Area_0___9">#REF!</definedName>
    <definedName name="Excel_BuiltIn_Print_Area_1_1">#REF!</definedName>
    <definedName name="Excel_BuiltIn_Print_Area_1_1_1">#REF!</definedName>
    <definedName name="Excel_BuiltIn_Print_Area_10_1" localSheetId="4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1">"$#REF!.$A$1:$H$27"</definedName>
    <definedName name="Excel_BuiltIn_Print_Area_11_1">#REF!</definedName>
    <definedName name="Excel_BuiltIn_Print_Area_11_1_1">#REF!</definedName>
    <definedName name="Excel_BuiltIn_Print_Area_11_1_1_1">#REF!</definedName>
    <definedName name="Excel_BuiltIn_Print_Area_11_1_1_1_1">#REF!</definedName>
    <definedName name="Excel_BuiltIn_Print_Area_12" localSheetId="4">#REF!</definedName>
    <definedName name="Excel_BuiltIn_Print_Area_12">#REF!</definedName>
    <definedName name="Excel_BuiltIn_Print_Area_12_1">"$#REF!.$B$1:$R$76"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_1">#REF!</definedName>
    <definedName name="Excel_BuiltIn_Print_Area_12_1_1_1_1_1_1_1">#REF!</definedName>
    <definedName name="Excel_BuiltIn_Print_Area_12_1_1_1_1_1_1_1_1">#REF!</definedName>
    <definedName name="Excel_BuiltIn_Print_Area_13" localSheetId="5">#REF!</definedName>
    <definedName name="Excel_BuiltIn_Print_Area_13" localSheetId="3">#REF!</definedName>
    <definedName name="Excel_BuiltIn_Print_Area_13" localSheetId="4">#REF!</definedName>
    <definedName name="Excel_BuiltIn_Print_Area_13">#REF!</definedName>
    <definedName name="Excel_BuiltIn_Print_Area_13_1_1">#REF!</definedName>
    <definedName name="Excel_BuiltIn_Print_Area_13_1_1_1">"$#REF!.$A$1:$H$27"</definedName>
    <definedName name="Excel_BuiltIn_Print_Area_13_1_1_1_1">#REF!</definedName>
    <definedName name="Excel_BuiltIn_Print_Area_13_1_1_1_1_1">#REF!</definedName>
    <definedName name="Excel_BuiltIn_Print_Area_13_1_1_1_1_1_1">#REF!</definedName>
    <definedName name="Excel_BuiltIn_Print_Area_13_1_1_1_1_1_1_1">#REF!</definedName>
    <definedName name="Excel_BuiltIn_Print_Area_13_1_1_1_1_1_1_1_1">#REF!</definedName>
    <definedName name="Excel_BuiltIn_Print_Area_13_1_1_1_1_1_1_1_1_1">#REF!</definedName>
    <definedName name="Excel_BuiltIn_Print_Area_14" localSheetId="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">#REF!</definedName>
    <definedName name="Excel_BuiltIn_Print_Area_14_1_1_1_1">#REF!</definedName>
    <definedName name="Excel_BuiltIn_Print_Area_14_1_1_1_1_1">#REF!</definedName>
    <definedName name="Excel_BuiltIn_Print_Area_14_1_1_1_1_1_1">#REF!</definedName>
    <definedName name="Excel_BuiltIn_Print_Area_15" localSheetId="4">#REF!</definedName>
    <definedName name="Excel_BuiltIn_Print_Area_15">#REF!</definedName>
    <definedName name="Excel_BuiltIn_Print_Area_15_1_1">#REF!</definedName>
    <definedName name="Excel_BuiltIn_Print_Area_15_1_1_1">#REF!</definedName>
    <definedName name="Excel_BuiltIn_Print_Area_15_1_1_1_1">#REF!</definedName>
    <definedName name="Excel_BuiltIn_Print_Area_15_1_1_1_1_1">#REF!</definedName>
    <definedName name="Excel_BuiltIn_Print_Area_15_1_1_1_1_1_1">#REF!</definedName>
    <definedName name="Excel_BuiltIn_Print_Area_15_1_1_1_1_1_1_1">#REF!</definedName>
    <definedName name="Excel_BuiltIn_Print_Area_15_1_1_1_1_1_1_1_1">#REF!</definedName>
    <definedName name="Excel_BuiltIn_Print_Area_15_1_1_1_1_1_1_1_1_1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_1">#REF!</definedName>
    <definedName name="Excel_BuiltIn_Print_Area_16_1_1_1_1_1_1_1">#REF!</definedName>
    <definedName name="Excel_BuiltIn_Print_Area_16_1_1_1_1_1_1_1_1">#REF!</definedName>
    <definedName name="Excel_BuiltIn_Print_Area_16_1_1_1_1_1_1_1_1_1">#REF!</definedName>
    <definedName name="Excel_BuiltIn_Print_Area_17_1">"$#REF!.$A$1:$J$27"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_1">#REF!</definedName>
    <definedName name="Excel_BuiltIn_Print_Area_17_1_1_1_1_1_1_1">#REF!</definedName>
    <definedName name="Excel_BuiltIn_Print_Area_17_1_1_1_1_1_1_1_1">#REF!</definedName>
    <definedName name="Excel_BuiltIn_Print_Area_18_1">"$#REF!.$A$1:$BD$80"</definedName>
    <definedName name="Excel_BuiltIn_Print_Area_18_1_1">#REF!</definedName>
    <definedName name="Excel_BuiltIn_Print_Area_18_1_1_1">#REF!</definedName>
    <definedName name="Excel_BuiltIn_Print_Area_19_1_1_1">#REF!</definedName>
    <definedName name="Excel_BuiltIn_Print_Area_19_1_1_1_1">#REF!</definedName>
    <definedName name="Excel_BuiltIn_Print_Area_19_1_1_1_1_1">#REF!</definedName>
    <definedName name="Excel_BuiltIn_Print_Area_19_1_1_1_1_1_1">#REF!</definedName>
    <definedName name="Excel_BuiltIn_Print_Area_19_1_1_1_1_1_1_1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0_1">#REF!</definedName>
    <definedName name="Excel_BuiltIn_Print_Area_20_1_1">#REF!</definedName>
    <definedName name="Excel_BuiltIn_Print_Area_22_1_1">#REF!</definedName>
    <definedName name="Excel_BuiltIn_Print_Area_24_1_1_1">#REF!</definedName>
    <definedName name="Excel_BuiltIn_Print_Area_24_1_1_1_1">#REF!</definedName>
    <definedName name="Excel_BuiltIn_Print_Area_25_1">#REF!</definedName>
    <definedName name="Excel_BuiltIn_Print_Area_25_1_1_1_1_1">#REF!</definedName>
    <definedName name="Excel_BuiltIn_Print_Area_25_1_1_1_1_1_1">#REF!</definedName>
    <definedName name="Excel_BuiltIn_Print_Area_25_1_1_1_1_1_1_1">#REF!</definedName>
    <definedName name="Excel_BuiltIn_Print_Area_27_1">#REF!</definedName>
    <definedName name="Excel_BuiltIn_Print_Area_27_1_1">#REF!</definedName>
    <definedName name="Excel_BuiltIn_Print_Area_27_1_1_1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3">#REF!</definedName>
    <definedName name="Excel_BuiltIn_Print_Area_34">#REF!</definedName>
    <definedName name="Excel_BuiltIn_Print_Area_35">#REF!</definedName>
    <definedName name="Excel_BuiltIn_Print_Area_36">#REF!</definedName>
    <definedName name="Excel_BuiltIn_Print_Area_37">#REF!</definedName>
    <definedName name="Excel_BuiltIn_Print_Area_38">#REF!</definedName>
    <definedName name="Excel_BuiltIn_Print_Area_39">#REF!</definedName>
    <definedName name="Excel_BuiltIn_Print_Area_4_1">"$#REF!.$A$1:$J$28"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_1_1_1_1_1_1_1_1">#REF!</definedName>
    <definedName name="Excel_BuiltIn_Print_Area_4_1_1_1_1_1_1_1_1_1_1_1_1_1_1">#REF!</definedName>
    <definedName name="Excel_BuiltIn_Print_Area_40">#REF!</definedName>
    <definedName name="Excel_BuiltIn_Print_Area_41">#REF!</definedName>
    <definedName name="Excel_BuiltIn_Print_Area_42">#REF!</definedName>
    <definedName name="Excel_BuiltIn_Print_Area_43">#REF!</definedName>
    <definedName name="Excel_BuiltIn_Print_Area_43_1">#REF!</definedName>
    <definedName name="Excel_BuiltIn_Print_Area_44">#REF!</definedName>
    <definedName name="Excel_BuiltIn_Print_Area_45">#REF!</definedName>
    <definedName name="Excel_BuiltIn_Print_Area_46">#REF!</definedName>
    <definedName name="Excel_BuiltIn_Print_Area_47">#REF!</definedName>
    <definedName name="Excel_BuiltIn_Print_Area_48">#REF!</definedName>
    <definedName name="Excel_BuiltIn_Print_Area_49">#REF!</definedName>
    <definedName name="Excel_BuiltIn_Print_Area_5" localSheetId="10">#REF!</definedName>
    <definedName name="Excel_BuiltIn_Print_Area_5" localSheetId="8">#REF!</definedName>
    <definedName name="Excel_BuiltIn_Print_Area_5" localSheetId="4">#REF!</definedName>
    <definedName name="Excel_BuiltIn_Print_Area_5" localSheetId="2">#REF!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0">#REF!</definedName>
    <definedName name="Excel_BuiltIn_Print_Area_6" localSheetId="10">#REF!</definedName>
    <definedName name="Excel_BuiltIn_Print_Area_6" localSheetId="4">#REF!</definedName>
    <definedName name="Excel_BuiltIn_Print_Area_6" localSheetId="2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_1">#REF!</definedName>
    <definedName name="Excel_BuiltIn_Print_Area_6_1_1_1_1_1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8_1">"$#REF!.$B$1:$R$76"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9" localSheetId="5">#REF!</definedName>
    <definedName name="Excel_BuiltIn_Print_Area_9" localSheetId="3">#REF!</definedName>
    <definedName name="Excel_BuiltIn_Print_Area_9" localSheetId="4">#REF!</definedName>
    <definedName name="Excel_BuiltIn_Print_Area_9">#REF!</definedName>
    <definedName name="Excel_BuiltIn_Print_Area_9_1" localSheetId="4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Titles">#REF!</definedName>
    <definedName name="Excel_BuiltIn_Print_Titles_1_1">#REF!</definedName>
    <definedName name="Excel_BuiltIn_Print_Titles_1_1_1">#REF!</definedName>
    <definedName name="Excel_BuiltIn_Print_Titles_10_1">#REF!</definedName>
    <definedName name="Excel_BuiltIn_Print_Titles_11_1">#REF!</definedName>
    <definedName name="Excel_BuiltIn_Print_Titles_12_1_1">#REF!</definedName>
    <definedName name="Excel_BuiltIn_Print_Titles_12_1_1_1">#REF!</definedName>
    <definedName name="Excel_BuiltIn_Print_Titles_13_1">#REF!</definedName>
    <definedName name="Excel_BuiltIn_Print_Titles_14_1">#REF!</definedName>
    <definedName name="Excel_BuiltIn_Print_Titles_15_1">#REF!</definedName>
    <definedName name="Excel_BuiltIn_Print_Titles_16_1">#REF!</definedName>
    <definedName name="Excel_BuiltIn_Print_Titles_17_1">#REF!</definedName>
    <definedName name="Excel_BuiltIn_Print_Titles_17_1_1">#REF!</definedName>
    <definedName name="Excel_BuiltIn_Print_Titles_18_1_1">#REF!</definedName>
    <definedName name="Excel_BuiltIn_Print_Titles_18_1_1_1">#REF!</definedName>
    <definedName name="Excel_BuiltIn_Print_Titles_19_1">#REF!</definedName>
    <definedName name="Excel_BuiltIn_Print_Titles_2" localSheetId="8">'[176]investment summary _2_'!$A$1:$B$65536,'[176]investment summary _2_'!$A$1:$IV$1</definedName>
    <definedName name="Excel_BuiltIn_Print_Titles_2" localSheetId="5">'[177]investment summary _2_'!$A$1:$B$65536,'[177]investment summary _2_'!$A$1:$IV$1</definedName>
    <definedName name="Excel_BuiltIn_Print_Titles_2" localSheetId="3">'[177]investment summary _2_'!$A$1:$B$65536,'[177]investment summary _2_'!$A$1:$IV$1</definedName>
    <definedName name="Excel_BuiltIn_Print_Titles_2" localSheetId="4">'[177]investment summary _2_'!$A$1:$B$65536,'[177]investment summary _2_'!$A$1:$IV$1</definedName>
    <definedName name="Excel_BuiltIn_Print_Titles_2" localSheetId="0">'[176]investment summary _2_'!$A$1:$B$65536,'[176]investment summary _2_'!$A$1:$IV$1</definedName>
    <definedName name="Excel_BuiltIn_Print_Titles_2">'[178]investment summary _2_'!$A$1:$B$65536,'[178]investment summary _2_'!$A$1:$IV$1</definedName>
    <definedName name="Excel_BuiltIn_Print_Titles_2_1">#REF!</definedName>
    <definedName name="Excel_BuiltIn_Print_Titles_2_1_1">#REF!</definedName>
    <definedName name="Excel_BuiltIn_Print_Titles_20_1">#REF!</definedName>
    <definedName name="Excel_BuiltIn_Print_Titles_21_1">#REF!</definedName>
    <definedName name="Excel_BuiltIn_Print_Titles_22_1">#REF!</definedName>
    <definedName name="Excel_BuiltIn_Print_Titles_22_1_1">#REF!</definedName>
    <definedName name="Excel_BuiltIn_Print_Titles_22_1_1_1">#REF!</definedName>
    <definedName name="Excel_BuiltIn_Print_Titles_23_1">#REF!</definedName>
    <definedName name="Excel_BuiltIn_Print_Titles_23_1_1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26_1">#REF!</definedName>
    <definedName name="Excel_BuiltIn_Print_Titles_27_1">#REF!</definedName>
    <definedName name="Excel_BuiltIn_Print_Titles_3" localSheetId="5">'[52]แนบ 4 Cash Flow'!#REF!</definedName>
    <definedName name="Excel_BuiltIn_Print_Titles_3" localSheetId="4">'[52]แนบ 4 Cash Flow'!#REF!</definedName>
    <definedName name="Excel_BuiltIn_Print_Titles_3">'[52]แนบ 4 Cash Flow'!#REF!</definedName>
    <definedName name="Excel_BuiltIn_Print_Titles_3_1">#REF!</definedName>
    <definedName name="Excel_BuiltIn_Print_Titles_3_1_1">#REF!</definedName>
    <definedName name="Excel_BuiltIn_Print_Titles_3_1_1_1">#REF!</definedName>
    <definedName name="Excel_BuiltIn_Print_Titles_33">#REF!</definedName>
    <definedName name="Excel_BuiltIn_Print_Titles_34">#REF!</definedName>
    <definedName name="Excel_BuiltIn_Print_Titles_35">#REF!</definedName>
    <definedName name="Excel_BuiltIn_Print_Titles_36">#REF!</definedName>
    <definedName name="Excel_BuiltIn_Print_Titles_37">#REF!</definedName>
    <definedName name="Excel_BuiltIn_Print_Titles_38">#REF!</definedName>
    <definedName name="Excel_BuiltIn_Print_Titles_39">#REF!</definedName>
    <definedName name="Excel_BuiltIn_Print_Titles_4_1">#REF!</definedName>
    <definedName name="Excel_BuiltIn_Print_Titles_4_1_1">#REF!</definedName>
    <definedName name="Excel_BuiltIn_Print_Titles_40">#REF!</definedName>
    <definedName name="Excel_BuiltIn_Print_Titles_41">#REF!</definedName>
    <definedName name="Excel_BuiltIn_Print_Titles_42">#REF!</definedName>
    <definedName name="Excel_BuiltIn_Print_Titles_43">#REF!</definedName>
    <definedName name="Excel_BuiltIn_Print_Titles_43_1">#REF!</definedName>
    <definedName name="Excel_BuiltIn_Print_Titles_44">#REF!</definedName>
    <definedName name="Excel_BuiltIn_Print_Titles_45">#REF!</definedName>
    <definedName name="Excel_BuiltIn_Print_Titles_46">#REF!</definedName>
    <definedName name="Excel_BuiltIn_Print_Titles_47">#REF!</definedName>
    <definedName name="Excel_BuiltIn_Print_Titles_48">#REF!</definedName>
    <definedName name="Excel_BuiltIn_Print_Titles_49">#REF!</definedName>
    <definedName name="Excel_BuiltIn_Print_Titles_5_1">#REF!</definedName>
    <definedName name="Excel_BuiltIn_Print_Titles_5_1_1">#REF!</definedName>
    <definedName name="Excel_BuiltIn_Print_Titles_50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_1">#REF!</definedName>
    <definedName name="Excel_BuiltIn_Print_Titles_7_1_1">#REF!</definedName>
    <definedName name="Excel_BuiltIn_Print_Titles_8_1">#REF!</definedName>
    <definedName name="Excel_BuiltIn_Print_Titles_9_1">#REF!</definedName>
    <definedName name="EXE">#N/A</definedName>
    <definedName name="Executive_Committee" localSheetId="10">#REF!</definedName>
    <definedName name="Executive_Committee" localSheetId="5">#REF!</definedName>
    <definedName name="Executive_Committee" localSheetId="3">#REF!</definedName>
    <definedName name="Executive_Committee" localSheetId="2">#REF!</definedName>
    <definedName name="Executive_Committee">#REF!</definedName>
    <definedName name="EXESUMMARY" localSheetId="8">IF(#REF!&lt;0.05,0,#REF!*[81]ฟอร์มเบิกเงินกู้เปล่า!Interest.Period)</definedName>
    <definedName name="EXESUMMARY">#N/A</definedName>
    <definedName name="existe">1</definedName>
    <definedName name="EXP" localSheetId="10">#REF!</definedName>
    <definedName name="EXP" localSheetId="8">'[73]LMP-WC'!#REF!</definedName>
    <definedName name="EXP" localSheetId="5">#REF!</definedName>
    <definedName name="EXP" localSheetId="3">#REF!</definedName>
    <definedName name="EXP" localSheetId="2">#REF!</definedName>
    <definedName name="EXP" localSheetId="0">#REF!</definedName>
    <definedName name="EXP">#REF!</definedName>
    <definedName name="EXT_LAB" localSheetId="5">'[117]Main Sum (Hotel &amp; Residences)'!#REF!</definedName>
    <definedName name="EXT_LAB" localSheetId="3">'[117]Main Sum (Hotel &amp; Residences)'!#REF!</definedName>
    <definedName name="EXT_LAB" localSheetId="4">'[117]Main Sum (Hotel &amp; Residences)'!#REF!</definedName>
    <definedName name="EXT_LAB">'[118]Main Sum (Hotel &amp; Residences)'!#REF!</definedName>
    <definedName name="EXT_MAT" localSheetId="5">'[117]Main Sum (Hotel &amp; Residences)'!#REF!</definedName>
    <definedName name="EXT_MAT" localSheetId="3">'[117]Main Sum (Hotel &amp; Residences)'!#REF!</definedName>
    <definedName name="EXT_MAT" localSheetId="4">'[117]Main Sum (Hotel &amp; Residences)'!#REF!</definedName>
    <definedName name="EXT_MAT">'[118]Main Sum (Hotel &amp; Residences)'!#REF!</definedName>
    <definedName name="Extra_Pay" localSheetId="10">#REF!</definedName>
    <definedName name="Extra_Pay" localSheetId="8">#REF!</definedName>
    <definedName name="Extra_Pay" localSheetId="5">#REF!</definedName>
    <definedName name="Extra_Pay" localSheetId="3">#REF!</definedName>
    <definedName name="Extra_Pay" localSheetId="4">#REF!</definedName>
    <definedName name="Extra_Pay" localSheetId="9">#REF!</definedName>
    <definedName name="Extra_Pay" localSheetId="2">#REF!</definedName>
    <definedName name="Extra_Pay">#REF!</definedName>
    <definedName name="EYHTHDHG">IF(#REF!&lt;0.05,0,#REF!*รับจ่าย11)</definedName>
    <definedName name="F" localSheetId="8">#REF!</definedName>
    <definedName name="F" localSheetId="9">#REF!</definedName>
    <definedName name="F" localSheetId="2">IF(#REF!-#REF!&lt;1,0,#REF!-#REF!)</definedName>
    <definedName name="f">#N/A</definedName>
    <definedName name="f_1">'[179]หน้า 1'!$D$3</definedName>
    <definedName name="f_10">'[180]หน้า 1'!$D$3</definedName>
    <definedName name="f_10_1">'[181]หน้า 1'!$D$3</definedName>
    <definedName name="f_10_26">'[182]หน้า 1'!$D$3</definedName>
    <definedName name="f_11">'[183]หน้า 1'!$D$3</definedName>
    <definedName name="f_11_1">'[184]หน้า 1'!$D$3</definedName>
    <definedName name="f_11_1_26">'[185]หน้า 1'!$D$3</definedName>
    <definedName name="f_11_26">'[182]หน้า 1'!$D$3</definedName>
    <definedName name="f_12">'[186]หน้า 1'!$D$3</definedName>
    <definedName name="f_13">'[187]หน้า 1'!$D$3</definedName>
    <definedName name="f_14">'[180]หน้า 1'!$D$3</definedName>
    <definedName name="f_15">'[180]หน้า 1'!$D$3</definedName>
    <definedName name="f_17">'[188]หน้า 1'!$D$3</definedName>
    <definedName name="f_18">'[187]หน้า 1'!$D$3</definedName>
    <definedName name="f_2">'[187]หน้า 1'!$D$3</definedName>
    <definedName name="f_2_1">'[181]หน้า 1'!$D$3</definedName>
    <definedName name="f_21">'[181]หน้า 1'!$D$3</definedName>
    <definedName name="f_22">'[189]หน้า 1'!$D$3</definedName>
    <definedName name="f_26">'[190]หน้า 1'!$D$3</definedName>
    <definedName name="f_38">'[191]หน้า 1'!$D$3</definedName>
    <definedName name="f_4">'[187]หน้า 1'!$D$3</definedName>
    <definedName name="f_5">'[187]หน้า 1'!$D$3</definedName>
    <definedName name="f_5_26">'[185]หน้า 1'!$D$3</definedName>
    <definedName name="f_6">'[190]หน้า 1'!$D$3</definedName>
    <definedName name="f_7">'[180]หน้า 1'!$D$3</definedName>
    <definedName name="f_7_26">'[185]หน้า 1'!$D$3</definedName>
    <definedName name="f_8">'[182]หน้า 1'!$D$3</definedName>
    <definedName name="f_9">'[180]หน้า 1'!$D$3</definedName>
    <definedName name="F_COST">#REF!</definedName>
    <definedName name="F_DEP">#REF!</definedName>
    <definedName name="F_EXP">#REF!</definedName>
    <definedName name="F.COST" localSheetId="10">#REF!</definedName>
    <definedName name="F.COST" localSheetId="5">#REF!</definedName>
    <definedName name="F.COST" localSheetId="3">#REF!</definedName>
    <definedName name="F.COST" localSheetId="2">#REF!</definedName>
    <definedName name="F.COST">#REF!</definedName>
    <definedName name="F.DEP" localSheetId="10">#REF!</definedName>
    <definedName name="F.DEP" localSheetId="4">#REF!</definedName>
    <definedName name="F.DEP" localSheetId="2">#REF!</definedName>
    <definedName name="F.DEP">#REF!</definedName>
    <definedName name="F.EXP" localSheetId="10">#REF!</definedName>
    <definedName name="F.EXP" localSheetId="2">#REF!</definedName>
    <definedName name="F.EXP">#REF!</definedName>
    <definedName name="FA" localSheetId="10">#REF!</definedName>
    <definedName name="FA" localSheetId="5">#REF!</definedName>
    <definedName name="FA" localSheetId="3">#REF!</definedName>
    <definedName name="FA" localSheetId="4">#REF!</definedName>
    <definedName name="FA" localSheetId="2">#REF!</definedName>
    <definedName name="FA">#REF!</definedName>
    <definedName name="FACTORY" localSheetId="10">#REF!</definedName>
    <definedName name="FACTORY" localSheetId="8">#N/A</definedName>
    <definedName name="FACTORY" localSheetId="5">#REF!</definedName>
    <definedName name="FACTORY" localSheetId="3">#REF!</definedName>
    <definedName name="FACTORY" localSheetId="9">#N/A</definedName>
    <definedName name="FACTORY" localSheetId="2">#REF!</definedName>
    <definedName name="FACTORY" localSheetId="0">#REF!</definedName>
    <definedName name="FACTORY">#REF!</definedName>
    <definedName name="FADJUST" localSheetId="10">#REF!</definedName>
    <definedName name="FADJUST" localSheetId="2">#REF!</definedName>
    <definedName name="FADJUST">#REF!</definedName>
    <definedName name="fafsdf">#N/A</definedName>
    <definedName name="fasdfasdf">IF(#REF!="",0,#REF!+#REF!)</definedName>
    <definedName name="fasfsdfhj" localSheetId="10">#REF!</definedName>
    <definedName name="fasfsdfhj" localSheetId="8">#REF!</definedName>
    <definedName name="fasfsdfhj" localSheetId="5">#REF!</definedName>
    <definedName name="fasfsdfhj" localSheetId="3">#REF!</definedName>
    <definedName name="fasfsdfhj" localSheetId="4">#REF!</definedName>
    <definedName name="fasfsdfhj" localSheetId="2">#REF!</definedName>
    <definedName name="fasfsdfhj">#REF!</definedName>
    <definedName name="fasfsdfsd">#N/A</definedName>
    <definedName name="fasifso">#N/A</definedName>
    <definedName name="Fast" localSheetId="2">#N/A</definedName>
    <definedName name="Fast">#N/A</definedName>
    <definedName name="fax" localSheetId="10">#REF!</definedName>
    <definedName name="fax" localSheetId="5">#REF!</definedName>
    <definedName name="fax" localSheetId="3">#REF!</definedName>
    <definedName name="fax" localSheetId="2">#REF!</definedName>
    <definedName name="fax">#REF!</definedName>
    <definedName name="FBB">#N/A</definedName>
    <definedName name="FC" localSheetId="10">#N/A</definedName>
    <definedName name="FC" localSheetId="8">#N/A</definedName>
    <definedName name="FC" localSheetId="5">#N/A</definedName>
    <definedName name="FC" localSheetId="3">#N/A</definedName>
    <definedName name="FC" localSheetId="9">#N/A</definedName>
    <definedName name="fc" localSheetId="2">#REF!</definedName>
    <definedName name="FC" localSheetId="0">#N/A</definedName>
    <definedName name="fc">#REF!</definedName>
    <definedName name="fcbcvbn">#N/A</definedName>
    <definedName name="FCEXP" localSheetId="10">#REF!</definedName>
    <definedName name="FCEXP" localSheetId="8">#REF!</definedName>
    <definedName name="FCEXP" localSheetId="5">#REF!</definedName>
    <definedName name="FCEXP" localSheetId="3">#REF!</definedName>
    <definedName name="FCEXP" localSheetId="2">#REF!</definedName>
    <definedName name="FCEXP">#REF!</definedName>
    <definedName name="FCTL">[192]FCTL!$A$2:$Z$204</definedName>
    <definedName name="FC현황">#N/A</definedName>
    <definedName name="fd" localSheetId="10">#REF!</definedName>
    <definedName name="fd" localSheetId="4">#REF!</definedName>
    <definedName name="fd" localSheetId="2">#REF!</definedName>
    <definedName name="fd">#REF!</definedName>
    <definedName name="fdd" localSheetId="5">'[117]Main Sum (Hotel &amp; Residences)'!#REF!</definedName>
    <definedName name="fdd" localSheetId="3">'[117]Main Sum (Hotel &amp; Residences)'!#REF!</definedName>
    <definedName name="fdd" localSheetId="4">'[117]Main Sum (Hotel &amp; Residences)'!#REF!</definedName>
    <definedName name="fdd">'[118]Main Sum (Hotel &amp; Residences)'!#REF!</definedName>
    <definedName name="fde" localSheetId="5">IF([193]PAYMENT!$A1048576&gt;=[18]!หแ,"",[193]PAYMENT!$A1048576+1)</definedName>
    <definedName name="fde" localSheetId="3">IF([193]PAYMENT!$A1048576&gt;=[18]!หแ,"",[193]PAYMENT!$A1048576+1)</definedName>
    <definedName name="fde" localSheetId="4">IF([193]PAYMENT!$A1048576&gt;=[18]!หแ,"",[193]PAYMENT!$A1048576+1)</definedName>
    <definedName name="fde" localSheetId="0">IF(#REF!&gt;=[194]!หแ,"",#REF!+1)</definedName>
    <definedName name="fde">IF(#REF!&gt;=[194]!หแ,"",#REF!+1)</definedName>
    <definedName name="fdf">#N/A</definedName>
    <definedName name="fdfd">#N/A</definedName>
    <definedName name="fdfdfvgfd">#N/A</definedName>
    <definedName name="fdgdfgdfg">#N/A</definedName>
    <definedName name="fdrr">#N/A</definedName>
    <definedName name="fds" localSheetId="10">#REF!</definedName>
    <definedName name="fds" localSheetId="8">#REF!</definedName>
    <definedName name="fds" localSheetId="5">#REF!</definedName>
    <definedName name="fds" localSheetId="3">#REF!</definedName>
    <definedName name="fds" localSheetId="4">#REF!</definedName>
    <definedName name="fds">#REF!</definedName>
    <definedName name="FDSFHHGF">(____ter456*12)+____ter123</definedName>
    <definedName name="fdv" localSheetId="5">#N/A</definedName>
    <definedName name="fdv" localSheetId="4">#N/A</definedName>
    <definedName name="fdv" localSheetId="0">([194]!loan2*12)+[194]!loan3</definedName>
    <definedName name="fdv">#N/A</definedName>
    <definedName name="fdwfhgjj" localSheetId="10">[108]finance!#REF!</definedName>
    <definedName name="fdwfhgjj" localSheetId="8">[109]finance!#REF!</definedName>
    <definedName name="fdwfhgjj" localSheetId="5">[110]finance!#REF!</definedName>
    <definedName name="fdwfhgjj" localSheetId="3">[110]finance!#REF!</definedName>
    <definedName name="fdwfhgjj" localSheetId="4">[110]finance!#REF!</definedName>
    <definedName name="fdwfhgjj" localSheetId="2">[108]finance!#REF!</definedName>
    <definedName name="fdwfhgjj" localSheetId="0">[109]finance!#REF!</definedName>
    <definedName name="fdwfhgjj">[108]finance!#REF!</definedName>
    <definedName name="FE" localSheetId="10">#REF!</definedName>
    <definedName name="FE" localSheetId="8">#REF!</definedName>
    <definedName name="FE" localSheetId="5">#REF!</definedName>
    <definedName name="FE" localSheetId="3">#REF!</definedName>
    <definedName name="FE" localSheetId="4">#REF!</definedName>
    <definedName name="FE" localSheetId="2">#REF!</definedName>
    <definedName name="FE">#REF!</definedName>
    <definedName name="fed" localSheetId="10">#N/A</definedName>
    <definedName name="fed" localSheetId="8">#N/A</definedName>
    <definedName name="fed" localSheetId="5">#N/A</definedName>
    <definedName name="fed" localSheetId="3">#N/A</definedName>
    <definedName name="fed" localSheetId="9">#N/A</definedName>
    <definedName name="fed" localSheetId="2">#N/A</definedName>
    <definedName name="fed" localSheetId="0">#N/A</definedName>
    <definedName name="fed">IF(#REF!&gt;=o,"",#REF!+1)</definedName>
    <definedName name="FEE" localSheetId="10">#REF!</definedName>
    <definedName name="FEE" localSheetId="8">#REF!</definedName>
    <definedName name="FEE" localSheetId="5">#REF!</definedName>
    <definedName name="FEE" localSheetId="3">#REF!</definedName>
    <definedName name="FEE" localSheetId="4">#REF!</definedName>
    <definedName name="FEE" localSheetId="2">#REF!</definedName>
    <definedName name="fee" localSheetId="0">IF([195]PAYMENT1!$A1048576&gt;=vcd,"",[195]PAYMENT1!$A1048576+1)</definedName>
    <definedName name="FEE">#REF!</definedName>
    <definedName name="feuille_base">"xlsheet.xla"</definedName>
    <definedName name="ff" localSheetId="10">#REF!</definedName>
    <definedName name="ff" localSheetId="8">#REF!</definedName>
    <definedName name="ff" localSheetId="5">#REF!</definedName>
    <definedName name="ff" localSheetId="3">#REF!</definedName>
    <definedName name="ff" localSheetId="4">#REF!</definedName>
    <definedName name="ff" localSheetId="2">#REF!</definedName>
    <definedName name="ff" localSheetId="0">('[196]PAYMENT (พยุงศักดิ์)'!Term_In_Year*12)+'[196]PAYMENT (พยุงศักดิ์)'!Term_In_Month</definedName>
    <definedName name="ff">#REF!</definedName>
    <definedName name="fff">#N/A</definedName>
    <definedName name="ffff" localSheetId="10">IF([197]Sheet2!$G1048576&lt;0.05,0,[197]Sheet2!$G1048576*'[198]PAYMENT (2)'!Interest.Period)</definedName>
    <definedName name="ffff" localSheetId="8">IF([199]Sheet2!$G1048576&lt;0.05,0,[199]Sheet2!$G1048576*'[200]PAYMENT (2)'!Interest.Period)</definedName>
    <definedName name="ffff" localSheetId="5">IF([201]Sheet2!$G1048576&lt;0.05,0,[201]Sheet2!$G1048576*'[202]PAYMENT (2)'!Interest.Period)</definedName>
    <definedName name="ffff" localSheetId="3">IF([201]Sheet2!$G1048576&lt;0.05,0,[201]Sheet2!$G1048576*'[202]PAYMENT (2)'!Interest.Period)</definedName>
    <definedName name="ffff" localSheetId="4">IF([201]Sheet2!$G1048576&lt;0.05,0,[201]Sheet2!$G1048576*'[202]PAYMENT (2)'!Interest.Period)</definedName>
    <definedName name="ffff" localSheetId="2">IF([197]Sheet2!$G1048576&lt;0.05,0,[197]Sheet2!$G1048576*'[198]PAYMENT (2)'!Interest.Period)</definedName>
    <definedName name="ffff" localSheetId="0">IF([194]Sheet2!$G1048576&lt;0.05,0,[194]Sheet2!$G1048576*'[203]PAYMENT (2)'!Interest.Period)</definedName>
    <definedName name="ffff">IF([197]Sheet2!$G1048576&lt;0.05,0,[197]Sheet2!$G1048576*'[198]PAYMENT (2)'!Interest.Period)</definedName>
    <definedName name="fffff" localSheetId="8">IF(#REF!-#REF!&lt;1,0,#REF!-#REF!)</definedName>
    <definedName name="fffff" localSheetId="9">IF(#REF!-#REF!&lt;1,0,#REF!-#REF!)</definedName>
    <definedName name="fffff">#N/A</definedName>
    <definedName name="ffffff" localSheetId="10">#REF!</definedName>
    <definedName name="ffffff" localSheetId="5">#REF!</definedName>
    <definedName name="ffffff" localSheetId="3">#REF!</definedName>
    <definedName name="ffffff" localSheetId="4">#REF!</definedName>
    <definedName name="ffffff" localSheetId="2">#REF!</definedName>
    <definedName name="ffffff">#REF!</definedName>
    <definedName name="fffffff" localSheetId="10">'[204]F L'!$D$5</definedName>
    <definedName name="fffffff" localSheetId="8">'[204]F L'!$D$5</definedName>
    <definedName name="fffffff" localSheetId="5">'[204]F L'!$D$5</definedName>
    <definedName name="fffffff" localSheetId="3">'[204]F L'!$D$5</definedName>
    <definedName name="fffffff" localSheetId="4">'[204]F L'!$D$5</definedName>
    <definedName name="fffffff" localSheetId="9">'[204]F L'!$D$5</definedName>
    <definedName name="fffffff" localSheetId="2">'[205]F L'!$D$5</definedName>
    <definedName name="fffffff" localSheetId="0">'[191]F L'!$D$5</definedName>
    <definedName name="fffffff">'[205]F L'!$D$5</definedName>
    <definedName name="ffffffff">#N/A</definedName>
    <definedName name="fffffffff" localSheetId="5">IF(#REF!&lt;0.05,0,#REF!*[13]!bbbbbbb)</definedName>
    <definedName name="fffffffff" localSheetId="3">IF(#REF!&lt;0.05,0,#REF!*[13]!bbbbbbb)</definedName>
    <definedName name="fffffffff" localSheetId="4">IF(#REF!&lt;0.05,0,#REF!*[13]!bbbbbbb)</definedName>
    <definedName name="fffffffff" localSheetId="0">IF(#REF!&lt;0.05,0,#REF!*[14]!bbbbbbb)</definedName>
    <definedName name="fffffffff">IF(#REF!&lt;0.05,0,#REF!*[14]!bbbbbbb)</definedName>
    <definedName name="ffffffffff" localSheetId="10">IF(#REF!-#REF!&lt;1,0,#REF!-#REF!)</definedName>
    <definedName name="ffffffffff" localSheetId="8">IF(#REF!-#REF!&lt;1,0,#REF!-#REF!)</definedName>
    <definedName name="ffffffffff" localSheetId="5">IF(#REF!-#REF!&lt;1,0,#REF!-#REF!)</definedName>
    <definedName name="ffffffffff" localSheetId="3">IF(#REF!-#REF!&lt;1,0,#REF!-#REF!)</definedName>
    <definedName name="ffffffffff" localSheetId="4">IF(#REF!-#REF!&lt;1,0,#REF!-#REF!)</definedName>
    <definedName name="ffffffffff" localSheetId="9">IF(#REF!-#REF!&lt;1,0,#REF!-#REF!)</definedName>
    <definedName name="ffffffffff" localSheetId="2">IF(#REF!-#REF!&lt;1,0,#REF!-#REF!)</definedName>
    <definedName name="ffffffffff">IF(#REF!-#REF!&lt;1,0,#REF!-#REF!)</definedName>
    <definedName name="ffffffffffff" localSheetId="10">IF(#REF!="",0,#REF!+#REF!)</definedName>
    <definedName name="ffffffffffff" localSheetId="8">IF(#REF!="",0,#REF!+#REF!)</definedName>
    <definedName name="ffffffffffff" localSheetId="5">IF(#REF!="",0,#REF!+#REF!)</definedName>
    <definedName name="ffffffffffff" localSheetId="3">IF(#REF!="",0,#REF!+#REF!)</definedName>
    <definedName name="ffffffffffff" localSheetId="4">IF(#REF!="",0,#REF!+#REF!)</definedName>
    <definedName name="ffffffffffff" localSheetId="2">IF(#REF!="",0,#REF!+#REF!)</definedName>
    <definedName name="ffffffffffff">IF(#REF!="",0,#REF!+#REF!)</definedName>
    <definedName name="fffffffffffff" localSheetId="10">#REF!</definedName>
    <definedName name="fffffffffffff" localSheetId="2">#REF!</definedName>
    <definedName name="fffffffffffff">#REF!</definedName>
    <definedName name="fffffffffffffffffffffffffffffffffffffffffffffff" localSheetId="5">[71]วัดใต้!#REF!</definedName>
    <definedName name="fffffffffffffffffffffffffffffffffffffffffffffff" localSheetId="3">[71]วัดใต้!#REF!</definedName>
    <definedName name="fffffffffffffffffffffffffffffffffffffffffffffff" localSheetId="4">[71]วัดใต้!#REF!</definedName>
    <definedName name="fffffffffffffffffffffffffffffffffffffffffffffff" localSheetId="0">[71]วัดใต้!#REF!</definedName>
    <definedName name="fffffffffffffffffffffffffffffffffffffffffffffff">[71]วัดใต้!#REF!</definedName>
    <definedName name="ffffffffffffffffffsssssssssssssss" localSheetId="5">'[117]Main Sum (Hotel &amp; Residences)'!#REF!</definedName>
    <definedName name="ffffffffffffffffffsssssssssssssss" localSheetId="3">'[117]Main Sum (Hotel &amp; Residences)'!#REF!</definedName>
    <definedName name="ffffffffffffffffffsssssssssssssss" localSheetId="4">'[117]Main Sum (Hotel &amp; Residences)'!#REF!</definedName>
    <definedName name="ffffffffffffffffffsssssssssssssss">'[118]Main Sum (Hotel &amp; Residences)'!#REF!</definedName>
    <definedName name="FFFFFFFFFFFHM">#N/A</definedName>
    <definedName name="FFFFFHJ">IF(#REF!&gt;=___tp1,"",#REF!+1)</definedName>
    <definedName name="ffffvvvvvvvvv" localSheetId="10">[108]finance!#REF!</definedName>
    <definedName name="ffffvvvvvvvvv" localSheetId="8">[109]finance!#REF!</definedName>
    <definedName name="ffffvvvvvvvvv" localSheetId="5">[110]finance!#REF!</definedName>
    <definedName name="ffffvvvvvvvvv" localSheetId="3">[110]finance!#REF!</definedName>
    <definedName name="ffffvvvvvvvvv" localSheetId="4">[110]finance!#REF!</definedName>
    <definedName name="ffffvvvvvvvvv" localSheetId="2">[108]finance!#REF!</definedName>
    <definedName name="ffffvvvvvvvvv" localSheetId="0">[109]finance!#REF!</definedName>
    <definedName name="ffffvvvvvvvvv">[108]finance!#REF!</definedName>
    <definedName name="fg" localSheetId="8">[8]!vc/12</definedName>
    <definedName name="fg" localSheetId="5">#N/A</definedName>
    <definedName name="fg" localSheetId="4">#N/A</definedName>
    <definedName name="fg" localSheetId="9">[8]!vc/12</definedName>
    <definedName name="fg" localSheetId="0">[10]!vc/12</definedName>
    <definedName name="fg">#N/A</definedName>
    <definedName name="fggg">([0]!_la3*12)+_la4</definedName>
    <definedName name="FGHFFH">#N/A</definedName>
    <definedName name="fghyk" localSheetId="5">#REF!</definedName>
    <definedName name="fghyk" localSheetId="3">#REF!</definedName>
    <definedName name="fghyk" localSheetId="0">#REF!</definedName>
    <definedName name="fghyk">#REF!</definedName>
    <definedName name="FGHYU">#N/A</definedName>
    <definedName name="FGSAGFSH">___int8/12</definedName>
    <definedName name="fgsdg" localSheetId="10">#REF!</definedName>
    <definedName name="fgsdg" localSheetId="8">#REF!</definedName>
    <definedName name="fgsdg" localSheetId="4">#REF!</definedName>
    <definedName name="fgsdg">#REF!</definedName>
    <definedName name="fhdfdf" localSheetId="5">ความต้องการ!dhff/12</definedName>
    <definedName name="fhdfdf" localSheetId="3">โครงสร้าง!dhff/12</definedName>
    <definedName name="fhdfdf" localSheetId="4">งบการเงิน!dhff/12</definedName>
    <definedName name="fhdfdf">#N/A</definedName>
    <definedName name="FHYUV">#N/A</definedName>
    <definedName name="fi" localSheetId="10">#REF!</definedName>
    <definedName name="fi" localSheetId="5">#REF!</definedName>
    <definedName name="fi" localSheetId="3">#REF!</definedName>
    <definedName name="fi" localSheetId="4">#REF!</definedName>
    <definedName name="fi" localSheetId="2">#REF!</definedName>
    <definedName name="fi">#REF!</definedName>
    <definedName name="fill" localSheetId="5" hidden="1">[7]SVH_42BA!$D$10:$D$36</definedName>
    <definedName name="fill" localSheetId="3" hidden="1">[7]SVH_42BA!$D$10:$D$36</definedName>
    <definedName name="fill" localSheetId="4" hidden="1">[7]SVH_42BA!$D$10:$D$36</definedName>
    <definedName name="fill" hidden="1">[43]SVH_42BA!$D$10:$D$36</definedName>
    <definedName name="finan">#N/A</definedName>
    <definedName name="finance" localSheetId="10">#REF!</definedName>
    <definedName name="finance" localSheetId="8">#REF!</definedName>
    <definedName name="finance" localSheetId="5">#REF!</definedName>
    <definedName name="finance" localSheetId="3">#REF!</definedName>
    <definedName name="finance" localSheetId="4">#REF!</definedName>
    <definedName name="finance" localSheetId="9">#REF!</definedName>
    <definedName name="finance" localSheetId="2">#REF!</definedName>
    <definedName name="finance">#REF!</definedName>
    <definedName name="finance_1" localSheetId="4">#REF!</definedName>
    <definedName name="finance_1">#REF!</definedName>
    <definedName name="finance_2">#REF!</definedName>
    <definedName name="finance_3">#REF!</definedName>
    <definedName name="finc6" localSheetId="10">#REF!</definedName>
    <definedName name="finc6" localSheetId="2">#REF!</definedName>
    <definedName name="finc6">#REF!</definedName>
    <definedName name="Finish_goods" localSheetId="10">[82]Assumption!#REF!</definedName>
    <definedName name="Finish_goods" localSheetId="8">[83]Assumption!#REF!</definedName>
    <definedName name="Finish_goods" localSheetId="5">[82]Assumption!#REF!</definedName>
    <definedName name="Finish_goods" localSheetId="3">[82]Assumption!#REF!</definedName>
    <definedName name="Finish_goods" localSheetId="4">[82]Assumption!#REF!</definedName>
    <definedName name="Finish_goods" localSheetId="2">[82]Assumption!#REF!</definedName>
    <definedName name="Finish_goods" localSheetId="0">#REF!</definedName>
    <definedName name="Finish_goods">[83]Assumption!#REF!</definedName>
    <definedName name="fires145" localSheetId="10">[34]ดอกเบี้ยจ่าย!$E$8</definedName>
    <definedName name="fires145" localSheetId="8">[34]ดอกเบี้ยจ่าย!$E$8</definedName>
    <definedName name="fires145" localSheetId="5">[38]ดอกเบี้ยจ่าย!$E$8</definedName>
    <definedName name="fires145" localSheetId="3">[38]ดอกเบี้ยจ่าย!$E$8</definedName>
    <definedName name="fires145" localSheetId="4">[38]ดอกเบี้ยจ่าย!$E$8</definedName>
    <definedName name="fires145" localSheetId="9">[34]ดอกเบี้ยจ่าย!$E$8</definedName>
    <definedName name="fires145" localSheetId="2">[39]ดอกเบี้ยจ่าย!$E$8</definedName>
    <definedName name="fires145" localSheetId="0">[40]ดอกเบี้ยจ่าย!$E$8</definedName>
    <definedName name="fires145">[39]ดอกเบี้ยจ่าย!$E$8</definedName>
    <definedName name="First__Payment" localSheetId="8">[86]PAYMENT!$D$9</definedName>
    <definedName name="First__Payment" localSheetId="5">[87]Payment!$D$9</definedName>
    <definedName name="First__Payment" localSheetId="4">[87]Payment!$D$9</definedName>
    <definedName name="First__Payment" localSheetId="9">[86]PAYMENT!$D$9</definedName>
    <definedName name="First__Payment" localSheetId="0">[88]PAYMENT!$D$9</definedName>
    <definedName name="First__Payment">[87]Payment!$D$9</definedName>
    <definedName name="First_Payment" localSheetId="10">#REF!</definedName>
    <definedName name="First_Payment" localSheetId="8">#REF!</definedName>
    <definedName name="First_Payment" localSheetId="5">#REF!</definedName>
    <definedName name="First_Payment" localSheetId="3">#REF!</definedName>
    <definedName name="First_Payment" localSheetId="4">#REF!</definedName>
    <definedName name="First_Payment" localSheetId="9">#REF!</definedName>
    <definedName name="First_Payment" localSheetId="2">[206]ผ่อนชำระ!$D$8</definedName>
    <definedName name="First_Payment" localSheetId="0">#REF!</definedName>
    <definedName name="First_Payment">#REF!</definedName>
    <definedName name="First_Payment_1" localSheetId="5">[52]PAYMENT!$D$8</definedName>
    <definedName name="First_Payment_1" localSheetId="4">[52]PAYMENT!$D$8</definedName>
    <definedName name="First_Payment_1">[52]PAYMENT!$D$8</definedName>
    <definedName name="First_Payment_2" localSheetId="5">[47]PAYMENT!$D$8</definedName>
    <definedName name="First_Payment_2" localSheetId="4">[47]PAYMENT!$D$8</definedName>
    <definedName name="First_Payment_2">[47]PAYMENT!$D$8</definedName>
    <definedName name="First_Payment_3" localSheetId="5">[51]PAYMENT!$D$8</definedName>
    <definedName name="First_Payment_3" localSheetId="4">[51]PAYMENT!$D$8</definedName>
    <definedName name="First_Payment_3">[51]PAYMENT!$D$8</definedName>
    <definedName name="First_payment_due" localSheetId="10">#REF!</definedName>
    <definedName name="First_payment_due" localSheetId="4">#REF!</definedName>
    <definedName name="First_payment_due" localSheetId="2">#REF!</definedName>
    <definedName name="First_payment_due">#REF!</definedName>
    <definedName name="first_payment1" localSheetId="8">[207]ผ่อนชำระ!$D$8</definedName>
    <definedName name="first_payment1" localSheetId="5">[208]ผ่อนชำระ!$D$8</definedName>
    <definedName name="first_payment1" localSheetId="3">[208]ผ่อนชำระ!$D$8</definedName>
    <definedName name="first_payment1" localSheetId="4">[208]ผ่อนชำระ!$D$8</definedName>
    <definedName name="first_payment1" localSheetId="0">[207]ผ่อนชำระ!$D$8</definedName>
    <definedName name="first_payment1">[209]ผ่อนชำระ!$D$8</definedName>
    <definedName name="first1" localSheetId="10">[34]ดอกเบี้ยจ่าย!$E$8</definedName>
    <definedName name="first1" localSheetId="8">[34]ดอกเบี้ยจ่าย!$E$8</definedName>
    <definedName name="first1" localSheetId="5">[210]ดอกเบี้ยจ่าย!$E$8</definedName>
    <definedName name="first1" localSheetId="3">[210]ดอกเบี้ยจ่าย!$E$8</definedName>
    <definedName name="first1" localSheetId="4">[210]ดอกเบี้ยจ่าย!$E$8</definedName>
    <definedName name="first1" localSheetId="9">[34]ดอกเบี้ยจ่าย!$E$8</definedName>
    <definedName name="first1" localSheetId="2">[39]ดอกเบี้ยจ่าย!$E$8</definedName>
    <definedName name="first1" localSheetId="0">[40]ดอกเบี้ยจ่าย!$E$8</definedName>
    <definedName name="first1">[39]ดอกเบี้ยจ่าย!$E$8</definedName>
    <definedName name="first33" localSheetId="10">[34]ดอกเบี้ยจ่าย!$E$8</definedName>
    <definedName name="first33" localSheetId="8">[34]ดอกเบี้ยจ่าย!$E$8</definedName>
    <definedName name="first33" localSheetId="5">[38]ดอกเบี้ยจ่าย!$E$8</definedName>
    <definedName name="first33" localSheetId="3">[38]ดอกเบี้ยจ่าย!$E$8</definedName>
    <definedName name="first33" localSheetId="4">[38]ดอกเบี้ยจ่าย!$E$8</definedName>
    <definedName name="first33" localSheetId="9">[34]ดอกเบี้ยจ่าย!$E$8</definedName>
    <definedName name="first33" localSheetId="2">[39]ดอกเบี้ยจ่าย!$E$8</definedName>
    <definedName name="first33" localSheetId="0">[40]ดอกเบี้ยจ่าย!$E$8</definedName>
    <definedName name="first33">[39]ดอกเบี้ยจ่าย!$E$8</definedName>
    <definedName name="first6" localSheetId="10">[34]ดอกเบี้ยจ่าย!$E$8</definedName>
    <definedName name="first6" localSheetId="8">[34]ดอกเบี้ยจ่าย!$E$8</definedName>
    <definedName name="first6" localSheetId="5">[38]ดอกเบี้ยจ่าย!$E$8</definedName>
    <definedName name="first6" localSheetId="3">[38]ดอกเบี้ยจ่าย!$E$8</definedName>
    <definedName name="first6" localSheetId="4">[38]ดอกเบี้ยจ่าย!$E$8</definedName>
    <definedName name="first6" localSheetId="9">[34]ดอกเบี้ยจ่าย!$E$8</definedName>
    <definedName name="first6" localSheetId="2">[39]ดอกเบี้ยจ่าย!$E$8</definedName>
    <definedName name="first6" localSheetId="0">[40]ดอกเบี้ยจ่าย!$E$8</definedName>
    <definedName name="first6">[39]ดอกเบี้ยจ่าย!$E$8</definedName>
    <definedName name="fix" localSheetId="10">#REF!</definedName>
    <definedName name="fix" localSheetId="5">#REF!</definedName>
    <definedName name="fix" localSheetId="3">#REF!</definedName>
    <definedName name="fix" localSheetId="4">#REF!</definedName>
    <definedName name="fix" localSheetId="2">#REF!</definedName>
    <definedName name="fix">#REF!</definedName>
    <definedName name="FIX_COST">#REF!</definedName>
    <definedName name="Fix_Pay" localSheetId="10">#REF!</definedName>
    <definedName name="Fix_Pay" localSheetId="8">#REF!</definedName>
    <definedName name="Fix_Pay" localSheetId="5">#REF!</definedName>
    <definedName name="Fix_Pay" localSheetId="3">#REF!</definedName>
    <definedName name="Fix_Pay" localSheetId="4">#REF!</definedName>
    <definedName name="Fix_Pay" localSheetId="2">[206]ผ่อนชำระ!$D$7</definedName>
    <definedName name="Fix_Pay" localSheetId="0">#REF!</definedName>
    <definedName name="Fix_Pay">#REF!</definedName>
    <definedName name="Fix_Pay_1" localSheetId="5">[52]PAYMENT!$D$7</definedName>
    <definedName name="Fix_Pay_1" localSheetId="4">[52]PAYMENT!$D$7</definedName>
    <definedName name="Fix_Pay_1">[52]PAYMENT!$D$7</definedName>
    <definedName name="Fix_Pay_2" localSheetId="5">[47]PAYMENT!$D$7</definedName>
    <definedName name="Fix_Pay_2" localSheetId="4">[47]PAYMENT!$D$7</definedName>
    <definedName name="Fix_Pay_2">[47]PAYMENT!$D$7</definedName>
    <definedName name="Fix_Pay_3" localSheetId="5">[51]PAYMENT!$D$7</definedName>
    <definedName name="Fix_Pay_3" localSheetId="4">[51]PAYMENT!$D$7</definedName>
    <definedName name="Fix_Pay_3">[51]PAYMENT!$D$7</definedName>
    <definedName name="fix_pay2" localSheetId="5">#REF!</definedName>
    <definedName name="fix_pay2" localSheetId="3">#REF!</definedName>
    <definedName name="fix_pay2" localSheetId="0">#REF!</definedName>
    <definedName name="fix_pay2">#REF!</definedName>
    <definedName name="Fix_Payment" localSheetId="8">[86]PAYMENT!$D$8</definedName>
    <definedName name="Fix_Payment" localSheetId="5">[87]Payment!$D$8</definedName>
    <definedName name="Fix_Payment" localSheetId="4">[87]Payment!$D$8</definedName>
    <definedName name="Fix_Payment" localSheetId="9">[86]PAYMENT!$D$8</definedName>
    <definedName name="Fix_Payment" localSheetId="0">[211]PAYMENT!$D$8</definedName>
    <definedName name="Fix_Payment">[87]Payment!$D$8</definedName>
    <definedName name="FIX.COST" localSheetId="10">#REF!</definedName>
    <definedName name="FIX.COST" localSheetId="4">#REF!</definedName>
    <definedName name="FIX.COST" localSheetId="2">#REF!</definedName>
    <definedName name="FIX.COST">#REF!</definedName>
    <definedName name="fixp" localSheetId="10">#REF!</definedName>
    <definedName name="fixp" localSheetId="5">#REF!</definedName>
    <definedName name="fixp" localSheetId="3">#REF!</definedName>
    <definedName name="fixp" localSheetId="4">#REF!</definedName>
    <definedName name="fixp" localSheetId="2">#REF!</definedName>
    <definedName name="fixp">#REF!</definedName>
    <definedName name="fixpay">#REF!</definedName>
    <definedName name="FJJJJJJJJKJ">IF(FGHFFH&gt;[212]!___fir3,1,"")</definedName>
    <definedName name="fjksdjfksj" localSheetId="10">#REF!</definedName>
    <definedName name="fjksdjfksj" localSheetId="4">#REF!</definedName>
    <definedName name="fjksdjfksj" localSheetId="2">#REF!</definedName>
    <definedName name="fjksdjfksj">#REF!</definedName>
    <definedName name="fjksjfksjkfsj" localSheetId="10">#REF!</definedName>
    <definedName name="fjksjfksjkfsj" localSheetId="4">#REF!</definedName>
    <definedName name="fjksjfksjkfsj" localSheetId="2">#REF!</definedName>
    <definedName name="fjksjfksjkfsj">#REF!</definedName>
    <definedName name="fjksjkfjskfjks" localSheetId="10">#REF!</definedName>
    <definedName name="fjksjkfjskfjks" localSheetId="4">#REF!</definedName>
    <definedName name="fjksjkfjskfjks" localSheetId="2">#REF!</definedName>
    <definedName name="fjksjkfjskfjks">#REF!</definedName>
    <definedName name="fjsdkfjksdjfksjdfjskdfjk" localSheetId="10">#REF!</definedName>
    <definedName name="fjsdkfjksdjfksjdfjskdfjk" localSheetId="4">#REF!</definedName>
    <definedName name="fjsdkfjksdjfksjdfjskdfjk" localSheetId="2">#REF!</definedName>
    <definedName name="fjsdkfjksdjfksjdfjskdfjk">#REF!</definedName>
    <definedName name="fjskfjksjfksjfksjkfjskfjksjkf" localSheetId="10">#REF!</definedName>
    <definedName name="fjskfjksjfksjfksjkfjskfjksjkf" localSheetId="4">#REF!</definedName>
    <definedName name="fjskfjksjfksjfksjkfjskfjksjkf" localSheetId="2">#REF!</definedName>
    <definedName name="fjskfjksjfksjfksjkfjskfjksjkf">#REF!</definedName>
    <definedName name="FJYTRJN">IF(#REF!&gt;=__to9,"",#REF!+1)</definedName>
    <definedName name="fkjskfsjkfjskfjksjfksjkf" localSheetId="10">#REF!</definedName>
    <definedName name="fkjskfsjkfjskfjksjfksjkf" localSheetId="4">#REF!</definedName>
    <definedName name="fkjskfsjkfjskfjksjfksjkf" localSheetId="2">#REF!</definedName>
    <definedName name="fkjskfsjkfjskfjksjfksjkf">#REF!</definedName>
    <definedName name="fkshfkjsh" localSheetId="4">#REF!</definedName>
    <definedName name="fkshfkjsh">#REF!</definedName>
    <definedName name="fksjfksj" localSheetId="4">#REF!</definedName>
    <definedName name="fksjfksj">#REF!</definedName>
    <definedName name="fksjfksjkfjsk" localSheetId="10">#REF!</definedName>
    <definedName name="fksjfksjkfjsk" localSheetId="4">#REF!</definedName>
    <definedName name="fksjfksjkfjsk" localSheetId="2">#REF!</definedName>
    <definedName name="fksjfksjkfjsk">#REF!</definedName>
    <definedName name="FL" localSheetId="10">#REF!</definedName>
    <definedName name="FL" localSheetId="2">#REF!</definedName>
    <definedName name="FL">#REF!</definedName>
    <definedName name="FLOW" localSheetId="10">#REF!</definedName>
    <definedName name="FLOW" localSheetId="2">#REF!</definedName>
    <definedName name="FLOW">#REF!</definedName>
    <definedName name="FLOW0" localSheetId="10">#REF!</definedName>
    <definedName name="FLOW0" localSheetId="2">#REF!</definedName>
    <definedName name="FLOW0">#REF!</definedName>
    <definedName name="flsjkfjskfjslj" localSheetId="10">Scheduled_Payment+Extra_Payment</definedName>
    <definedName name="flsjkfjskfjslj" localSheetId="8">Scheduled_Payment+Extra_Payment</definedName>
    <definedName name="flsjkfjskfjslj" localSheetId="5">Scheduled_Payment+Extra_Payment</definedName>
    <definedName name="flsjkfjskfjslj" localSheetId="3">Scheduled_Payment+Extra_Payment</definedName>
    <definedName name="flsjkfjskfjslj" localSheetId="4">Scheduled_Payment+Extra_Payment</definedName>
    <definedName name="flsjkfjskfjslj" localSheetId="2">Scheduled_Payment+Extra_Payment</definedName>
    <definedName name="flsjkfjskfjslj" localSheetId="0">Scheduled_Payment+Extra_Payment</definedName>
    <definedName name="flsjkfjskfjslj">Scheduled_Payment+Extra_Payment</definedName>
    <definedName name="foawprow" localSheetId="5">IF(#REF!&gt;=pmmt2,"",#REF!+1)</definedName>
    <definedName name="foawprow" localSheetId="3">IF(#REF!&gt;=pmmt2,"",#REF!+1)</definedName>
    <definedName name="foawprow" localSheetId="4">IF(#REF!&gt;=pmmt2,"",#REF!+1)</definedName>
    <definedName name="foawprow" localSheetId="0">IF(#REF!&gt;=pmmt2,"",#REF!+1)</definedName>
    <definedName name="foawprow">IF(#REF!&gt;=pmmt2,"",#REF!+1)</definedName>
    <definedName name="fodoo" localSheetId="10">#REF!</definedName>
    <definedName name="fodoo" localSheetId="8">#REF!</definedName>
    <definedName name="fodoo" localSheetId="5">#REF!</definedName>
    <definedName name="fodoo" localSheetId="3">#REF!</definedName>
    <definedName name="fodoo" localSheetId="4">#REF!</definedName>
    <definedName name="fodoo" localSheetId="2">#REF!</definedName>
    <definedName name="fodoo">#REF!</definedName>
    <definedName name="fon" hidden="1">#REF!</definedName>
    <definedName name="Food">#N/A</definedName>
    <definedName name="fp" localSheetId="10">#REF!</definedName>
    <definedName name="fp" localSheetId="5">#REF!</definedName>
    <definedName name="fp" localSheetId="3">#REF!</definedName>
    <definedName name="fp" localSheetId="2">#REF!</definedName>
    <definedName name="fp">#REF!</definedName>
    <definedName name="fpa" localSheetId="10">#REF!</definedName>
    <definedName name="fpa" localSheetId="2">#REF!</definedName>
    <definedName name="fpa">#REF!</definedName>
    <definedName name="fr" localSheetId="10">#REF!</definedName>
    <definedName name="fr" localSheetId="2">#REF!</definedName>
    <definedName name="fr">#REF!</definedName>
    <definedName name="frd" localSheetId="10">IF([213]PAYMENT!$A1048576&gt;=[0]!tyu,"",[213]PAYMENT!$A1048576+1)</definedName>
    <definedName name="frd" localSheetId="8">IF([214]เงินผ่อนชำระ!$A1048576&gt;=[8]!tyu,"",[214]เงินผ่อนชำระ!$A1048576+1)</definedName>
    <definedName name="frd" localSheetId="5">IF([215]PAYMENT!$A1048576&gt;=tyu,"",[215]PAYMENT!$A1048576+1)</definedName>
    <definedName name="frd" localSheetId="3">IF([215]PAYMENT!$A1048576&gt;=tyu,"",[215]PAYMENT!$A1048576+1)</definedName>
    <definedName name="frd" localSheetId="4">IF([215]PAYMENT!$A1048576&gt;=tyu,"",[215]PAYMENT!$A1048576+1)</definedName>
    <definedName name="frd" localSheetId="9">IF([214]เงินผ่อนชำระ!$A1048576&gt;=[8]!tyu,"",[214]เงินผ่อนชำระ!$A1048576+1)</definedName>
    <definedName name="frd" localSheetId="2">IF([213]PAYMENT!$A1048576&gt;=[0]!tyu,"",[213]PAYMENT!$A1048576+1)</definedName>
    <definedName name="frd" localSheetId="0">IF([216]เงินผ่อนชำระ!$A1048576&gt;=[9]!tyu,"",[216]เงินผ่อนชำระ!$A1048576+1)</definedName>
    <definedName name="frd">IF([213]PAYMENT!$A1048576&gt;=tyu,"",[213]PAYMENT!$A1048576+1)</definedName>
    <definedName name="frdsf">#N/A</definedName>
    <definedName name="fre" localSheetId="10">#N/A</definedName>
    <definedName name="fre" localSheetId="8">IF([161]FL00008!$G1048576&lt;0.05,0,IF(Statement!dfee&lt;=[8]!loi,[8]!lll*[8]!ioo,[8]!jkj))</definedName>
    <definedName name="fre" localSheetId="5">#N/A</definedName>
    <definedName name="fre" localSheetId="3">#N/A</definedName>
    <definedName name="fre" localSheetId="9">IF([161]FL00008!$G1048576&lt;0.05,0,IF(งบสรรพากร!dfee&lt;=[8]!loi,[8]!lll*[8]!ioo,[8]!jkj))</definedName>
    <definedName name="fre" localSheetId="2">IF([79]FL00008!$G1048576&lt;0.05,0,IF('ภพ 30'!dfee&lt;=[0]!loi,[22]!lll*[22]!ioo,[0]!jkj))</definedName>
    <definedName name="fre" localSheetId="0">#N/A</definedName>
    <definedName name="fre">IF([79]FL00008!$G1048576&lt;0.05,0,IF(dfee&lt;=loi,[22]!lll*[22]!ioo,jkj))</definedName>
    <definedName name="fredf" localSheetId="10">IF(#REF!="",0,#REF!+#REF!)</definedName>
    <definedName name="fredf" localSheetId="8">IF(#REF!="",0,#REF!+#REF!)</definedName>
    <definedName name="fredf" localSheetId="5">IF(#REF!="",0,#REF!+#REF!)</definedName>
    <definedName name="fredf" localSheetId="3">IF(#REF!="",0,#REF!+#REF!)</definedName>
    <definedName name="fredf" localSheetId="4">IF(#REF!="",0,#REF!+#REF!)</definedName>
    <definedName name="fredf" localSheetId="2">IF(#REF!="",0,#REF!+#REF!)</definedName>
    <definedName name="fredf">IF(#REF!="",0,#REF!+#REF!)</definedName>
    <definedName name="free" localSheetId="10">#REF!</definedName>
    <definedName name="free" localSheetId="4">#REF!</definedName>
    <definedName name="free" localSheetId="2">#REF!</definedName>
    <definedName name="free">#REF!</definedName>
    <definedName name="Free_month">#REF!</definedName>
    <definedName name="Free_Prin." localSheetId="8">[86]PAYMENT!$F$7</definedName>
    <definedName name="Free_Prin." localSheetId="5">[87]Payment!$F$7</definedName>
    <definedName name="Free_Prin." localSheetId="4">[87]Payment!$F$7</definedName>
    <definedName name="Free_Prin." localSheetId="9">[86]PAYMENT!$F$7</definedName>
    <definedName name="Free_Prin." localSheetId="0">[211]PAYMENT!$F$7</definedName>
    <definedName name="Free_Prin.">[87]Payment!$F$7</definedName>
    <definedName name="Free_Principle" localSheetId="10">#REF!</definedName>
    <definedName name="Free_Principle" localSheetId="8">#REF!</definedName>
    <definedName name="Free_Principle" localSheetId="5">#REF!</definedName>
    <definedName name="Free_Principle" localSheetId="3">#REF!</definedName>
    <definedName name="Free_Principle" localSheetId="4">#REF!</definedName>
    <definedName name="Free_Principle" localSheetId="9">#REF!</definedName>
    <definedName name="Free_Principle" localSheetId="2">[206]ผ่อนชำระ!$F$6</definedName>
    <definedName name="Free_Principle" localSheetId="0">#REF!</definedName>
    <definedName name="Free_Principle">#REF!</definedName>
    <definedName name="Free_Principle_">#REF!</definedName>
    <definedName name="Free_Principle_1" localSheetId="5">[52]PAYMENT!$F$6</definedName>
    <definedName name="Free_Principle_1" localSheetId="4">[52]PAYMENT!$F$6</definedName>
    <definedName name="Free_Principle_1">[52]PAYMENT!$F$6</definedName>
    <definedName name="Free_Principle_2" localSheetId="5">[47]PAYMENT!$F$6</definedName>
    <definedName name="Free_Principle_2" localSheetId="4">[47]PAYMENT!$F$6</definedName>
    <definedName name="Free_Principle_2">[47]PAYMENT!$F$6</definedName>
    <definedName name="Free_Principle_3" localSheetId="5">[51]PAYMENT!$F$6</definedName>
    <definedName name="Free_Principle_3" localSheetId="4">[51]PAYMENT!$F$6</definedName>
    <definedName name="Free_Principle_3">[51]PAYMENT!$F$6</definedName>
    <definedName name="Free_Principle." localSheetId="10">#REF!</definedName>
    <definedName name="Free_Principle." localSheetId="2">#REF!</definedName>
    <definedName name="Free_Principle.">#REF!</definedName>
    <definedName name="Free_Principle1" localSheetId="8">'[217]ตารางการผ่อนชำระ (2)'!#REF!</definedName>
    <definedName name="Free_Principle1" localSheetId="5">'[218]ตารางการผ่อนชำระ (2)'!#REF!</definedName>
    <definedName name="Free_Principle1" localSheetId="3">'[218]ตารางการผ่อนชำระ (2)'!#REF!</definedName>
    <definedName name="Free_Principle1" localSheetId="4">'[218]ตารางการผ่อนชำระ (2)'!#REF!</definedName>
    <definedName name="Free_Principle1" localSheetId="2">'[219]ตารางการผ่อนชำระ (2)'!#REF!</definedName>
    <definedName name="Free_Principle1" localSheetId="0">'[217]ตารางการผ่อนชำระ (2)'!#REF!</definedName>
    <definedName name="Free_Principle1">'[219]ตารางการผ่อนชำระ (2)'!#REF!</definedName>
    <definedName name="Free.Principle">('[220]payment For SME'!$E$6*12)+'[220]payment For SME'!$G$6</definedName>
    <definedName name="free1" localSheetId="10">[34]ดอกเบี้ยจ่าย!$G$6</definedName>
    <definedName name="free1" localSheetId="8">[34]ดอกเบี้ยจ่าย!$G$6</definedName>
    <definedName name="free1" localSheetId="5">[38]ดอกเบี้ยจ่าย!$G$6</definedName>
    <definedName name="free1" localSheetId="3">[38]ดอกเบี้ยจ่าย!$G$6</definedName>
    <definedName name="free1" localSheetId="4">[38]ดอกเบี้ยจ่าย!$G$6</definedName>
    <definedName name="free1" localSheetId="9">[34]ดอกเบี้ยจ่าย!$G$6</definedName>
    <definedName name="free1" localSheetId="2">[39]ดอกเบี้ยจ่าย!$G$6</definedName>
    <definedName name="free1" localSheetId="0">[40]ดอกเบี้ยจ่าย!$G$6</definedName>
    <definedName name="free1">[39]ดอกเบี้ยจ่าย!$G$6</definedName>
    <definedName name="free12" localSheetId="10">[34]ดอกเบี้ยจ่าย!$G$6</definedName>
    <definedName name="free12" localSheetId="8">[34]ดอกเบี้ยจ่าย!$G$6</definedName>
    <definedName name="free12" localSheetId="5">[38]ดอกเบี้ยจ่าย!$G$6</definedName>
    <definedName name="free12" localSheetId="3">[38]ดอกเบี้ยจ่าย!$G$6</definedName>
    <definedName name="free12" localSheetId="4">[38]ดอกเบี้ยจ่าย!$G$6</definedName>
    <definedName name="free12" localSheetId="9">[34]ดอกเบี้ยจ่าย!$G$6</definedName>
    <definedName name="free12" localSheetId="2">[39]ดอกเบี้ยจ่าย!$G$6</definedName>
    <definedName name="free12" localSheetId="0">[40]ดอกเบี้ยจ่าย!$G$6</definedName>
    <definedName name="free12">[39]ดอกเบี้ยจ่าย!$G$6</definedName>
    <definedName name="free33" localSheetId="10">[34]ดอกเบี้ยจ่าย!$G$6</definedName>
    <definedName name="free33" localSheetId="8">[34]ดอกเบี้ยจ่าย!$G$6</definedName>
    <definedName name="free33" localSheetId="5">[38]ดอกเบี้ยจ่าย!$G$6</definedName>
    <definedName name="free33" localSheetId="3">[38]ดอกเบี้ยจ่าย!$G$6</definedName>
    <definedName name="free33" localSheetId="4">[38]ดอกเบี้ยจ่าย!$G$6</definedName>
    <definedName name="free33" localSheetId="9">[34]ดอกเบี้ยจ่าย!$G$6</definedName>
    <definedName name="free33" localSheetId="2">[39]ดอกเบี้ยจ่าย!$G$6</definedName>
    <definedName name="free33" localSheetId="0">[40]ดอกเบี้ยจ่าย!$G$6</definedName>
    <definedName name="free33">[39]ดอกเบี้ยจ่าย!$G$6</definedName>
    <definedName name="free36" localSheetId="10">[34]ดอกเบี้ยจ่าย!$G$6</definedName>
    <definedName name="free36" localSheetId="8">[34]ดอกเบี้ยจ่าย!$G$6</definedName>
    <definedName name="free36" localSheetId="5">[38]ดอกเบี้ยจ่าย!$G$6</definedName>
    <definedName name="free36" localSheetId="3">[38]ดอกเบี้ยจ่าย!$G$6</definedName>
    <definedName name="free36" localSheetId="4">[38]ดอกเบี้ยจ่าย!$G$6</definedName>
    <definedName name="free36" localSheetId="9">[34]ดอกเบี้ยจ่าย!$G$6</definedName>
    <definedName name="free36" localSheetId="2">[39]ดอกเบี้ยจ่าย!$G$6</definedName>
    <definedName name="free36" localSheetId="0">[40]ดอกเบี้ยจ่าย!$G$6</definedName>
    <definedName name="free36">[39]ดอกเบี้ยจ่าย!$G$6</definedName>
    <definedName name="freeprinci" localSheetId="10">#REF!</definedName>
    <definedName name="freeprinci" localSheetId="5">#REF!</definedName>
    <definedName name="freeprinci" localSheetId="3">#REF!</definedName>
    <definedName name="freeprinci" localSheetId="4">#REF!</definedName>
    <definedName name="freeprinci" localSheetId="2">#REF!</definedName>
    <definedName name="freeprinci">#REF!</definedName>
    <definedName name="frfff" localSheetId="10">[108]finance!#REF!</definedName>
    <definedName name="frfff" localSheetId="8">[109]finance!#REF!</definedName>
    <definedName name="frfff" localSheetId="5">[110]finance!#REF!</definedName>
    <definedName name="frfff" localSheetId="3">[110]finance!#REF!</definedName>
    <definedName name="frfff" localSheetId="4">[110]finance!#REF!</definedName>
    <definedName name="frfff" localSheetId="2">[108]finance!#REF!</definedName>
    <definedName name="frfff" localSheetId="0">[109]finance!#REF!</definedName>
    <definedName name="frfff">[108]finance!#REF!</definedName>
    <definedName name="Frist_Payment">#REF!</definedName>
    <definedName name="frr" localSheetId="10">'[79]PAYMENT (พยุงศักดิ์)'!Interest_Rate/12</definedName>
    <definedName name="frr" localSheetId="8">'[161]PAYMENT (พยุงศักดิ์)'!Interest_Rate/12</definedName>
    <definedName name="frr" localSheetId="5">'[77]PAYMENT (พยุงศักดิ์)'!Interest_Rate/12</definedName>
    <definedName name="frr" localSheetId="3">'[77]PAYMENT (พยุงศักดิ์)'!Interest_Rate/12</definedName>
    <definedName name="frr" localSheetId="4">'[77]PAYMENT (พยุงศักดิ์)'!Interest_Rate/12</definedName>
    <definedName name="frr" localSheetId="9">'[161]PAYMENT (พยุงศักดิ์)'!Interest_Rate/12</definedName>
    <definedName name="frr" localSheetId="2">'[79]PAYMENT (พยุงศักดิ์)'!Interest_Rate/12</definedName>
    <definedName name="frr" localSheetId="0">'[78]PAYMENT (พยุงศักดิ์)'!Interest_Rate/12</definedName>
    <definedName name="frr">'[79]PAYMENT (พยุงศักดิ์)'!Interest_Rate/12</definedName>
    <definedName name="frrtg" localSheetId="5">IF('[113]PN47-0818'!$G1048576&lt;0.05,0,'[113]PN47-0818'!$G1048576*[8]!jkio)</definedName>
    <definedName name="frrtg" localSheetId="3">IF('[113]PN47-0818'!$G1048576&lt;0.05,0,'[113]PN47-0818'!$G1048576*[8]!jkio)</definedName>
    <definedName name="frrtg" localSheetId="4">IF('[113]PN47-0818'!$G1048576&lt;0.05,0,'[113]PN47-0818'!$G1048576*[8]!jkio)</definedName>
    <definedName name="frrtg" localSheetId="0">IF('[114]PN47-0818'!$G1048576&lt;0.05,0,'[114]PN47-0818'!$G1048576*[9]!jkio)</definedName>
    <definedName name="frrtg">IF('[113]PN47-0818'!$G1048576&lt;0.05,0,'[113]PN47-0818'!$G1048576*[8]!jkio)</definedName>
    <definedName name="fsafd">#N/A</definedName>
    <definedName name="fsafsf" localSheetId="10">#REF!</definedName>
    <definedName name="fsafsf" localSheetId="8">#REF!</definedName>
    <definedName name="fsafsf" localSheetId="5">#REF!</definedName>
    <definedName name="fsafsf" localSheetId="3">#REF!</definedName>
    <definedName name="fsafsf" localSheetId="4">#REF!</definedName>
    <definedName name="fsafsf" localSheetId="2">#REF!</definedName>
    <definedName name="fsafsf">#REF!</definedName>
    <definedName name="fsd">#N/A</definedName>
    <definedName name="fsdfsdfs" localSheetId="10">IF(#REF!="",0,#REF!+#REF!)</definedName>
    <definedName name="fsdfsdfs" localSheetId="8">IF(#REF!="",0,#REF!+#REF!)</definedName>
    <definedName name="fsdfsdfs" localSheetId="5">IF(#REF!="",0,#REF!+#REF!)</definedName>
    <definedName name="fsdfsdfs" localSheetId="3">IF(#REF!="",0,#REF!+#REF!)</definedName>
    <definedName name="fsdfsdfs" localSheetId="4">IF(#REF!="",0,#REF!+#REF!)</definedName>
    <definedName name="fsdfsdfs" localSheetId="2">IF(#REF!="",0,#REF!+#REF!)</definedName>
    <definedName name="fsdfsdfs">IF(#REF!="",0,#REF!+#REF!)</definedName>
    <definedName name="fsifksj" localSheetId="5">IF(#REF!&gt;=[18]!pmmt2,"",#REF!+1)</definedName>
    <definedName name="fsifksj" localSheetId="3">IF(#REF!&gt;=[18]!pmmt2,"",#REF!+1)</definedName>
    <definedName name="fsifksj" localSheetId="0">IF(#REF!&gt;=[18]!pmmt2,"",#REF!+1)</definedName>
    <definedName name="fsifksj">IF(#REF!&gt;=[18]!pmmt2,"",#REF!+1)</definedName>
    <definedName name="fskfjksjfksjfksjk" localSheetId="10">#REF!</definedName>
    <definedName name="fskfjksjfksjfksjk" localSheetId="4">#REF!</definedName>
    <definedName name="fskfjksjfksjfksjk" localSheetId="2">#REF!</definedName>
    <definedName name="fskfjksjfksjfksjk">#REF!</definedName>
    <definedName name="fssdf" localSheetId="10">#REF!</definedName>
    <definedName name="fssdf" localSheetId="4">#REF!</definedName>
    <definedName name="fssdf" localSheetId="2">#REF!</definedName>
    <definedName name="fssdf">#REF!</definedName>
    <definedName name="FSV">#REF!</definedName>
    <definedName name="ft">#N/A</definedName>
    <definedName name="ftet3ew">IF(#REF!&lt;0.05,0,#REF!*_ps100)</definedName>
    <definedName name="ftfj" localSheetId="5">#REF!</definedName>
    <definedName name="ftfj" localSheetId="3">#REF!</definedName>
    <definedName name="ftfj" localSheetId="0">#REF!</definedName>
    <definedName name="ftfj">#REF!</definedName>
    <definedName name="Fuel" localSheetId="10">#REF!</definedName>
    <definedName name="Fuel" localSheetId="4">#REF!</definedName>
    <definedName name="Fuel" localSheetId="2">#REF!</definedName>
    <definedName name="Fuel">#REF!</definedName>
    <definedName name="Full_Print" localSheetId="10">#REF!</definedName>
    <definedName name="Full_Print" localSheetId="8">#REF!</definedName>
    <definedName name="Full_Print" localSheetId="9">#REF!</definedName>
    <definedName name="Full_Print" localSheetId="2">#REF!</definedName>
    <definedName name="Full_Print">#REF!</definedName>
    <definedName name="FUND1" localSheetId="10">#REF!</definedName>
    <definedName name="FUND1" localSheetId="2">#REF!</definedName>
    <definedName name="FUND1">#REF!</definedName>
    <definedName name="FUND2" localSheetId="10">#REF!</definedName>
    <definedName name="FUND2" localSheetId="2">#REF!</definedName>
    <definedName name="FUND2">#REF!</definedName>
    <definedName name="fv" localSheetId="5">IF(#REF!&gt;=[18]!io,"",#REF!+1)</definedName>
    <definedName name="fv" localSheetId="3">IF(#REF!&gt;=[18]!io,"",#REF!+1)</definedName>
    <definedName name="fv" localSheetId="4">IF(#REF!&gt;=[18]!io,"",#REF!+1)</definedName>
    <definedName name="fv" localSheetId="0">IF(#REF!&gt;=[7]!io,"",#REF!+1)</definedName>
    <definedName name="fv">IF(#REF!&gt;=[7]!io,"",#REF!+1)</definedName>
    <definedName name="fvbcv" localSheetId="5">'[113]PN47-0818'!$D$5</definedName>
    <definedName name="fvbcv" localSheetId="3">'[113]PN47-0818'!$D$5</definedName>
    <definedName name="fvbcv" localSheetId="4">'[113]PN47-0818'!$D$5</definedName>
    <definedName name="fvbcv" localSheetId="0">'[171]PN47-0818'!$D$5</definedName>
    <definedName name="fvbcv">'[113]PN47-0818'!$D$5</definedName>
    <definedName name="fvc" localSheetId="10">#REF!</definedName>
    <definedName name="fvc" localSheetId="8">#REF!</definedName>
    <definedName name="fvc" localSheetId="5">#REF!</definedName>
    <definedName name="fvc" localSheetId="3">#REF!</definedName>
    <definedName name="fvc" localSheetId="4">#REF!</definedName>
    <definedName name="fvc" localSheetId="2">#REF!</definedName>
    <definedName name="fvc">#REF!</definedName>
    <definedName name="fw">#N/A</definedName>
    <definedName name="fwarihweu">#N/A</definedName>
    <definedName name="FWREHGERHB">____int8/12</definedName>
    <definedName name="fwroweuroiuwiruiw" localSheetId="10">#REF!</definedName>
    <definedName name="fwroweuroiuwiruiw" localSheetId="8">#REF!</definedName>
    <definedName name="fwroweuroiuwiruiw" localSheetId="5">#REF!</definedName>
    <definedName name="fwroweuroiuwiruiw" localSheetId="3">#REF!</definedName>
    <definedName name="fwroweuroiuwiruiw" localSheetId="4">#REF!</definedName>
    <definedName name="fwroweuroiuwiruiw" localSheetId="2">#REF!</definedName>
    <definedName name="fwroweuroiuwiruiw">#REF!</definedName>
    <definedName name="fzds" localSheetId="10">#REF!</definedName>
    <definedName name="fzds" localSheetId="4">#REF!</definedName>
    <definedName name="fzds">#REF!</definedName>
    <definedName name="g" localSheetId="10">#N/A</definedName>
    <definedName name="g" localSheetId="8">#N/A</definedName>
    <definedName name="g" localSheetId="5">#N/A</definedName>
    <definedName name="g" localSheetId="3">#N/A</definedName>
    <definedName name="g" localSheetId="4">#N/A</definedName>
    <definedName name="g" localSheetId="9">#N/A</definedName>
    <definedName name="g" localSheetId="2">#N/A</definedName>
    <definedName name="g" localSheetId="0">IF('[9]รายชื่อบริษัทเช่า ปี 55'!o&gt;'[9]รายชื่อบริษัทเช่า ปี 55'!First_Payment,1,"")</definedName>
    <definedName name="g">IF([0]!Total.Payment&gt;First_Payment,1,"")</definedName>
    <definedName name="g_1">#N/A</definedName>
    <definedName name="g_2">#N/A</definedName>
    <definedName name="g4rgter">#N/A</definedName>
    <definedName name="gbc" localSheetId="5">IF(#REF!-#REF!&lt;1,0,#REF!-#REF!)</definedName>
    <definedName name="gbc" localSheetId="3">IF(#REF!-#REF!&lt;1,0,#REF!-#REF!)</definedName>
    <definedName name="gbc" localSheetId="0">IF(#REF!-#REF!&lt;1,0,#REF!-#REF!)</definedName>
    <definedName name="gbc">IF(#REF!-#REF!&lt;1,0,#REF!-#REF!)</definedName>
    <definedName name="gbiuilu" localSheetId="5">#REF!</definedName>
    <definedName name="gbiuilu" localSheetId="0">#REF!</definedName>
    <definedName name="gbiuilu">#REF!</definedName>
    <definedName name="GC" localSheetId="10">#REF!</definedName>
    <definedName name="GC" localSheetId="4">#REF!</definedName>
    <definedName name="GC" localSheetId="2">#REF!</definedName>
    <definedName name="GC">#REF!</definedName>
    <definedName name="gcvngfng">#N/A</definedName>
    <definedName name="gdf">#REF!</definedName>
    <definedName name="gdfgdf">#N/A</definedName>
    <definedName name="gdfgdfgdf">#N/A</definedName>
    <definedName name="gegt4tr5">IF(#REF!&lt;0.05,0,#REF!*[212]!อิอแอแ)</definedName>
    <definedName name="gem">#N/A</definedName>
    <definedName name="gerg">#N/A</definedName>
    <definedName name="Gesamtkatalog_Abf_ExportPL" localSheetId="5">#REF!</definedName>
    <definedName name="Gesamtkatalog_Abf_ExportPL" localSheetId="3">#REF!</definedName>
    <definedName name="Gesamtkatalog_Abf_ExportPL" localSheetId="4">#REF!</definedName>
    <definedName name="Gesamtkatalog_Abf_ExportPL">#REF!</definedName>
    <definedName name="Gesamtkatalog_Neu_Abfrage">#REF!</definedName>
    <definedName name="gf" localSheetId="5">Scheduled_Payment+Extra_Payment</definedName>
    <definedName name="gf" localSheetId="3">Scheduled_Payment+Extra_Payment</definedName>
    <definedName name="gf" localSheetId="0">Scheduled_Payment+Extra_Payment</definedName>
    <definedName name="gf">Scheduled_Payment+Extra_Payment</definedName>
    <definedName name="GFA">[221]BOQ!$J$2</definedName>
    <definedName name="gfb" localSheetId="5">#REF!</definedName>
    <definedName name="gfb" localSheetId="3">#REF!</definedName>
    <definedName name="gfb" localSheetId="0">#REF!</definedName>
    <definedName name="gfb">#REF!</definedName>
    <definedName name="gfbcvb" localSheetId="8">IF(#REF!&gt;=[81]ฟอร์มเบิกเงินกู้เปล่า!Total.Payment,"",#REF!+1)</definedName>
    <definedName name="gfbcvb">#N/A</definedName>
    <definedName name="gfdgsfdgs" localSheetId="5">#REF!</definedName>
    <definedName name="gfdgsfdgs" localSheetId="3">#REF!</definedName>
    <definedName name="gfdgsfdgs" localSheetId="4">#REF!</definedName>
    <definedName name="gfdgsfdgs">#REF!</definedName>
    <definedName name="gfdgsfdgsfdgsfd">#N/A</definedName>
    <definedName name="gfdsgwe">#N/A</definedName>
    <definedName name="gfeggf">Scheduled_Payment+Extra_Payment</definedName>
    <definedName name="gfs">#REF!</definedName>
    <definedName name="gfyhjgjh">#N/A</definedName>
    <definedName name="gg" localSheetId="10">#REF!</definedName>
    <definedName name="gg" localSheetId="5">#REF!</definedName>
    <definedName name="gg" localSheetId="3">#REF!</definedName>
    <definedName name="gg" localSheetId="2">#REF!</definedName>
    <definedName name="gg">#REF!</definedName>
    <definedName name="ggdf" localSheetId="10">#REF!</definedName>
    <definedName name="ggdf" localSheetId="4">#REF!</definedName>
    <definedName name="ggdf" localSheetId="2">#REF!</definedName>
    <definedName name="ggdf">#REF!</definedName>
    <definedName name="ggg" localSheetId="10">#REF!</definedName>
    <definedName name="ggg" localSheetId="2">#REF!</definedName>
    <definedName name="ggg">#REF!</definedName>
    <definedName name="gggg" localSheetId="10">#N/A</definedName>
    <definedName name="gggg" localSheetId="8">#N/A</definedName>
    <definedName name="gggg" localSheetId="5">#N/A</definedName>
    <definedName name="gggg" localSheetId="3">#N/A</definedName>
    <definedName name="gggg" localSheetId="9">#N/A</definedName>
    <definedName name="gggg" localSheetId="2">#REF!</definedName>
    <definedName name="gggg" localSheetId="0">#N/A</definedName>
    <definedName name="gggg">#REF!</definedName>
    <definedName name="ggggg" localSheetId="10">IF([222]ผ่อนชำระ!$A1048576&gt;=[0]!อ,"",[222]ผ่อนชำระ!$A1048576+1)</definedName>
    <definedName name="ggggg" localSheetId="8">IF([222]ผ่อนชำระ!$A1048576&gt;=อ,"",[222]ผ่อนชำระ!$A1048576+1)</definedName>
    <definedName name="ggggg" localSheetId="5">IF([223]ผ่อนชำระ!$A1048576&gt;=อ,"",[223]ผ่อนชำระ!$A1048576+1)</definedName>
    <definedName name="ggggg" localSheetId="3">IF([223]ผ่อนชำระ!$A1048576&gt;=อ,"",[223]ผ่อนชำระ!$A1048576+1)</definedName>
    <definedName name="ggggg" localSheetId="4">IF([223]ผ่อนชำระ!$A1048576&gt;=อ,"",[223]ผ่อนชำระ!$A1048576+1)</definedName>
    <definedName name="ggggg" localSheetId="2">IF([222]ผ่อนชำระ!$A1048576&gt;=[0]!อ,"",[222]ผ่อนชำระ!$A1048576+1)</definedName>
    <definedName name="ggggg" localSheetId="0">IF([111]ผ่อนชำระ!$A1048576&gt;=อ,"",[111]ผ่อนชำระ!$A1048576+1)</definedName>
    <definedName name="ggggg">IF([222]ผ่อนชำระ!$A1048576&gt;=อ,"",[222]ผ่อนชำระ!$A1048576+1)</definedName>
    <definedName name="gggggg" localSheetId="5">#N/A</definedName>
    <definedName name="gggggg" localSheetId="4">#N/A</definedName>
    <definedName name="gggggg" localSheetId="0">([19]!ร*12)+[19]!พ</definedName>
    <definedName name="gggggg">#N/A</definedName>
    <definedName name="gggggggggfffffffffffff" localSheetId="10">#REF!</definedName>
    <definedName name="gggggggggfffffffffffff" localSheetId="8">#REF!</definedName>
    <definedName name="gggggggggfffffffffffff" localSheetId="5">#REF!</definedName>
    <definedName name="gggggggggfffffffffffff" localSheetId="3">#REF!</definedName>
    <definedName name="gggggggggfffffffffffff" localSheetId="4">#REF!</definedName>
    <definedName name="gggggggggfffffffffffff" localSheetId="2">#REF!</definedName>
    <definedName name="gggggggggfffffffffffff">#REF!</definedName>
    <definedName name="gggggggggg" localSheetId="10">IF(#REF!&gt;=[0]!kkkkkkkkkkk,"",#REF!+1)</definedName>
    <definedName name="gggggggggg" localSheetId="8">IF(#REF!&gt;=kkkkkkkkkkk,"",#REF!+1)</definedName>
    <definedName name="gggggggggg" localSheetId="5">IF(#REF!&gt;=kkkkkkkkkkk,"",#REF!+1)</definedName>
    <definedName name="gggggggggg" localSheetId="3">IF(#REF!&gt;=kkkkkkkkkkk,"",#REF!+1)</definedName>
    <definedName name="gggggggggg" localSheetId="4">IF(#REF!&gt;=kkkkkkkkkkk,"",#REF!+1)</definedName>
    <definedName name="gggggggggg" localSheetId="9">IF(#REF!&gt;=kkkkkkkkkkk,"",#REF!+1)</definedName>
    <definedName name="gggggggggg" localSheetId="2">IF(#REF!&gt;=[0]!kkkkkkkkkkk,"",#REF!+1)</definedName>
    <definedName name="gggggggggg" localSheetId="0">IF(#REF!&gt;=kkkkkkkkkkk,"",#REF!+1)</definedName>
    <definedName name="gggggggggg">IF(#REF!&gt;=kkkkkkkkkkk,"",#REF!+1)</definedName>
    <definedName name="GGGGGGGGGGHUJ">IF(#REF!&gt;=___tp1,"",#REF!+1)</definedName>
    <definedName name="gh" localSheetId="5">IF(#REF!&lt;0.05,0,#REF!-#REF!)</definedName>
    <definedName name="gh" localSheetId="3">IF(#REF!&lt;0.05,0,#REF!-#REF!)</definedName>
    <definedName name="gh" localSheetId="4">IF(#REF!&lt;0.05,0,#REF!-#REF!)</definedName>
    <definedName name="gh" localSheetId="0">IF(#REF!&lt;0.05,0,#REF!-#REF!)</definedName>
    <definedName name="gh">IF(#REF!&lt;0.05,0,#REF!-#REF!)</definedName>
    <definedName name="GHDNDG">#N/A</definedName>
    <definedName name="GHEDNG">#N/A</definedName>
    <definedName name="GHERTHBN">IF(#REF!&gt;=[173]!jjhgjghj,"",#REF!+1)</definedName>
    <definedName name="GHETRTHGB">#N/A</definedName>
    <definedName name="ghf" localSheetId="5">'[117]Main Sum (Hotel &amp; Residences)'!#REF!</definedName>
    <definedName name="ghf" localSheetId="3">'[117]Main Sum (Hotel &amp; Residences)'!#REF!</definedName>
    <definedName name="ghf" localSheetId="4">'[117]Main Sum (Hotel &amp; Residences)'!#REF!</definedName>
    <definedName name="ghf" localSheetId="0">'[118]Main Sum (Hotel &amp; Residences)'!#REF!</definedName>
    <definedName name="ghf">'[118]Main Sum (Hotel &amp; Residences)'!#REF!</definedName>
    <definedName name="ghghghggggggg" localSheetId="10">[119]finance!#REF!</definedName>
    <definedName name="ghghghggggggg" localSheetId="8">[119]finance!#REF!</definedName>
    <definedName name="ghghghggggggg" localSheetId="5">[119]finance!#REF!</definedName>
    <definedName name="ghghghggggggg" localSheetId="4">[119]finance!#REF!</definedName>
    <definedName name="ghghghggggggg" localSheetId="2">[119]finance!#REF!</definedName>
    <definedName name="ghghghggggggg" localSheetId="0">[119]finance!#REF!</definedName>
    <definedName name="ghghghggggggg">[119]finance!#REF!</definedName>
    <definedName name="GHHER">#N/A</definedName>
    <definedName name="ghjghj">#N/A</definedName>
    <definedName name="ghjghjgjgjgjgjg" localSheetId="8">#N/A</definedName>
    <definedName name="ghjghjgjgjgjgjg" localSheetId="5">#N/A</definedName>
    <definedName name="ghjghjgjgjgjgjg" localSheetId="4">#N/A</definedName>
    <definedName name="ghjghjgjgjgjgjg" localSheetId="9">#N/A</definedName>
    <definedName name="ghjghjgjgjgjgjg" localSheetId="0">IF(#REF!&gt;='[9]รายชื่อบริษัทเช่า ปี 55'!Total.Payment,"",#REF!+1)</definedName>
    <definedName name="ghjghjgjgjgjgjg">#N/A</definedName>
    <definedName name="ghjghjgjgjgjgjg_1">#N/A</definedName>
    <definedName name="ghjghjgjgjgjgjg_2">#N/A</definedName>
    <definedName name="GHKHGKGHJ">#N/A</definedName>
    <definedName name="GHSEDTN">#N/A</definedName>
    <definedName name="GHTND">IF(#REF!&lt;0.05,0,#REF!*i4.)</definedName>
    <definedName name="GHTREH">IF(#REF!&gt;=[173]!jjhgjghj,"",#REF!+1)</definedName>
    <definedName name="GHTRHN">#N/A</definedName>
    <definedName name="GHYTHB">IF(#REF!&gt;=[173]!jjhgjghj,"",#REF!+1)</definedName>
    <definedName name="GI" localSheetId="10">#REF!</definedName>
    <definedName name="GI" localSheetId="5">#REF!</definedName>
    <definedName name="GI" localSheetId="3">#REF!</definedName>
    <definedName name="GI" localSheetId="4">#REF!</definedName>
    <definedName name="GI" localSheetId="2">#REF!</definedName>
    <definedName name="GI">#REF!</definedName>
    <definedName name="gig" localSheetId="5">#N/A</definedName>
    <definedName name="gig" localSheetId="4">#N/A</definedName>
    <definedName name="gig" localSheetId="0">IF('[9]รายชื่อบริษัทเช่า ปี 55'!o&gt;'[9]รายชื่อบริษัทเช่า ปี 55'!First_Payment,1,"")</definedName>
    <definedName name="gig">#N/A</definedName>
    <definedName name="gig_1">#N/A</definedName>
    <definedName name="gig_2">#N/A</definedName>
    <definedName name="GJJJJJJJJJJJJJJ">IF(#REF!&gt;=____tp1,"",#REF!+1)</definedName>
    <definedName name="gjkkkkkk">#N/A</definedName>
    <definedName name="gkk" localSheetId="5">#REF!</definedName>
    <definedName name="gkk" localSheetId="3">#REF!</definedName>
    <definedName name="gkk" localSheetId="4">#REF!</definedName>
    <definedName name="gkk">#REF!</definedName>
    <definedName name="GKKKKKKKHJ">#N/A</definedName>
    <definedName name="Golf">#N/A</definedName>
    <definedName name="GOOD">[122]ฐานข้อมูล!$E$3:$E$60001</definedName>
    <definedName name="goong">#N/A</definedName>
    <definedName name="Grade_P" localSheetId="8">[224]DB!$D$101:$E$115</definedName>
    <definedName name="Grade_P" localSheetId="5">[225]DB!$D$101:$E$115</definedName>
    <definedName name="Grade_P" localSheetId="4">[225]DB!$D$101:$E$115</definedName>
    <definedName name="Grade_P" localSheetId="0">[224]DB!$D$101:$E$115</definedName>
    <definedName name="Grade_P">[225]DB!$D$101:$E$115</definedName>
    <definedName name="Grade_P1">[226]DB!$D$101:$E$115</definedName>
    <definedName name="grading">[227]DB!$D$101:$E$115</definedName>
    <definedName name="GRGAS">____int25/12</definedName>
    <definedName name="gsdfgdfg">#N/A</definedName>
    <definedName name="gsdfgdfgdfg">#N/A</definedName>
    <definedName name="GSGFDHSJN">#N/A</definedName>
    <definedName name="GSGFRES">___int25/12</definedName>
    <definedName name="gt">#N/A</definedName>
    <definedName name="GT4RTNH">IF(#REF!&gt;=_____tp1,"",#REF!+1)</definedName>
    <definedName name="gtf344t43">#N/A</definedName>
    <definedName name="gtg" localSheetId="5">IF([193]PAYMENT!$A1048576&gt;=[18]!io,"",[193]PAYMENT!$A1048576+1)</definedName>
    <definedName name="gtg" localSheetId="3">IF([193]PAYMENT!$A1048576&gt;=[18]!io,"",[193]PAYMENT!$A1048576+1)</definedName>
    <definedName name="gtg" localSheetId="4">IF([193]PAYMENT!$A1048576&gt;=[18]!io,"",[193]PAYMENT!$A1048576+1)</definedName>
    <definedName name="gtg" localSheetId="0">IF(#REF!&gt;=[194]!io,"",#REF!+1)</definedName>
    <definedName name="gtg">IF(#REF!&gt;=[194]!io,"",#REF!+1)</definedName>
    <definedName name="gtt" localSheetId="10">#REF!</definedName>
    <definedName name="gtt" localSheetId="8">#REF!</definedName>
    <definedName name="gtt" localSheetId="5">#REF!</definedName>
    <definedName name="gtt" localSheetId="3">#REF!</definedName>
    <definedName name="gtt" localSheetId="4">#REF!</definedName>
    <definedName name="gtt" localSheetId="2">#REF!</definedName>
    <definedName name="gtt">#REF!</definedName>
    <definedName name="gvjgvjhgvj" localSheetId="8">#N/A</definedName>
    <definedName name="gvjgvjhgvj" localSheetId="5">#N/A</definedName>
    <definedName name="gvjgvjhgvj" localSheetId="4">#N/A</definedName>
    <definedName name="gvjgvjhgvj" localSheetId="9">#N/A</definedName>
    <definedName name="gvjgvjhgvj" localSheetId="0">IF('[9]รายชื่อบริษัทเช่า ปี 55'!Total.Payment&gt;'[9]รายชื่อบริษัทเช่า ปี 55'!First_Payment,1,"")</definedName>
    <definedName name="gvjgvjhgvj">#N/A</definedName>
    <definedName name="gvjgvjhgvj_1">#N/A</definedName>
    <definedName name="gvjgvjhgvj_2">#N/A</definedName>
    <definedName name="gw43t43">IF(#REF!&lt;0.05,0,#REF!*_ps100)</definedName>
    <definedName name="H" localSheetId="8">#REF!</definedName>
    <definedName name="h" localSheetId="5">#N/A</definedName>
    <definedName name="h" localSheetId="4">#N/A</definedName>
    <definedName name="H" localSheetId="9">#REF!</definedName>
    <definedName name="h" localSheetId="2">#N/A</definedName>
    <definedName name="h" localSheetId="0">IF(#REF!&gt;='[9]รายชื่อบริษัทเช่า ปี 55'!g,"",#REF!+1)</definedName>
    <definedName name="h">#N/A</definedName>
    <definedName name="h_1" localSheetId="5">IF(#REF!&gt;=g_1,"",#REF!+1)</definedName>
    <definedName name="h_1" localSheetId="3">IF(#REF!&gt;=g_1,"",#REF!+1)</definedName>
    <definedName name="h_1" localSheetId="4">IF(#REF!&gt;=g_1,"",#REF!+1)</definedName>
    <definedName name="h_1" localSheetId="0">IF(#REF!&gt;=g_1,"",#REF!+1)</definedName>
    <definedName name="h_1">IF(#REF!&gt;=g_1,"",#REF!+1)</definedName>
    <definedName name="h_2" localSheetId="5">IF(#REF!&gt;=g_2,"",#REF!+1)</definedName>
    <definedName name="h_2" localSheetId="3">IF(#REF!&gt;=g_2,"",#REF!+1)</definedName>
    <definedName name="h_2" localSheetId="4">IF(#REF!&gt;=g_2,"",#REF!+1)</definedName>
    <definedName name="h_2" localSheetId="0">IF(#REF!&gt;=g_2,"",#REF!+1)</definedName>
    <definedName name="h_2">IF(#REF!&gt;=g_2,"",#REF!+1)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dkfh">#N/A</definedName>
    <definedName name="HDNDNG">#N/A</definedName>
    <definedName name="HDTGEH">____int14/12</definedName>
    <definedName name="HDTGHJ">#N/A</definedName>
    <definedName name="Header_Row" localSheetId="10">ROW(#REF!)</definedName>
    <definedName name="Header_Row" localSheetId="8">ROW(#REF!)</definedName>
    <definedName name="Header_Row" localSheetId="2">ROW(#REF!)</definedName>
    <definedName name="Header_Row">ROW(#REF!)</definedName>
    <definedName name="HETHNDNG">#N/A</definedName>
    <definedName name="hgfgjhgj">#N/A</definedName>
    <definedName name="hgfhdgfhdgfdrsf">IF([228]ดอกเบี้ยจ่าย!XFD1&lt;0.05,0,[228]ดอกเบี้ยจ่าย!$D1-[228]ดอกเบี้ยจ่าย!$F1)</definedName>
    <definedName name="hgfhgj" localSheetId="5">'[117]Main Sum (Hotel &amp; Residences)'!#REF!</definedName>
    <definedName name="hgfhgj" localSheetId="3">'[117]Main Sum (Hotel &amp; Residences)'!#REF!</definedName>
    <definedName name="hgfhgj" localSheetId="4">'[117]Main Sum (Hotel &amp; Residences)'!#REF!</definedName>
    <definedName name="hgfhgj">'[118]Main Sum (Hotel &amp; Residences)'!#REF!</definedName>
    <definedName name="HGFHRT">IF(#REF!&gt;=_____tp1,"",#REF!+1)</definedName>
    <definedName name="HGHRHYR">#N/A</definedName>
    <definedName name="hgj">#N/A</definedName>
    <definedName name="hgjg">#N/A</definedName>
    <definedName name="hgjghj">#N/A</definedName>
    <definedName name="hgjhgj">#N/A</definedName>
    <definedName name="hgjhgjgf">#N/A</definedName>
    <definedName name="HGRDH5T">#N/A</definedName>
    <definedName name="HGSHSHF">#N/A</definedName>
    <definedName name="hh" localSheetId="5">#N/A</definedName>
    <definedName name="hh" localSheetId="4">#N/A</definedName>
    <definedName name="hh" localSheetId="0">IF([229]PAYMENT1!$A1048576&gt;='[10]รายชื่อบริษัทเช่า ปี 55'!kkk,"",[229]PAYMENT1!$A1048576+1)</definedName>
    <definedName name="hh">#N/A</definedName>
    <definedName name="hh_1">#N/A</definedName>
    <definedName name="hhh" localSheetId="10">#N/A</definedName>
    <definedName name="hhh" localSheetId="8">#N/A</definedName>
    <definedName name="hhh" localSheetId="5">#N/A</definedName>
    <definedName name="hhh" localSheetId="3">#N/A</definedName>
    <definedName name="hhh" localSheetId="9">#N/A</definedName>
    <definedName name="hhh" localSheetId="2">IF('[230]PN47-0818'!$G1048576&lt;0.05,0,IF([22]!hh&lt;='[231]LAND (2)'!Free_Principle,'[231]LAND (2)'!Loan_Amount*'[231]LAND (2)'!Interest.Period,'[231]LAND (2)'!Fix_Pay))</definedName>
    <definedName name="hhh" localSheetId="0">#N/A</definedName>
    <definedName name="hhh">IF('[230]PN47-0818'!$G1048576&lt;0.05,0,IF([22]!hh&lt;='[231]LAND (2)'!Free_Principle,'[231]LAND (2)'!Loan_Amount*'[231]LAND (2)'!Interest.Period,'[231]LAND (2)'!Fix_Pay))</definedName>
    <definedName name="hhhh">#N/A</definedName>
    <definedName name="hhhhhhh" localSheetId="10">#REF!</definedName>
    <definedName name="hhhhhhh" localSheetId="8">#REF!</definedName>
    <definedName name="hhhhhhh" localSheetId="5">#REF!</definedName>
    <definedName name="hhhhhhh" localSheetId="3">#REF!</definedName>
    <definedName name="hhhhhhh" localSheetId="4">#REF!</definedName>
    <definedName name="hhhhhhh" localSheetId="2">#REF!</definedName>
    <definedName name="hhhhhhh">#REF!</definedName>
    <definedName name="HHHHHHRT">#N/A</definedName>
    <definedName name="hhmjjjj">([232]!_____________________________la3*12)+[232]!_____________________________la4</definedName>
    <definedName name="hihih" localSheetId="10">#REF!</definedName>
    <definedName name="hihih" localSheetId="4">#REF!</definedName>
    <definedName name="hihih">#REF!</definedName>
    <definedName name="HJETHGFHN">IF(#REF!&gt;=_to9,"",#REF!+1)</definedName>
    <definedName name="hjhh">#N/A</definedName>
    <definedName name="hjhj" localSheetId="10">#REF!</definedName>
    <definedName name="hjhj" localSheetId="2">#REF!</definedName>
    <definedName name="hjhj">#REF!</definedName>
    <definedName name="HJJJJJJRGJYG">#N/A</definedName>
    <definedName name="hjkhjk">#N/A</definedName>
    <definedName name="hjkhjkhj">#N/A</definedName>
    <definedName name="hjkhjkhjgk" localSheetId="8">#N/A</definedName>
    <definedName name="hjkhjkhjgk" localSheetId="5">#N/A</definedName>
    <definedName name="hjkhjkhjgk" localSheetId="4">#N/A</definedName>
    <definedName name="hjkhjkhjgk" localSheetId="9">#N/A</definedName>
    <definedName name="hjkhjkhjgk" localSheetId="0">#N/A</definedName>
    <definedName name="hjkhjkhjgk">#N/A</definedName>
    <definedName name="hjkhjkhjgk_1">#N/A</definedName>
    <definedName name="hjkhjkhjgk_2">#N/A</definedName>
    <definedName name="HJRYJ">#N/A</definedName>
    <definedName name="HJRYJHFHM">#N/A</definedName>
    <definedName name="hkhj" localSheetId="5">#REF!</definedName>
    <definedName name="hkhj" localSheetId="3">#REF!</definedName>
    <definedName name="hkhj" localSheetId="4">#REF!</definedName>
    <definedName name="hkhj">#REF!</definedName>
    <definedName name="hkhlkhj">#N/A</definedName>
    <definedName name="hkik">#N/A</definedName>
    <definedName name="hkjk" localSheetId="2">IF([231]PAYMENT!$A1048576&gt;=[125]รายรับ!Total.Payment,"",[231]PAYMENT!$A1048576+1)</definedName>
    <definedName name="hkjk">#N/A</definedName>
    <definedName name="hklh">#N/A</definedName>
    <definedName name="hng" localSheetId="5">IF(#REF!-#REF!&lt;1,0,#REF!-#REF!)</definedName>
    <definedName name="hng" localSheetId="3">IF(#REF!-#REF!&lt;1,0,#REF!-#REF!)</definedName>
    <definedName name="hng" localSheetId="0">IF(#REF!-#REF!&lt;1,0,#REF!-#REF!)</definedName>
    <definedName name="hng">IF(#REF!-#REF!&lt;1,0,#REF!-#REF!)</definedName>
    <definedName name="Home">#REF!</definedName>
    <definedName name="hoo">#N/A</definedName>
    <definedName name="HP" localSheetId="5">#N/A</definedName>
    <definedName name="HP" localSheetId="4">#N/A</definedName>
    <definedName name="HP" localSheetId="0">IF(#REF!&gt;='[9]รายชื่อบริษัทเช่า ปี 55'!Total.Payment,"",#REF!+1)</definedName>
    <definedName name="HP">#N/A</definedName>
    <definedName name="HRHTR">#N/A</definedName>
    <definedName name="HRTYGEY">#N/A</definedName>
    <definedName name="hsrtguy">#N/A</definedName>
    <definedName name="HTML_CodePage" hidden="1">1252</definedName>
    <definedName name="HTML_Control" localSheetId="10" hidden="1">{"'Leverage'!$B$2:$M$418"}</definedName>
    <definedName name="HTML_Control" localSheetId="8" hidden="1">{"'Leverage'!$B$2:$M$418"}</definedName>
    <definedName name="HTML_Control" localSheetId="5" hidden="1">{"'Leverage'!$B$2:$M$418"}</definedName>
    <definedName name="HTML_Control" localSheetId="7" hidden="1">{"'Leverage'!$B$2:$M$418"}</definedName>
    <definedName name="HTML_Control" localSheetId="3" hidden="1">{"'Leverage'!$B$2:$M$418"}</definedName>
    <definedName name="HTML_Control" localSheetId="4" hidden="1">{"'Leverage'!$B$2:$M$418"}</definedName>
    <definedName name="HTML_Control" localSheetId="9" hidden="1">{"'Leverage'!$B$2:$M$418"}</definedName>
    <definedName name="HTML_Control" localSheetId="2" hidden="1">{"'Leverage'!$B$2:$M$418"}</definedName>
    <definedName name="HTML_Control" localSheetId="0" hidden="1">{"'Leverage'!$B$2:$M$418"}</definedName>
    <definedName name="HTML_Control" hidden="1">{"'Leverage'!$B$2:$M$418"}</definedName>
    <definedName name="HTML_Control_1" hidden="1">{"'Leverage'!$B$2:$M$418"}</definedName>
    <definedName name="HTML_Control_2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HTRHER">#N/A</definedName>
    <definedName name="HTRY43">IF(HRHTR&gt;[212]!____fir3,1,"")</definedName>
    <definedName name="HTRY54">#N/A</definedName>
    <definedName name="hty">#N/A</definedName>
    <definedName name="HUB">[122]ฐานข้อมูล!$I$3:$I$60001</definedName>
    <definedName name="huoip" localSheetId="5">#REF!</definedName>
    <definedName name="huoip" localSheetId="3">#REF!</definedName>
    <definedName name="huoip" localSheetId="0">#REF!</definedName>
    <definedName name="huoip">#REF!</definedName>
    <definedName name="HWEHN">#N/A</definedName>
    <definedName name="HWEHTEGT">#N/A</definedName>
    <definedName name="hyarwyerywu" localSheetId="10">#REF!</definedName>
    <definedName name="hyarwyerywu" localSheetId="8">#REF!</definedName>
    <definedName name="hyarwyerywu" localSheetId="4">#REF!</definedName>
    <definedName name="hyarwyerywu" localSheetId="2">#REF!</definedName>
    <definedName name="hyarwyerywu">#REF!</definedName>
    <definedName name="hyytt" localSheetId="10">IF(#REF!-#REF!&lt;1,0,#REF!-#REF!)</definedName>
    <definedName name="hyytt" localSheetId="8">IF(#REF!-#REF!&lt;1,0,#REF!-#REF!)</definedName>
    <definedName name="hyytt" localSheetId="5">IF(#REF!-#REF!&lt;1,0,#REF!-#REF!)</definedName>
    <definedName name="hyytt" localSheetId="3">IF(#REF!-#REF!&lt;1,0,#REF!-#REF!)</definedName>
    <definedName name="hyytt" localSheetId="4">IF(#REF!-#REF!&lt;1,0,#REF!-#REF!)</definedName>
    <definedName name="hyytt" localSheetId="9">IF(#REF!-#REF!&lt;1,0,#REF!-#REF!)</definedName>
    <definedName name="hyytt" localSheetId="2">IF([233]Payment1!#REF!-[233]Payment1!XFA1&lt;1,0,[233]Payment1!#REF!-[233]Payment1!$E1)</definedName>
    <definedName name="hyytt" localSheetId="0">IF(#REF!-#REF!&lt;1,0,#REF!-#REF!)</definedName>
    <definedName name="hyytt">IF([233]Payment1!#REF!-[233]Payment1!XFA1&lt;1,0,[233]Payment1!#REF!-[233]Payment1!$E1)</definedName>
    <definedName name="i" localSheetId="10">IF(#REF!&lt;0.05,0,#REF!*[0]!i4.)</definedName>
    <definedName name="i" localSheetId="8">IF(#REF!&lt;0.05,0,#REF!*i4.)</definedName>
    <definedName name="i" localSheetId="5">IF(#REF!&lt;0.05,0,#REF!*i4.)</definedName>
    <definedName name="i" localSheetId="3">IF(#REF!&lt;0.05,0,#REF!*i4.)</definedName>
    <definedName name="i" localSheetId="4">IF(#REF!&lt;0.05,0,#REF!*i4.)</definedName>
    <definedName name="i" localSheetId="9">IF(#REF!&lt;0.05,0,#REF!*i4.)</definedName>
    <definedName name="i" localSheetId="2">#REF!</definedName>
    <definedName name="i" localSheetId="0">IF(#REF!&lt;0.05,0,#REF!*i4.)</definedName>
    <definedName name="i">#REF!</definedName>
    <definedName name="i4_">NA()</definedName>
    <definedName name="i4.">#N/A</definedName>
    <definedName name="iawherhiwehrwhkrh" localSheetId="5">#REF!</definedName>
    <definedName name="iawherhiwehrwhkrh" localSheetId="3">#REF!</definedName>
    <definedName name="iawherhiwehrwhkrh" localSheetId="4">#REF!</definedName>
    <definedName name="iawherhiwehrwhkrh">#REF!</definedName>
    <definedName name="IEAT_data" localSheetId="4">#REF!</definedName>
    <definedName name="IEAT_data">#REF!</definedName>
    <definedName name="IFCT_INT">#REF!</definedName>
    <definedName name="IFCT_REP">#REF!</definedName>
    <definedName name="IFCT.INT" localSheetId="10">#REF!</definedName>
    <definedName name="IFCT.INT" localSheetId="4">#REF!</definedName>
    <definedName name="IFCT.INT" localSheetId="2">#REF!</definedName>
    <definedName name="IFCT.INT">#REF!</definedName>
    <definedName name="IFCT.REP" localSheetId="10">#REF!</definedName>
    <definedName name="IFCT.REP" localSheetId="2">#REF!</definedName>
    <definedName name="IFCT.REP">#REF!</definedName>
    <definedName name="ii" localSheetId="10">#REF!</definedName>
    <definedName name="ii" localSheetId="2">#REF!</definedName>
    <definedName name="ii">#REF!</definedName>
    <definedName name="iii" localSheetId="10">#REF!</definedName>
    <definedName name="iii" localSheetId="8">#N/A</definedName>
    <definedName name="iii" localSheetId="5">#REF!</definedName>
    <definedName name="iii" localSheetId="3">#REF!</definedName>
    <definedName name="iii" localSheetId="4">#REF!</definedName>
    <definedName name="iii" localSheetId="9">#N/A</definedName>
    <definedName name="iii" localSheetId="2">#N/A</definedName>
    <definedName name="iii" localSheetId="0">#REF!</definedName>
    <definedName name="iii">#REF!</definedName>
    <definedName name="iiidl">#N/A</definedName>
    <definedName name="iiii">#N/A</definedName>
    <definedName name="iiyyyyyy" localSheetId="10">[119]finance!#REF!</definedName>
    <definedName name="iiyyyyyy" localSheetId="8">[119]finance!#REF!</definedName>
    <definedName name="iiyyyyyy" localSheetId="5">[119]finance!#REF!</definedName>
    <definedName name="iiyyyyyy" localSheetId="3">[119]finance!#REF!</definedName>
    <definedName name="iiyyyyyy" localSheetId="4">[119]finance!#REF!</definedName>
    <definedName name="iiyyyyyy" localSheetId="2">[119]finance!#REF!</definedName>
    <definedName name="iiyyyyyy">[119]finance!#REF!</definedName>
    <definedName name="ijuaioewuruweior">#N/A</definedName>
    <definedName name="ik6ugf">IF(#REF!&lt;0.05,0,#REF!*_ps100)</definedName>
    <definedName name="ikikik" localSheetId="10">[172]finance!#REF!</definedName>
    <definedName name="ikikik" localSheetId="8">[172]finance!#REF!</definedName>
    <definedName name="ikikik" localSheetId="2">[172]finance!#REF!</definedName>
    <definedName name="ikikik">[172]finance!#REF!</definedName>
    <definedName name="ikj" localSheetId="5">IF([115]FL00008!$G1048576&lt;0.05,0,[115]FL00008!$G1048576*[8]!oil)</definedName>
    <definedName name="ikj" localSheetId="3">IF([115]FL00008!$G1048576&lt;0.05,0,[115]FL00008!$G1048576*[8]!oil)</definedName>
    <definedName name="ikj" localSheetId="4">IF([115]FL00008!$G1048576&lt;0.05,0,[115]FL00008!$G1048576*[8]!oil)</definedName>
    <definedName name="ikj" localSheetId="0">IF([116]FL00008!$G1048576&lt;0.05,0,[116]FL00008!$G1048576*[9]!oil)</definedName>
    <definedName name="ikj">IF([115]FL00008!$G1048576&lt;0.05,0,[115]FL00008!$G1048576*[8]!oil)</definedName>
    <definedName name="ikl" localSheetId="10">IF(#REF!&gt;=[0]!opp,"",#REF!+1)</definedName>
    <definedName name="ikl" localSheetId="8">IF(#REF!&gt;=opp,"",#REF!+1)</definedName>
    <definedName name="ikl" localSheetId="5">IF(#REF!&gt;=opp,"",#REF!+1)</definedName>
    <definedName name="ikl" localSheetId="3">IF(#REF!&gt;=opp,"",#REF!+1)</definedName>
    <definedName name="ikl" localSheetId="4">IF(#REF!&gt;=opp,"",#REF!+1)</definedName>
    <definedName name="ikl" localSheetId="9">IF(#REF!&gt;=opp,"",#REF!+1)</definedName>
    <definedName name="ikl" localSheetId="2">IF(#REF!&gt;=[0]!opp,"",#REF!+1)</definedName>
    <definedName name="ikl" localSheetId="0">IF(#REF!&gt;=opp,"",#REF!+1)</definedName>
    <definedName name="ikl">IF(#REF!&gt;=opp,"",#REF!+1)</definedName>
    <definedName name="ikujjjj" localSheetId="10">[108]finance!#REF!</definedName>
    <definedName name="ikujjjj" localSheetId="8">[109]finance!#REF!</definedName>
    <definedName name="ikujjjj" localSheetId="5">[110]finance!#REF!</definedName>
    <definedName name="ikujjjj" localSheetId="3">[110]finance!#REF!</definedName>
    <definedName name="ikujjjj" localSheetId="4">[110]finance!#REF!</definedName>
    <definedName name="ikujjjj" localSheetId="2">[108]finance!#REF!</definedName>
    <definedName name="ikujjjj" localSheetId="0">[109]finance!#REF!</definedName>
    <definedName name="ikujjjj">[108]finance!#REF!</definedName>
    <definedName name="iljkjlkjkl" localSheetId="10">#REF!</definedName>
    <definedName name="iljkjlkjkl" localSheetId="8">#REF!</definedName>
    <definedName name="iljkjlkjkl" localSheetId="5">#REF!</definedName>
    <definedName name="iljkjlkjkl" localSheetId="3">#REF!</definedName>
    <definedName name="iljkjlkjkl" localSheetId="4">#REF!</definedName>
    <definedName name="iljkjlkjkl" localSheetId="2">#REF!</definedName>
    <definedName name="iljkjlkjkl">#REF!</definedName>
    <definedName name="in" localSheetId="8">IF([34]ดอกเบี้ยจ่าย!$H1048576&lt;0.05,0,[34]ดอกเบี้ยจ่าย!$H1048576*Statement!__in3)</definedName>
    <definedName name="in" localSheetId="9">IF([34]ดอกเบี้ยจ่าย!$H1048576&lt;0.05,0,[34]ดอกเบี้ยจ่าย!$H1048576*งบสรรพากร!__in3)</definedName>
    <definedName name="in">#N/A</definedName>
    <definedName name="IN_INV" localSheetId="10">[63]การเงิน!#REF!</definedName>
    <definedName name="IN_INV" localSheetId="8">[63]การเงิน!#REF!</definedName>
    <definedName name="IN_INV" localSheetId="5">[63]การเงิน!#REF!</definedName>
    <definedName name="IN_INV" localSheetId="3">[63]การเงิน!#REF!</definedName>
    <definedName name="IN_INV" localSheetId="4">[63]การเงิน!#REF!</definedName>
    <definedName name="IN_INV" localSheetId="2">[63]การเงิน!#REF!</definedName>
    <definedName name="IN_INV">[63]การเงิน!#REF!</definedName>
    <definedName name="INA_P" localSheetId="10">[63]การเงิน!#REF!</definedName>
    <definedName name="INA_P" localSheetId="8">[63]การเงิน!#REF!</definedName>
    <definedName name="INA_P" localSheetId="5">[63]การเงิน!#REF!</definedName>
    <definedName name="INA_P" localSheetId="3">[63]การเงิน!#REF!</definedName>
    <definedName name="INA_P" localSheetId="2">[63]การเงิน!#REF!</definedName>
    <definedName name="INA_P">[63]การเงิน!#REF!</definedName>
    <definedName name="INA_R" localSheetId="10">#REF!</definedName>
    <definedName name="INA_R" localSheetId="8">#REF!</definedName>
    <definedName name="INA_R" localSheetId="5">#REF!</definedName>
    <definedName name="INA_R" localSheetId="3">#REF!</definedName>
    <definedName name="INA_R" localSheetId="4">#REF!</definedName>
    <definedName name="INA_R" localSheetId="2">#REF!</definedName>
    <definedName name="INA_R">#REF!</definedName>
    <definedName name="INC_FG">#REF!</definedName>
    <definedName name="INC.FG" localSheetId="10">#REF!</definedName>
    <definedName name="INC.FG" localSheetId="4">#REF!</definedName>
    <definedName name="INC.FG" localSheetId="2">#REF!</definedName>
    <definedName name="INC.FG">#REF!</definedName>
    <definedName name="INCINV" localSheetId="10">#REF!</definedName>
    <definedName name="INCINV" localSheetId="2">#REF!</definedName>
    <definedName name="INCINV">#REF!</definedName>
    <definedName name="INCOME">#N/A</definedName>
    <definedName name="INCOMTAX" localSheetId="10">[63]การเงิน!#REF!</definedName>
    <definedName name="INCOMTAX" localSheetId="8">[63]การเงิน!#REF!</definedName>
    <definedName name="INCOMTAX" localSheetId="5">[63]การเงิน!#REF!</definedName>
    <definedName name="INCOMTAX" localSheetId="3">[63]การเงิน!#REF!</definedName>
    <definedName name="INCOMTAX" localSheetId="4">[63]การเงิน!#REF!</definedName>
    <definedName name="INCOMTAX" localSheetId="2">[63]การเงิน!#REF!</definedName>
    <definedName name="INCOMTAX">[63]การเงิน!#REF!</definedName>
    <definedName name="INCREST" localSheetId="10">#REF!</definedName>
    <definedName name="INCREST" localSheetId="8">#REF!</definedName>
    <definedName name="INCREST" localSheetId="5">#REF!</definedName>
    <definedName name="INCREST" localSheetId="3">#REF!</definedName>
    <definedName name="INCREST" localSheetId="4">#REF!</definedName>
    <definedName name="INCREST" localSheetId="2">#REF!</definedName>
    <definedName name="INCREST">#REF!</definedName>
    <definedName name="indu36" localSheetId="10">#REF!</definedName>
    <definedName name="indu36" localSheetId="2">#REF!</definedName>
    <definedName name="indu36">#REF!</definedName>
    <definedName name="INDUSTRY" localSheetId="10">#REF!</definedName>
    <definedName name="INDUSTRY" localSheetId="8">#REF!</definedName>
    <definedName name="INDUSTRY" localSheetId="2">#REF!</definedName>
    <definedName name="INDUSTRY">#REF!</definedName>
    <definedName name="INDUSTRY_1">#REF!</definedName>
    <definedName name="INDUSTRY_2">#REF!</definedName>
    <definedName name="INDUSTRY_3">#REF!</definedName>
    <definedName name="Inerest_Rate" localSheetId="8">[234]Sheet3!$E$5</definedName>
    <definedName name="Inerest_Rate" localSheetId="5">[235]Sheet3!$E$5</definedName>
    <definedName name="Inerest_Rate" localSheetId="3">[235]Sheet3!$E$5</definedName>
    <definedName name="Inerest_Rate" localSheetId="4">[235]Sheet3!$E$5</definedName>
    <definedName name="Inerest_Rate" localSheetId="0">[217]Sheet3!$E$5</definedName>
    <definedName name="Inerest_Rate">[236]Sheet3!$E$5</definedName>
    <definedName name="Inerest.Period">#N/A</definedName>
    <definedName name="inflation" localSheetId="10">#REF!</definedName>
    <definedName name="inflation" localSheetId="8">#REF!</definedName>
    <definedName name="inflation" localSheetId="5">#REF!</definedName>
    <definedName name="inflation" localSheetId="3">#REF!</definedName>
    <definedName name="inflation" localSheetId="4">#REF!</definedName>
    <definedName name="inflation" localSheetId="2">#REF!</definedName>
    <definedName name="inflation">#REF!</definedName>
    <definedName name="Inject1">#N/A</definedName>
    <definedName name="inn" localSheetId="10">IF(#REF!&gt;='[237]เงินกู้ธพว. (2)'!Total.Payment,"",#REF!+1)</definedName>
    <definedName name="inn" localSheetId="8">IF(#REF!&gt;='[238]เงินกู้ธพว. (2)'!Total.Payment,"",#REF!+1)</definedName>
    <definedName name="inn" localSheetId="5">IF(#REF!&gt;='[237]เงินกู้ธพว. (2)'!Total.Payment,"",#REF!+1)</definedName>
    <definedName name="inn" localSheetId="3">IF(#REF!&gt;='[237]เงินกู้ธพว. (2)'!Total.Payment,"",#REF!+1)</definedName>
    <definedName name="inn" localSheetId="4">IF(#REF!&gt;='[237]เงินกู้ธพว. (2)'!Total.Payment,"",#REF!+1)</definedName>
    <definedName name="inn" localSheetId="9">IF(#REF!&gt;='[238]เงินกู้ธพว. (2)'!Total.Payment,"",#REF!+1)</definedName>
    <definedName name="inn" localSheetId="2">IF(#REF!&gt;='[237]เงินกู้ธพว. (2)'!Total.Payment,"",#REF!+1)</definedName>
    <definedName name="inn" localSheetId="0">IF(#REF!&gt;='[239]เงินกู้ธพว. (2)'!Total.Payment,"",#REF!+1)</definedName>
    <definedName name="inn">IF(#REF!&gt;='[238]เงินกู้ธพว. (2)'!Total.Payment,"",#REF!+1)</definedName>
    <definedName name="inpay">#N/A</definedName>
    <definedName name="inpe" localSheetId="8">#N/A</definedName>
    <definedName name="inpe">#N/A</definedName>
    <definedName name="inr" localSheetId="10">#REF!</definedName>
    <definedName name="inr" localSheetId="5">#REF!</definedName>
    <definedName name="inr" localSheetId="3">#REF!</definedName>
    <definedName name="inr" localSheetId="4">#REF!</definedName>
    <definedName name="inr" localSheetId="2">#REF!</definedName>
    <definedName name="inr">#REF!</definedName>
    <definedName name="Install_prn" localSheetId="10">[130]!Install_prn</definedName>
    <definedName name="Install_prn" localSheetId="8">[130]!Install_prn</definedName>
    <definedName name="Install_prn" localSheetId="5">[130]!Install_prn</definedName>
    <definedName name="Install_prn" localSheetId="3">[130]!Install_prn</definedName>
    <definedName name="Install_prn" localSheetId="4">[130]!Install_prn</definedName>
    <definedName name="Install_prn" localSheetId="9">[130]!Install_prn</definedName>
    <definedName name="Install_prn" localSheetId="2">[131]!Install_prn</definedName>
    <definedName name="Install_prn" localSheetId="0">[132]!Install_prn</definedName>
    <definedName name="Install_prn">[131]!Install_prn</definedName>
    <definedName name="Install1_MM" localSheetId="10">[130]!Install1_MM</definedName>
    <definedName name="Install1_MM" localSheetId="8">[130]!Install1_MM</definedName>
    <definedName name="Install1_MM" localSheetId="5">[130]!Install1_MM</definedName>
    <definedName name="Install1_MM" localSheetId="3">[130]!Install1_MM</definedName>
    <definedName name="Install1_MM" localSheetId="4">[130]!Install1_MM</definedName>
    <definedName name="Install1_MM" localSheetId="9">[130]!Install1_MM</definedName>
    <definedName name="Install1_MM" localSheetId="2">[131]!Install1_MM</definedName>
    <definedName name="Install1_MM" localSheetId="0">[132]!Install1_MM</definedName>
    <definedName name="Install1_MM">[131]!Install1_MM</definedName>
    <definedName name="Install1_YY" localSheetId="10">[130]!Install1_YY</definedName>
    <definedName name="Install1_YY" localSheetId="8">[130]!Install1_YY</definedName>
    <definedName name="Install1_YY" localSheetId="5">[130]!Install1_YY</definedName>
    <definedName name="Install1_YY" localSheetId="3">[130]!Install1_YY</definedName>
    <definedName name="Install1_YY" localSheetId="4">[130]!Install1_YY</definedName>
    <definedName name="Install1_YY" localSheetId="9">[130]!Install1_YY</definedName>
    <definedName name="Install1_YY" localSheetId="2">[131]!Install1_YY</definedName>
    <definedName name="Install1_YY" localSheetId="0">[132]!Install1_YY</definedName>
    <definedName name="Install1_YY">[131]!Install1_YY</definedName>
    <definedName name="Int" localSheetId="10">#REF!</definedName>
    <definedName name="Int" localSheetId="8">#REF!</definedName>
    <definedName name="Int" localSheetId="5">#REF!</definedName>
    <definedName name="Int" localSheetId="3">#REF!</definedName>
    <definedName name="Int" localSheetId="4">#REF!</definedName>
    <definedName name="Int" localSheetId="9">#REF!</definedName>
    <definedName name="Int" localSheetId="2">#REF!</definedName>
    <definedName name="Int">#REF!</definedName>
    <definedName name="inte1" localSheetId="10">#N/A</definedName>
    <definedName name="inte1" localSheetId="8">#N/A</definedName>
    <definedName name="inte1" localSheetId="5">#N/A</definedName>
    <definedName name="inte1" localSheetId="3">#N/A</definedName>
    <definedName name="inte1" localSheetId="9">#N/A</definedName>
    <definedName name="inte1" localSheetId="2">IF(#REF!&lt;0.05,0,#REF!*'ภพ 30'!peri1)</definedName>
    <definedName name="inte1" localSheetId="0">#N/A</definedName>
    <definedName name="inte1">IF(#REF!&lt;0.05,0,#REF!*'ภพ 30'!peri1)</definedName>
    <definedName name="inte87" localSheetId="10">[34]ดอกเบี้ยจ่าย!$E$4</definedName>
    <definedName name="inte87" localSheetId="8">[34]ดอกเบี้ยจ่าย!$E$4</definedName>
    <definedName name="inte87" localSheetId="5">[38]ดอกเบี้ยจ่าย!$E$4</definedName>
    <definedName name="inte87" localSheetId="3">[38]ดอกเบี้ยจ่าย!$E$4</definedName>
    <definedName name="inte87" localSheetId="4">[38]ดอกเบี้ยจ่าย!$E$4</definedName>
    <definedName name="inte87" localSheetId="9">[34]ดอกเบี้ยจ่าย!$E$4</definedName>
    <definedName name="inte87" localSheetId="2">[39]ดอกเบี้ยจ่าย!$E$4</definedName>
    <definedName name="inte87" localSheetId="0">[40]ดอกเบี้ยจ่าย!$E$4</definedName>
    <definedName name="inte87">[39]ดอกเบี้ยจ่าย!$E$4</definedName>
    <definedName name="inter" localSheetId="8">#REF!</definedName>
    <definedName name="inter" localSheetId="9">#REF!</definedName>
    <definedName name="inter">#N/A</definedName>
    <definedName name="inter123" localSheetId="10">'DSCR (2)'!inter365/12</definedName>
    <definedName name="inter123" localSheetId="8">Statement!inter365/12</definedName>
    <definedName name="inter123" localSheetId="9">งบสรรพากร!inter365/12</definedName>
    <definedName name="inter123" localSheetId="2">#N/A</definedName>
    <definedName name="inter123">#N/A</definedName>
    <definedName name="inter236" localSheetId="10">#N/A</definedName>
    <definedName name="inter236" localSheetId="8">#N/A</definedName>
    <definedName name="inter236" localSheetId="5">#N/A</definedName>
    <definedName name="inter236" localSheetId="3">#N/A</definedName>
    <definedName name="inter236" localSheetId="9">IF([34]ดอกเบี้ยจ่าย!$H1048576&lt;0.05,0,[34]ดอกเบี้ยจ่าย!$H1048576*งบสรรพากร!inter123)</definedName>
    <definedName name="inter236" localSheetId="2">#N/A</definedName>
    <definedName name="inter236" localSheetId="0">#N/A</definedName>
    <definedName name="inter236">IF([34]ดอกเบี้ยจ่าย!$H1048576&lt;0.05,0,[34]ดอกเบี้ยจ่าย!$H1048576*[0]!inter123)</definedName>
    <definedName name="inter36" localSheetId="10">'DSCR (2)'!inte87/12</definedName>
    <definedName name="inter36" localSheetId="8">Statement!inte87/12</definedName>
    <definedName name="inter36" localSheetId="5">ความต้องการ!inte87/12</definedName>
    <definedName name="inter36" localSheetId="3">โครงสร้าง!inte87/12</definedName>
    <definedName name="inter36" localSheetId="4">งบการเงิน!inte87/12</definedName>
    <definedName name="inter36" localSheetId="9">งบสรรพากร!inte87/12</definedName>
    <definedName name="inter36" localSheetId="2">#N/A</definedName>
    <definedName name="inter36">#N/A</definedName>
    <definedName name="inter365" localSheetId="10">[34]ดอกเบี้ยจ่าย!$E$4</definedName>
    <definedName name="inter365" localSheetId="8">[34]ดอกเบี้ยจ่าย!$E$4</definedName>
    <definedName name="inter365" localSheetId="5">[38]ดอกเบี้ยจ่าย!$E$4</definedName>
    <definedName name="inter365" localSheetId="3">[38]ดอกเบี้ยจ่าย!$E$4</definedName>
    <definedName name="inter365" localSheetId="4">[38]ดอกเบี้ยจ่าย!$E$4</definedName>
    <definedName name="inter365" localSheetId="9">[34]ดอกเบี้ยจ่าย!$E$4</definedName>
    <definedName name="inter365" localSheetId="2">[39]ดอกเบี้ยจ่าย!$E$4</definedName>
    <definedName name="inter365" localSheetId="0">[40]ดอกเบี้ยจ่าย!$E$4</definedName>
    <definedName name="inter365">[39]ดอกเบี้ยจ่าย!$E$4</definedName>
    <definedName name="interert">#N/A</definedName>
    <definedName name="interest" localSheetId="10">#N/A</definedName>
    <definedName name="interest" localSheetId="8">IF(#REF!&gt;=o,"",#REF!+1)</definedName>
    <definedName name="interest" localSheetId="5">#N/A</definedName>
    <definedName name="interest" localSheetId="3">#N/A</definedName>
    <definedName name="interest" localSheetId="4">#N/A</definedName>
    <definedName name="interest" localSheetId="9">IF(#REF!&gt;=o,"",#REF!+1)</definedName>
    <definedName name="interest" localSheetId="2">#N/A</definedName>
    <definedName name="interest" localSheetId="0">IF(#REF!&gt;='[9]รายชื่อบริษัทเช่า ปี 55'!o,"",#REF!+1)</definedName>
    <definedName name="interest">IF(#REF!&gt;=o,"",#REF!+1)</definedName>
    <definedName name="Interest__Rate" localSheetId="8">[86]PAYMENT!$D$5</definedName>
    <definedName name="Interest__Rate" localSheetId="5">[87]Payment!$D$5</definedName>
    <definedName name="Interest__Rate" localSheetId="4">[87]Payment!$D$5</definedName>
    <definedName name="Interest__Rate" localSheetId="9">[86]PAYMENT!$D$5</definedName>
    <definedName name="Interest__Rate" localSheetId="0">[211]PAYMENT!$D$5</definedName>
    <definedName name="Interest__Rate">[87]Payment!$D$5</definedName>
    <definedName name="interest_1">#N/A</definedName>
    <definedName name="interest_2">#N/A</definedName>
    <definedName name="interest_d">NA()</definedName>
    <definedName name="Interest_Pay" localSheetId="10">#N/A</definedName>
    <definedName name="Interest_Pay" localSheetId="8">IF([86]PAYMENT!$G1048576&lt;0.05,0,[86]PAYMENT!$G1048576*[8]!Interest_Period)</definedName>
    <definedName name="Interest_Pay" localSheetId="5">#N/A</definedName>
    <definedName name="Interest_Pay" localSheetId="3">#N/A</definedName>
    <definedName name="Interest_Pay" localSheetId="4">#N/A</definedName>
    <definedName name="Interest_Pay" localSheetId="9">IF([86]PAYMENT!$G1048576&lt;0.05,0,[86]PAYMENT!$G1048576*[8]!Interest_Period)</definedName>
    <definedName name="Interest_Pay" localSheetId="2">IF([87]Payment!$G1048576&lt;0.05,0,[87]Payment!$G1048576*[22]!Interest_Period)</definedName>
    <definedName name="Interest_Pay" localSheetId="0">IF([88]PAYMENT!$G1048576&lt;0.05,0,[88]PAYMENT!$G1048576*[9]!Interest_Period)</definedName>
    <definedName name="Interest_Pay">IF([87]Payment!$G1048576&lt;0.05,0,[87]Payment!$G1048576*[22]!Interest_Period)</definedName>
    <definedName name="Interest_Period" localSheetId="10">[0]!Interest__Rate/12</definedName>
    <definedName name="Interest_Period" localSheetId="8">Statement!Interest__Rate/12</definedName>
    <definedName name="Interest_Period" localSheetId="5">ความต้องการ!Interest__Rate/12</definedName>
    <definedName name="Interest_Period" localSheetId="7">Interest__Rate/12</definedName>
    <definedName name="Interest_Period" localSheetId="3">Interest__Rate/12</definedName>
    <definedName name="Interest_Period" localSheetId="4">งบการเงิน!Interest__Rate/12</definedName>
    <definedName name="Interest_Period" localSheetId="9">งบสรรพากร!Interest__Rate/12</definedName>
    <definedName name="Interest_Period" localSheetId="2">[0]!Interest__Rate/12</definedName>
    <definedName name="Interest_Period" localSheetId="0">รายละเอียด!Interest__Rate/12</definedName>
    <definedName name="Interest_Period">Interest__Rate/12</definedName>
    <definedName name="interest_period2">NA()</definedName>
    <definedName name="Interest_Rate" localSheetId="10">#REF!</definedName>
    <definedName name="Interest_Rate" localSheetId="8">#REF!</definedName>
    <definedName name="Interest_Rate" localSheetId="5">#REF!</definedName>
    <definedName name="Interest_Rate" localSheetId="7">#REF!</definedName>
    <definedName name="Interest_Rate" localSheetId="3">#REF!</definedName>
    <definedName name="Interest_Rate" localSheetId="4">#REF!</definedName>
    <definedName name="Interest_Rate" localSheetId="9">#REF!</definedName>
    <definedName name="Interest_Rate" localSheetId="2">[206]ผ่อนชำระ!$D$4</definedName>
    <definedName name="Interest_Rate" localSheetId="0">#REF!</definedName>
    <definedName name="Interest_Rate">#REF!</definedName>
    <definedName name="Interest_Rate_1" localSheetId="5">[52]PAYMENT!$D$4</definedName>
    <definedName name="Interest_Rate_1" localSheetId="4">[52]PAYMENT!$D$4</definedName>
    <definedName name="Interest_Rate_1">[52]PAYMENT!$D$4</definedName>
    <definedName name="Interest_Rate_2" localSheetId="10">#REF!</definedName>
    <definedName name="Interest_Rate_2" localSheetId="4">#REF!</definedName>
    <definedName name="Interest_Rate_2" localSheetId="2">#REF!</definedName>
    <definedName name="Interest_Rate_2">#REF!</definedName>
    <definedName name="Interest_Rate_3" localSheetId="5">[51]PAYMENT!$D$4</definedName>
    <definedName name="Interest_Rate_3" localSheetId="4">[51]PAYMENT!$D$4</definedName>
    <definedName name="Interest_Rate_3">[51]PAYMENT!$D$4</definedName>
    <definedName name="interest_rate02" localSheetId="10">'[240]ตารางการผ่อน1-2'!#REF!</definedName>
    <definedName name="interest_rate02" localSheetId="8">'[240]ตารางการผ่อน1-2'!#REF!</definedName>
    <definedName name="interest_rate02" localSheetId="5">'[240]ตารางการผ่อน1-2'!#REF!</definedName>
    <definedName name="interest_rate02" localSheetId="3">'[240]ตารางการผ่อน1-2'!#REF!</definedName>
    <definedName name="interest_rate02" localSheetId="4">'[240]ตารางการผ่อน1-2'!#REF!</definedName>
    <definedName name="interest_rate02" localSheetId="9">'[240]ตารางการผ่อน1-2'!#REF!</definedName>
    <definedName name="interest_rate02" localSheetId="0">'[241]ตารางการผ่อน1-2'!#REF!</definedName>
    <definedName name="interest_rate02">'[240]ตารางการผ่อน1-2'!#REF!</definedName>
    <definedName name="Interest_rate1" localSheetId="10">#REF!</definedName>
    <definedName name="Interest_rate1" localSheetId="5">#REF!</definedName>
    <definedName name="Interest_rate1" localSheetId="3">#REF!</definedName>
    <definedName name="Interest_rate1" localSheetId="4">#REF!</definedName>
    <definedName name="Interest_rate1" localSheetId="2">#REF!</definedName>
    <definedName name="Interest_rate1">#REF!</definedName>
    <definedName name="Interest_Rate2" localSheetId="8">'[217]ตารางการผ่อนชำระ (2)'!$D$6</definedName>
    <definedName name="Interest_Rate2" localSheetId="5">'[218]ตารางการผ่อนชำระ (2)'!$D$6</definedName>
    <definedName name="Interest_Rate2" localSheetId="3">'[218]ตารางการผ่อนชำระ (2)'!$D$6</definedName>
    <definedName name="Interest_Rate2" localSheetId="4">'[218]ตารางการผ่อนชำระ (2)'!$D$6</definedName>
    <definedName name="Interest_Rate2" localSheetId="2">'[219]ตารางการผ่อนชำระ (2)'!$D$6</definedName>
    <definedName name="Interest_Rate2" localSheetId="0">'[217]ตารางการผ่อนชำระ (2)'!$D$6</definedName>
    <definedName name="Interest_Rate2">'[219]ตารางการผ่อนชำระ (2)'!$D$6</definedName>
    <definedName name="Interest_rate3" localSheetId="10">#REF!</definedName>
    <definedName name="Interest_rate3" localSheetId="5">#REF!</definedName>
    <definedName name="Interest_rate3" localSheetId="3">#REF!</definedName>
    <definedName name="Interest_rate3" localSheetId="4">#REF!</definedName>
    <definedName name="Interest_rate3" localSheetId="2">#REF!</definedName>
    <definedName name="Interest_rate3">#REF!</definedName>
    <definedName name="interest.d">#N/A</definedName>
    <definedName name="interest.p">#N/A</definedName>
    <definedName name="Interest.Pay" localSheetId="8">IF(#REF!&lt;0.05,0,#REF!*Statement!Interest.Period)</definedName>
    <definedName name="Interest.Pay" localSheetId="9">#N/A</definedName>
    <definedName name="Interest.Pay">#N/A</definedName>
    <definedName name="Interest.Pay_1">#N/A</definedName>
    <definedName name="Interest.Pay_2">#N/A</definedName>
    <definedName name="Interest.Pay_3">#N/A</definedName>
    <definedName name="Interest.Pay_4">#N/A</definedName>
    <definedName name="interest.pay1">#N/A</definedName>
    <definedName name="interest.pay2">#N/A</definedName>
    <definedName name="Interest.Period" localSheetId="8">Statement!Interest_Rate/12</definedName>
    <definedName name="Interest.Period" localSheetId="9">#N/A</definedName>
    <definedName name="Interest.Period">#N/A</definedName>
    <definedName name="Interest.Period_1">#N/A</definedName>
    <definedName name="Interest.Period_2">#N/A</definedName>
    <definedName name="Interest.Period_3">#N/A</definedName>
    <definedName name="Interest.Period_4" localSheetId="5">ความต้องการ!Interest_Rate_3/12</definedName>
    <definedName name="Interest.Period_4" localSheetId="3">ความต้องการ!Interest_Rate_3/12</definedName>
    <definedName name="Interest.Period_4" localSheetId="4">งบการเงิน!Interest_Rate_3/12</definedName>
    <definedName name="Interest.Period_4">#N/A</definedName>
    <definedName name="interest.period01">#N/A</definedName>
    <definedName name="interest.period2">#N/A</definedName>
    <definedName name="Interest1_rate" localSheetId="10">#REF!</definedName>
    <definedName name="Interest1_rate" localSheetId="8">#REF!</definedName>
    <definedName name="Interest1_rate" localSheetId="5">#REF!</definedName>
    <definedName name="Interest1_rate" localSheetId="3">#REF!</definedName>
    <definedName name="Interest1_rate" localSheetId="4">#REF!</definedName>
    <definedName name="Interest1_rate" localSheetId="2">#REF!</definedName>
    <definedName name="Interest1_rate">#REF!</definedName>
    <definedName name="Interest1_rate1" localSheetId="10">#REF!</definedName>
    <definedName name="Interest1_rate1" localSheetId="2">#REF!</definedName>
    <definedName name="Interest1_rate1">#REF!</definedName>
    <definedName name="interest1.pay" localSheetId="5">#N/A</definedName>
    <definedName name="interest1.pay" localSheetId="4">#N/A</definedName>
    <definedName name="interest1.pay" localSheetId="0">IF(#REF!&lt;0.05,0,#REF!*[0]!Interest.Period)</definedName>
    <definedName name="interest1.pay">#N/A</definedName>
    <definedName name="interest2550">#N/A</definedName>
    <definedName name="internation" localSheetId="5">#REF!</definedName>
    <definedName name="internation" localSheetId="3">#REF!</definedName>
    <definedName name="internation" localSheetId="4">#REF!</definedName>
    <definedName name="internation">#REF!</definedName>
    <definedName name="interp" localSheetId="10">#N/A</definedName>
    <definedName name="interp" localSheetId="8">#N/A</definedName>
    <definedName name="interp" localSheetId="5">#N/A</definedName>
    <definedName name="interp" localSheetId="3">#N/A</definedName>
    <definedName name="interp" localSheetId="9">#N/A</definedName>
    <definedName name="interp" localSheetId="2">IF(#REF!&lt;0.05,0,#REF!*'ภพ 30'!peri)</definedName>
    <definedName name="interp" localSheetId="0">#N/A</definedName>
    <definedName name="interp">IF(#REF!&lt;0.05,0,#REF!*'ภพ 30'!peri)</definedName>
    <definedName name="Interrate_rate" localSheetId="10">#REF!</definedName>
    <definedName name="Interrate_rate" localSheetId="8">#REF!</definedName>
    <definedName name="Interrate_rate" localSheetId="5">#REF!</definedName>
    <definedName name="Interrate_rate" localSheetId="3">#REF!</definedName>
    <definedName name="Interrate_rate" localSheetId="2">#REF!</definedName>
    <definedName name="Interrate_rate">#REF!</definedName>
    <definedName name="interrest">#N/A</definedName>
    <definedName name="interrest_rate">[242]Paymemt.m!$F$4</definedName>
    <definedName name="interrest_Rate_2" localSheetId="8">'[243]ตารางผ่อน ธพว.'!$E$6</definedName>
    <definedName name="interrest_Rate_2" localSheetId="5">'[244]ตารางผ่อน ธพว.'!$E$6</definedName>
    <definedName name="interrest_Rate_2" localSheetId="3">'[244]ตารางผ่อน ธพว.'!$E$6</definedName>
    <definedName name="interrest_Rate_2" localSheetId="4">'[244]ตารางผ่อน ธพว.'!$E$6</definedName>
    <definedName name="interrest_Rate_2" localSheetId="0">'[231]ตารางผ่อน ธพว.'!$E$6</definedName>
    <definedName name="interrest_Rate_2">'[245]ตารางผ่อน ธพว.'!$E$6</definedName>
    <definedName name="Interrest.Pay1" localSheetId="5">IF(#REF!&lt;0.05,0,#REF!*[13]Sheet1!Interest.Period)</definedName>
    <definedName name="Interrest.Pay1" localSheetId="3">IF(#REF!&lt;0.05,0,#REF!*[13]Sheet1!Interest.Period)</definedName>
    <definedName name="Interrest.Pay1" localSheetId="4">IF(#REF!&lt;0.05,0,#REF!*[13]Sheet1!Interest.Period)</definedName>
    <definedName name="Interrest.Pay1">IF(#REF!&lt;0.05,0,#REF!*[14]Sheet1!Interest.Period)</definedName>
    <definedName name="interrst.pay2">#N/A</definedName>
    <definedName name="Intetest.Pay1">#N/A</definedName>
    <definedName name="intp1" localSheetId="10">IF(#REF!&lt;0.05,0,#REF!*[0]!__itp1)</definedName>
    <definedName name="intp1" localSheetId="8">#N/A</definedName>
    <definedName name="intp1" localSheetId="5">IF(#REF!&lt;0.05,0,#REF!*ความต้องการ!__itp1)</definedName>
    <definedName name="intp1" localSheetId="3">IF(#REF!&lt;0.05,0,#REF!*[0]!__itp1)</definedName>
    <definedName name="intp1" localSheetId="4">IF(#REF!&lt;0.05,0,#REF!*งบการเงิน!__itp1)</definedName>
    <definedName name="intp1" localSheetId="9">IF(#REF!&lt;0.05,0,#REF!*_itp1)</definedName>
    <definedName name="intp1" localSheetId="2">IF(#REF!&lt;0.05,0,#REF!*'ภพ 30'!_itp1)</definedName>
    <definedName name="intp1" localSheetId="0">IF(#REF!&lt;0.05,0,#REF!*_itp1)</definedName>
    <definedName name="intp1">IF(#REF!&lt;0.05,0,#REF!*_itp1)</definedName>
    <definedName name="INV" localSheetId="10">#REF!</definedName>
    <definedName name="INV" localSheetId="2">#REF!</definedName>
    <definedName name="INV">#REF!</definedName>
    <definedName name="Inventory_Turnover_RM" localSheetId="10">[82]Assumption!$D$93</definedName>
    <definedName name="Inventory_Turnover_RM" localSheetId="8">[83]Assumption!$D$93</definedName>
    <definedName name="Inventory_Turnover_RM" localSheetId="5">[82]Assumption!$D$93</definedName>
    <definedName name="Inventory_Turnover_RM" localSheetId="3">[82]Assumption!$D$93</definedName>
    <definedName name="Inventory_Turnover_RM" localSheetId="4">[82]Assumption!$D$93</definedName>
    <definedName name="Inventory_Turnover_RM" localSheetId="2">#REF!</definedName>
    <definedName name="Inventory_Turnover_RM" localSheetId="0">#REF!</definedName>
    <definedName name="Inventory_Turnover_RM">#REF!</definedName>
    <definedName name="io">#N/A</definedName>
    <definedName name="ioa" localSheetId="2">#N/A</definedName>
    <definedName name="ioa">#N/A</definedName>
    <definedName name="ioio" localSheetId="10">#REF!</definedName>
    <definedName name="ioio" localSheetId="8">#REF!</definedName>
    <definedName name="ioio" localSheetId="5">#REF!</definedName>
    <definedName name="ioio" localSheetId="3">#REF!</definedName>
    <definedName name="ioio" localSheetId="4">#REF!</definedName>
    <definedName name="ioio" localSheetId="2">#REF!</definedName>
    <definedName name="ioio">#REF!</definedName>
    <definedName name="ioiroiotiopitoiteopi" localSheetId="10">#REF!</definedName>
    <definedName name="ioiroiotiopitoiteopi" localSheetId="4">#REF!</definedName>
    <definedName name="ioiroiotiopitoiteopi" localSheetId="2">#REF!</definedName>
    <definedName name="ioiroiotiopitoiteopi">#REF!</definedName>
    <definedName name="iokkl" localSheetId="5">'[117]Main Sum (Hotel &amp; Residences)'!#REF!</definedName>
    <definedName name="iokkl" localSheetId="3">'[117]Main Sum (Hotel &amp; Residences)'!#REF!</definedName>
    <definedName name="iokkl" localSheetId="4">'[117]Main Sum (Hotel &amp; Residences)'!#REF!</definedName>
    <definedName name="iokkl">'[118]Main Sum (Hotel &amp; Residences)'!#REF!</definedName>
    <definedName name="ioo" localSheetId="8">[8]!swe/12</definedName>
    <definedName name="ioo" localSheetId="5">#N/A</definedName>
    <definedName name="ioo" localSheetId="4">#N/A</definedName>
    <definedName name="ioo" localSheetId="9">[8]!swe/12</definedName>
    <definedName name="ioo" localSheetId="0">[10]!swe/12</definedName>
    <definedName name="ioo">#N/A</definedName>
    <definedName name="iool" localSheetId="10">IF(#REF!&lt;0.05,0,#REF!-#REF!)</definedName>
    <definedName name="iool" localSheetId="8">IF(#REF!&lt;0.05,0,#REF!-#REF!)</definedName>
    <definedName name="iool" localSheetId="5">IF(#REF!&lt;0.05,0,#REF!-#REF!)</definedName>
    <definedName name="iool" localSheetId="3">IF(#REF!&lt;0.05,0,#REF!-#REF!)</definedName>
    <definedName name="iool" localSheetId="4">IF(#REF!&lt;0.05,0,#REF!-#REF!)</definedName>
    <definedName name="iool" localSheetId="2">IF(#REF!&lt;0.05,0,#REF!-#REF!)</definedName>
    <definedName name="iool">IF(#REF!&lt;0.05,0,#REF!-#REF!)</definedName>
    <definedName name="iop" localSheetId="10">IF(#REF!&gt;=[0]!รรนร,"",#REF!+1)</definedName>
    <definedName name="iop" localSheetId="8">IF(#REF!&gt;=รรนร,"",#REF!+1)</definedName>
    <definedName name="iop" localSheetId="5">IF(#REF!&gt;=รรนร,"",#REF!+1)</definedName>
    <definedName name="iop" localSheetId="3">IF(#REF!&gt;=รรนร,"",#REF!+1)</definedName>
    <definedName name="iop" localSheetId="4">IF(#REF!&gt;=รรนร,"",#REF!+1)</definedName>
    <definedName name="iop" localSheetId="9">IF(#REF!&gt;=รรนร,"",#REF!+1)</definedName>
    <definedName name="iop" localSheetId="2">IF(#REF!&gt;=[0]!รรนร,"",#REF!+1)</definedName>
    <definedName name="iop" localSheetId="0">IF(#REF!&gt;=รรนร,"",#REF!+1)</definedName>
    <definedName name="iop">IF(#REF!&gt;=รรนร,"",#REF!+1)</definedName>
    <definedName name="iopp" localSheetId="8">IF([8]!scs&gt;[8]!uu,1,"")</definedName>
    <definedName name="iopp" localSheetId="5">#N/A</definedName>
    <definedName name="iopp" localSheetId="4">#N/A</definedName>
    <definedName name="iopp" localSheetId="9">IF([8]!scs&gt;[8]!uu,1,"")</definedName>
    <definedName name="iopp" localSheetId="0">IF([9]!scs&gt;[9]!uu,1,"")</definedName>
    <definedName name="iopp">#N/A</definedName>
    <definedName name="ioruweu" localSheetId="5">#REF!</definedName>
    <definedName name="ioruweu" localSheetId="3">#REF!</definedName>
    <definedName name="ioruweu" localSheetId="4">#REF!</definedName>
    <definedName name="ioruweu">#REF!</definedName>
    <definedName name="ip">#N/A</definedName>
    <definedName name="ir" localSheetId="10">#REF!</definedName>
    <definedName name="ir" localSheetId="5">#REF!</definedName>
    <definedName name="ir" localSheetId="3">#REF!</definedName>
    <definedName name="ir" localSheetId="4">#REF!</definedName>
    <definedName name="ir" localSheetId="2">#REF!</definedName>
    <definedName name="ir">#REF!</definedName>
    <definedName name="iroweirolfklsdfioowirklfksari">#N/A</definedName>
    <definedName name="irr" localSheetId="10">#REF!</definedName>
    <definedName name="irr" localSheetId="8">#REF!</definedName>
    <definedName name="irr" localSheetId="5">#REF!</definedName>
    <definedName name="irr" localSheetId="3">#REF!</definedName>
    <definedName name="irr" localSheetId="4">#REF!</definedName>
    <definedName name="irr" localSheetId="2">#REF!</definedName>
    <definedName name="irr">#REF!</definedName>
    <definedName name="irueiwruiow" localSheetId="4">#REF!</definedName>
    <definedName name="irueiwruiow">#REF!</definedName>
    <definedName name="iruiweuiruweiruiwuir" localSheetId="10">#REF!</definedName>
    <definedName name="iruiweuiruweiruiwuir" localSheetId="4">#REF!</definedName>
    <definedName name="iruiweuiruweiruiwuir" localSheetId="2">#REF!</definedName>
    <definedName name="iruiweuiruweiruiwuir">#REF!</definedName>
    <definedName name="iruiwuriweuiruwrou" localSheetId="10">#REF!</definedName>
    <definedName name="iruiwuriweuiruwrou" localSheetId="4">#REF!</definedName>
    <definedName name="iruiwuriweuiruwrou" localSheetId="2">#REF!</definedName>
    <definedName name="iruiwuriweuiruwrou">#REF!</definedName>
    <definedName name="iruiwuriweuirwe" localSheetId="10">#REF!</definedName>
    <definedName name="iruiwuriweuirwe" localSheetId="4">#REF!</definedName>
    <definedName name="iruiwuriweuirwe" localSheetId="2">#REF!</definedName>
    <definedName name="iruiwuriweuirwe">#REF!</definedName>
    <definedName name="iruwirulajsf" localSheetId="5">IF(#REF!-#REF!&lt;1,0,#REF!-#REF!)</definedName>
    <definedName name="iruwirulajsf" localSheetId="3">IF(#REF!-#REF!&lt;1,0,#REF!-#REF!)</definedName>
    <definedName name="iruwirulajsf" localSheetId="4">IF(#REF!-#REF!&lt;1,0,#REF!-#REF!)</definedName>
    <definedName name="iruwirulajsf" localSheetId="0">IF(#REF!-#REF!&lt;1,0,#REF!-#REF!)</definedName>
    <definedName name="iruwirulajsf">IF(#REF!-#REF!&lt;1,0,#REF!-#REF!)</definedName>
    <definedName name="iruwoiruioweuriouweoir" localSheetId="10">Scheduled_Payment+Extra_Payment</definedName>
    <definedName name="iruwoiruioweuriouweoir" localSheetId="8">Scheduled_Payment+Extra_Payment</definedName>
    <definedName name="iruwoiruioweuriouweoir" localSheetId="5">Scheduled_Payment+Extra_Payment</definedName>
    <definedName name="iruwoiruioweuriouweoir" localSheetId="3">Scheduled_Payment+Extra_Payment</definedName>
    <definedName name="iruwoiruioweuriouweoir" localSheetId="4">Scheduled_Payment+Extra_Payment</definedName>
    <definedName name="iruwoiruioweuriouweoir" localSheetId="2">Scheduled_Payment+Extra_Payment</definedName>
    <definedName name="iruwoiruioweuriouweoir" localSheetId="0">Scheduled_Payment+Extra_Payment</definedName>
    <definedName name="iruwoiruioweuriouweoir">Scheduled_Payment+Extra_Payment</definedName>
    <definedName name="is">#N/A</definedName>
    <definedName name="is.2">#N/A</definedName>
    <definedName name="ISN" localSheetId="10">#REF!</definedName>
    <definedName name="ISN" localSheetId="8">#REF!</definedName>
    <definedName name="ISN" localSheetId="5">#REF!</definedName>
    <definedName name="ISN" localSheetId="3">#REF!</definedName>
    <definedName name="ISN" localSheetId="4">#REF!</definedName>
    <definedName name="ISN" localSheetId="2">#REF!</definedName>
    <definedName name="ISN">#REF!</definedName>
    <definedName name="iu">#N/A</definedName>
    <definedName name="iuk">#N/A</definedName>
    <definedName name="iuweuriowu" localSheetId="10">#REF!</definedName>
    <definedName name="iuweuriowu" localSheetId="8">#REF!</definedName>
    <definedName name="iuweuriowu" localSheetId="5">#REF!</definedName>
    <definedName name="iuweuriowu" localSheetId="3">#REF!</definedName>
    <definedName name="iuweuriowu" localSheetId="4">#REF!</definedName>
    <definedName name="iuweuriowu" localSheetId="2">#REF!</definedName>
    <definedName name="iuweuriowu">#REF!</definedName>
    <definedName name="iuwruweiuriweuior\" localSheetId="10">#REF!</definedName>
    <definedName name="iuwruweiuriweuior\" localSheetId="4">#REF!</definedName>
    <definedName name="iuwruweiuriweuior\" localSheetId="2">#REF!</definedName>
    <definedName name="iuwruweiuriweuior\">#REF!</definedName>
    <definedName name="iweriuwriw">#N/A</definedName>
    <definedName name="iweuriwuriwue" localSheetId="10">#REF!</definedName>
    <definedName name="iweuriwuriwue" localSheetId="5">#REF!</definedName>
    <definedName name="iweuriwuriwue" localSheetId="3">#REF!</definedName>
    <definedName name="iweuriwuriwue" localSheetId="4">#REF!</definedName>
    <definedName name="iweuriwuriwue" localSheetId="2">#REF!</definedName>
    <definedName name="iweuriwuriwue">#REF!</definedName>
    <definedName name="iwiruweiruweeui" localSheetId="10">#REF!</definedName>
    <definedName name="iwiruweiruweeui" localSheetId="4">#REF!</definedName>
    <definedName name="iwiruweiruweeui" localSheetId="2">#REF!</definedName>
    <definedName name="iwiruweiruweeui">#REF!</definedName>
    <definedName name="iwrueiwueriuwe" localSheetId="5">[28]finance!#REF!</definedName>
    <definedName name="iwrueiwueriuwe" localSheetId="3">[28]finance!#REF!</definedName>
    <definedName name="iwrueiwueriuwe" localSheetId="0">[28]finance!#REF!</definedName>
    <definedName name="iwrueiwueriuwe">[28]finance!#REF!</definedName>
    <definedName name="iwruiweuriwuairuweeio" localSheetId="10">#REF!</definedName>
    <definedName name="iwruiweuriwuairuweeio" localSheetId="5">#REF!</definedName>
    <definedName name="iwruiweuriwuairuweeio" localSheetId="3">#REF!</definedName>
    <definedName name="iwruiweuriwuairuweeio" localSheetId="4">#REF!</definedName>
    <definedName name="iwruiweuriwuairuweeio" localSheetId="2">#REF!</definedName>
    <definedName name="iwruiweuriwuairuweeio">#REF!</definedName>
    <definedName name="j" localSheetId="10">#REF!</definedName>
    <definedName name="j" localSheetId="4">#REF!</definedName>
    <definedName name="j" localSheetId="2">#REF!</definedName>
    <definedName name="j">#REF!</definedName>
    <definedName name="jakfjsj" localSheetId="4">#REF!</definedName>
    <definedName name="jakfjsj">#REF!</definedName>
    <definedName name="jaskfjksjf">#N/A</definedName>
    <definedName name="jdjokc" localSheetId="8">IF(#REF!&gt;=Statement!khjhjj,"",#REF!+1)</definedName>
    <definedName name="jdjokc" localSheetId="9">#N/A</definedName>
    <definedName name="jdjokc" localSheetId="2">#N/A</definedName>
    <definedName name="jdjokc">#N/A</definedName>
    <definedName name="jdjokc_1">#N/A</definedName>
    <definedName name="jdjokc_2">#N/A</definedName>
    <definedName name="je">#N/A</definedName>
    <definedName name="jeroiwuireui" localSheetId="10">#REF!</definedName>
    <definedName name="jeroiwuireui" localSheetId="8">#REF!</definedName>
    <definedName name="jeroiwuireui" localSheetId="5">#REF!</definedName>
    <definedName name="jeroiwuireui" localSheetId="3">#REF!</definedName>
    <definedName name="jeroiwuireui" localSheetId="4">#REF!</definedName>
    <definedName name="jeroiwuireui" localSheetId="2">#REF!</definedName>
    <definedName name="jeroiwuireui">#REF!</definedName>
    <definedName name="jerwekrjkwjrkjwk" localSheetId="10">#REF!</definedName>
    <definedName name="jerwekrjkwjrkjwk" localSheetId="4">#REF!</definedName>
    <definedName name="jerwekrjkwjrkjwk" localSheetId="2">#REF!</definedName>
    <definedName name="jerwekrjkwjrkjwk">#REF!</definedName>
    <definedName name="jfkdfjlsj">#N/A</definedName>
    <definedName name="jfksjaiwejrkwjrkwk">#N/A</definedName>
    <definedName name="jfksjfksjkfjks" localSheetId="10">#REF!</definedName>
    <definedName name="jfksjfksjkfjks" localSheetId="8">#REF!</definedName>
    <definedName name="jfksjfksjkfjks" localSheetId="5">#REF!</definedName>
    <definedName name="jfksjfksjkfjks" localSheetId="3">#REF!</definedName>
    <definedName name="jfksjfksjkfjks" localSheetId="4">#REF!</definedName>
    <definedName name="jfksjfksjkfjks" localSheetId="2">#REF!</definedName>
    <definedName name="jfksjfksjkfjks">#REF!</definedName>
    <definedName name="jfkskf">#N/A</definedName>
    <definedName name="jflksjfkjskfjksjfks" localSheetId="10">#REF!</definedName>
    <definedName name="jflksjfkjskfjksjfks" localSheetId="8">#REF!</definedName>
    <definedName name="jflksjfkjskfjksjfks" localSheetId="5">#REF!</definedName>
    <definedName name="jflksjfkjskfjksjfks" localSheetId="3">#REF!</definedName>
    <definedName name="jflksjfkjskfjksjfks" localSheetId="4">#REF!</definedName>
    <definedName name="jflksjfkjskfjksjfks" localSheetId="2">#REF!</definedName>
    <definedName name="jflksjfkjskfjksjfks">#REF!</definedName>
    <definedName name="jfskjfks">#N/A</definedName>
    <definedName name="jfwejriwruweori" localSheetId="10">#REF!</definedName>
    <definedName name="jfwejriwruweori" localSheetId="5">#REF!</definedName>
    <definedName name="jfwejriwruweori" localSheetId="3">#REF!</definedName>
    <definedName name="jfwejriwruweori" localSheetId="4">#REF!</definedName>
    <definedName name="jfwejriwruweori" localSheetId="2">#REF!</definedName>
    <definedName name="jfwejriwruweori">#REF!</definedName>
    <definedName name="jfwjkrjwk" localSheetId="10">#REF!</definedName>
    <definedName name="jfwjkrjwk" localSheetId="4">#REF!</definedName>
    <definedName name="jfwjkrjwk" localSheetId="2">#REF!</definedName>
    <definedName name="jfwjkrjwk">#REF!</definedName>
    <definedName name="jgsdjgdfgd">#N/A</definedName>
    <definedName name="jh" localSheetId="5">'[117]Main Sum (Hotel &amp; Residences)'!#REF!</definedName>
    <definedName name="jh" localSheetId="3">'[117]Main Sum (Hotel &amp; Residences)'!#REF!</definedName>
    <definedName name="jh" localSheetId="4">'[117]Main Sum (Hotel &amp; Residences)'!#REF!</definedName>
    <definedName name="jh">'[118]Main Sum (Hotel &amp; Residences)'!#REF!</definedName>
    <definedName name="JHFYMGV">#N/A</definedName>
    <definedName name="JHHHHHHHHHHHHH">#N/A</definedName>
    <definedName name="jhjhkkh">IF(#REF!&gt;=[232]!_______________la2,"",#REF!+1)</definedName>
    <definedName name="JHJJJJJ">#N/A</definedName>
    <definedName name="jiarjwkjrk" localSheetId="10">#REF!</definedName>
    <definedName name="jiarjwkjrk" localSheetId="8">#REF!</definedName>
    <definedName name="jiarjwkjrk" localSheetId="5">#REF!</definedName>
    <definedName name="jiarjwkjrk" localSheetId="3">#REF!</definedName>
    <definedName name="jiarjwkjrk" localSheetId="4">#REF!</definedName>
    <definedName name="jiarjwkjrk" localSheetId="2">#REF!</definedName>
    <definedName name="jiarjwkjrk">#REF!</definedName>
    <definedName name="jiuriwurwi" localSheetId="10">#REF!</definedName>
    <definedName name="jiuriwurwi" localSheetId="4">#REF!</definedName>
    <definedName name="jiuriwurwi" localSheetId="2">#REF!</definedName>
    <definedName name="jiuriwurwi">#REF!</definedName>
    <definedName name="jj" localSheetId="10">#N/A</definedName>
    <definedName name="jj" localSheetId="8">#REF!</definedName>
    <definedName name="jj" localSheetId="5">#N/A</definedName>
    <definedName name="jj" localSheetId="3">#N/A</definedName>
    <definedName name="jj" localSheetId="9">#N/A</definedName>
    <definedName name="jj" localSheetId="2">#REF!</definedName>
    <definedName name="jj" localSheetId="0">#N/A</definedName>
    <definedName name="jj">#REF!</definedName>
    <definedName name="jjghg" localSheetId="5">'[117]Main Sum (Hotel &amp; Residences)'!#REF!</definedName>
    <definedName name="jjghg" localSheetId="3">'[117]Main Sum (Hotel &amp; Residences)'!#REF!</definedName>
    <definedName name="jjghg" localSheetId="4">'[117]Main Sum (Hotel &amp; Residences)'!#REF!</definedName>
    <definedName name="jjghg" localSheetId="0">'[118]Main Sum (Hotel &amp; Residences)'!#REF!</definedName>
    <definedName name="jjghg">'[118]Main Sum (Hotel &amp; Residences)'!#REF!</definedName>
    <definedName name="jjhgjghj">#N/A</definedName>
    <definedName name="jjj" localSheetId="10">#REF!</definedName>
    <definedName name="jjj" localSheetId="8">IF(#REF!&gt;=ไ,"",#REF!+1)</definedName>
    <definedName name="jjj" localSheetId="4">#REF!</definedName>
    <definedName name="jjj" localSheetId="2">IF(#REF!&gt;=[0]!ไ,"",#REF!+1)</definedName>
    <definedName name="jjj">#REF!</definedName>
    <definedName name="jjjj">#N/A</definedName>
    <definedName name="jjjjjj">#N/A</definedName>
    <definedName name="JJJJJJJJF">IF(#REF!&gt;=____tp1,"",#REF!+1)</definedName>
    <definedName name="JJJJJJJJJJJJJJ">#N/A</definedName>
    <definedName name="JJJJJJJJJJJJJJJJ">(___ter456*12)+___ter123</definedName>
    <definedName name="JJJJJYHHGF">(___ter66*12)+___ter12</definedName>
    <definedName name="jjk">#N/A</definedName>
    <definedName name="jjkljk">#N/A</definedName>
    <definedName name="jk" localSheetId="10">#N/A</definedName>
    <definedName name="jk" localSheetId="8">IF(#REF!&gt;=o,"",#REF!+1)</definedName>
    <definedName name="jk" localSheetId="5">#N/A</definedName>
    <definedName name="jk" localSheetId="3">#N/A</definedName>
    <definedName name="jk" localSheetId="4">#N/A</definedName>
    <definedName name="jk" localSheetId="9">IF(#REF!&gt;=o,"",#REF!+1)</definedName>
    <definedName name="jk" localSheetId="2">#N/A</definedName>
    <definedName name="jk" localSheetId="0">IF(#REF!&gt;='[9]รายชื่อบริษัทเช่า ปี 55'!o,"",#REF!+1)</definedName>
    <definedName name="jk">IF(#REF!&gt;=o,"",#REF!+1)</definedName>
    <definedName name="jk_1">#N/A</definedName>
    <definedName name="jk_2">#N/A</definedName>
    <definedName name="jkfjskfjksjfkj" localSheetId="10">#REF!</definedName>
    <definedName name="jkfjskfjksjfkj" localSheetId="5">#REF!</definedName>
    <definedName name="jkfjskfjksjfkj" localSheetId="3">#REF!</definedName>
    <definedName name="jkfjskfjksjfkj" localSheetId="4">#REF!</definedName>
    <definedName name="jkfjskfjksjfkj" localSheetId="2">#REF!</definedName>
    <definedName name="jkfjskfjksjfkj">#REF!</definedName>
    <definedName name="jkfsjfksjfkjsk" localSheetId="10">#REF!</definedName>
    <definedName name="jkfsjfksjfkjsk" localSheetId="4">#REF!</definedName>
    <definedName name="jkfsjfksjfkjsk" localSheetId="2">#REF!</definedName>
    <definedName name="jkfsjfksjfkjsk">#REF!</definedName>
    <definedName name="jkh" localSheetId="5">#N/A</definedName>
    <definedName name="jkh" localSheetId="4">#N/A</definedName>
    <definedName name="jkh" localSheetId="0">IF(poioii&gt;'[9]รายชื่อบริษัทเช่า ปี 55'!First_Payment,1,"")</definedName>
    <definedName name="jkh">#N/A</definedName>
    <definedName name="jkh_1">#N/A</definedName>
    <definedName name="jkh_2">#N/A</definedName>
    <definedName name="JKHGKGK" localSheetId="10">IF(#REF!&gt;=[0]!GHKHGKGHJ,"",#REF!+1)</definedName>
    <definedName name="JKHGKGK" localSheetId="8">IF(#REF!&gt;=GHKHGKGHJ,"",#REF!+1)</definedName>
    <definedName name="JKHGKGK" localSheetId="5">IF(#REF!&gt;=GHKHGKGHJ,"",#REF!+1)</definedName>
    <definedName name="JKHGKGK" localSheetId="7">IF(#REF!&gt;=GHKHGKGHJ,"",#REF!+1)</definedName>
    <definedName name="JKHGKGK" localSheetId="3">IF(#REF!&gt;=GHKHGKGHJ,"",#REF!+1)</definedName>
    <definedName name="JKHGKGK" localSheetId="4">IF(#REF!&gt;=GHKHGKGHJ,"",#REF!+1)</definedName>
    <definedName name="JKHGKGK" localSheetId="9">IF(#REF!&gt;=GHKHGKGHJ,"",#REF!+1)</definedName>
    <definedName name="JKHGKGK" localSheetId="2">IF(#REF!&gt;=[0]!GHKHGKGHJ,"",#REF!+1)</definedName>
    <definedName name="JKHGKGK" localSheetId="0">IF(#REF!&gt;=GHKHGKGHJ,"",#REF!+1)</definedName>
    <definedName name="JKHGKGK">IF(#REF!&gt;=GHKHGKGHJ,"",#REF!+1)</definedName>
    <definedName name="JKHGKGK_1">#N/A</definedName>
    <definedName name="JKHGKGK_2">#N/A</definedName>
    <definedName name="jkhkljk">#N/A</definedName>
    <definedName name="jkio" localSheetId="5">[8]!lkli/12</definedName>
    <definedName name="jkio" localSheetId="3">[8]!lkli/12</definedName>
    <definedName name="jkio" localSheetId="4">[8]!lkli/12</definedName>
    <definedName name="jkio" localSheetId="0">[10]!lkli/12</definedName>
    <definedName name="jkio">[8]!lkli/12</definedName>
    <definedName name="jkj" localSheetId="8">[161]FL00008!$D$6</definedName>
    <definedName name="jkj" localSheetId="5">[77]FL00008!$D$6</definedName>
    <definedName name="jkj" localSheetId="3">[77]FL00008!$D$6</definedName>
    <definedName name="jkj" localSheetId="4">[77]FL00008!$D$6</definedName>
    <definedName name="jkj" localSheetId="9">[161]FL00008!$D$6</definedName>
    <definedName name="jkj" localSheetId="0">[162]FL00008!$D$6</definedName>
    <definedName name="jkj">[79]FL00008!$D$6</definedName>
    <definedName name="jkjaksjfksjkaf" localSheetId="5">#REF!</definedName>
    <definedName name="jkjaksjfksjkaf" localSheetId="3">#REF!</definedName>
    <definedName name="jkjaksjfksjkaf" localSheetId="4">#REF!</definedName>
    <definedName name="jkjaksjfksjkaf">#REF!</definedName>
    <definedName name="jkjkjku" localSheetId="8">#N/A</definedName>
    <definedName name="jkjkjku" localSheetId="5">#N/A</definedName>
    <definedName name="jkjkjku" localSheetId="4">#N/A</definedName>
    <definedName name="jkjkjku" localSheetId="9">#N/A</definedName>
    <definedName name="jkjkjku" localSheetId="0">IF(#REF!&gt;='[9]รายชื่อบริษัทเช่า ปี 55'!Total.Payment,"",#REF!+1)</definedName>
    <definedName name="jkjkjku">#N/A</definedName>
    <definedName name="jkjkjku_1">#N/A</definedName>
    <definedName name="jkjkjku_2">#N/A</definedName>
    <definedName name="jkjksdjfksadjkflsdjk" localSheetId="10">#REF!</definedName>
    <definedName name="jkjksdjfksadjkflsdjk" localSheetId="8">#REF!</definedName>
    <definedName name="jkjksdjfksadjkflsdjk" localSheetId="5">#REF!</definedName>
    <definedName name="jkjksdjfksadjkflsdjk" localSheetId="3">#REF!</definedName>
    <definedName name="jkjksdjfksadjkflsdjk" localSheetId="4">#REF!</definedName>
    <definedName name="jkjksdjfksadjkflsdjk" localSheetId="2">#REF!</definedName>
    <definedName name="jkjksdjfksadjkflsdjk">#REF!</definedName>
    <definedName name="jkk" localSheetId="10">#N/A</definedName>
    <definedName name="jkk" localSheetId="8">IF([161]FL00008!$G1048576&lt;0.05,0,IF(Statement!dscd&lt;=[8]!loi,[8]!lll*[8]!popp,Statement!jkj))</definedName>
    <definedName name="jkk" localSheetId="5">#N/A</definedName>
    <definedName name="jkk" localSheetId="3">#N/A</definedName>
    <definedName name="jkk" localSheetId="9">IF([161]FL00008!$G1048576&lt;0.05,0,IF(งบสรรพากร!dscd&lt;=[8]!loi,[8]!lll*[8]!popp,งบสรรพากร!jkj))</definedName>
    <definedName name="jkk" localSheetId="2">IF([79]FL00008!$G1048576&lt;0.05,0,IF('ภพ 30'!dscd&lt;=[0]!loi,[22]!lll*[22]!popp,[0]!jkj))</definedName>
    <definedName name="jkk" localSheetId="0">#N/A</definedName>
    <definedName name="jkk">IF([79]FL00008!$G1048576&lt;0.05,0,IF(dscd&lt;=loi,[22]!lll*[22]!popp,jkj))</definedName>
    <definedName name="jkkdgsfsrghgghdgdgdgh" localSheetId="5">'[117]Main Sum (Hotel &amp; Residences)'!#REF!</definedName>
    <definedName name="jkkdgsfsrghgghdgdgdgh" localSheetId="3">'[117]Main Sum (Hotel &amp; Residences)'!#REF!</definedName>
    <definedName name="jkkdgsfsrghgghdgdgdgh" localSheetId="4">'[117]Main Sum (Hotel &amp; Residences)'!#REF!</definedName>
    <definedName name="jkkdgsfsrghgghdgdgdgh">'[118]Main Sum (Hotel &amp; Residences)'!#REF!</definedName>
    <definedName name="JKKKKKKKKKKKKK">IF(#REF!&gt;=___to9,"",#REF!+1)</definedName>
    <definedName name="jklfs">#REF!</definedName>
    <definedName name="jkli">#N/A</definedName>
    <definedName name="jkljkljkkl">#N/A</definedName>
    <definedName name="jklkhj">#N/A</definedName>
    <definedName name="jkloiu" localSheetId="10">#REF!</definedName>
    <definedName name="jkloiu" localSheetId="8">#REF!</definedName>
    <definedName name="jkloiu" localSheetId="5">#REF!</definedName>
    <definedName name="jkloiu" localSheetId="3">#REF!</definedName>
    <definedName name="jkloiu" localSheetId="4">#REF!</definedName>
    <definedName name="jkloiu" localSheetId="2">#REF!</definedName>
    <definedName name="jkloiu">#REF!</definedName>
    <definedName name="jklsjfkjskfjksljkf" localSheetId="10">#REF!</definedName>
    <definedName name="jklsjfkjskfjksljkf" localSheetId="4">#REF!</definedName>
    <definedName name="jklsjfkjskfjksljkf" localSheetId="2">#REF!</definedName>
    <definedName name="jklsjfkjskfjksljkf">#REF!</definedName>
    <definedName name="jksjdfksjkfjksjfk" localSheetId="10">#REF!</definedName>
    <definedName name="jksjdfksjkfjksjfk" localSheetId="4">#REF!</definedName>
    <definedName name="jksjdfksjkfjksjfk" localSheetId="2">#REF!</definedName>
    <definedName name="jksjdfksjkfjksjfk">#REF!</definedName>
    <definedName name="jksjfksjfksjkd" localSheetId="10">#REF!</definedName>
    <definedName name="jksjfksjfksjkd" localSheetId="4">#REF!</definedName>
    <definedName name="jksjfksjfksjkd" localSheetId="2">#REF!</definedName>
    <definedName name="jksjfksjfksjkd">#REF!</definedName>
    <definedName name="jksjfksjfl" localSheetId="4">#REF!</definedName>
    <definedName name="jksjfksjfl">#REF!</definedName>
    <definedName name="jksjfksjkfjskfj" localSheetId="10">#REF!</definedName>
    <definedName name="jksjfksjkfjskfj" localSheetId="4">#REF!</definedName>
    <definedName name="jksjfksjkfjskfj" localSheetId="2">#REF!</definedName>
    <definedName name="jksjfksjkfjskfj">#REF!</definedName>
    <definedName name="jksjfsjkfjskfj" localSheetId="10">#REF!</definedName>
    <definedName name="jksjfsjkfjskfj" localSheetId="4">#REF!</definedName>
    <definedName name="jksjfsjkfjskfj" localSheetId="2">#REF!</definedName>
    <definedName name="jksjfsjkfjskfj">#REF!</definedName>
    <definedName name="jksjfsjofiweuirwur" localSheetId="4">#REF!</definedName>
    <definedName name="jksjfsjofiweuirwur">#REF!</definedName>
    <definedName name="jku" localSheetId="10">IF(#REF!&gt;=[0]!กห,"",#REF!+1)</definedName>
    <definedName name="jku" localSheetId="8">IF(#REF!&gt;=กห,"",#REF!+1)</definedName>
    <definedName name="jku" localSheetId="5">IF(#REF!&gt;=กห,"",#REF!+1)</definedName>
    <definedName name="jku" localSheetId="3">IF(#REF!&gt;=กห,"",#REF!+1)</definedName>
    <definedName name="jku" localSheetId="4">IF(#REF!&gt;=กห,"",#REF!+1)</definedName>
    <definedName name="jku" localSheetId="9">IF(#REF!&gt;=กห,"",#REF!+1)</definedName>
    <definedName name="jku" localSheetId="2">IF(#REF!&gt;=[0]!กห,"",#REF!+1)</definedName>
    <definedName name="jku" localSheetId="0">IF(#REF!&gt;=กห,"",#REF!+1)</definedName>
    <definedName name="jku">IF(#REF!&gt;=กห,"",#REF!+1)</definedName>
    <definedName name="jrkwejrkjwkjkjksjfks" localSheetId="10">#REF!</definedName>
    <definedName name="jrkwejrkjwkjkjksjfks" localSheetId="4">#REF!</definedName>
    <definedName name="jrkwejrkjwkjkjksjfks" localSheetId="2">#REF!</definedName>
    <definedName name="jrkwejrkjwkjkjksjfks">#REF!</definedName>
    <definedName name="jrkwjkrjwkl" localSheetId="10">#REF!</definedName>
    <definedName name="jrkwjkrjwkl" localSheetId="4">#REF!</definedName>
    <definedName name="jrkwjkrjwkl" localSheetId="2">#REF!</definedName>
    <definedName name="jrkwjkrjwkl">#REF!</definedName>
    <definedName name="jsfjksfjksjkfskjd" localSheetId="10">#REF!</definedName>
    <definedName name="jsfjksfjksjkfskjd" localSheetId="4">#REF!</definedName>
    <definedName name="jsfjksfjksjkfskjd" localSheetId="2">#REF!</definedName>
    <definedName name="jsfjksfjksjkfskjd">#REF!</definedName>
    <definedName name="jskfjklsjfklsjfkj" localSheetId="10">#REF!</definedName>
    <definedName name="jskfjklsjfklsjfkj" localSheetId="4">#REF!</definedName>
    <definedName name="jskfjklsjfklsjfkj" localSheetId="2">#REF!</definedName>
    <definedName name="jskfjklsjfklsjfkj">#REF!</definedName>
    <definedName name="jskfjksjfksjkfjsk" localSheetId="4">#REF!</definedName>
    <definedName name="jskfjksjfksjkfjsk">#REF!</definedName>
    <definedName name="jskfjskdfjksjf" localSheetId="10">#REF!</definedName>
    <definedName name="jskfjskdfjksjf" localSheetId="4">#REF!</definedName>
    <definedName name="jskfjskdfjksjf" localSheetId="2">#REF!</definedName>
    <definedName name="jskfjskdfjksjf">#REF!</definedName>
    <definedName name="jskfjskfjksjkfjskjfk" localSheetId="10">#REF!</definedName>
    <definedName name="jskfjskfjksjkfjskjfk" localSheetId="4">#REF!</definedName>
    <definedName name="jskfjskfjksjkfjskjfk" localSheetId="2">#REF!</definedName>
    <definedName name="jskfjskfjksjkfjskjfk">#REF!</definedName>
    <definedName name="JTRJYTY">___int8/12</definedName>
    <definedName name="jujh" localSheetId="8">IF(Statement!ewde&gt;[8]!vfcv,1,"")</definedName>
    <definedName name="jujh" localSheetId="5">#N/A</definedName>
    <definedName name="jujh" localSheetId="3">#N/A</definedName>
    <definedName name="jujh" localSheetId="9">IF(งบสรรพากร!ewde&gt;[8]!vfcv,1,"")</definedName>
    <definedName name="jujh" localSheetId="0">#N/A</definedName>
    <definedName name="jujh">IF(ewde&gt;[8]!vfcv,1,"")</definedName>
    <definedName name="k" localSheetId="8">IF(#REF!&gt;=o,"",#REF!+1)</definedName>
    <definedName name="k" localSheetId="9">IF(#REF!&gt;=o,"",#REF!+1)</definedName>
    <definedName name="k" localSheetId="2">#N/A</definedName>
    <definedName name="k">#N/A</definedName>
    <definedName name="k_1">#N/A</definedName>
    <definedName name="k_2">#N/A</definedName>
    <definedName name="kai">#N/A</definedName>
    <definedName name="kank">#N/A</definedName>
    <definedName name="karjweuriuwiru" localSheetId="10">#REF!</definedName>
    <definedName name="karjweuriuwiru" localSheetId="8">#REF!</definedName>
    <definedName name="karjweuriuwiru" localSheetId="5">#REF!</definedName>
    <definedName name="karjweuriuwiru" localSheetId="3">#REF!</definedName>
    <definedName name="karjweuriuwiru" localSheetId="4">#REF!</definedName>
    <definedName name="karjweuriuwiru" localSheetId="2">#REF!</definedName>
    <definedName name="karjweuriuwiru">#REF!</definedName>
    <definedName name="kbank" localSheetId="5">IF([194]!dfgdfgdfg&gt;[15]ตารางชำระหนี้!First_Payment,1,"")</definedName>
    <definedName name="kbank" localSheetId="3">IF([194]!dfgdfgdfg&gt;[15]ตารางชำระหนี้!First_Payment,1,"")</definedName>
    <definedName name="kbank" localSheetId="4">IF([194]!dfgdfgdfg&gt;[15]ตารางชำระหนี้!First_Payment,1,"")</definedName>
    <definedName name="kbank">IF([194]!dfgdfgdfg&gt;[12]ตารางชำระหนี้!First_Payment,1,"")</definedName>
    <definedName name="kbank1" localSheetId="5">#N/A</definedName>
    <definedName name="kbank1" localSheetId="4">#N/A</definedName>
    <definedName name="kbank1" localSheetId="0">#N/A</definedName>
    <definedName name="kbank1">#N/A</definedName>
    <definedName name="KC" localSheetId="10">#REF!</definedName>
    <definedName name="KC" localSheetId="5">#REF!</definedName>
    <definedName name="KC" localSheetId="3">#REF!</definedName>
    <definedName name="KC" localSheetId="4">#REF!</definedName>
    <definedName name="KC" localSheetId="2">#REF!</definedName>
    <definedName name="KC">#REF!</definedName>
    <definedName name="kdislswsss" localSheetId="10">#REF!</definedName>
    <definedName name="kdislswsss" localSheetId="2">#REF!</definedName>
    <definedName name="kdislswsss">#REF!</definedName>
    <definedName name="kdow03slslsows" localSheetId="10">[135]finance!#REF!</definedName>
    <definedName name="kdow03slslsows" localSheetId="8">[135]finance!#REF!</definedName>
    <definedName name="kdow03slslsows" localSheetId="5">[135]finance!#REF!</definedName>
    <definedName name="kdow03slslsows" localSheetId="3">[135]finance!#REF!</definedName>
    <definedName name="kdow03slslsows" localSheetId="4">[135]finance!#REF!</definedName>
    <definedName name="kdow03slslsows" localSheetId="2">[135]finance!#REF!</definedName>
    <definedName name="kdow03slslsows" localSheetId="0">[135]finance!#REF!</definedName>
    <definedName name="kdow03slslsows">[135]finance!#REF!</definedName>
    <definedName name="kdsk">#N/A</definedName>
    <definedName name="key" localSheetId="3">#REF!</definedName>
    <definedName name="key" localSheetId="0">#REF!</definedName>
    <definedName name="key">#REF!</definedName>
    <definedName name="kfii">#N/A</definedName>
    <definedName name="kfirkf" localSheetId="10">#REF!</definedName>
    <definedName name="kfirkf" localSheetId="8">#REF!</definedName>
    <definedName name="kfirkf" localSheetId="5">#REF!</definedName>
    <definedName name="kfirkf" localSheetId="7">#REF!</definedName>
    <definedName name="kfirkf" localSheetId="3">#REF!</definedName>
    <definedName name="kfirkf" localSheetId="2">#REF!</definedName>
    <definedName name="kfirkf">#REF!</definedName>
    <definedName name="kflskdlfk" localSheetId="10">#REF!</definedName>
    <definedName name="kflskdlfk" localSheetId="4">#REF!</definedName>
    <definedName name="kflskdlfk" localSheetId="2">#REF!</definedName>
    <definedName name="kflskdlfk">#REF!</definedName>
    <definedName name="kfsjkfsjkfjskfjks" localSheetId="10">#REF!</definedName>
    <definedName name="kfsjkfsjkfjskfjks" localSheetId="4">#REF!</definedName>
    <definedName name="kfsjkfsjkfjskfjks" localSheetId="2">#REF!</definedName>
    <definedName name="kfsjkfsjkfjskfjks">#REF!</definedName>
    <definedName name="kfskfjksjfk" localSheetId="10">#REF!</definedName>
    <definedName name="kfskfjksjfk" localSheetId="4">#REF!</definedName>
    <definedName name="kfskfjksjfk" localSheetId="2">#REF!</definedName>
    <definedName name="kfskfjksjfk">#REF!</definedName>
    <definedName name="khjhjj" localSheetId="8">#N/A</definedName>
    <definedName name="khjhjj" localSheetId="5">#N/A</definedName>
    <definedName name="khjhjj" localSheetId="4">#N/A</definedName>
    <definedName name="khjhjj" localSheetId="9">#N/A</definedName>
    <definedName name="khjhjj" localSheetId="0">#N/A</definedName>
    <definedName name="khjhjj">#N/A</definedName>
    <definedName name="khjhjj_1">#N/A</definedName>
    <definedName name="khjhjj_2">#N/A</definedName>
    <definedName name="KI" localSheetId="8">#REF!</definedName>
    <definedName name="KI" localSheetId="9">#REF!</definedName>
    <definedName name="ki">#N/A</definedName>
    <definedName name="kiaisiwkakkajff" localSheetId="10">[246]finance!#REF!</definedName>
    <definedName name="kiaisiwkakkajff" localSheetId="8">[246]finance!#REF!</definedName>
    <definedName name="kiaisiwkakkajff" localSheetId="5">[246]finance!#REF!</definedName>
    <definedName name="kiaisiwkakkajff" localSheetId="3">[246]finance!#REF!</definedName>
    <definedName name="kiaisiwkakkajff" localSheetId="4">[246]finance!#REF!</definedName>
    <definedName name="kiaisiwkakkajff" localSheetId="2">[246]finance!#REF!</definedName>
    <definedName name="kiaisiwkakkajff">[246]finance!#REF!</definedName>
    <definedName name="kik" localSheetId="10">#REF!</definedName>
    <definedName name="kik" localSheetId="8">#REF!</definedName>
    <definedName name="kik" localSheetId="5">#REF!</definedName>
    <definedName name="kik" localSheetId="3">#REF!</definedName>
    <definedName name="kik" localSheetId="4">#REF!</definedName>
    <definedName name="kik" localSheetId="2">#REF!</definedName>
    <definedName name="kik">#REF!</definedName>
    <definedName name="kil" localSheetId="10">#N/A</definedName>
    <definedName name="kil" localSheetId="8">IF([161]FL00008!$G1048576&lt;0.05,0,[161]FL00008!$G1048576*Statement!ioo)</definedName>
    <definedName name="kil" localSheetId="5">#N/A</definedName>
    <definedName name="kil" localSheetId="3">#N/A</definedName>
    <definedName name="kil" localSheetId="9">IF([161]FL00008!$G1048576&lt;0.05,0,[161]FL00008!$G1048576*งบสรรพากร!ioo)</definedName>
    <definedName name="kil" localSheetId="2">IF([79]FL00008!$G1048576&lt;0.05,0,[79]FL00008!$G1048576*[22]!ioo)</definedName>
    <definedName name="kil" localSheetId="0">#N/A</definedName>
    <definedName name="kil">IF([79]FL00008!$G1048576&lt;0.05,0,[79]FL00008!$G1048576*[22]!ioo)</definedName>
    <definedName name="kio" localSheetId="10">IF(#REF!&gt;=[0]!tre,"",#REF!+1)</definedName>
    <definedName name="kio" localSheetId="8">IF(#REF!&gt;=tre,"",#REF!+1)</definedName>
    <definedName name="kio" localSheetId="5">IF(#REF!&gt;=tre,"",#REF!+1)</definedName>
    <definedName name="kio" localSheetId="7">IF(#REF!&gt;=tre,"",#REF!+1)</definedName>
    <definedName name="kio" localSheetId="3">IF(#REF!&gt;=tre,"",#REF!+1)</definedName>
    <definedName name="kio" localSheetId="4">IF(#REF!&gt;=tre,"",#REF!+1)</definedName>
    <definedName name="kio" localSheetId="9">IF(#REF!&gt;=tre,"",#REF!+1)</definedName>
    <definedName name="kio" localSheetId="2">#N/A</definedName>
    <definedName name="kio" localSheetId="0">IF(#REF!&gt;=tre,"",#REF!+1)</definedName>
    <definedName name="kio">IF(#REF!&gt;=tre,"",#REF!+1)</definedName>
    <definedName name="kiol" localSheetId="5">IF('[113]PN47-0818'!$A1048576&gt;=[8]!ไกห,"",'[113]PN47-0818'!$A1048576+1)</definedName>
    <definedName name="kiol" localSheetId="3">IF('[113]PN47-0818'!$A1048576&gt;=[8]!ไกห,"",'[113]PN47-0818'!$A1048576+1)</definedName>
    <definedName name="kiol" localSheetId="4">IF('[113]PN47-0818'!$A1048576&gt;=[8]!ไกห,"",'[113]PN47-0818'!$A1048576+1)</definedName>
    <definedName name="kiol" localSheetId="0">IF('[171]PN47-0818'!$A1048576&gt;=[10]!ไกห,"",'[171]PN47-0818'!$A1048576+1)</definedName>
    <definedName name="kiol">IF('[113]PN47-0818'!$A1048576&gt;=[8]!ไกห,"",'[113]PN47-0818'!$A1048576+1)</definedName>
    <definedName name="kiuyythg" localSheetId="10">[247]finance!#REF!</definedName>
    <definedName name="kiuyythg" localSheetId="8">[248]finance!#REF!</definedName>
    <definedName name="kiuyythg" localSheetId="5">[249]finance!#REF!</definedName>
    <definedName name="kiuyythg" localSheetId="3">[249]finance!#REF!</definedName>
    <definedName name="kiuyythg" localSheetId="4">[249]finance!#REF!</definedName>
    <definedName name="kiuyythg" localSheetId="2">[247]finance!#REF!</definedName>
    <definedName name="kiuyythg" localSheetId="0">[248]finance!#REF!</definedName>
    <definedName name="kiuyythg">[247]finance!#REF!</definedName>
    <definedName name="kiwrioweurworuioweu">#N/A</definedName>
    <definedName name="kj" localSheetId="5">IF([115]FL00008!XFD1&lt;0.05,0,[115]FL00008!$B1-[115]FL00008!$D1)</definedName>
    <definedName name="kj" localSheetId="3">IF([115]FL00008!XFD1&lt;0.05,0,[115]FL00008!$B1-[115]FL00008!$D1)</definedName>
    <definedName name="kj" localSheetId="4">IF([115]FL00008!XFD1&lt;0.05,0,[115]FL00008!$B1-[115]FL00008!$D1)</definedName>
    <definedName name="kj" localSheetId="0">IF([116]FL00008!XFD1&lt;0.05,0,[116]FL00008!$B1-[116]FL00008!$D1)</definedName>
    <definedName name="kj">IF([115]FL00008!XFD1&lt;0.05,0,[115]FL00008!$B1-[115]FL00008!$D1)</definedName>
    <definedName name="kjaksaakaoheaaaa" localSheetId="10">#REF!</definedName>
    <definedName name="kjaksaakaoheaaaa" localSheetId="8">#REF!</definedName>
    <definedName name="kjaksaakaoheaaaa" localSheetId="5">#REF!</definedName>
    <definedName name="kjaksaakaoheaaaa" localSheetId="3">#REF!</definedName>
    <definedName name="kjaksaakaoheaaaa" localSheetId="4">#REF!</definedName>
    <definedName name="kjaksaakaoheaaaa" localSheetId="2">#REF!</definedName>
    <definedName name="kjaksaakaoheaaaa">#REF!</definedName>
    <definedName name="kjhjhhgghttht" localSheetId="5">'[117]Main Sum (Hotel &amp; Residences)'!#REF!</definedName>
    <definedName name="kjhjhhgghttht" localSheetId="3">'[117]Main Sum (Hotel &amp; Residences)'!#REF!</definedName>
    <definedName name="kjhjhhgghttht" localSheetId="4">'[117]Main Sum (Hotel &amp; Residences)'!#REF!</definedName>
    <definedName name="kjhjhhgghttht">'[118]Main Sum (Hotel &amp; Residences)'!#REF!</definedName>
    <definedName name="kjl" localSheetId="10">IF([126]Sheet3!#REF!="",0,[126]Sheet3!#REF!+[126]Sheet3!#REF!)</definedName>
    <definedName name="kjl" localSheetId="8">IF([126]Sheet3!#REF!="",0,[126]Sheet3!#REF!+[126]Sheet3!#REF!)</definedName>
    <definedName name="kjl" localSheetId="5">IF([126]Sheet3!#REF!="",0,[126]Sheet3!#REF!+[126]Sheet3!#REF!)</definedName>
    <definedName name="kjl" localSheetId="3">IF([126]Sheet3!#REF!="",0,[126]Sheet3!#REF!+[126]Sheet3!#REF!)</definedName>
    <definedName name="kjl" localSheetId="4">IF([126]Sheet3!#REF!="",0,[126]Sheet3!#REF!+[126]Sheet3!#REF!)</definedName>
    <definedName name="kjl" localSheetId="9">IF([126]Sheet3!#REF!="",0,[126]Sheet3!#REF!+[126]Sheet3!#REF!)</definedName>
    <definedName name="kjl" localSheetId="2">IF([250]Sheet3!#REF!="",0,[250]Sheet3!#REF!+[250]Sheet3!#REF!)</definedName>
    <definedName name="kjl" localSheetId="0">IF([251]Sheet3!#REF!="",0,[251]Sheet3!#REF!+[251]Sheet3!#REF!)</definedName>
    <definedName name="kjl">IF([250]Sheet3!#REF!="",0,[250]Sheet3!#REF!+[250]Sheet3!#REF!)</definedName>
    <definedName name="kjskfj" localSheetId="10">#REF!</definedName>
    <definedName name="kjskfj" localSheetId="8">#REF!</definedName>
    <definedName name="kjskfj" localSheetId="5">#REF!</definedName>
    <definedName name="kjskfj" localSheetId="3">#REF!</definedName>
    <definedName name="kjskfj" localSheetId="4">#REF!</definedName>
    <definedName name="kjskfj" localSheetId="2">#REF!</definedName>
    <definedName name="kjskfj">#REF!</definedName>
    <definedName name="kju" localSheetId="5">#N/A</definedName>
    <definedName name="kju" localSheetId="4">#N/A</definedName>
    <definedName name="kju" localSheetId="0">([194]!loan2*12)+[194]!loan3</definedName>
    <definedName name="kju">#N/A</definedName>
    <definedName name="kjuio">'[252]ตารางผ่อน ธพว. กู้เดิม'!$E$4</definedName>
    <definedName name="kjwhrjwehrjweh" localSheetId="10">#REF!</definedName>
    <definedName name="kjwhrjwehrjweh" localSheetId="8">#REF!</definedName>
    <definedName name="kjwhrjwehrjweh" localSheetId="5">#REF!</definedName>
    <definedName name="kjwhrjwehrjweh" localSheetId="3">#REF!</definedName>
    <definedName name="kjwhrjwehrjweh" localSheetId="4">#REF!</definedName>
    <definedName name="kjwhrjwehrjweh" localSheetId="2">#REF!</definedName>
    <definedName name="kjwhrjwehrjweh">#REF!</definedName>
    <definedName name="kk" localSheetId="10">#REF!</definedName>
    <definedName name="kk" localSheetId="8">#N/A</definedName>
    <definedName name="kk" localSheetId="5">#REF!</definedName>
    <definedName name="kk" localSheetId="3">#REF!</definedName>
    <definedName name="kk" localSheetId="4">#REF!</definedName>
    <definedName name="kk" localSheetId="9">#N/A</definedName>
    <definedName name="kk" localSheetId="2">#REF!</definedName>
    <definedName name="kk" localSheetId="0">#REF!</definedName>
    <definedName name="kk">#REF!</definedName>
    <definedName name="kkk" localSheetId="5">#N/A</definedName>
    <definedName name="kkk" localSheetId="4">#N/A</definedName>
    <definedName name="kkk" localSheetId="0">('[9]รายชื่อบริษัทเช่า ปี 55'!Term_In_Year*12)+'[9]รายชื่อบริษัทเช่า ปี 55'!Term_In_Month</definedName>
    <definedName name="kkk">#N/A</definedName>
    <definedName name="kkkjkkjuukuk" localSheetId="5">'[117]Main Sum (Hotel &amp; Residences)'!#REF!</definedName>
    <definedName name="kkkjkkjuukuk" localSheetId="3">'[117]Main Sum (Hotel &amp; Residences)'!#REF!</definedName>
    <definedName name="kkkjkkjuukuk" localSheetId="4">'[117]Main Sum (Hotel &amp; Residences)'!#REF!</definedName>
    <definedName name="kkkjkkjuukuk" localSheetId="0">'[118]Main Sum (Hotel &amp; Residences)'!#REF!</definedName>
    <definedName name="kkkjkkjuukuk">'[118]Main Sum (Hotel &amp; Residences)'!#REF!</definedName>
    <definedName name="kkkk">#N/A</definedName>
    <definedName name="kkkkk" localSheetId="10">#REF!</definedName>
    <definedName name="kkkkk" localSheetId="8">#REF!</definedName>
    <definedName name="kkkkk" localSheetId="5">#REF!</definedName>
    <definedName name="kkkkk" localSheetId="3">#REF!</definedName>
    <definedName name="kkkkk" localSheetId="2">#REF!</definedName>
    <definedName name="kkkkk">#REF!</definedName>
    <definedName name="kkkkkk" localSheetId="5">[253]!xxxxxxx/12</definedName>
    <definedName name="kkkkkk" localSheetId="3">[253]!xxxxxxx/12</definedName>
    <definedName name="kkkkkk" localSheetId="4">[253]!xxxxxxx/12</definedName>
    <definedName name="kkkkkk">[254]!xxxxxxx/12</definedName>
    <definedName name="kkkkkkk">#N/A</definedName>
    <definedName name="kkkkkkkk" localSheetId="5">IF(#REF!&lt;0.05,0,#REF!*[13]!kkkkkk)</definedName>
    <definedName name="kkkkkkkk" localSheetId="3">IF(#REF!&lt;0.05,0,#REF!*[13]!kkkkkk)</definedName>
    <definedName name="kkkkkkkk" localSheetId="4">IF(#REF!&lt;0.05,0,#REF!*[13]!kkkkkk)</definedName>
    <definedName name="kkkkkkkk" localSheetId="0">IF(#REF!&lt;0.05,0,#REF!*[14]!kkkkkk)</definedName>
    <definedName name="kkkkkkkk">IF(#REF!&lt;0.05,0,#REF!*[14]!kkkkkk)</definedName>
    <definedName name="kkkkkkkkk" localSheetId="10">[108]finance!#REF!</definedName>
    <definedName name="kkkkkkkkk" localSheetId="8">[109]finance!#REF!</definedName>
    <definedName name="kkkkkkkkk" localSheetId="5">[110]finance!#REF!</definedName>
    <definedName name="kkkkkkkkk" localSheetId="3">[110]finance!#REF!</definedName>
    <definedName name="kkkkkkkkk" localSheetId="4">[110]finance!#REF!</definedName>
    <definedName name="kkkkkkkkk" localSheetId="2">[108]finance!#REF!</definedName>
    <definedName name="kkkkkkkkk" localSheetId="0">[109]finance!#REF!</definedName>
    <definedName name="kkkkkkkkk">[108]finance!#REF!</definedName>
    <definedName name="kkkkkkkkkk" localSheetId="10">IF(#REF!&lt;0.05,0,#REF!-#REF!)</definedName>
    <definedName name="kkkkkkkkkk" localSheetId="8">IF(#REF!&lt;0.05,0,#REF!-#REF!)</definedName>
    <definedName name="kkkkkkkkkk" localSheetId="5">IF(#REF!&lt;0.05,0,#REF!-#REF!)</definedName>
    <definedName name="kkkkkkkkkk" localSheetId="3">IF(#REF!&lt;0.05,0,#REF!-#REF!)</definedName>
    <definedName name="kkkkkkkkkk" localSheetId="4">IF(#REF!&lt;0.05,0,#REF!-#REF!)</definedName>
    <definedName name="kkkkkkkkkk" localSheetId="9">IF(#REF!&lt;0.05,0,#REF!-#REF!)</definedName>
    <definedName name="kkkkkkkkkk" localSheetId="2">IF(#REF!&lt;0.05,0,#REF!-#REF!)</definedName>
    <definedName name="kkkkkkkkkk">IF(#REF!&lt;0.05,0,#REF!-#REF!)</definedName>
    <definedName name="kkkkkkkkkkk">#N/A</definedName>
    <definedName name="kkljhui9piohuiooi" localSheetId="5">IF([255]ผ่อนชำระ!$A1048576&gt;=อ,"",[255]ผ่อนชำระ!$A1048576+1)</definedName>
    <definedName name="kkljhui9piohuiooi" localSheetId="3">IF([255]ผ่อนชำระ!$A1048576&gt;=อ,"",[255]ผ่อนชำระ!$A1048576+1)</definedName>
    <definedName name="kkljhui9piohuiooi" localSheetId="4">IF([255]ผ่อนชำระ!$A1048576&gt;=อ,"",[255]ผ่อนชำระ!$A1048576+1)</definedName>
    <definedName name="kkljhui9piohuiooi" localSheetId="0">IF([256]ผ่อนชำระ!$A1048576&gt;=อ,"",[256]ผ่อนชำระ!$A1048576+1)</definedName>
    <definedName name="kkljhui9piohuiooi">IF([256]ผ่อนชำระ!$A1048576&gt;=อ,"",[256]ผ่อนชำระ!$A1048576+1)</definedName>
    <definedName name="klf">IF(#REF!&lt;0.05,0,#REF!*[0]!Interest.Period)</definedName>
    <definedName name="kli">#N/A</definedName>
    <definedName name="klklk" localSheetId="10">#REF!</definedName>
    <definedName name="klklk" localSheetId="8">#REF!</definedName>
    <definedName name="klklk" localSheetId="5">#REF!</definedName>
    <definedName name="klklk" localSheetId="3">#REF!</definedName>
    <definedName name="klklk" localSheetId="4">#REF!</definedName>
    <definedName name="klklk" localSheetId="2">#REF!</definedName>
    <definedName name="klklk">#REF!</definedName>
    <definedName name="kll">#N/A</definedName>
    <definedName name="klo" localSheetId="10">IF(#REF!&lt;0.05,0,#REF!*[0]!xde)</definedName>
    <definedName name="klo" localSheetId="8">IF(#REF!&lt;0.05,0,#REF!*xde)</definedName>
    <definedName name="klo" localSheetId="5">IF(#REF!&lt;0.05,0,#REF!*xde)</definedName>
    <definedName name="klo" localSheetId="3">IF(#REF!&lt;0.05,0,#REF!*xde)</definedName>
    <definedName name="klo" localSheetId="4">IF(#REF!&lt;0.05,0,#REF!*xde)</definedName>
    <definedName name="klo" localSheetId="9">IF(#REF!&lt;0.05,0,#REF!*xde)</definedName>
    <definedName name="klo" localSheetId="2">IF(#REF!&lt;0.05,0,#REF!*[0]!xde)</definedName>
    <definedName name="klo" localSheetId="0">IF(#REF!&lt;0.05,0,#REF!*xde)</definedName>
    <definedName name="klo">IF(#REF!&lt;0.05,0,#REF!*xde)</definedName>
    <definedName name="klsdjfkljsdlkfjskdfjkl" localSheetId="4">#REF!</definedName>
    <definedName name="klsdjfkljsdlkfjskdfjkl">#REF!</definedName>
    <definedName name="klsjfkjsdkfjksjfksjkfjsk" localSheetId="10">#REF!</definedName>
    <definedName name="klsjfkjsdkfjksjfksjkfjsk" localSheetId="4">#REF!</definedName>
    <definedName name="klsjfkjsdkfjksjfksjkfjsk" localSheetId="2">#REF!</definedName>
    <definedName name="klsjfkjsdkfjksjfksjkfjsk">#REF!</definedName>
    <definedName name="kop" localSheetId="5">Scheduled_Payment+Extra_Payment</definedName>
    <definedName name="kop" localSheetId="3">Scheduled_Payment+Extra_Payment</definedName>
    <definedName name="kop" localSheetId="4">Scheduled_Payment+Extra_Payment</definedName>
    <definedName name="kop" localSheetId="0">Scheduled_Payment+Extra_Payment</definedName>
    <definedName name="kop">Scheduled_Payment+Extra_Payment</definedName>
    <definedName name="koppp">#N/A</definedName>
    <definedName name="kropsrjk" localSheetId="10">#REF!</definedName>
    <definedName name="kropsrjk" localSheetId="5">#REF!</definedName>
    <definedName name="kropsrjk" localSheetId="3">#REF!</definedName>
    <definedName name="kropsrjk" localSheetId="4">#REF!</definedName>
    <definedName name="kropsrjk" localSheetId="2">#REF!</definedName>
    <definedName name="kropsrjk">#REF!</definedName>
    <definedName name="kruiwouriwuriweuriowe" localSheetId="10">#REF!</definedName>
    <definedName name="kruiwouriwuriweuriowe" localSheetId="4">#REF!</definedName>
    <definedName name="kruiwouriwuriweuriowe" localSheetId="2">#REF!</definedName>
    <definedName name="kruiwouriwuriweuriowe">#REF!</definedName>
    <definedName name="ksiwkshamdkds" localSheetId="10">[119]finance!#REF!</definedName>
    <definedName name="ksiwkshamdkds" localSheetId="8">[119]finance!#REF!</definedName>
    <definedName name="ksiwkshamdkds" localSheetId="5">[119]finance!#REF!</definedName>
    <definedName name="ksiwkshamdkds" localSheetId="3">[119]finance!#REF!</definedName>
    <definedName name="ksiwkshamdkds" localSheetId="4">[119]finance!#REF!</definedName>
    <definedName name="ksiwkshamdkds" localSheetId="2">[119]finance!#REF!</definedName>
    <definedName name="ksiwkshamdkds" localSheetId="0">[119]finance!#REF!</definedName>
    <definedName name="ksiwkshamdkds">[119]finance!#REF!</definedName>
    <definedName name="ksjkfjsdkfjksdjflk" localSheetId="5">#REF!</definedName>
    <definedName name="ksjkfjsdkfjksdjflk" localSheetId="3">#REF!</definedName>
    <definedName name="ksjkfjsdkfjksdjflk" localSheetId="4">#REF!</definedName>
    <definedName name="ksjkfjsdkfjksdjflk">#REF!</definedName>
    <definedName name="ksjskk" localSheetId="5">IF(#REF!&lt;0.05,0,#REF!*________________________________________________la5)</definedName>
    <definedName name="ksjskk" localSheetId="3">IF(#REF!&lt;0.05,0,#REF!*________________________________________________la5)</definedName>
    <definedName name="ksjskk" localSheetId="4">IF(#REF!&lt;0.05,0,#REF!*________________________________________________la5)</definedName>
    <definedName name="ksjskk" localSheetId="0">IF(#REF!&lt;0.05,0,#REF!*________________________________________________la5)</definedName>
    <definedName name="ksjskk">IF(#REF!&lt;0.05,0,#REF!*________________________________________________la5)</definedName>
    <definedName name="kslfkskfls" localSheetId="10">#REF!</definedName>
    <definedName name="kslfkskfls" localSheetId="8">#REF!</definedName>
    <definedName name="kslfkskfls" localSheetId="4">#REF!</definedName>
    <definedName name="kslfkskfls" localSheetId="2">#REF!</definedName>
    <definedName name="kslfkskfls">#REF!</definedName>
    <definedName name="kslwoslaSASSSS" localSheetId="10">[119]finance!#REF!</definedName>
    <definedName name="kslwoslaSASSSS" localSheetId="8">[119]finance!#REF!</definedName>
    <definedName name="kslwoslaSASSSS" localSheetId="5">[119]finance!#REF!</definedName>
    <definedName name="kslwoslaSASSSS" localSheetId="3">[119]finance!#REF!</definedName>
    <definedName name="kslwoslaSASSSS" localSheetId="4">[119]finance!#REF!</definedName>
    <definedName name="kslwoslaSASSSS" localSheetId="2">[119]finance!#REF!</definedName>
    <definedName name="kslwoslaSASSSS">[119]finance!#REF!</definedName>
    <definedName name="KT">#N/A</definedName>
    <definedName name="ktb" localSheetId="5">#REF!</definedName>
    <definedName name="ktb" localSheetId="3">#REF!</definedName>
    <definedName name="ktb" localSheetId="4">#REF!</definedName>
    <definedName name="ktb">#REF!</definedName>
    <definedName name="kwrjuwker" localSheetId="10">[7]LSE_ADCO!#REF!</definedName>
    <definedName name="kwrjuwker" localSheetId="8">[7]LSE_ADCO!#REF!</definedName>
    <definedName name="kwrjuwker" localSheetId="5">[7]LSE_ADCO!#REF!</definedName>
    <definedName name="kwrjuwker" localSheetId="3">[7]LSE_ADCO!#REF!</definedName>
    <definedName name="kwrjuwker" localSheetId="4">[7]LSE_ADCO!#REF!</definedName>
    <definedName name="kwrjuwker" localSheetId="2">[7]LSE_ADCO!#REF!</definedName>
    <definedName name="kwrjuwker" localSheetId="0">[7]LSE_ADCO!#REF!</definedName>
    <definedName name="kwrjuwker">[7]LSE_ADCO!#REF!</definedName>
    <definedName name="ky" localSheetId="10">#REF!</definedName>
    <definedName name="ky" localSheetId="8">#REF!</definedName>
    <definedName name="ky" localSheetId="5">#REF!</definedName>
    <definedName name="ky" localSheetId="3">#REF!</definedName>
    <definedName name="ky" localSheetId="4">#REF!</definedName>
    <definedName name="ky" localSheetId="2">#REF!</definedName>
    <definedName name="ky">#REF!</definedName>
    <definedName name="L" localSheetId="10">#REF!</definedName>
    <definedName name="L" localSheetId="8">#REF!</definedName>
    <definedName name="L" localSheetId="5">#REF!</definedName>
    <definedName name="L" localSheetId="4">#REF!</definedName>
    <definedName name="L" localSheetId="9">#REF!</definedName>
    <definedName name="L" localSheetId="2">#REF!</definedName>
    <definedName name="L" localSheetId="0">#REF!</definedName>
    <definedName name="L">#REF!</definedName>
    <definedName name="L_T" localSheetId="10">#REF!</definedName>
    <definedName name="L_T" localSheetId="4">#REF!</definedName>
    <definedName name="L_T" localSheetId="2">#REF!</definedName>
    <definedName name="L_T">#REF!</definedName>
    <definedName name="la" localSheetId="10">#REF!</definedName>
    <definedName name="la" localSheetId="2">#REF!</definedName>
    <definedName name="la">#REF!</definedName>
    <definedName name="LABOR" localSheetId="10">#REF!</definedName>
    <definedName name="LABOR" localSheetId="8">'[73]LMP-WC'!#REF!</definedName>
    <definedName name="LABOR" localSheetId="5">#REF!</definedName>
    <definedName name="LABOR" localSheetId="2">#REF!</definedName>
    <definedName name="LABOR" localSheetId="0">#REF!</definedName>
    <definedName name="LABOR">#REF!</definedName>
    <definedName name="LAND" localSheetId="10">#REF!</definedName>
    <definedName name="LAND" localSheetId="8">#REF!</definedName>
    <definedName name="LAND" localSheetId="2">#REF!</definedName>
    <definedName name="LAND">#REF!</definedName>
    <definedName name="LAND_1">#REF!</definedName>
    <definedName name="LAND_2">#REF!</definedName>
    <definedName name="LAND_3">#REF!</definedName>
    <definedName name="land2" localSheetId="10">#REF!</definedName>
    <definedName name="land2" localSheetId="2">#REF!</definedName>
    <definedName name="land2">#REF!</definedName>
    <definedName name="land3" localSheetId="10">#REF!</definedName>
    <definedName name="land3" localSheetId="4">#REF!</definedName>
    <definedName name="land3" localSheetId="2">#REF!</definedName>
    <definedName name="land3">#REF!</definedName>
    <definedName name="land789" localSheetId="10">#REF!</definedName>
    <definedName name="land789" localSheetId="2">#REF!</definedName>
    <definedName name="land789">#REF!</definedName>
    <definedName name="land9" localSheetId="10">#REF!</definedName>
    <definedName name="land9" localSheetId="2">#REF!</definedName>
    <definedName name="land9">#REF!</definedName>
    <definedName name="Last_Row" localSheetId="8">IF(Values_Entered,Statement!Header_Row+Statement!Number_of_Payments,Statement!Header_Row)</definedName>
    <definedName name="Last_Row" localSheetId="9">#N/A</definedName>
    <definedName name="Last_Row">#N/A</definedName>
    <definedName name="Last_Row_1">#N/A</definedName>
    <definedName name="Last_Row_2">#N/A</definedName>
    <definedName name="lastrow">#N/A</definedName>
    <definedName name="LAW" localSheetId="10">#REF!</definedName>
    <definedName name="LAW" localSheetId="8">#REF!</definedName>
    <definedName name="LAW" localSheetId="5">#REF!</definedName>
    <definedName name="LAW" localSheetId="3">#REF!</definedName>
    <definedName name="LAW" localSheetId="4">#REF!</definedName>
    <definedName name="LAW" localSheetId="9">#REF!</definedName>
    <definedName name="LAW" localSheetId="2">#REF!</definedName>
    <definedName name="LAW">#REF!</definedName>
    <definedName name="ldd">#N/A</definedName>
    <definedName name="lfdfk">#N/A</definedName>
    <definedName name="lfjsklsjfjsfjsfk" localSheetId="10">IF(#REF!="",0,#REF!+#REF!)</definedName>
    <definedName name="lfjsklsjfjsfjsfk" localSheetId="8">IF(#REF!="",0,#REF!+#REF!)</definedName>
    <definedName name="lfjsklsjfjsfjsfk" localSheetId="5">IF(#REF!="",0,#REF!+#REF!)</definedName>
    <definedName name="lfjsklsjfjsfjsfk" localSheetId="3">IF(#REF!="",0,#REF!+#REF!)</definedName>
    <definedName name="lfjsklsjfjsfjsfk" localSheetId="4">IF(#REF!="",0,#REF!+#REF!)</definedName>
    <definedName name="lfjsklsjfjsfjsfk" localSheetId="2">IF(#REF!="",0,#REF!+#REF!)</definedName>
    <definedName name="lfjsklsjfjsfjsfk">IF(#REF!="",0,#REF!+#REF!)</definedName>
    <definedName name="LHB">#N/A</definedName>
    <definedName name="liii" localSheetId="5">'[113]PN47-0818'!$H$11:$H$130</definedName>
    <definedName name="liii" localSheetId="3">'[113]PN47-0818'!$H$11:$H$130</definedName>
    <definedName name="liii" localSheetId="4">'[113]PN47-0818'!$H$11:$H$130</definedName>
    <definedName name="liii" localSheetId="0">'[114]PN47-0818'!$H$11:$H$130</definedName>
    <definedName name="liii">'[113]PN47-0818'!$H$11:$H$130</definedName>
    <definedName name="LIMIT_2_4" localSheetId="10">#REF!</definedName>
    <definedName name="LIMIT_2_4" localSheetId="8">#REF!</definedName>
    <definedName name="LIMIT_2_4" localSheetId="5">#REF!</definedName>
    <definedName name="LIMIT_2_4" localSheetId="3">#REF!</definedName>
    <definedName name="LIMIT_2_4" localSheetId="4">#REF!</definedName>
    <definedName name="LIMIT_2_4" localSheetId="2">#REF!</definedName>
    <definedName name="LIMIT_2_4">#REF!</definedName>
    <definedName name="LIMIT_3_4" localSheetId="10">#REF!</definedName>
    <definedName name="LIMIT_3_4" localSheetId="2">#REF!</definedName>
    <definedName name="LIMIT_3_4">#REF!</definedName>
    <definedName name="LIMIT_4" localSheetId="10">#REF!</definedName>
    <definedName name="LIMIT_4" localSheetId="2">#REF!</definedName>
    <definedName name="LIMIT_4">#REF!</definedName>
    <definedName name="LIMIT_4_4" localSheetId="10">#REF!</definedName>
    <definedName name="LIMIT_4_4" localSheetId="2">#REF!</definedName>
    <definedName name="LIMIT_4_4">#REF!</definedName>
    <definedName name="LIMIT_5_4" localSheetId="10">#REF!</definedName>
    <definedName name="LIMIT_5_4" localSheetId="2">#REF!</definedName>
    <definedName name="LIMIT_5_4">#REF!</definedName>
    <definedName name="lio">#N/A</definedName>
    <definedName name="ljjlknjl" localSheetId="8">#N/A</definedName>
    <definedName name="ljjlknjl" localSheetId="5">#N/A</definedName>
    <definedName name="ljjlknjl" localSheetId="4">#N/A</definedName>
    <definedName name="ljjlknjl" localSheetId="9">#N/A</definedName>
    <definedName name="ljjlknjl" localSheetId="0">IF('[9]รายชื่อบริษัทเช่า ปี 55'!Total.Payment&gt;'[9]รายชื่อบริษัทเช่า ปี 55'!First_Payment,1,"")</definedName>
    <definedName name="ljjlknjl">#N/A</definedName>
    <definedName name="ljjlknjl_1">#N/A</definedName>
    <definedName name="ljjlknjl_2">#N/A</definedName>
    <definedName name="lk">#N/A</definedName>
    <definedName name="lki" localSheetId="10">IF('[79]PAYMENT (พยุงศักดิ์)'!Total.Payment&gt;'[79]PAYMENT (พยุงศักดิ์)'!First_Payment,1,"")</definedName>
    <definedName name="lki" localSheetId="8">IF('[161]PAYMENT (พยุงศักดิ์)'!Total.Payment&gt;'[161]PAYMENT (พยุงศักดิ์)'!First_Payment,1,"")</definedName>
    <definedName name="lki" localSheetId="5">IF('[77]PAYMENT (พยุงศักดิ์)'!Total.Payment&gt;'[77]PAYMENT (พยุงศักดิ์)'!First_Payment,1,"")</definedName>
    <definedName name="lki" localSheetId="3">IF('[77]PAYMENT (พยุงศักดิ์)'!Total.Payment&gt;'[77]PAYMENT (พยุงศักดิ์)'!First_Payment,1,"")</definedName>
    <definedName name="lki" localSheetId="4">IF('[77]PAYMENT (พยุงศักดิ์)'!Total.Payment&gt;'[77]PAYMENT (พยุงศักดิ์)'!First_Payment,1,"")</definedName>
    <definedName name="lki" localSheetId="9">IF('[161]PAYMENT (พยุงศักดิ์)'!Total.Payment&gt;'[161]PAYMENT (พยุงศักดิ์)'!First_Payment,1,"")</definedName>
    <definedName name="lki" localSheetId="2">IF('[79]PAYMENT (พยุงศักดิ์)'!Total.Payment&gt;'[79]PAYMENT (พยุงศักดิ์)'!First_Payment,1,"")</definedName>
    <definedName name="lki" localSheetId="0">IF('[78]PAYMENT (พยุงศักดิ์)'!Total.Payment&gt;'[78]PAYMENT (พยุงศักดิ์)'!First_Payment,1,"")</definedName>
    <definedName name="lki">IF('[79]PAYMENT (พยุงศักดิ์)'!Total.Payment&gt;'[79]PAYMENT (พยุงศักดิ์)'!First_Payment,1,"")</definedName>
    <definedName name="lkik" localSheetId="10">#REF!</definedName>
    <definedName name="lkik" localSheetId="8">#REF!</definedName>
    <definedName name="lkik" localSheetId="5">#REF!</definedName>
    <definedName name="lkik" localSheetId="3">#REF!</definedName>
    <definedName name="lkik" localSheetId="4">#REF!</definedName>
    <definedName name="lkik" localSheetId="2">#REF!</definedName>
    <definedName name="lkik">#REF!</definedName>
    <definedName name="lkj">#N/A</definedName>
    <definedName name="lkjkjskfjsdkjfs" localSheetId="10">#REF!</definedName>
    <definedName name="lkjkjskfjsdkjfs" localSheetId="8">#REF!</definedName>
    <definedName name="lkjkjskfjsdkjfs" localSheetId="5">#REF!</definedName>
    <definedName name="lkjkjskfjsdkjfs" localSheetId="3">#REF!</definedName>
    <definedName name="lkjkjskfjsdkjfs" localSheetId="4">#REF!</definedName>
    <definedName name="lkjkjskfjsdkjfs" localSheetId="2">#REF!</definedName>
    <definedName name="lkjkjskfjsdkjfs">#REF!</definedName>
    <definedName name="lkjlkjlkjk">#N/A</definedName>
    <definedName name="lkju" localSheetId="10">IF(#REF!&gt;=[0]!xcds,"",#REF!+1)</definedName>
    <definedName name="lkju" localSheetId="8">IF(#REF!&gt;=xcds,"",#REF!+1)</definedName>
    <definedName name="lkju" localSheetId="5">IF(#REF!&gt;=xcds,"",#REF!+1)</definedName>
    <definedName name="lkju" localSheetId="7">IF(#REF!&gt;=xcds,"",#REF!+1)</definedName>
    <definedName name="lkju" localSheetId="3">IF(#REF!&gt;=xcds,"",#REF!+1)</definedName>
    <definedName name="lkju" localSheetId="4">IF(#REF!&gt;=xcds,"",#REF!+1)</definedName>
    <definedName name="lkju" localSheetId="9">IF(#REF!&gt;=xcds,"",#REF!+1)</definedName>
    <definedName name="lkju" localSheetId="2">IF(#REF!&gt;=[0]!xcds,"",#REF!+1)</definedName>
    <definedName name="lkju" localSheetId="0">IF(#REF!&gt;=xcds,"",#REF!+1)</definedName>
    <definedName name="lkju">IF(#REF!&gt;=xcds,"",#REF!+1)</definedName>
    <definedName name="lkk" localSheetId="10">#REF!</definedName>
    <definedName name="lkk" localSheetId="2">#REF!</definedName>
    <definedName name="lkk">#REF!</definedName>
    <definedName name="lkli" localSheetId="5">'[113]PN47-0818'!$D$4</definedName>
    <definedName name="lkli" localSheetId="3">'[113]PN47-0818'!$D$4</definedName>
    <definedName name="lkli" localSheetId="4">'[113]PN47-0818'!$D$4</definedName>
    <definedName name="lkli" localSheetId="0">'[114]PN47-0818'!$D$4</definedName>
    <definedName name="lkli">'[113]PN47-0818'!$D$4</definedName>
    <definedName name="ll">#N/A</definedName>
    <definedName name="llkkk">#N/A</definedName>
    <definedName name="lll" localSheetId="8">#REF!</definedName>
    <definedName name="lll" localSheetId="5">#N/A</definedName>
    <definedName name="lll" localSheetId="4">#N/A</definedName>
    <definedName name="lll" localSheetId="0">[78]FL00008!$D$2</definedName>
    <definedName name="lll">#N/A</definedName>
    <definedName name="llldl">#N/A</definedName>
    <definedName name="llll" localSheetId="10">IF(#REF!&lt;0.05,0,#REF!-#REF!)</definedName>
    <definedName name="llll" localSheetId="8">IF(#REF!&lt;0.05,0,#REF!-#REF!)</definedName>
    <definedName name="llll" localSheetId="5">IF(#REF!&lt;0.05,0,#REF!-#REF!)</definedName>
    <definedName name="llll" localSheetId="3">IF(#REF!&lt;0.05,0,#REF!-#REF!)</definedName>
    <definedName name="llll" localSheetId="4">IF(#REF!&lt;0.05,0,#REF!-#REF!)</definedName>
    <definedName name="llll" localSheetId="9">IF(#REF!&lt;0.05,0,#REF!-#REF!)</definedName>
    <definedName name="llll" localSheetId="2">IF(#REF!&lt;0.05,0,IF('[79]PAYMENT (พยุงศักดิ์)'!Payment.Number&lt;='[79]PAYMENT (พยุงศักดิ์)'!Free_Principle,'[79]PAYMENT (พยุงศักดิ์)'!Loan_Amount*'[79]PAYMENT (พยุงศักดิ์)'!Interest.Period,'[79]PAYMENT (พยุงศักดิ์)'!Fix_Pay))</definedName>
    <definedName name="llll" localSheetId="0">IF(#REF!&lt;0.05,0,IF('[78]PAYMENT (พยุงศักดิ์)'!Payment.Number&lt;='[78]PAYMENT (พยุงศักดิ์)'!Free_Principle,'[78]PAYMENT (พยุงศักดิ์)'!Loan_Amount*'[78]PAYMENT (พยุงศักดิ์)'!Interest.Period,'[78]PAYMENT (พยุงศักดิ์)'!Fix_Pay))</definedName>
    <definedName name="llll">IF(#REF!&lt;0.05,0,IF('[79]PAYMENT (พยุงศักดิ์)'!Payment.Number&lt;='[79]PAYMENT (พยุงศักดิ์)'!Free_Principle,'[79]PAYMENT (พยุงศักดิ์)'!Loan_Amount*'[79]PAYMENT (พยุงศักดิ์)'!Interest.Period,'[79]PAYMENT (พยุงศักดิ์)'!Fix_Pay))</definedName>
    <definedName name="lllll">#N/A</definedName>
    <definedName name="llllll">#N/A</definedName>
    <definedName name="llllllakassasissaa" localSheetId="10">[246]finance!#REF!</definedName>
    <definedName name="llllllakassasissaa" localSheetId="8">[246]finance!#REF!</definedName>
    <definedName name="llllllakassasissaa" localSheetId="5">[246]finance!#REF!</definedName>
    <definedName name="llllllakassasissaa" localSheetId="3">[246]finance!#REF!</definedName>
    <definedName name="llllllakassasissaa" localSheetId="4">[246]finance!#REF!</definedName>
    <definedName name="llllllakassasissaa" localSheetId="2">[246]finance!#REF!</definedName>
    <definedName name="llllllakassasissaa">[246]finance!#REF!</definedName>
    <definedName name="lllllll" localSheetId="5">#REF!</definedName>
    <definedName name="lllllll" localSheetId="3">#REF!</definedName>
    <definedName name="lllllll" localSheetId="4">#REF!</definedName>
    <definedName name="lllllll">#REF!</definedName>
    <definedName name="lllllllll" localSheetId="10">#REF!</definedName>
    <definedName name="lllllllll" localSheetId="8">#REF!</definedName>
    <definedName name="lllllllll" localSheetId="2">#REF!</definedName>
    <definedName name="lllllllll">#REF!</definedName>
    <definedName name="llllllllllll">#N/A</definedName>
    <definedName name="llllllllllllllllll">#N/A</definedName>
    <definedName name="lnd" localSheetId="2">IF(#REF!="",0,#REF!+#REF!)</definedName>
    <definedName name="lnd">#N/A</definedName>
    <definedName name="LO" localSheetId="8">#REF!</definedName>
    <definedName name="lo" localSheetId="5">#N/A</definedName>
    <definedName name="lo" localSheetId="4">#N/A</definedName>
    <definedName name="LO" localSheetId="9">#REF!</definedName>
    <definedName name="LO" localSheetId="0">#REF!</definedName>
    <definedName name="lo">#N/A</definedName>
    <definedName name="loa">#N/A</definedName>
    <definedName name="loalwalapalfjees" localSheetId="10">[246]finance!#REF!</definedName>
    <definedName name="loalwalapalfjees" localSheetId="8">[246]finance!#REF!</definedName>
    <definedName name="loalwalapalfjees" localSheetId="5">[246]finance!#REF!</definedName>
    <definedName name="loalwalapalfjees" localSheetId="3">[246]finance!#REF!</definedName>
    <definedName name="loalwalapalfjees" localSheetId="4">[246]finance!#REF!</definedName>
    <definedName name="loalwalapalfjees" localSheetId="2">[246]finance!#REF!</definedName>
    <definedName name="loalwalapalfjees" localSheetId="0">[246]finance!#REF!</definedName>
    <definedName name="loalwalapalfjees">[246]finance!#REF!</definedName>
    <definedName name="loan" localSheetId="10">#REF!</definedName>
    <definedName name="loan" localSheetId="8">IF(#REF!&gt;=Statement!payment3,"",#REF!+1)</definedName>
    <definedName name="loan" localSheetId="5">#REF!</definedName>
    <definedName name="loan" localSheetId="3">#REF!</definedName>
    <definedName name="loan" localSheetId="4">#REF!</definedName>
    <definedName name="loan" localSheetId="9">#N/A</definedName>
    <definedName name="loan" localSheetId="2">#REF!</definedName>
    <definedName name="loan" localSheetId="0">#REF!</definedName>
    <definedName name="loan">#REF!</definedName>
    <definedName name="Loan__Amount" localSheetId="8">[86]PAYMENT!$D$4</definedName>
    <definedName name="Loan__Amount" localSheetId="5">[87]Payment!$D$4</definedName>
    <definedName name="Loan__Amount" localSheetId="4">[87]Payment!$D$4</definedName>
    <definedName name="Loan__Amount" localSheetId="9">[86]PAYMENT!$D$4</definedName>
    <definedName name="Loan__Amount" localSheetId="0">[211]PAYMENT!$D$4</definedName>
    <definedName name="Loan__Amount">[87]Payment!$D$4</definedName>
    <definedName name="Loan__Short" localSheetId="8">[86]PAYMENT!$H$12:$H$131</definedName>
    <definedName name="Loan__Short" localSheetId="5">[87]Payment!$H$12:$H$131</definedName>
    <definedName name="Loan__Short" localSheetId="4">[87]Payment!$H$12:$H$131</definedName>
    <definedName name="Loan__Short" localSheetId="9">[86]PAYMENT!$H$12:$H$131</definedName>
    <definedName name="Loan__Short" localSheetId="0">[88]PAYMENT!$H$12:$H$131</definedName>
    <definedName name="Loan__Short">[87]Payment!$H$12:$H$131</definedName>
    <definedName name="Loan_1">#N/A</definedName>
    <definedName name="Loan_am" localSheetId="10">#REF!</definedName>
    <definedName name="Loan_am" localSheetId="5">#REF!</definedName>
    <definedName name="Loan_am" localSheetId="3">#REF!</definedName>
    <definedName name="Loan_am" localSheetId="4">#REF!</definedName>
    <definedName name="Loan_am" localSheetId="2">#REF!</definedName>
    <definedName name="Loan_am">#REF!</definedName>
    <definedName name="Loan_Amount" localSheetId="10">#REF!</definedName>
    <definedName name="Loan_Amount" localSheetId="8">#REF!</definedName>
    <definedName name="Loan_Amount" localSheetId="5">#REF!</definedName>
    <definedName name="Loan_Amount" localSheetId="3">#REF!</definedName>
    <definedName name="Loan_Amount" localSheetId="4">#REF!</definedName>
    <definedName name="Loan_Amount" localSheetId="9">#REF!</definedName>
    <definedName name="Loan_Amount" localSheetId="2">[206]ผ่อนชำระ!$D$3</definedName>
    <definedName name="Loan_Amount" localSheetId="0">#REF!</definedName>
    <definedName name="Loan_Amount">#REF!</definedName>
    <definedName name="Loan_Amount_">#REF!</definedName>
    <definedName name="Loan_Amount_1" localSheetId="5">[52]PAYMENT!$D$3</definedName>
    <definedName name="Loan_Amount_1" localSheetId="4">[52]PAYMENT!$D$3</definedName>
    <definedName name="Loan_Amount_1">[52]PAYMENT!$D$3</definedName>
    <definedName name="Loan_Amount_2" localSheetId="5">[47]PAYMENT!$D$3</definedName>
    <definedName name="Loan_Amount_2" localSheetId="4">[47]PAYMENT!$D$3</definedName>
    <definedName name="Loan_Amount_2">[47]PAYMENT!$D$3</definedName>
    <definedName name="Loan_Amount_3" localSheetId="5">[51]PAYMENT!$D$3</definedName>
    <definedName name="Loan_Amount_3" localSheetId="4">[51]PAYMENT!$D$3</definedName>
    <definedName name="Loan_Amount_3">[51]PAYMENT!$D$3</definedName>
    <definedName name="Loan_Amount." localSheetId="10">#REF!</definedName>
    <definedName name="Loan_Amount." localSheetId="4">#REF!</definedName>
    <definedName name="Loan_Amount." localSheetId="2">#REF!</definedName>
    <definedName name="Loan_Amount.">#REF!</definedName>
    <definedName name="Loan_Amount1" localSheetId="8">'[217]ตารางการผ่อนชำระ (2)'!#REF!</definedName>
    <definedName name="Loan_Amount1" localSheetId="5">'[218]ตารางการผ่อนชำระ (2)'!#REF!</definedName>
    <definedName name="Loan_Amount1" localSheetId="3">'[218]ตารางการผ่อนชำระ (2)'!#REF!</definedName>
    <definedName name="Loan_Amount1" localSheetId="4">'[218]ตารางการผ่อนชำระ (2)'!#REF!</definedName>
    <definedName name="loan_amount1" localSheetId="2">#REF!</definedName>
    <definedName name="Loan_Amount1" localSheetId="0">'[217]ตารางการผ่อนชำระ (2)'!#REF!</definedName>
    <definedName name="loan_amount1">#REF!</definedName>
    <definedName name="loan_amount2" localSheetId="10">#REF!</definedName>
    <definedName name="loan_amount2" localSheetId="5">#REF!</definedName>
    <definedName name="loan_amount2" localSheetId="3">#REF!</definedName>
    <definedName name="loan_amount2" localSheetId="4">#REF!</definedName>
    <definedName name="loan_amount2" localSheetId="2">#REF!</definedName>
    <definedName name="loan_amount2">#REF!</definedName>
    <definedName name="Loan_Amout" localSheetId="10">#REF!</definedName>
    <definedName name="Loan_Amout" localSheetId="8">'[217]P N'!$D$3</definedName>
    <definedName name="Loan_Amout" localSheetId="5">#REF!</definedName>
    <definedName name="Loan_Amout" localSheetId="3">#REF!</definedName>
    <definedName name="Loan_Amout" localSheetId="4">#REF!</definedName>
    <definedName name="Loan_Amout" localSheetId="9">'[217]P N'!$D$3</definedName>
    <definedName name="Loan_Amout" localSheetId="2">#REF!</definedName>
    <definedName name="Loan_Amout" localSheetId="0">#REF!</definedName>
    <definedName name="Loan_Amout">#REF!</definedName>
    <definedName name="loan_Amout_" localSheetId="10">#REF!</definedName>
    <definedName name="loan_Amout_" localSheetId="8">#REF!</definedName>
    <definedName name="loan_Amout_" localSheetId="4">#REF!</definedName>
    <definedName name="loan_Amout_" localSheetId="2">#REF!</definedName>
    <definedName name="loan_Amout_">#REF!</definedName>
    <definedName name="Loan_Amout_1" localSheetId="10">#REF!</definedName>
    <definedName name="Loan_Amout_1" localSheetId="4">#REF!</definedName>
    <definedName name="Loan_Amout_1" localSheetId="2">#REF!</definedName>
    <definedName name="Loan_Amout_1">#REF!</definedName>
    <definedName name="Loan_Interest" localSheetId="10">#REF!</definedName>
    <definedName name="Loan_Interest" localSheetId="8">#REF!</definedName>
    <definedName name="Loan_Interest" localSheetId="4">#REF!</definedName>
    <definedName name="Loan_Interest" localSheetId="9">#REF!</definedName>
    <definedName name="Loan_Interest" localSheetId="2">#REF!</definedName>
    <definedName name="Loan_Interest">#REF!</definedName>
    <definedName name="Loan_Seq" localSheetId="10">#REF!</definedName>
    <definedName name="Loan_Seq" localSheetId="8">#REF!</definedName>
    <definedName name="Loan_Seq" localSheetId="4">#REF!</definedName>
    <definedName name="Loan_Seq" localSheetId="2">#REF!</definedName>
    <definedName name="Loan_Seq">#REF!</definedName>
    <definedName name="Loan_Short" localSheetId="10">#REF!</definedName>
    <definedName name="Loan_Short" localSheetId="8">#REF!</definedName>
    <definedName name="Loan_Short" localSheetId="5">#REF!</definedName>
    <definedName name="Loan_Short" localSheetId="4">#REF!</definedName>
    <definedName name="Loan_Short" localSheetId="2">#REF!</definedName>
    <definedName name="Loan_Short" localSheetId="0">#REF!</definedName>
    <definedName name="Loan_Short">#REF!</definedName>
    <definedName name="Loan_Short_1" localSheetId="5">[51]PAYMENT!#REF!</definedName>
    <definedName name="Loan_Short_1" localSheetId="4">[51]PAYMENT!#REF!</definedName>
    <definedName name="Loan_Short_1">[51]PAYMENT!#REF!</definedName>
    <definedName name="Loan_Short_2" localSheetId="5">[51]PAYMENT!#REF!</definedName>
    <definedName name="Loan_Short_2" localSheetId="4">[51]PAYMENT!#REF!</definedName>
    <definedName name="Loan_Short_2">[51]PAYMENT!#REF!</definedName>
    <definedName name="Loan_Short_4" localSheetId="5">[52]PAYMENT!#REF!</definedName>
    <definedName name="Loan_Short_4" localSheetId="4">[52]PAYMENT!#REF!</definedName>
    <definedName name="Loan_Short_4">[52]PAYMENT!#REF!</definedName>
    <definedName name="Loan_Short_5" localSheetId="5">[47]PAYMENT!#REF!</definedName>
    <definedName name="Loan_Short_5" localSheetId="4">[47]PAYMENT!#REF!</definedName>
    <definedName name="Loan_Short_5">[47]PAYMENT!#REF!</definedName>
    <definedName name="Loan_Short_6" localSheetId="5">[51]PAYMENT!#REF!</definedName>
    <definedName name="Loan_Short_6" localSheetId="4">[51]PAYMENT!#REF!</definedName>
    <definedName name="Loan_Short_6">[51]PAYMENT!#REF!</definedName>
    <definedName name="Loan_Start" localSheetId="10">#REF!</definedName>
    <definedName name="Loan_Start" localSheetId="8">#REF!</definedName>
    <definedName name="Loan_Start" localSheetId="5">#REF!</definedName>
    <definedName name="Loan_Start" localSheetId="3">#REF!</definedName>
    <definedName name="Loan_Start" localSheetId="4">#REF!</definedName>
    <definedName name="Loan_Start" localSheetId="2">#REF!</definedName>
    <definedName name="Loan_Start">#REF!</definedName>
    <definedName name="Loan_Start2">#REF!</definedName>
    <definedName name="Loan_Years" localSheetId="10">#REF!</definedName>
    <definedName name="Loan_Years" localSheetId="8">#REF!</definedName>
    <definedName name="Loan_Years" localSheetId="2">#REF!</definedName>
    <definedName name="Loan_Years">#REF!</definedName>
    <definedName name="loan03" localSheetId="8">#N/A</definedName>
    <definedName name="loan03">#N/A</definedName>
    <definedName name="loan1">#N/A</definedName>
    <definedName name="Loan1_amount" localSheetId="10">#REF!</definedName>
    <definedName name="Loan1_amount" localSheetId="8">#REF!</definedName>
    <definedName name="Loan1_amount" localSheetId="5">#REF!</definedName>
    <definedName name="Loan1_amount" localSheetId="3">#REF!</definedName>
    <definedName name="Loan1_amount" localSheetId="4">#REF!</definedName>
    <definedName name="Loan1_amount" localSheetId="2">#REF!</definedName>
    <definedName name="Loan1_amount">#REF!</definedName>
    <definedName name="loan10" localSheetId="10">IF(#REF!&gt;=[0]!loan1,"",#REF!+1)</definedName>
    <definedName name="loan10" localSheetId="8">IF(#REF!&gt;=loan1,"",#REF!+1)</definedName>
    <definedName name="loan10" localSheetId="5">IF(#REF!&gt;=loan1,"",#REF!+1)</definedName>
    <definedName name="loan10" localSheetId="7">IF(#REF!&gt;=loan1,"",#REF!+1)</definedName>
    <definedName name="loan10" localSheetId="3">IF(#REF!&gt;=loan1,"",#REF!+1)</definedName>
    <definedName name="loan10" localSheetId="4">IF(#REF!&gt;=loan1,"",#REF!+1)</definedName>
    <definedName name="loan10" localSheetId="9">IF(#REF!&gt;=loan1,"",#REF!+1)</definedName>
    <definedName name="loan10" localSheetId="2">IF(#REF!&gt;=[0]!loan1,"",#REF!+1)</definedName>
    <definedName name="loan10" localSheetId="0">IF(#REF!&gt;=loan1,"",#REF!+1)</definedName>
    <definedName name="loan10">IF(#REF!&gt;=loan1,"",#REF!+1)</definedName>
    <definedName name="loan11" localSheetId="10">#REF!</definedName>
    <definedName name="loan11" localSheetId="2">#REF!</definedName>
    <definedName name="loan11">#REF!</definedName>
    <definedName name="loan12" localSheetId="10">IF(#REF!&lt;0.05,0,#REF!-#REF!)</definedName>
    <definedName name="loan12" localSheetId="8">IF(#REF!&lt;0.05,0,#REF!-#REF!)</definedName>
    <definedName name="loan12" localSheetId="5">IF(#REF!&lt;0.05,0,#REF!-#REF!)</definedName>
    <definedName name="loan12" localSheetId="3">IF(#REF!&lt;0.05,0,#REF!-#REF!)</definedName>
    <definedName name="loan12" localSheetId="4">IF(#REF!&lt;0.05,0,#REF!-#REF!)</definedName>
    <definedName name="loan12" localSheetId="2">IF(#REF!&lt;0.05,0,#REF!-#REF!)</definedName>
    <definedName name="loan12">IF(#REF!&lt;0.05,0,#REF!-#REF!)</definedName>
    <definedName name="loan13" localSheetId="5">#N/A</definedName>
    <definedName name="loan13" localSheetId="4">#N/A</definedName>
    <definedName name="loan13" localSheetId="2">#N/A</definedName>
    <definedName name="loan13" localSheetId="0">IF(#REF!&lt;0.05,0,#REF!*'[9]รายชื่อบริษัทเช่า ปี 55'!loan4)</definedName>
    <definedName name="loan13">#N/A</definedName>
    <definedName name="loan14" localSheetId="10">[34]ดอกเบี้ยจ่าย!$E$3</definedName>
    <definedName name="loan14" localSheetId="8">[34]ดอกเบี้ยจ่าย!$E$3</definedName>
    <definedName name="loan14" localSheetId="5">[38]ดอกเบี้ยจ่าย!$E$3</definedName>
    <definedName name="loan14" localSheetId="3">[38]ดอกเบี้ยจ่าย!$E$3</definedName>
    <definedName name="loan14" localSheetId="4">[38]ดอกเบี้ยจ่าย!$E$3</definedName>
    <definedName name="loan14" localSheetId="9">[34]ดอกเบี้ยจ่าย!$E$3</definedName>
    <definedName name="loan14" localSheetId="2">IF(#REF!&lt;0.05,0,#REF!*'ภพ 30'!ioa)</definedName>
    <definedName name="loan14" localSheetId="0">#N/A</definedName>
    <definedName name="loan14">IF(#REF!&lt;0.05,0,#REF!*ioa)</definedName>
    <definedName name="loan2" localSheetId="10">#REF!</definedName>
    <definedName name="loan2" localSheetId="8">#REF!</definedName>
    <definedName name="loan2" localSheetId="5">#REF!</definedName>
    <definedName name="loan2" localSheetId="3">#REF!</definedName>
    <definedName name="loan2" localSheetId="4">#REF!</definedName>
    <definedName name="loan2" localSheetId="2">#REF!</definedName>
    <definedName name="loan2">#REF!</definedName>
    <definedName name="loan3" localSheetId="10">#REF!</definedName>
    <definedName name="loan3" localSheetId="2">#REF!</definedName>
    <definedName name="loan3">#REF!</definedName>
    <definedName name="loan35" localSheetId="10">[19]PAYMENT!$H$10:$H$129</definedName>
    <definedName name="loan35" localSheetId="8">[19]PAYMENT!$H$10:$H$129</definedName>
    <definedName name="loan35" localSheetId="5">[19]PAYMENT!$H$10:$H$129</definedName>
    <definedName name="loan35" localSheetId="3">[19]PAYMENT!$H$10:$H$129</definedName>
    <definedName name="loan35" localSheetId="4">[19]PAYMENT!$H$10:$H$129</definedName>
    <definedName name="loan35" localSheetId="9">[19]PAYMENT!$H$10:$H$129</definedName>
    <definedName name="loan35" localSheetId="2">[35]PAYMENT!$H$10:$H$129</definedName>
    <definedName name="loan35" localSheetId="0">[7]PAYMENT!$H$10:$H$129</definedName>
    <definedName name="loan35">[35]PAYMENT!$H$10:$H$129</definedName>
    <definedName name="loan4">#N/A</definedName>
    <definedName name="loan45">#N/A</definedName>
    <definedName name="loan5" localSheetId="10">#REF!</definedName>
    <definedName name="loan5" localSheetId="8">#REF!</definedName>
    <definedName name="loan5" localSheetId="5">#REF!</definedName>
    <definedName name="loan5" localSheetId="3">#REF!</definedName>
    <definedName name="loan5" localSheetId="4">#REF!</definedName>
    <definedName name="loan5" localSheetId="2">#REF!</definedName>
    <definedName name="loan5">#REF!</definedName>
    <definedName name="loan7">#N/A</definedName>
    <definedName name="loan78" localSheetId="10">[19]PAYMENT!$H$10:$H$129</definedName>
    <definedName name="loan78" localSheetId="8">[19]PAYMENT!$H$10:$H$129</definedName>
    <definedName name="loan78" localSheetId="5">[19]PAYMENT!$H$10:$H$129</definedName>
    <definedName name="loan78" localSheetId="3">[19]PAYMENT!$H$10:$H$129</definedName>
    <definedName name="loan78" localSheetId="4">[19]PAYMENT!$H$10:$H$129</definedName>
    <definedName name="loan78" localSheetId="9">[19]PAYMENT!$H$10:$H$129</definedName>
    <definedName name="loan78" localSheetId="2">[35]PAYMENT!$H$10:$H$129</definedName>
    <definedName name="loan78" localSheetId="0">[7]PAYMENT!$H$10:$H$129</definedName>
    <definedName name="loan78">[35]PAYMENT!$H$10:$H$129</definedName>
    <definedName name="loan783" localSheetId="10">[34]ดอกเบี้ยจ่าย!$E$3</definedName>
    <definedName name="loan783" localSheetId="8">[34]ดอกเบี้ยจ่าย!$E$3</definedName>
    <definedName name="loan783" localSheetId="5">[38]ดอกเบี้ยจ่าย!$E$3</definedName>
    <definedName name="loan783" localSheetId="3">[38]ดอกเบี้ยจ่าย!$E$3</definedName>
    <definedName name="loan783" localSheetId="4">[38]ดอกเบี้ยจ่าย!$E$3</definedName>
    <definedName name="loan783" localSheetId="9">[34]ดอกเบี้ยจ่าย!$E$3</definedName>
    <definedName name="loan783" localSheetId="2">[39]ดอกเบี้ยจ่าย!$E$3</definedName>
    <definedName name="loan783" localSheetId="0">[40]ดอกเบี้ยจ่าย!$E$3</definedName>
    <definedName name="loan783">[39]ดอกเบี้ยจ่าย!$E$3</definedName>
    <definedName name="loan789" localSheetId="10">[34]ดอกเบี้ยจ่าย!$E$3</definedName>
    <definedName name="loan789" localSheetId="8">[34]ดอกเบี้ยจ่าย!$E$3</definedName>
    <definedName name="loan789" localSheetId="5">[38]ดอกเบี้ยจ่าย!$E$3</definedName>
    <definedName name="loan789" localSheetId="3">[38]ดอกเบี้ยจ่าย!$E$3</definedName>
    <definedName name="loan789" localSheetId="4">[38]ดอกเบี้ยจ่าย!$E$3</definedName>
    <definedName name="loan789" localSheetId="9">[34]ดอกเบี้ยจ่าย!$E$3</definedName>
    <definedName name="loan789" localSheetId="2">[39]ดอกเบี้ยจ่าย!$E$3</definedName>
    <definedName name="loan789" localSheetId="0">[40]ดอกเบี้ยจ่าย!$E$3</definedName>
    <definedName name="loan789">[39]ดอกเบี้ยจ่าย!$E$3</definedName>
    <definedName name="loan8" localSheetId="10">#REF!</definedName>
    <definedName name="loan8" localSheetId="8">#REF!</definedName>
    <definedName name="loan8" localSheetId="5">#REF!</definedName>
    <definedName name="loan8" localSheetId="3">#REF!</definedName>
    <definedName name="loan8" localSheetId="4">#REF!</definedName>
    <definedName name="loan8" localSheetId="2">#REF!</definedName>
    <definedName name="loan8">#REF!</definedName>
    <definedName name="loan9" localSheetId="10">IF(#REF!&lt;0.05,0,IF('DSCR (2)'!loan10&lt;='DSCR (2)'!loan5,'DSCR (2)'!loan*[0]!loan4,'DSCR (2)'!loan11))</definedName>
    <definedName name="loan9" localSheetId="8">#N/A</definedName>
    <definedName name="loan9" localSheetId="5">IF(#REF!&lt;0.05,0,IF(ความต้องการ!loan10&lt;=ความต้องการ!loan5,ความต้องการ!loan*loan4,loan11))</definedName>
    <definedName name="loan9" localSheetId="7">IF(#REF!&lt;0.05,0,IF(เครดิตบูโร!loan10&lt;=loan5,loan*loan4,loan11))</definedName>
    <definedName name="loan9" localSheetId="3">IF(#REF!&lt;0.05,0,IF(โครงสร้าง!loan10&lt;=โครงสร้าง!loan5,โครงสร้าง!loan*loan4,loan11))</definedName>
    <definedName name="loan9" localSheetId="4">IF(#REF!&lt;0.05,0,IF(งบการเงิน!loan10&lt;=งบการเงิน!loan5,งบการเงิน!loan*loan4,loan11))</definedName>
    <definedName name="loan9" localSheetId="9">IF(#REF!&lt;0.05,0,IF(งบสรรพากร!loan10&lt;=loan5,loan*loan4,loan11))</definedName>
    <definedName name="loan9" localSheetId="2">#N/A</definedName>
    <definedName name="loan9" localSheetId="0">#N/A</definedName>
    <definedName name="loan9">IF(#REF!&lt;0.05,0,IF(loan10&lt;=loan5,loan*loan4,loan11))</definedName>
    <definedName name="loan9_1">#N/A</definedName>
    <definedName name="loans" localSheetId="10">#REF!</definedName>
    <definedName name="loans" localSheetId="8">#REF!</definedName>
    <definedName name="loans" localSheetId="5">#REF!</definedName>
    <definedName name="loans" localSheetId="3">#REF!</definedName>
    <definedName name="loans" localSheetId="2">#REF!</definedName>
    <definedName name="loans">#REF!</definedName>
    <definedName name="loanใหม่" localSheetId="10">#REF!</definedName>
    <definedName name="loanใหม่" localSheetId="4">#REF!</definedName>
    <definedName name="loanใหม่" localSheetId="2">#REF!</definedName>
    <definedName name="loanใหม่">#REF!</definedName>
    <definedName name="loi" localSheetId="8">[161]FL00008!$F$5</definedName>
    <definedName name="loi" localSheetId="5">[77]FL00008!$F$5</definedName>
    <definedName name="loi" localSheetId="3">[77]FL00008!$F$5</definedName>
    <definedName name="loi" localSheetId="4">[77]FL00008!$F$5</definedName>
    <definedName name="loi" localSheetId="9">[161]FL00008!$F$5</definedName>
    <definedName name="loi" localSheetId="0">[78]FL00008!$F$5</definedName>
    <definedName name="loi">[79]FL00008!$F$5</definedName>
    <definedName name="loii" localSheetId="8">IF('[113]PN47-0818'!$G1048576&lt;0.05,0,IF([8]!oiiui&lt;=[8]!vbvfv,[8]!opii*jkio,[8]!xcvfv))</definedName>
    <definedName name="loii" localSheetId="5">IF('[113]PN47-0818'!$G1048576&lt;0.05,0,IF([8]!oiiui&lt;=[8]!vbvfv,[8]!opii*ความต้องการ!jkio,[8]!xcvfv))</definedName>
    <definedName name="loii" localSheetId="3">IF('[113]PN47-0818'!$G1048576&lt;0.05,0,IF([8]!oiiui&lt;=[8]!vbvfv,[8]!opii*โครงสร้าง!jkio,[8]!xcvfv))</definedName>
    <definedName name="loii" localSheetId="4">IF('[113]PN47-0818'!$G1048576&lt;0.05,0,IF([8]!oiiui&lt;=[8]!vbvfv,[8]!opii*งบการเงิน!jkio,[8]!xcvfv))</definedName>
    <definedName name="loii" localSheetId="9">IF('[113]PN47-0818'!$G1048576&lt;0.05,0,IF([8]!oiiui&lt;=[8]!vbvfv,[8]!opii*jkio,[8]!xcvfv))</definedName>
    <definedName name="loii" localSheetId="0">#N/A</definedName>
    <definedName name="loii">IF('[113]PN47-0818'!$G1048576&lt;0.05,0,IF([8]!oiiui&lt;=[8]!vbvfv,[8]!opii*jkio,[8]!xcvfv))</definedName>
    <definedName name="lol">#N/A</definedName>
    <definedName name="lollslslslslsowdnf" localSheetId="10">#REF!</definedName>
    <definedName name="lollslslslslsowdnf" localSheetId="8">#REF!</definedName>
    <definedName name="lollslslslslsowdnf" localSheetId="5">#REF!</definedName>
    <definedName name="lollslslslslsowdnf" localSheetId="3">#REF!</definedName>
    <definedName name="lollslslslslsowdnf" localSheetId="2">#REF!</definedName>
    <definedName name="lollslslslslsowdnf">#REF!</definedName>
    <definedName name="lone" localSheetId="10">#REF!</definedName>
    <definedName name="lone" localSheetId="2">#REF!</definedName>
    <definedName name="lone">#REF!</definedName>
    <definedName name="loqa">#REF!</definedName>
    <definedName name="lpo">#N/A</definedName>
    <definedName name="lqw" localSheetId="5">#N/A</definedName>
    <definedName name="lqw" localSheetId="4">#N/A</definedName>
    <definedName name="lqw" localSheetId="0">IF(#REF!&gt;='[7]รายชื่อบริษัทเช่า ปี 55'!khjhjj,"",#REF!+1)</definedName>
    <definedName name="lqw">#N/A</definedName>
    <definedName name="lr" localSheetId="10">#REF!</definedName>
    <definedName name="lr" localSheetId="5">#REF!</definedName>
    <definedName name="lr" localSheetId="3">#REF!</definedName>
    <definedName name="lr" localSheetId="4">#REF!</definedName>
    <definedName name="lr" localSheetId="2">#REF!</definedName>
    <definedName name="lr">#REF!</definedName>
    <definedName name="lsoeswwsww" localSheetId="10">#REF!</definedName>
    <definedName name="lsoeswwsww" localSheetId="2">#REF!</definedName>
    <definedName name="lsoeswwsww">#REF!</definedName>
    <definedName name="lsoqlakfwqefa" localSheetId="10">[103]finance!#REF!</definedName>
    <definedName name="lsoqlakfwqefa" localSheetId="8">[104]finance!#REF!</definedName>
    <definedName name="lsoqlakfwqefa" localSheetId="5">[105]finance!#REF!</definedName>
    <definedName name="lsoqlakfwqefa" localSheetId="3">[105]finance!#REF!</definedName>
    <definedName name="lsoqlakfwqefa" localSheetId="4">[105]finance!#REF!</definedName>
    <definedName name="lsoqlakfwqefa" localSheetId="2">[103]finance!#REF!</definedName>
    <definedName name="lsoqlakfwqefa" localSheetId="0">[104]finance!#REF!</definedName>
    <definedName name="lsoqlakfwqefa">[103]finance!#REF!</definedName>
    <definedName name="lsowkwkdkosslsos" localSheetId="10">#REF!</definedName>
    <definedName name="lsowkwkdkosslsos" localSheetId="8">#REF!</definedName>
    <definedName name="lsowkwkdkosslsos" localSheetId="5">#REF!</definedName>
    <definedName name="lsowkwkdkosslsos" localSheetId="3">#REF!</definedName>
    <definedName name="lsowkwkdkosslsos" localSheetId="4">#REF!</definedName>
    <definedName name="lsowkwkdkosslsos" localSheetId="2">#REF!</definedName>
    <definedName name="lsowkwkdkosslsos">#REF!</definedName>
    <definedName name="M" localSheetId="5">#N/A</definedName>
    <definedName name="M" localSheetId="4">#N/A</definedName>
    <definedName name="M" localSheetId="0">('[9]รายชื่อบริษัทเช่า ปี 55'!Term_In_Year*12)+'[9]รายชื่อบริษัทเช่า ปี 55'!Term_In_Month</definedName>
    <definedName name="M">#N/A</definedName>
    <definedName name="M__PGUP_7__U_._">#N/A</definedName>
    <definedName name="M_1">#N/A</definedName>
    <definedName name="M_2">#N/A</definedName>
    <definedName name="Maaaa">#REF!</definedName>
    <definedName name="machine" localSheetId="10">#N/A</definedName>
    <definedName name="machine" localSheetId="8">#N/A</definedName>
    <definedName name="machine" localSheetId="5">ความต้องการ!Interest_Rate/12</definedName>
    <definedName name="machine" localSheetId="3">โครงสร้าง!Interest_Rate/12</definedName>
    <definedName name="machine" localSheetId="4">งบการเงิน!Interest_Rate/12</definedName>
    <definedName name="machine" localSheetId="9">#N/A</definedName>
    <definedName name="machine" localSheetId="2">'ภพ 30'!Interest_Rate/12</definedName>
    <definedName name="machine" localSheetId="0">#N/A</definedName>
    <definedName name="machine">Interest_Rate/12</definedName>
    <definedName name="MACRO" localSheetId="10">#REF!</definedName>
    <definedName name="MACRO" localSheetId="8">#REF!</definedName>
    <definedName name="MACRO" localSheetId="5">#REF!</definedName>
    <definedName name="MACRO" localSheetId="3">#REF!</definedName>
    <definedName name="MACRO" localSheetId="4">#REF!</definedName>
    <definedName name="MACRO" localSheetId="2">#REF!</definedName>
    <definedName name="MACRO">#REF!</definedName>
    <definedName name="Macro1">[257]!Macro1</definedName>
    <definedName name="Macro2">[257]!Macro2</definedName>
    <definedName name="Macro3">#N/A</definedName>
    <definedName name="Macro5">#N/A</definedName>
    <definedName name="mam">#N/A</definedName>
    <definedName name="manage" localSheetId="10">#REF!</definedName>
    <definedName name="manage" localSheetId="8">#REF!</definedName>
    <definedName name="manage" localSheetId="5">#REF!</definedName>
    <definedName name="manage" localSheetId="3">#REF!</definedName>
    <definedName name="manage" localSheetId="4">#REF!</definedName>
    <definedName name="manage" localSheetId="9">#REF!</definedName>
    <definedName name="manage" localSheetId="2">#REF!</definedName>
    <definedName name="manage">#REF!</definedName>
    <definedName name="manage_1" localSheetId="4">#REF!</definedName>
    <definedName name="manage_1">#REF!</definedName>
    <definedName name="manage_2">#REF!</definedName>
    <definedName name="manage_3">#REF!</definedName>
    <definedName name="manage\" localSheetId="10">#REF!</definedName>
    <definedName name="manage\" localSheetId="4">#REF!</definedName>
    <definedName name="manage\" localSheetId="2">#REF!</definedName>
    <definedName name="manage\">#REF!</definedName>
    <definedName name="manage789" localSheetId="10">#REF!</definedName>
    <definedName name="manage789" localSheetId="2">#REF!</definedName>
    <definedName name="manage789">#REF!</definedName>
    <definedName name="MandE_LAB" localSheetId="5">'[117]Main Sum (Hotel &amp; Residences)'!#REF!</definedName>
    <definedName name="MandE_LAB" localSheetId="3">'[117]Main Sum (Hotel &amp; Residences)'!#REF!</definedName>
    <definedName name="MandE_LAB" localSheetId="4">'[117]Main Sum (Hotel &amp; Residences)'!#REF!</definedName>
    <definedName name="MandE_LAB">'[118]Main Sum (Hotel &amp; Residences)'!#REF!</definedName>
    <definedName name="MandE_MAT" localSheetId="5">'[117]Main Sum (Hotel &amp; Residences)'!#REF!</definedName>
    <definedName name="MandE_MAT" localSheetId="3">'[117]Main Sum (Hotel &amp; Residences)'!#REF!</definedName>
    <definedName name="MandE_MAT" localSheetId="4">'[117]Main Sum (Hotel &amp; Residences)'!#REF!</definedName>
    <definedName name="MandE_MAT">'[118]Main Sum (Hotel &amp; Residences)'!#REF!</definedName>
    <definedName name="map" localSheetId="8">#N/A</definedName>
    <definedName name="map" localSheetId="9">IF(#REF!&lt;0.05,0,#REF!*[0]!ย)</definedName>
    <definedName name="map">#N/A</definedName>
    <definedName name="mapaauthi">#N/A</definedName>
    <definedName name="mara" localSheetId="10">#REF!</definedName>
    <definedName name="mara" localSheetId="5">#REF!</definedName>
    <definedName name="mara" localSheetId="3">#REF!</definedName>
    <definedName name="mara" localSheetId="2">#REF!</definedName>
    <definedName name="mara">#REF!</definedName>
    <definedName name="marital" localSheetId="10">#REF!</definedName>
    <definedName name="marital" localSheetId="2">#REF!</definedName>
    <definedName name="marital">#REF!</definedName>
    <definedName name="market" localSheetId="10">#REF!</definedName>
    <definedName name="market" localSheetId="8">#REF!</definedName>
    <definedName name="market" localSheetId="2">#REF!</definedName>
    <definedName name="market">#REF!</definedName>
    <definedName name="market_1">#REF!</definedName>
    <definedName name="market_2">#REF!</definedName>
    <definedName name="market_3">#REF!</definedName>
    <definedName name="market2" localSheetId="10">#REF!</definedName>
    <definedName name="market2" localSheetId="2">#REF!</definedName>
    <definedName name="market2">#REF!</definedName>
    <definedName name="markett">#REF!</definedName>
    <definedName name="may" localSheetId="10">IF(#REF!&lt;0.05,0,#REF!-#REF!)</definedName>
    <definedName name="may" localSheetId="8">IF(#REF!&lt;0.05,0,#REF!-#REF!)</definedName>
    <definedName name="may" localSheetId="5">IF(#REF!&lt;0.05,0,#REF!-#REF!)</definedName>
    <definedName name="may" localSheetId="3">IF(#REF!&lt;0.05,0,#REF!-#REF!)</definedName>
    <definedName name="may" localSheetId="4">IF(#REF!&lt;0.05,0,#REF!-#REF!)</definedName>
    <definedName name="may" localSheetId="9">IF(#REF!&lt;0.05,0,#REF!-#REF!)</definedName>
    <definedName name="may" localSheetId="2">IF(#REF!&lt;0.05,0,#REF!-#REF!)</definedName>
    <definedName name="may">IF(#REF!&lt;0.05,0,#REF!-#REF!)</definedName>
    <definedName name="mb">1000000</definedName>
    <definedName name="mcchine">#N/A</definedName>
    <definedName name="me" localSheetId="10">#REF!</definedName>
    <definedName name="me" localSheetId="5">#REF!</definedName>
    <definedName name="me" localSheetId="3">#REF!</definedName>
    <definedName name="me" localSheetId="2">#REF!</definedName>
    <definedName name="me">#REF!</definedName>
    <definedName name="MECH" localSheetId="10">#REF!</definedName>
    <definedName name="MECH" localSheetId="8">#REF!</definedName>
    <definedName name="MECH" localSheetId="4">#REF!</definedName>
    <definedName name="MECH" localSheetId="2">#REF!</definedName>
    <definedName name="MECH">#REF!</definedName>
    <definedName name="MECH_1">#REF!</definedName>
    <definedName name="MECH_2">#REF!</definedName>
    <definedName name="MECH_3">#REF!</definedName>
    <definedName name="Mech2" localSheetId="10">#REF!</definedName>
    <definedName name="Mech2" localSheetId="2">#REF!</definedName>
    <definedName name="Mech2">#REF!</definedName>
    <definedName name="men">#N/A</definedName>
    <definedName name="mert15" localSheetId="10">#REF!</definedName>
    <definedName name="mert15" localSheetId="5">#REF!</definedName>
    <definedName name="mert15" localSheetId="3">#REF!</definedName>
    <definedName name="mert15" localSheetId="2">#REF!</definedName>
    <definedName name="mert15">#REF!</definedName>
    <definedName name="metdr" localSheetId="10">#REF!</definedName>
    <definedName name="metdr" localSheetId="2">#REF!</definedName>
    <definedName name="metdr">#REF!</definedName>
    <definedName name="meterial" localSheetId="10">#REF!</definedName>
    <definedName name="meterial" localSheetId="8">#REF!</definedName>
    <definedName name="meterial" localSheetId="2">#REF!</definedName>
    <definedName name="meterial">#REF!</definedName>
    <definedName name="meterial_1">#REF!</definedName>
    <definedName name="meterial_2">#REF!</definedName>
    <definedName name="meterial_3">#REF!</definedName>
    <definedName name="meterrial" localSheetId="10">#REF!</definedName>
    <definedName name="meterrial" localSheetId="2">#REF!</definedName>
    <definedName name="meterrial">#REF!</definedName>
    <definedName name="MHGJTY">___int8/12</definedName>
    <definedName name="MHJRTJY">#N/A</definedName>
    <definedName name="MIPX3">#N/A</definedName>
    <definedName name="miss" localSheetId="10">#REF!</definedName>
    <definedName name="miss" localSheetId="2">#REF!</definedName>
    <definedName name="miss">#REF!</definedName>
    <definedName name="MISS_EXP">#REF!</definedName>
    <definedName name="MISS.EXP" localSheetId="10">#REF!</definedName>
    <definedName name="MISS.EXP" localSheetId="2">#REF!</definedName>
    <definedName name="MISS.EXP">#REF!</definedName>
    <definedName name="mjjjjjjjjjjj" localSheetId="10">[247]finance!#REF!</definedName>
    <definedName name="mjjjjjjjjjjj" localSheetId="8">[248]finance!#REF!</definedName>
    <definedName name="mjjjjjjjjjjj" localSheetId="5">[249]finance!#REF!</definedName>
    <definedName name="mjjjjjjjjjjj" localSheetId="3">[249]finance!#REF!</definedName>
    <definedName name="mjjjjjjjjjjj" localSheetId="4">[249]finance!#REF!</definedName>
    <definedName name="mjjjjjjjjjjj" localSheetId="2">[247]finance!#REF!</definedName>
    <definedName name="mjjjjjjjjjjj" localSheetId="0">[248]finance!#REF!</definedName>
    <definedName name="mjjjjjjjjjjj">[247]finance!#REF!</definedName>
    <definedName name="mjkk" localSheetId="8">IF(Statement!dfvv&gt;[8]!uu,1,"")</definedName>
    <definedName name="mjkk" localSheetId="5">#N/A</definedName>
    <definedName name="mjkk" localSheetId="4">#N/A</definedName>
    <definedName name="mjkk" localSheetId="9">IF(งบสรรพากร!dfvv&gt;[8]!uu,1,"")</definedName>
    <definedName name="mjkk" localSheetId="0">IF(รายละเอียด!dfvv&gt;[9]!uu,1,"")</definedName>
    <definedName name="mjkk">#N/A</definedName>
    <definedName name="mk" localSheetId="10">IF(#REF!&lt;0.05,0,#REF!-#REF!)</definedName>
    <definedName name="mk" localSheetId="8">IF(#REF!&lt;0.05,0,#REF!-#REF!)</definedName>
    <definedName name="mk" localSheetId="5">IF(#REF!&lt;0.05,0,#REF!-#REF!)</definedName>
    <definedName name="mk" localSheetId="3">IF(#REF!&lt;0.05,0,#REF!-#REF!)</definedName>
    <definedName name="mk" localSheetId="4">IF(#REF!&lt;0.05,0,#REF!-#REF!)</definedName>
    <definedName name="mk" localSheetId="2">IF(#REF!&lt;0.05,0,#REF!-#REF!)</definedName>
    <definedName name="mk" localSheetId="0">IF(#REF!&lt;0.05,0,#REF!-#REF!)</definedName>
    <definedName name="mk">IF(#REF!&lt;0.05,0,#REF!-#REF!)</definedName>
    <definedName name="mkji" localSheetId="10">IF(#REF!&gt;=[0]!xcds,"",#REF!+1)</definedName>
    <definedName name="mkji" localSheetId="8">IF(#REF!&gt;=xcds,"",#REF!+1)</definedName>
    <definedName name="mkji" localSheetId="5">IF(#REF!&gt;=xcds,"",#REF!+1)</definedName>
    <definedName name="mkji" localSheetId="7">IF(#REF!&gt;=xcds,"",#REF!+1)</definedName>
    <definedName name="mkji" localSheetId="3">IF(#REF!&gt;=xcds,"",#REF!+1)</definedName>
    <definedName name="mkji" localSheetId="4">IF(#REF!&gt;=xcds,"",#REF!+1)</definedName>
    <definedName name="mkji" localSheetId="9">IF(#REF!&gt;=xcds,"",#REF!+1)</definedName>
    <definedName name="mkji" localSheetId="2">IF(#REF!&gt;=[0]!xcds,"",#REF!+1)</definedName>
    <definedName name="mkji" localSheetId="0">IF(#REF!&gt;=xcds,"",#REF!+1)</definedName>
    <definedName name="mkji">IF(#REF!&gt;=xcds,"",#REF!+1)</definedName>
    <definedName name="mkk">#N/A</definedName>
    <definedName name="mkljioj" localSheetId="10">IF(#REF!&gt;=[0]!______tp1,"",#REF!+1)</definedName>
    <definedName name="mkljioj" localSheetId="8">IF(#REF!&gt;=______tp1,"",#REF!+1)</definedName>
    <definedName name="mkljioj" localSheetId="5">IF(#REF!&gt;=______tp1,"",#REF!+1)</definedName>
    <definedName name="mkljioj" localSheetId="3">IF(#REF!&gt;=______tp1,"",#REF!+1)</definedName>
    <definedName name="mkljioj" localSheetId="4">IF(#REF!&gt;=______tp1,"",#REF!+1)</definedName>
    <definedName name="mkljioj" localSheetId="9">IF(#REF!&gt;=______tp1,"",#REF!+1)</definedName>
    <definedName name="mkljioj" localSheetId="2">IF(#REF!&gt;=[0]!______tp1,"",#REF!+1)</definedName>
    <definedName name="mkljioj" localSheetId="0">IF(#REF!&gt;=______tp1,"",#REF!+1)</definedName>
    <definedName name="mkljioj">IF(#REF!&gt;=______tp1,"",#REF!+1)</definedName>
    <definedName name="MLR" localSheetId="10">#REF!</definedName>
    <definedName name="MLR" localSheetId="8">[258]ASSUMPTION!$B$3</definedName>
    <definedName name="MLR" localSheetId="5">#REF!</definedName>
    <definedName name="MLR" localSheetId="7">#REF!</definedName>
    <definedName name="MLR" localSheetId="3">#REF!</definedName>
    <definedName name="MLR" localSheetId="4">#REF!</definedName>
    <definedName name="MLR" localSheetId="9">[258]ASSUMPTION!$B$3</definedName>
    <definedName name="MLR" localSheetId="2">#REF!</definedName>
    <definedName name="MLR" localSheetId="0">#REF!</definedName>
    <definedName name="MLR">#REF!</definedName>
    <definedName name="MLR_" localSheetId="8">'[86]ASS-รถบรรทุก'!$B$4</definedName>
    <definedName name="MLR_" localSheetId="5">'[87]ASS-รถบรรทุก'!$B$4</definedName>
    <definedName name="MLR_" localSheetId="4">'[87]ASS-รถบรรทุก'!$B$4</definedName>
    <definedName name="MLR_" localSheetId="9">'[86]ASS-รถบรรทุก'!$B$4</definedName>
    <definedName name="MLR_" localSheetId="0">'[88]ASS-รถบรรทุก'!$B$4</definedName>
    <definedName name="MLR_">'[87]ASS-รถบรรทุก'!$B$4</definedName>
    <definedName name="MLRbox">[140]Sheet2!$I$54:$I$56</definedName>
    <definedName name="MLRR" localSheetId="8">[259]ASSUMPTION!$B$3</definedName>
    <definedName name="MLRR" localSheetId="5">[231]Assumption!$B$3</definedName>
    <definedName name="MLRR" localSheetId="4">[231]Assumption!$B$3</definedName>
    <definedName name="MLRR" localSheetId="9">[259]ASSUMPTION!$B$3</definedName>
    <definedName name="MLRR" localSheetId="0">[260]ASSUMPTION!$B$3</definedName>
    <definedName name="MLRR">[231]Assumption!$B$3</definedName>
    <definedName name="mm" localSheetId="10">IF(#REF!&gt;='DSCR (2)'!ee,"",#REF!+1)</definedName>
    <definedName name="mm" localSheetId="8">IF(#REF!&gt;=Statement!ee,"",#REF!+1)</definedName>
    <definedName name="mm" localSheetId="5">IF(#REF!&gt;=ความต้องการ!ee,"",#REF!+1)</definedName>
    <definedName name="mm" localSheetId="3">IF(#REF!&gt;=โครงสร้าง!ee,"",#REF!+1)</definedName>
    <definedName name="mm" localSheetId="4">IF(#REF!&gt;=งบการเงิน!ee,"",#REF!+1)</definedName>
    <definedName name="mm" localSheetId="9">IF(#REF!&gt;=งบสรรพากร!ee,"",#REF!+1)</definedName>
    <definedName name="mm" localSheetId="2">#N/A</definedName>
    <definedName name="mm">#N/A</definedName>
    <definedName name="mmmm">#N/A</definedName>
    <definedName name="mmmmm" localSheetId="10">[72]finance!#REF!</definedName>
    <definedName name="mmmmm" localSheetId="8">[72]finance!#REF!</definedName>
    <definedName name="mmmmm" localSheetId="5">[72]finance!#REF!</definedName>
    <definedName name="mmmmm" localSheetId="3">[72]finance!#REF!</definedName>
    <definedName name="mmmmm" localSheetId="4">[72]finance!#REF!</definedName>
    <definedName name="mmmmm" localSheetId="2">[72]finance!#REF!</definedName>
    <definedName name="mmmmm">[72]finance!#REF!</definedName>
    <definedName name="mmmmmmm">#N/A</definedName>
    <definedName name="mmmmmmmmmmm" localSheetId="10">#REF!</definedName>
    <definedName name="mmmmmmmmmmm" localSheetId="8">#REF!</definedName>
    <definedName name="mmmmmmmmmmm" localSheetId="5">#REF!</definedName>
    <definedName name="mmmmmmmmmmm" localSheetId="3">#REF!</definedName>
    <definedName name="mmmmmmmmmmm" localSheetId="2">#REF!</definedName>
    <definedName name="mmmmmmmmmmm">#REF!</definedName>
    <definedName name="mnmnnn" localSheetId="10">[247]finance!#REF!</definedName>
    <definedName name="mnmnnn" localSheetId="8">[248]finance!#REF!</definedName>
    <definedName name="mnmnnn" localSheetId="5">[249]finance!#REF!</definedName>
    <definedName name="mnmnnn" localSheetId="3">[249]finance!#REF!</definedName>
    <definedName name="mnmnnn" localSheetId="4">[249]finance!#REF!</definedName>
    <definedName name="mnmnnn" localSheetId="2">[247]finance!#REF!</definedName>
    <definedName name="mnmnnn" localSheetId="0">[248]finance!#REF!</definedName>
    <definedName name="mnmnnn">[247]finance!#REF!</definedName>
    <definedName name="mo">#N/A</definedName>
    <definedName name="model99b" localSheetId="10">'DSCR (2)'!Interest_Rate/12</definedName>
    <definedName name="model99b" localSheetId="8">#N/A</definedName>
    <definedName name="model99b" localSheetId="9">[0]!Interest_Rate/12</definedName>
    <definedName name="model99b" localSheetId="2">#N/A</definedName>
    <definedName name="model99b">#N/A</definedName>
    <definedName name="Module1.Macro1">#N/A</definedName>
    <definedName name="Module1.Macro2">#N/A</definedName>
    <definedName name="Module1.Macro3">#N/A</definedName>
    <definedName name="Module2.Macro5">#N/A</definedName>
    <definedName name="Module4.매크로10">#N/A</definedName>
    <definedName name="Module4.매크로11">#N/A</definedName>
    <definedName name="Module4.매크로12">#N/A</definedName>
    <definedName name="Module4.매크로13">#N/A</definedName>
    <definedName name="Module4.매크로14">#N/A</definedName>
    <definedName name="Module4.매크로15">#N/A</definedName>
    <definedName name="Module4.매크로16">#N/A</definedName>
    <definedName name="Module4.매크로17">#N/A</definedName>
    <definedName name="Module4.매크로6">#N/A</definedName>
    <definedName name="Module4.매크로8">#N/A</definedName>
    <definedName name="Module4.매크로9">#N/A</definedName>
    <definedName name="ModulePrn.PrintCase" localSheetId="10">[261]!ModulePrn.PrintCase</definedName>
    <definedName name="ModulePrn.PrintCase" localSheetId="8">[261]!ModulePrn.PrintCase</definedName>
    <definedName name="ModulePrn.PrintCase" localSheetId="5">[261]!ModulePrn.PrintCase</definedName>
    <definedName name="ModulePrn.PrintCase" localSheetId="3">[261]!ModulePrn.PrintCase</definedName>
    <definedName name="ModulePrn.PrintCase" localSheetId="4">[261]!ModulePrn.PrintCase</definedName>
    <definedName name="ModulePrn.PrintCase" localSheetId="9">[261]!ModulePrn.PrintCase</definedName>
    <definedName name="ModulePrn.PrintCase" localSheetId="2">[262]!ModulePrn.PrintCase</definedName>
    <definedName name="ModulePrn.PrintCase" localSheetId="0">[263]!ModulePrn.PrintCase</definedName>
    <definedName name="ModulePrn.PrintCase">[262]!ModulePrn.PrintCase</definedName>
    <definedName name="ModulePrn.PrintWorkout" localSheetId="10">[261]!ModulePrn.PrintWorkout</definedName>
    <definedName name="ModulePrn.PrintWorkout" localSheetId="8">[261]!ModulePrn.PrintWorkout</definedName>
    <definedName name="ModulePrn.PrintWorkout" localSheetId="5">[261]!ModulePrn.PrintWorkout</definedName>
    <definedName name="ModulePrn.PrintWorkout" localSheetId="3">[261]!ModulePrn.PrintWorkout</definedName>
    <definedName name="ModulePrn.PrintWorkout" localSheetId="4">[261]!ModulePrn.PrintWorkout</definedName>
    <definedName name="ModulePrn.PrintWorkout" localSheetId="9">[261]!ModulePrn.PrintWorkout</definedName>
    <definedName name="ModulePrn.PrintWorkout" localSheetId="2">[262]!ModulePrn.PrintWorkout</definedName>
    <definedName name="ModulePrn.PrintWorkout" localSheetId="0">[263]!ModulePrn.PrintWorkout</definedName>
    <definedName name="ModulePrn.PrintWorkout">[262]!ModulePrn.PrintWorkout</definedName>
    <definedName name="mon" localSheetId="10">#REF!</definedName>
    <definedName name="mon" localSheetId="5">#REF!</definedName>
    <definedName name="mon" localSheetId="3">#REF!</definedName>
    <definedName name="mon" localSheetId="4">#REF!</definedName>
    <definedName name="mon" localSheetId="2">#REF!</definedName>
    <definedName name="mon">#REF!</definedName>
    <definedName name="MONTH" localSheetId="10">#REF!</definedName>
    <definedName name="MONTH" localSheetId="2">#REF!</definedName>
    <definedName name="MONTH">#REF!</definedName>
    <definedName name="Month.Year">#N/A</definedName>
    <definedName name="moo" localSheetId="10">'[264]24(1)'!#REF!</definedName>
    <definedName name="moo" localSheetId="8">'[264]24(1)'!#REF!</definedName>
    <definedName name="moo" localSheetId="5">'[264]24(1)'!#REF!</definedName>
    <definedName name="moo" localSheetId="3">'[264]24(1)'!#REF!</definedName>
    <definedName name="moo" localSheetId="4">'[264]24(1)'!#REF!</definedName>
    <definedName name="moo" localSheetId="9">#REF!</definedName>
    <definedName name="moo" localSheetId="2">'[264]24(1)'!#REF!</definedName>
    <definedName name="moo" localSheetId="0">#REF!</definedName>
    <definedName name="moo">'[264]24(1)'!#REF!</definedName>
    <definedName name="moo_1" localSheetId="10">#REF!</definedName>
    <definedName name="moo_1" localSheetId="5">#REF!</definedName>
    <definedName name="moo_1" localSheetId="3">#REF!</definedName>
    <definedName name="moo_1" localSheetId="4">#REF!</definedName>
    <definedName name="moo_1" localSheetId="2">#REF!</definedName>
    <definedName name="moo_1">#REF!</definedName>
    <definedName name="moo_10" localSheetId="10">#REF!</definedName>
    <definedName name="moo_10" localSheetId="2">#REF!</definedName>
    <definedName name="moo_10">#REF!</definedName>
    <definedName name="moo_100" localSheetId="4">#REF!</definedName>
    <definedName name="moo_100">#REF!</definedName>
    <definedName name="moo_11" localSheetId="10">#REF!</definedName>
    <definedName name="moo_11" localSheetId="2">#REF!</definedName>
    <definedName name="moo_11">#REF!</definedName>
    <definedName name="moo_12" localSheetId="10">#REF!</definedName>
    <definedName name="moo_12" localSheetId="2">#REF!</definedName>
    <definedName name="moo_12">#REF!</definedName>
    <definedName name="Moo_121" localSheetId="4">#REF!</definedName>
    <definedName name="Moo_121">#REF!</definedName>
    <definedName name="moo_123" localSheetId="4">#REF!</definedName>
    <definedName name="moo_123">#REF!</definedName>
    <definedName name="moo_1234" localSheetId="4">#REF!</definedName>
    <definedName name="moo_1234">#REF!</definedName>
    <definedName name="moo_2" localSheetId="10">#REF!</definedName>
    <definedName name="moo_2" localSheetId="2">#REF!</definedName>
    <definedName name="moo_2">#REF!</definedName>
    <definedName name="moo_3" localSheetId="10">#REF!</definedName>
    <definedName name="moo_3" localSheetId="2">#REF!</definedName>
    <definedName name="moo_3">#REF!</definedName>
    <definedName name="moo_31" localSheetId="4">#REF!</definedName>
    <definedName name="moo_31">#REF!</definedName>
    <definedName name="moo_4" localSheetId="10">#REF!</definedName>
    <definedName name="moo_4" localSheetId="2">#REF!</definedName>
    <definedName name="moo_4">#REF!</definedName>
    <definedName name="moo_5" localSheetId="10">#REF!</definedName>
    <definedName name="moo_5" localSheetId="2">#REF!</definedName>
    <definedName name="moo_5">#REF!</definedName>
    <definedName name="moo_51" localSheetId="4">#REF!</definedName>
    <definedName name="moo_51">#REF!</definedName>
    <definedName name="moo_6" localSheetId="10">#REF!</definedName>
    <definedName name="moo_6" localSheetId="2">#REF!</definedName>
    <definedName name="moo_6">#REF!</definedName>
    <definedName name="moo_61" localSheetId="4">#REF!</definedName>
    <definedName name="moo_61">#REF!</definedName>
    <definedName name="moo_7" localSheetId="10">#REF!</definedName>
    <definedName name="moo_7" localSheetId="2">#REF!</definedName>
    <definedName name="moo_7">#REF!</definedName>
    <definedName name="moo_71" localSheetId="4">#REF!</definedName>
    <definedName name="moo_71">#REF!</definedName>
    <definedName name="moo_72" localSheetId="4">#REF!</definedName>
    <definedName name="moo_72">#REF!</definedName>
    <definedName name="moo_8" localSheetId="10">#REF!</definedName>
    <definedName name="moo_8" localSheetId="2">#REF!</definedName>
    <definedName name="moo_8">#REF!</definedName>
    <definedName name="moo_82" localSheetId="4">#REF!</definedName>
    <definedName name="moo_82">#REF!</definedName>
    <definedName name="moo_9" localSheetId="10">#REF!</definedName>
    <definedName name="moo_9" localSheetId="2">#REF!</definedName>
    <definedName name="moo_9">#REF!</definedName>
    <definedName name="moo_92" localSheetId="4">#REF!</definedName>
    <definedName name="moo_92">#REF!</definedName>
    <definedName name="MOR" localSheetId="10">#REF!</definedName>
    <definedName name="MOR" localSheetId="2">#REF!</definedName>
    <definedName name="MOR">#REF!</definedName>
    <definedName name="MORE" localSheetId="10">#REF!</definedName>
    <definedName name="MORE" localSheetId="2">#REF!</definedName>
    <definedName name="MORE">#REF!</definedName>
    <definedName name="mres" localSheetId="10">#REF!</definedName>
    <definedName name="mres" localSheetId="2">#REF!</definedName>
    <definedName name="mres">#REF!</definedName>
    <definedName name="MRR" localSheetId="10">#REF!</definedName>
    <definedName name="MRR" localSheetId="2">#REF!</definedName>
    <definedName name="MRR">#REF!</definedName>
    <definedName name="mtใหม่" localSheetId="10">IF(#REF!="",0,#REF!+#REF!)</definedName>
    <definedName name="mtใหม่" localSheetId="8">IF(#REF!="",0,#REF!+#REF!)</definedName>
    <definedName name="mtใหม่" localSheetId="5">IF(#REF!="",0,#REF!+#REF!)</definedName>
    <definedName name="mtใหม่" localSheetId="3">IF(#REF!="",0,#REF!+#REF!)</definedName>
    <definedName name="mtใหม่" localSheetId="4">IF(#REF!="",0,#REF!+#REF!)</definedName>
    <definedName name="mtใหม่" localSheetId="9">IF(#REF!="",0,#REF!+#REF!)</definedName>
    <definedName name="mtใหม่" localSheetId="2">IF(#REF!="",0,#REF!+#REF!)</definedName>
    <definedName name="mtใหม่">IF(#REF!="",0,#REF!+#REF!)</definedName>
    <definedName name="mtใหม_">IF(#REF!="",0,#REF!+#REF!)</definedName>
    <definedName name="mxhg">#REF!</definedName>
    <definedName name="mym" localSheetId="10">[247]finance!#REF!</definedName>
    <definedName name="mym" localSheetId="8">[248]finance!#REF!</definedName>
    <definedName name="mym" localSheetId="5">[249]finance!#REF!</definedName>
    <definedName name="mym" localSheetId="3">[249]finance!#REF!</definedName>
    <definedName name="mym" localSheetId="4">[249]finance!#REF!</definedName>
    <definedName name="mym" localSheetId="2">[247]finance!#REF!</definedName>
    <definedName name="mym" localSheetId="0">[248]finance!#REF!</definedName>
    <definedName name="mym">[247]finance!#REF!</definedName>
    <definedName name="MYTUJ56">IF(#REF!&gt;=____to9,"",#REF!+1)</definedName>
    <definedName name="n">#N/A</definedName>
    <definedName name="n_1">#N/A</definedName>
    <definedName name="na" localSheetId="5">#REF!</definedName>
    <definedName name="na" localSheetId="4">#REF!</definedName>
    <definedName name="na" localSheetId="0">#REF!</definedName>
    <definedName name="na">#REF!</definedName>
    <definedName name="na3.">#N/A</definedName>
    <definedName name="name" localSheetId="10">IF('[265]งบการเงิน '!Term_In_Year&gt;'[265]งบการเงิน '!Term_In_Month,1,"")</definedName>
    <definedName name="name" localSheetId="8">IF('[266]งบการเงิน '!Term_In_Year&gt;'[266]งบการเงิน '!Term_In_Month,1,"")</definedName>
    <definedName name="name" localSheetId="5">IF('[265]งบการเงิน '!Term_In_Year&gt;'[265]งบการเงิน '!Term_In_Month,1,"")</definedName>
    <definedName name="name" localSheetId="3">IF('[265]งบการเงิน '!Term_In_Year&gt;'[265]งบการเงิน '!Term_In_Month,1,"")</definedName>
    <definedName name="name" localSheetId="4">IF('[265]งบการเงิน '!Term_In_Year&gt;'[265]งบการเงิน '!Term_In_Month,1,"")</definedName>
    <definedName name="name" localSheetId="2">IF('[267]งบการเงิน '!Term_In_Year&gt;'[267]งบการเงิน '!Term_In_Month,1,"")</definedName>
    <definedName name="name" localSheetId="0">IF('[268]งบการเงิน '!Term_In_Year&gt;'[268]งบการเงิน '!Term_In_Month,1,"")</definedName>
    <definedName name="name">IF('[267]งบการเงิน '!Term_In_Year&gt;'[267]งบการเงิน '!Term_In_Month,1,"")</definedName>
    <definedName name="name5" localSheetId="5">#REF!</definedName>
    <definedName name="name5" localSheetId="3">#REF!</definedName>
    <definedName name="name5" localSheetId="4">#REF!</definedName>
    <definedName name="name5">#REF!</definedName>
    <definedName name="name6" localSheetId="4">#REF!</definedName>
    <definedName name="name6">#REF!</definedName>
    <definedName name="nana1">IF(#REF!&gt;=GHKHGKGHJ,"",#REF!+1)</definedName>
    <definedName name="nana2">Scheduled_Payment+Extra_Payment</definedName>
    <definedName name="nana4">#N/A</definedName>
    <definedName name="nana6">IF(#REF!&lt;0.05,0,#REF!*รับจ่าย11)</definedName>
    <definedName name="nana7">Scheduled_Payment+Extra_Payment</definedName>
    <definedName name="nat" localSheetId="8">IF(#REF!&lt;0.05,0,#REF!*_ps100)</definedName>
    <definedName name="nat" localSheetId="9">IF(#REF!&lt;0.05,0,#REF!*_ps100)</definedName>
    <definedName name="nat">#N/A</definedName>
    <definedName name="nc" localSheetId="10">IF(#REF!-#REF!&lt;1,0,#REF!-#REF!)</definedName>
    <definedName name="nc" localSheetId="8">IF(#REF!-#REF!&lt;1,0,#REF!-#REF!)</definedName>
    <definedName name="nc" localSheetId="5">IF(#REF!-#REF!&lt;1,0,#REF!-#REF!)</definedName>
    <definedName name="nc" localSheetId="3">IF(#REF!-#REF!&lt;1,0,#REF!-#REF!)</definedName>
    <definedName name="nc" localSheetId="4">IF(#REF!-#REF!&lt;1,0,#REF!-#REF!)</definedName>
    <definedName name="nc" localSheetId="9">IF(#REF!-#REF!&lt;1,0,#REF!-#REF!)</definedName>
    <definedName name="nc" localSheetId="2">IF(#REF!-#REF!&lt;1,0,#REF!-#REF!)</definedName>
    <definedName name="nc">IF(#REF!-#REF!&lt;1,0,#REF!-#REF!)</definedName>
    <definedName name="neeee">IF(#REF!-#REF!&lt;1,0,#REF!-#REF!)</definedName>
    <definedName name="ner">#N/A</definedName>
    <definedName name="NETCASH" localSheetId="10">#REF!</definedName>
    <definedName name="NETCASH" localSheetId="5">#REF!</definedName>
    <definedName name="NETCASH" localSheetId="3">#REF!</definedName>
    <definedName name="NETCASH" localSheetId="2">#REF!</definedName>
    <definedName name="NETCASH">#REF!</definedName>
    <definedName name="new" localSheetId="10">#REF!</definedName>
    <definedName name="new" localSheetId="2">#REF!</definedName>
    <definedName name="new">#REF!</definedName>
    <definedName name="new_10">'[269]หน้า 1'!$N$2</definedName>
    <definedName name="new_10_1">'[187]หน้า 1'!$N$2</definedName>
    <definedName name="new_11">'[270]หน้า 1'!$N$2</definedName>
    <definedName name="new_11_1">'[187]หน้า 1'!$N$2</definedName>
    <definedName name="new_11_1_1">'[271]หน้า 1'!$N$2</definedName>
    <definedName name="new_12">'[272]หน้า 1'!$N$2</definedName>
    <definedName name="new_12_1">'[272]หน้า 1'!$N$2</definedName>
    <definedName name="new_12_26">'[187]หน้า 1'!$N$2</definedName>
    <definedName name="new_13">'[273]หน้า 1'!$N$2</definedName>
    <definedName name="new_14">'[274]หน้า 1'!$N$2</definedName>
    <definedName name="new_15">'[274]หน้า 1'!$N$2</definedName>
    <definedName name="new_16">'[183]หน้า 1'!$N$2</definedName>
    <definedName name="new_16_1">'[275]หน้า 1'!$N$2</definedName>
    <definedName name="new_18">'[276]หน้า 1'!$N$2</definedName>
    <definedName name="new_19">'[180]หน้า 1'!$N$2</definedName>
    <definedName name="new_2">'[272]หน้า 1'!$N$2</definedName>
    <definedName name="new_2_1">'[277]หน้า 1'!$N$2</definedName>
    <definedName name="new_2_20">'[278]หน้า 1'!$N$2</definedName>
    <definedName name="new_2_26">'[278]หน้า 1'!$N$2</definedName>
    <definedName name="new_20">'[187]หน้า 1'!$N$2</definedName>
    <definedName name="new_21">'[278]หน้า 1'!$N$2</definedName>
    <definedName name="new_22">'[279]หน้า 1'!$N$2</definedName>
    <definedName name="new_23">'[180]หน้า 1'!$N$2</definedName>
    <definedName name="new_24">'[187]หน้า 1'!$N$2</definedName>
    <definedName name="new_26">'[280]หน้า 1'!$N$2</definedName>
    <definedName name="new_3">'[281]หน้า 1'!$N$2</definedName>
    <definedName name="new_38">'[282]หน้า 1'!$N$2</definedName>
    <definedName name="new_4">'[283]หน้า 1'!$N$2</definedName>
    <definedName name="new_4_1">'[284]หน้า 1'!$N$2</definedName>
    <definedName name="new_5">'[180]หน้า 1'!$N$2</definedName>
    <definedName name="new_6">'[281]หน้า 1'!$N$2</definedName>
    <definedName name="new_7">'[281]หน้า 1'!$N$2</definedName>
    <definedName name="new_7_1">'[271]หน้า 1'!$N$2</definedName>
    <definedName name="new_7_26">'[285]หน้า 1'!$N$2</definedName>
    <definedName name="new_8">'[281]หน้า 1'!$N$2</definedName>
    <definedName name="new_9">'[272]หน้า 1'!$N$2</definedName>
    <definedName name="new_9_1">'[286]หน้า 1'!$N$2</definedName>
    <definedName name="New_Pre">#REF!</definedName>
    <definedName name="new1_10">'[286]หน้า 1'!$N$2</definedName>
    <definedName name="new1_10_1">'[5]หน้า 1'!$N$2</definedName>
    <definedName name="new1_10_26">'[287]หน้า 1'!$N$2</definedName>
    <definedName name="new1_11">'[288]หน้า 1'!$N$2</definedName>
    <definedName name="new1_11_1">'[289]หน้า 1'!$N$2</definedName>
    <definedName name="new1_11_1_1">'[290]หน้า 1'!$N$2</definedName>
    <definedName name="new1_11_26">'[287]หน้า 1'!$N$2</definedName>
    <definedName name="new1_12">'[291]หน้า 1'!$N$2</definedName>
    <definedName name="new1_12_1">'[292]หน้า 1'!$N$2</definedName>
    <definedName name="new1_12_26">'[287]หน้า 1'!$N$2</definedName>
    <definedName name="new1_13">'[293]หน้า 1'!$N$2</definedName>
    <definedName name="new1_13_20">'[287]หน้า 1'!$N$2</definedName>
    <definedName name="new1_13_26">'[287]หน้า 1'!$N$2</definedName>
    <definedName name="new1_14">'[294]หน้า 1'!$N$2</definedName>
    <definedName name="new1_15">'[294]หน้า 1'!$N$2</definedName>
    <definedName name="new1_15_1">'[295]หน้า 1'!$N$2</definedName>
    <definedName name="new1_16">'[296]หน้า 1'!$N$2</definedName>
    <definedName name="new1_16_1">'[297]หน้า 1'!$N$2</definedName>
    <definedName name="new1_18">'[298]หน้า 1'!$N$2</definedName>
    <definedName name="new1_19">'[5]หน้า 1'!$N$2</definedName>
    <definedName name="new1_2">'[2]หน้า 1'!$N$2</definedName>
    <definedName name="new1_2_1">'[299]หน้า 1'!$N$2</definedName>
    <definedName name="new1_2_20">'[289]หน้า 1'!$N$2</definedName>
    <definedName name="new1_2_26">'[289]หน้า 1'!$N$2</definedName>
    <definedName name="new1_20">'[5]หน้า 1'!$N$2</definedName>
    <definedName name="new1_21">'[289]หน้า 1'!$N$2</definedName>
    <definedName name="new1_22">'[300]หน้า 1'!$N$2</definedName>
    <definedName name="new1_22_26">'[301]หน้า 1'!$N$2</definedName>
    <definedName name="new1_23">'[5]หน้า 1'!$N$2</definedName>
    <definedName name="new1_24">'[5]หน้า 1'!$N$2</definedName>
    <definedName name="new1_26">'[302]หน้า 1'!$N$2</definedName>
    <definedName name="new1_3">'[301]หน้า 1'!$N$2</definedName>
    <definedName name="new1_3_1">'[303]หน้า 1'!$N$2</definedName>
    <definedName name="new1_38">'[304]หน้า 1'!$N$2</definedName>
    <definedName name="new1_4">'[305]หน้า 1'!$N$2</definedName>
    <definedName name="new1_4_1">'[306]หน้า 1'!$N$2</definedName>
    <definedName name="new1_5">'[5]หน้า 1'!$N$2</definedName>
    <definedName name="new1_6">'[301]หน้า 1'!$N$2</definedName>
    <definedName name="new1_7">'[301]หน้า 1'!$N$2</definedName>
    <definedName name="new1_7_1">'[290]หน้า 1'!$N$2</definedName>
    <definedName name="new1_7_26">'[21]หน้า 1'!$N$2</definedName>
    <definedName name="new1_8">'[301]หน้า 1'!$N$2</definedName>
    <definedName name="new1_9">'[5]หน้า 1'!$N$2</definedName>
    <definedName name="new1_9_1">'[307]หน้า 1'!$N$2</definedName>
    <definedName name="new2_10">'[286]หน้า 1'!$N$2</definedName>
    <definedName name="new2_10_1">'[5]หน้า 1'!$N$2</definedName>
    <definedName name="new2_10_26">'[287]หน้า 1'!$N$2</definedName>
    <definedName name="new2_11">'[288]หน้า 1'!$N$2</definedName>
    <definedName name="new2_11_1">'[289]หน้า 1'!$N$2</definedName>
    <definedName name="new2_11_1_1">'[290]หน้า 1'!$N$2</definedName>
    <definedName name="new2_11_26">'[287]หน้า 1'!$N$2</definedName>
    <definedName name="new2_12">'[291]หน้า 1'!$N$2</definedName>
    <definedName name="new2_12_1">'[292]หน้า 1'!$N$2</definedName>
    <definedName name="new2_12_26">'[287]หน้า 1'!$N$2</definedName>
    <definedName name="new2_13">'[293]หน้า 1'!$N$2</definedName>
    <definedName name="new2_13_20">'[287]หน้า 1'!$N$2</definedName>
    <definedName name="new2_13_26">'[287]หน้า 1'!$N$2</definedName>
    <definedName name="new2_14">'[294]หน้า 1'!$N$2</definedName>
    <definedName name="new2_15">'[294]หน้า 1'!$N$2</definedName>
    <definedName name="new2_15_1">'[295]หน้า 1'!$N$2</definedName>
    <definedName name="new2_16">'[296]หน้า 1'!$N$2</definedName>
    <definedName name="new2_16_1">'[297]หน้า 1'!$N$2</definedName>
    <definedName name="new2_18">'[298]หน้า 1'!$N$2</definedName>
    <definedName name="new2_19">'[5]หน้า 1'!$N$2</definedName>
    <definedName name="new2_2">'[2]หน้า 1'!$N$2</definedName>
    <definedName name="new2_2_1">'[299]หน้า 1'!$N$2</definedName>
    <definedName name="new2_2_20">'[289]หน้า 1'!$N$2</definedName>
    <definedName name="new2_2_26">'[289]หน้า 1'!$N$2</definedName>
    <definedName name="new2_20">'[5]หน้า 1'!$N$2</definedName>
    <definedName name="new2_21">'[289]หน้า 1'!$N$2</definedName>
    <definedName name="new2_22">'[300]หน้า 1'!$N$2</definedName>
    <definedName name="new2_22_26">'[301]หน้า 1'!$N$2</definedName>
    <definedName name="new2_23">'[5]หน้า 1'!$N$2</definedName>
    <definedName name="new2_24">'[5]หน้า 1'!$N$2</definedName>
    <definedName name="new2_26">'[302]หน้า 1'!$N$2</definedName>
    <definedName name="new2_3">'[301]หน้า 1'!$N$2</definedName>
    <definedName name="new2_3_1">'[303]หน้า 1'!$N$2</definedName>
    <definedName name="new2_38">'[304]หน้า 1'!$N$2</definedName>
    <definedName name="new2_4">'[305]หน้า 1'!$N$2</definedName>
    <definedName name="new2_4_1">'[306]หน้า 1'!$N$2</definedName>
    <definedName name="new2_5">'[5]หน้า 1'!$N$2</definedName>
    <definedName name="new2_6">'[301]หน้า 1'!$N$2</definedName>
    <definedName name="new2_7">'[301]หน้า 1'!$N$2</definedName>
    <definedName name="new2_7_1">'[290]หน้า 1'!$N$2</definedName>
    <definedName name="new2_7_26">'[21]หน้า 1'!$N$2</definedName>
    <definedName name="new2_8">'[301]หน้า 1'!$N$2</definedName>
    <definedName name="new2_9">'[5]หน้า 1'!$N$2</definedName>
    <definedName name="new2_9_1">'[307]หน้า 1'!$N$2</definedName>
    <definedName name="newpn">#N/A</definedName>
    <definedName name="Newwww">IF(#REF!-#REF!&lt;1,0,#REF!-#REF!)</definedName>
    <definedName name="NFirst_Payment" localSheetId="10">#REF!</definedName>
    <definedName name="NFirst_Payment" localSheetId="5">#REF!</definedName>
    <definedName name="NFirst_Payment" localSheetId="3">#REF!</definedName>
    <definedName name="NFirst_Payment" localSheetId="4">#REF!</definedName>
    <definedName name="NFirst_Payment" localSheetId="2">#REF!</definedName>
    <definedName name="NFirst_Payment">#REF!</definedName>
    <definedName name="NFix_Pay" localSheetId="10">#REF!</definedName>
    <definedName name="NFix_Pay" localSheetId="2">#REF!</definedName>
    <definedName name="NFix_Pay">#REF!</definedName>
    <definedName name="NFree_Principle" localSheetId="10">#REF!</definedName>
    <definedName name="NFree_Principle" localSheetId="2">#REF!</definedName>
    <definedName name="NFree_Principle">#REF!</definedName>
    <definedName name="ng" localSheetId="5">Scheduled_Payment+Extra_Payment</definedName>
    <definedName name="ng" localSheetId="3">Scheduled_Payment+Extra_Payment</definedName>
    <definedName name="ng" localSheetId="0">Scheduled_Payment+Extra_Payment</definedName>
    <definedName name="ng">Scheduled_Payment+Extra_Payment</definedName>
    <definedName name="NGFNFR">(____ter66*12)+____ter12</definedName>
    <definedName name="nggggngngnf" localSheetId="10">[119]finance!#REF!</definedName>
    <definedName name="nggggngngnf" localSheetId="8">[119]finance!#REF!</definedName>
    <definedName name="nggggngngnf" localSheetId="5">[119]finance!#REF!</definedName>
    <definedName name="nggggngngnf" localSheetId="3">[119]finance!#REF!</definedName>
    <definedName name="nggggngngnf" localSheetId="4">[119]finance!#REF!</definedName>
    <definedName name="nggggngngnf" localSheetId="2">[119]finance!#REF!</definedName>
    <definedName name="nggggngngnf" localSheetId="0">[119]finance!#REF!</definedName>
    <definedName name="nggggngngnf">[119]finance!#REF!</definedName>
    <definedName name="ngv">#N/A</definedName>
    <definedName name="nhghgbsaafgfagg" localSheetId="5">'[117]Main Sum (Hotel &amp; Residences)'!#REF!</definedName>
    <definedName name="nhghgbsaafgfagg" localSheetId="3">'[117]Main Sum (Hotel &amp; Residences)'!#REF!</definedName>
    <definedName name="nhghgbsaafgfagg" localSheetId="4">'[117]Main Sum (Hotel &amp; Residences)'!#REF!</definedName>
    <definedName name="nhghgbsaafgfagg" localSheetId="0">'[118]Main Sum (Hotel &amp; Residences)'!#REF!</definedName>
    <definedName name="nhghgbsaafgfagg">'[118]Main Sum (Hotel &amp; Residences)'!#REF!</definedName>
    <definedName name="nhjkhki">#N/A</definedName>
    <definedName name="nick" localSheetId="8">IF([308]PAYMENT!$A1048576&gt;=kkk,"",[308]PAYMENT!$A1048576+1)</definedName>
    <definedName name="nick" localSheetId="9">IF([308]PAYMENT!$A1048576&gt;=kkk,"",[308]PAYMENT!$A1048576+1)</definedName>
    <definedName name="nick">#N/A</definedName>
    <definedName name="nin">#N/A</definedName>
    <definedName name="nink" localSheetId="8">IF([308]PAYMENT!$A1048576&gt;=kkk,"",[308]PAYMENT!$A1048576+1)</definedName>
    <definedName name="nink" localSheetId="9">IF([308]PAYMENT!$A1048576&gt;=kkk,"",[308]PAYMENT!$A1048576+1)</definedName>
    <definedName name="nink">#N/A</definedName>
    <definedName name="NInterest_Pay">NA()</definedName>
    <definedName name="NInterest_Period">NA()</definedName>
    <definedName name="NInterest_Rate" localSheetId="10">#REF!</definedName>
    <definedName name="NInterest_Rate" localSheetId="5">#REF!</definedName>
    <definedName name="NInterest_Rate" localSheetId="3">#REF!</definedName>
    <definedName name="NInterest_Rate" localSheetId="4">#REF!</definedName>
    <definedName name="NInterest_Rate" localSheetId="2">#REF!</definedName>
    <definedName name="NInterest_Rate">#REF!</definedName>
    <definedName name="NInterest.Pay">#N/A</definedName>
    <definedName name="NInterest.Period" localSheetId="10">#N/A</definedName>
    <definedName name="NInterest.Period" localSheetId="8">#N/A</definedName>
    <definedName name="NInterest.Period" localSheetId="5">#N/A</definedName>
    <definedName name="NInterest.Period" localSheetId="3">#N/A</definedName>
    <definedName name="NInterest.Period" localSheetId="9">#N/A</definedName>
    <definedName name="NInterest.Period" localSheetId="2">[22]!NInterest_Rate/12</definedName>
    <definedName name="NInterest.Period" localSheetId="0">#N/A</definedName>
    <definedName name="NInterest.Period">[22]!NInterest_Rate/12</definedName>
    <definedName name="njk" localSheetId="10">#N/A</definedName>
    <definedName name="njk" localSheetId="8">#N/A</definedName>
    <definedName name="njk" localSheetId="5">#N/A</definedName>
    <definedName name="njk" localSheetId="3">#N/A</definedName>
    <definedName name="njk" localSheetId="9">#N/A</definedName>
    <definedName name="njk" localSheetId="2">#N/A</definedName>
    <definedName name="njk" localSheetId="0">#N/A</definedName>
    <definedName name="njk">IF(#REF!&gt;=o,"",#REF!+1)</definedName>
    <definedName name="njnj" localSheetId="10">IF(#REF!&gt;=[0]!jfkdfjlsj,"",#REF!+1)</definedName>
    <definedName name="njnj" localSheetId="8">IF(#REF!&gt;=jfkdfjlsj,"",#REF!+1)</definedName>
    <definedName name="njnj" localSheetId="5">IF(#REF!&gt;=jfkdfjlsj,"",#REF!+1)</definedName>
    <definedName name="njnj" localSheetId="7">IF(#REF!&gt;=jfkdfjlsj,"",#REF!+1)</definedName>
    <definedName name="njnj" localSheetId="3">IF(#REF!&gt;=jfkdfjlsj,"",#REF!+1)</definedName>
    <definedName name="njnj" localSheetId="4">IF(#REF!&gt;=jfkdfjlsj,"",#REF!+1)</definedName>
    <definedName name="njnj" localSheetId="9">IF(#REF!&gt;=jfkdfjlsj,"",#REF!+1)</definedName>
    <definedName name="njnj" localSheetId="2">IF(#REF!&gt;=[0]!jfkdfjlsj,"",#REF!+1)</definedName>
    <definedName name="njnj" localSheetId="0">IF(#REF!&gt;=jfkdfjlsj,"",#REF!+1)</definedName>
    <definedName name="njnj">IF(#REF!&gt;=jfkdfjlsj,"",#REF!+1)</definedName>
    <definedName name="nkj">#REF!</definedName>
    <definedName name="NLoan_Amount" localSheetId="10">#REF!</definedName>
    <definedName name="NLoan_Amount" localSheetId="2">#REF!</definedName>
    <definedName name="NLoan_Amount">#REF!</definedName>
    <definedName name="nn" localSheetId="10">#REF!</definedName>
    <definedName name="nn" localSheetId="2">#REF!</definedName>
    <definedName name="nn">#REF!</definedName>
    <definedName name="nnn" localSheetId="10">IF('[265]PN 0.2'!$A1="",0,'[265]PN 0.2'!A1048576+'[265]PN 0.2'!XFC1)</definedName>
    <definedName name="nnn" localSheetId="8">IF('[265]PN 0.2'!$A1="",0,'[265]PN 0.2'!A1048576+'[265]PN 0.2'!XFC1)</definedName>
    <definedName name="nnn" localSheetId="5">IF('[265]PN 0.2'!$A1="",0,'[265]PN 0.2'!A1048576+'[265]PN 0.2'!XFC1)</definedName>
    <definedName name="nnn" localSheetId="3">IF('[265]PN 0.2'!$A1="",0,'[265]PN 0.2'!A1048576+'[265]PN 0.2'!XFC1)</definedName>
    <definedName name="nnn" localSheetId="4">IF('[265]PN 0.2'!$A1="",0,'[265]PN 0.2'!A1048576+'[265]PN 0.2'!XFC1)</definedName>
    <definedName name="nnn" localSheetId="9">IF('[265]PN 0.2'!$A1="",0,'[265]PN 0.2'!A1048576+'[265]PN 0.2'!XFC1)</definedName>
    <definedName name="nnn" localSheetId="2">IF('[309]PN 0.2'!$A1="",0,'[309]PN 0.2'!A1048576+'[309]PN 0.2'!XFC1)</definedName>
    <definedName name="nnn" localSheetId="0">IF('[310]PN 0.2'!$A1="",0,'[310]PN 0.2'!A1048576+'[310]PN 0.2'!XFC1)</definedName>
    <definedName name="nnn">IF('[309]PN 0.2'!$A1="",0,'[309]PN 0.2'!A1048576+'[309]PN 0.2'!XFC1)</definedName>
    <definedName name="nnnnnnnn">#N/A</definedName>
    <definedName name="NNumber" localSheetId="10">#N/A</definedName>
    <definedName name="NNumber" localSheetId="8">#N/A</definedName>
    <definedName name="NNumber" localSheetId="5">#N/A</definedName>
    <definedName name="NNumber" localSheetId="3">#N/A</definedName>
    <definedName name="NNumber" localSheetId="9">#N/A</definedName>
    <definedName name="NNumber" localSheetId="2">IF([22]!NTotal.Payment&gt;[22]!NFirst_Payment,1,"")</definedName>
    <definedName name="NNumber" localSheetId="0">#N/A</definedName>
    <definedName name="NNumber">IF([22]!NTotal.Payment&gt;[22]!NFirst_Payment,1,"")</definedName>
    <definedName name="no">#N/A</definedName>
    <definedName name="nong" localSheetId="10">IF([311]Payment!Total.Payment&gt;[311]Payment!First_Payment,1,"")</definedName>
    <definedName name="nong" localSheetId="8">IF([312]PAYMENT!Total.Payment&gt;[312]PAYMENT!First_Payment,1,"")</definedName>
    <definedName name="nong" localSheetId="5">IF([311]Payment!Total.Payment&gt;[311]Payment!First_Payment,1,"")</definedName>
    <definedName name="nong" localSheetId="3">IF([311]Payment!Total.Payment&gt;[311]Payment!First_Payment,1,"")</definedName>
    <definedName name="nong" localSheetId="4">IF([311]Payment!Total.Payment&gt;[311]Payment!First_Payment,1,"")</definedName>
    <definedName name="nong" localSheetId="9">IF([231]PAYMENT!Total.Payment&gt;[231]PAYMENT!First_Payment,1,"")</definedName>
    <definedName name="nong" localSheetId="2">IF([309]PAYMENT!Total.Payment&gt;[309]PAYMENT!First_Payment,1,"")</definedName>
    <definedName name="nong" localSheetId="0">IF([312]PAYMENT!Total.Payment&gt;[312]PAYMENT!First_Payment,1,"")</definedName>
    <definedName name="nong">IF([309]PAYMENT!Total.Payment&gt;[309]PAYMENT!First_Payment,1,"")</definedName>
    <definedName name="nongo2" localSheetId="10">IF(#REF!&lt;0.05,0,#REF!-#REF!)</definedName>
    <definedName name="nongo2" localSheetId="8">IF(#REF!&lt;0.05,0,#REF!-#REF!)</definedName>
    <definedName name="nongo2" localSheetId="5">IF(#REF!&lt;0.05,0,#REF!-#REF!)</definedName>
    <definedName name="nongo2" localSheetId="3">IF(#REF!&lt;0.05,0,#REF!-#REF!)</definedName>
    <definedName name="nongo2" localSheetId="4">IF(#REF!&lt;0.05,0,#REF!-#REF!)</definedName>
    <definedName name="nongo2" localSheetId="9">IF(#REF!&lt;0.05,0,#REF!-#REF!)</definedName>
    <definedName name="nongo2" localSheetId="2">IF(#REF!&lt;0.05,0,#REF!-#REF!)</definedName>
    <definedName name="nongo2">IF(#REF!&lt;0.05,0,#REF!-#REF!)</definedName>
    <definedName name="nonv">#N/A</definedName>
    <definedName name="NOTES" localSheetId="10">#REF!</definedName>
    <definedName name="NOTES" localSheetId="5">#REF!</definedName>
    <definedName name="NOTES" localSheetId="3">#REF!</definedName>
    <definedName name="NOTES" localSheetId="4">#REF!</definedName>
    <definedName name="NOTES" localSheetId="2">#REF!</definedName>
    <definedName name="NOTES">#REF!</definedName>
    <definedName name="nouvelle_feuille">"VDO대책.XLS"</definedName>
    <definedName name="NP" localSheetId="10">#REF!</definedName>
    <definedName name="NP" localSheetId="4">#REF!</definedName>
    <definedName name="NP" localSheetId="2">#REF!</definedName>
    <definedName name="NP">#REF!</definedName>
    <definedName name="NPayment">#N/A</definedName>
    <definedName name="NPayment_Number">NA()</definedName>
    <definedName name="NPayment.Number" localSheetId="10">#N/A</definedName>
    <definedName name="NPayment.Number" localSheetId="8">#N/A</definedName>
    <definedName name="NPayment.Number" localSheetId="5">#N/A</definedName>
    <definedName name="NPayment.Number" localSheetId="3">#N/A</definedName>
    <definedName name="NPayment.Number" localSheetId="9">#N/A</definedName>
    <definedName name="NPayment.Number" localSheetId="2">IF(#REF!&gt;=[22]!NTotal.Payment,"",#REF!+1)</definedName>
    <definedName name="NPayment.Number" localSheetId="0">#N/A</definedName>
    <definedName name="NPayment.Number">IF(#REF!&gt;=[22]!NTotal.Payment,"",#REF!+1)</definedName>
    <definedName name="NPL">[122]ฐานข้อมูล!$F$3:$F$60001</definedName>
    <definedName name="nsdh" localSheetId="10">#REF!</definedName>
    <definedName name="nsdh" localSheetId="8">#REF!</definedName>
    <definedName name="nsdh" localSheetId="5">#REF!</definedName>
    <definedName name="nsdh" localSheetId="3">#REF!</definedName>
    <definedName name="nsdh" localSheetId="4">#REF!</definedName>
    <definedName name="nsdh" localSheetId="9">#REF!</definedName>
    <definedName name="nsdh" localSheetId="2">#REF!</definedName>
    <definedName name="nsdh">#REF!</definedName>
    <definedName name="NTerm_In_Month" localSheetId="10">#REF!</definedName>
    <definedName name="NTerm_In_Month" localSheetId="2">#REF!</definedName>
    <definedName name="NTerm_In_Month">#REF!</definedName>
    <definedName name="NTerm_In_Year" localSheetId="10">#REF!</definedName>
    <definedName name="NTerm_In_Year" localSheetId="2">#REF!</definedName>
    <definedName name="NTerm_In_Year">#REF!</definedName>
    <definedName name="NTotal_Payment">#N/A</definedName>
    <definedName name="NTotal.Payment" localSheetId="10">#N/A</definedName>
    <definedName name="NTotal.Payment" localSheetId="8">(NTerm_In_Year*12)+NTerm_In_Month</definedName>
    <definedName name="NTotal.Payment" localSheetId="5">(NTerm_In_Year*12)+NTerm_In_Month</definedName>
    <definedName name="NTotal.Payment" localSheetId="7">(NTerm_In_Year*12)+NTerm_In_Month</definedName>
    <definedName name="NTotal.Payment" localSheetId="3">(NTerm_In_Year*12)+NTerm_In_Month</definedName>
    <definedName name="NTotal.Payment" localSheetId="4">(NTerm_In_Year*12)+NTerm_In_Month</definedName>
    <definedName name="NTotal.Payment" localSheetId="9">(NTerm_In_Year*12)+NTerm_In_Month</definedName>
    <definedName name="NTotal.Payment" localSheetId="2">('ภพ 30'!NTerm_In_Year*12)+'ภพ 30'!NTerm_In_Month</definedName>
    <definedName name="NTotal.Payment" localSheetId="0">(NTerm_In_Year*12)+NTerm_In_Month</definedName>
    <definedName name="NTotal.Payment">(NTerm_In_Year*12)+NTerm_In_Month</definedName>
    <definedName name="ntt">#N/A</definedName>
    <definedName name="nu">#N/A</definedName>
    <definedName name="num">#N/A</definedName>
    <definedName name="Num_Pmt_Per_Year" localSheetId="10">#REF!</definedName>
    <definedName name="Num_Pmt_Per_Year" localSheetId="8">#REF!</definedName>
    <definedName name="Num_Pmt_Per_Year" localSheetId="5">#REF!</definedName>
    <definedName name="Num_Pmt_Per_Year" localSheetId="7">#REF!</definedName>
    <definedName name="Num_Pmt_Per_Year" localSheetId="3">#REF!</definedName>
    <definedName name="Num_Pmt_Per_Year" localSheetId="4">#REF!</definedName>
    <definedName name="Num_Pmt_Per_Year" localSheetId="9">#REF!</definedName>
    <definedName name="Num_Pmt_Per_Year" localSheetId="2">#REF!</definedName>
    <definedName name="Num_Pmt_Per_Year">#REF!</definedName>
    <definedName name="numb1" localSheetId="10">IF([0]!__top1&gt;'DSCR (2)'!First_Payment,1,"")</definedName>
    <definedName name="numb1" localSheetId="8">#N/A</definedName>
    <definedName name="numb1" localSheetId="9">IF(_top1&gt;[0]!First_Payment,1,"")</definedName>
    <definedName name="numb1" localSheetId="2">#N/A</definedName>
    <definedName name="numb1">#N/A</definedName>
    <definedName name="numbe">#N/A</definedName>
    <definedName name="Number" localSheetId="8">IF(Statement!Total.Payment&gt;Statement!First_Payment,1,"")</definedName>
    <definedName name="Number" localSheetId="9">#N/A</definedName>
    <definedName name="Number">#N/A</definedName>
    <definedName name="Number_" localSheetId="2">#N/A</definedName>
    <definedName name="Number_">#N/A</definedName>
    <definedName name="Number_1">#N/A</definedName>
    <definedName name="Number_2">#N/A</definedName>
    <definedName name="Number_3">#N/A</definedName>
    <definedName name="Number_4">#N/A</definedName>
    <definedName name="Number_of_Payments" localSheetId="10">MATCH(0.01,'DSCR (2)'!End_Bal,-1)+1</definedName>
    <definedName name="Number_of_Payments" localSheetId="8">MATCH(0.01,Statement!End_Bal,-1)+1</definedName>
    <definedName name="Number_of_Payments" localSheetId="5">MATCH(0.01,End_Bal,-1)+1</definedName>
    <definedName name="Number_of_Payments" localSheetId="7">MATCH(0.01,End_Bal,-1)+1</definedName>
    <definedName name="Number_of_Payments" localSheetId="3">MATCH(0.01,End_Bal,-1)+1</definedName>
    <definedName name="Number_of_Payments" localSheetId="4">MATCH(0.01,End_Bal,-1)+1</definedName>
    <definedName name="Number_of_Payments" localSheetId="9">MATCH(0.01,End_Bal,-1)+1</definedName>
    <definedName name="Number_of_Payments" localSheetId="2">MATCH(0.01,'ภพ 30'!End_Bal,-1)+1</definedName>
    <definedName name="Number_of_Payments" localSheetId="0">#N/A</definedName>
    <definedName name="Number_of_Payments">MATCH(0.01,End_Bal,-1)+1</definedName>
    <definedName name="Number_of_Payments_1">#N/A</definedName>
    <definedName name="Number_of_Payments_2">#N/A</definedName>
    <definedName name="Number.">#N/A</definedName>
    <definedName name="Number1">#N/A</definedName>
    <definedName name="number2">#N/A</definedName>
    <definedName name="Nuuc" localSheetId="5">#REF!</definedName>
    <definedName name="Nuuc" localSheetId="0">#REF!</definedName>
    <definedName name="Nuuc">#REF!</definedName>
    <definedName name="nvbnvnv" localSheetId="10">IF(#REF!&gt;=[0]!khjhjj,"",#REF!+1)</definedName>
    <definedName name="nvbnvnv" localSheetId="8">#N/A</definedName>
    <definedName name="nvbnvnv" localSheetId="7">IF(#REF!&gt;=[0]!khjhjj,"",#REF!+1)</definedName>
    <definedName name="nvbnvnv" localSheetId="9">IF(#REF!&gt;=khjhjj,"",#REF!+1)</definedName>
    <definedName name="nvbnvnv" localSheetId="2">IF(#REF!&gt;=[0]!khjhjj,"",#REF!+1)</definedName>
    <definedName name="nvbnvnv">#N/A</definedName>
    <definedName name="NW" localSheetId="10">#REF!</definedName>
    <definedName name="NW" localSheetId="5">#REF!</definedName>
    <definedName name="NW" localSheetId="3">#REF!</definedName>
    <definedName name="NW" localSheetId="2">#REF!</definedName>
    <definedName name="NW">#REF!</definedName>
    <definedName name="NW_B" localSheetId="10">#REF!</definedName>
    <definedName name="NW_B" localSheetId="4">#REF!</definedName>
    <definedName name="NW_B" localSheetId="2">#REF!</definedName>
    <definedName name="NW_B">#REF!</definedName>
    <definedName name="o">#N/A</definedName>
    <definedName name="o_1">#N/A</definedName>
    <definedName name="o_2">#N/A</definedName>
    <definedName name="oarowurowuroi" localSheetId="10">#REF!</definedName>
    <definedName name="oarowurowuroi" localSheetId="8">#REF!</definedName>
    <definedName name="oarowurowuroi" localSheetId="5">#REF!</definedName>
    <definedName name="oarowurowuroi" localSheetId="3">#REF!</definedName>
    <definedName name="oarowurowuroi" localSheetId="4">#REF!</definedName>
    <definedName name="oarowurowuroi" localSheetId="2">#REF!</definedName>
    <definedName name="oarowurowuroi">#REF!</definedName>
    <definedName name="oaruiopwuerouweopru" localSheetId="10">#REF!</definedName>
    <definedName name="oaruiopwuerouweopru" localSheetId="4">#REF!</definedName>
    <definedName name="oaruiopwuerouweopru" localSheetId="2">#REF!</definedName>
    <definedName name="oaruiopwuerouweopru">#REF!</definedName>
    <definedName name="OD" localSheetId="10">#REF!</definedName>
    <definedName name="OD" localSheetId="4">#REF!</definedName>
    <definedName name="OD" localSheetId="2">#REF!</definedName>
    <definedName name="OD">#REF!</definedName>
    <definedName name="OD5แสน">#N/A</definedName>
    <definedName name="oelkslakjfldsa" localSheetId="10">#REF!</definedName>
    <definedName name="oelkslakjfldsa" localSheetId="5">#REF!</definedName>
    <definedName name="oelkslakjfldsa" localSheetId="3">#REF!</definedName>
    <definedName name="oelkslakjfldsa" localSheetId="4">#REF!</definedName>
    <definedName name="oelkslakjfldsa" localSheetId="2">#REF!</definedName>
    <definedName name="oelkslakjfldsa">#REF!</definedName>
    <definedName name="oeodlewiafqfaf" localSheetId="10">#REF!</definedName>
    <definedName name="oeodlewiafqfaf" localSheetId="2">#REF!</definedName>
    <definedName name="oeodlewiafqfaf">#REF!</definedName>
    <definedName name="oi" localSheetId="10">IF(#REF!&gt;=[0]!io,"",#REF!+1)</definedName>
    <definedName name="oi" localSheetId="8">IF(#REF!&gt;=io,"",#REF!+1)</definedName>
    <definedName name="oi" localSheetId="5">IF(#REF!&gt;=io,"",#REF!+1)</definedName>
    <definedName name="oi" localSheetId="3">IF(#REF!&gt;=io,"",#REF!+1)</definedName>
    <definedName name="oi" localSheetId="4">IF(#REF!&gt;=io,"",#REF!+1)</definedName>
    <definedName name="oi" localSheetId="9">IF(#REF!&gt;=io,"",#REF!+1)</definedName>
    <definedName name="oi" localSheetId="2">IF(#REF!&gt;=[0]!io,"",#REF!+1)</definedName>
    <definedName name="oi" localSheetId="0">IF(#REF!&gt;=io,"",#REF!+1)</definedName>
    <definedName name="oi">IF(#REF!&gt;=io,"",#REF!+1)</definedName>
    <definedName name="oii">#N/A</definedName>
    <definedName name="oiiui" localSheetId="8">IF('[113]PN47-0818'!$A1048576&gt;=Statement!ewde,"",'[113]PN47-0818'!$A1048576+1)</definedName>
    <definedName name="oiiui" localSheetId="5">#N/A</definedName>
    <definedName name="oiiui" localSheetId="3">#N/A</definedName>
    <definedName name="oiiui" localSheetId="9">IF('[113]PN47-0818'!$A1048576&gt;=งบสรรพากร!ewde,"",'[113]PN47-0818'!$A1048576+1)</definedName>
    <definedName name="oiiui" localSheetId="0">#N/A</definedName>
    <definedName name="oiiui">IF('[113]PN47-0818'!$A1048576&gt;=ewde,"",'[113]PN47-0818'!$A1048576+1)</definedName>
    <definedName name="oil">#N/A</definedName>
    <definedName name="oiop">#N/A</definedName>
    <definedName name="OIU" localSheetId="10">#REF!</definedName>
    <definedName name="OIU" localSheetId="8">#REF!</definedName>
    <definedName name="OIU" localSheetId="5">#REF!</definedName>
    <definedName name="OIU" localSheetId="3">#REF!</definedName>
    <definedName name="OIU" localSheetId="2">#REF!</definedName>
    <definedName name="OIU">#REF!</definedName>
    <definedName name="oiui">#N/A</definedName>
    <definedName name="oiuiowrwjrkj" localSheetId="10">#REF!</definedName>
    <definedName name="oiuiowrwjrkj" localSheetId="8">#REF!</definedName>
    <definedName name="oiuiowrwjrkj" localSheetId="5">#REF!</definedName>
    <definedName name="oiuiowrwjrkj" localSheetId="3">#REF!</definedName>
    <definedName name="oiuiowrwjrkj" localSheetId="4">#REF!</definedName>
    <definedName name="oiuiowrwjrkj" localSheetId="2">#REF!</definedName>
    <definedName name="oiuiowrwjrkj">#REF!</definedName>
    <definedName name="oiweurweruwi" localSheetId="10">#REF!</definedName>
    <definedName name="oiweurweruwi" localSheetId="4">#REF!</definedName>
    <definedName name="oiweurweruwi" localSheetId="2">#REF!</definedName>
    <definedName name="oiweurweruwi">#REF!</definedName>
    <definedName name="ok">#N/A</definedName>
    <definedName name="okiuyhygtrrtrgf" localSheetId="10">[247]finance!#REF!</definedName>
    <definedName name="okiuyhygtrrtrgf" localSheetId="8">[248]finance!#REF!</definedName>
    <definedName name="okiuyhygtrrtrgf" localSheetId="5">[249]finance!#REF!</definedName>
    <definedName name="okiuyhygtrrtrgf" localSheetId="3">[249]finance!#REF!</definedName>
    <definedName name="okiuyhygtrrtrgf" localSheetId="4">[249]finance!#REF!</definedName>
    <definedName name="okiuyhygtrrtrgf" localSheetId="2">[247]finance!#REF!</definedName>
    <definedName name="okiuyhygtrrtrgf" localSheetId="0">[248]finance!#REF!</definedName>
    <definedName name="okiuyhygtrrtrgf">[247]finance!#REF!</definedName>
    <definedName name="ol" localSheetId="5">IF([115]FL00008!$A1048576&gt;=[8]!sde,"",[115]FL00008!$A1048576+1)</definedName>
    <definedName name="ol" localSheetId="3">IF([115]FL00008!$A1048576&gt;=[8]!sde,"",[115]FL00008!$A1048576+1)</definedName>
    <definedName name="ol" localSheetId="4">IF([115]FL00008!$A1048576&gt;=[8]!sde,"",[115]FL00008!$A1048576+1)</definedName>
    <definedName name="ol" localSheetId="0">IF([116]FL00008!$A1048576&gt;=[9]!sde,"",[116]FL00008!$A1048576+1)</definedName>
    <definedName name="ol">IF([115]FL00008!$A1048576&gt;=[8]!sde,"",[115]FL00008!$A1048576+1)</definedName>
    <definedName name="olaowuesswksiw" localSheetId="10">#REF!</definedName>
    <definedName name="olaowuesswksiw" localSheetId="8">#REF!</definedName>
    <definedName name="olaowuesswksiw" localSheetId="5">#REF!</definedName>
    <definedName name="olaowuesswksiw" localSheetId="3">#REF!</definedName>
    <definedName name="olaowuesswksiw" localSheetId="4">#REF!</definedName>
    <definedName name="olaowuesswksiw" localSheetId="2">#REF!</definedName>
    <definedName name="olaowuesswksiw">#REF!</definedName>
    <definedName name="old" localSheetId="10">IF([313]PAYMENT!$A1048576&gt;=[0]!tal,"",[313]PAYMENT!$A1048576+1)</definedName>
    <definedName name="old" localSheetId="8">IF([308]PAYMENT!$A1048576&gt;=tal,"",[308]PAYMENT!$A1048576+1)</definedName>
    <definedName name="old" localSheetId="5">IF([314]PAYMENT!$A1048576&gt;=tal,"",[314]PAYMENT!$A1048576+1)</definedName>
    <definedName name="old" localSheetId="3">IF([314]PAYMENT!$A1048576&gt;=tal,"",[314]PAYMENT!$A1048576+1)</definedName>
    <definedName name="old" localSheetId="4">IF([314]PAYMENT!$A1048576&gt;=tal,"",[314]PAYMENT!$A1048576+1)</definedName>
    <definedName name="old" localSheetId="9">IF([308]PAYMENT!$A1048576&gt;=tal,"",[308]PAYMENT!$A1048576+1)</definedName>
    <definedName name="old" localSheetId="2">#N/A</definedName>
    <definedName name="old" localSheetId="0">IF([315]PAYMENT!$A1048576&gt;=[0]!tal,"",[315]PAYMENT!$A1048576+1)</definedName>
    <definedName name="old">IF([308]PAYMENT!$A1048576&gt;=tal,"",[308]PAYMENT!$A1048576+1)</definedName>
    <definedName name="olo">#N/A</definedName>
    <definedName name="oloooooooo" localSheetId="10">#REF!</definedName>
    <definedName name="oloooooooo" localSheetId="8">#REF!</definedName>
    <definedName name="oloooooooo" localSheetId="5">#REF!</definedName>
    <definedName name="oloooooooo" localSheetId="3">#REF!</definedName>
    <definedName name="oloooooooo" localSheetId="4">#REF!</definedName>
    <definedName name="oloooooooo" localSheetId="2">#REF!</definedName>
    <definedName name="oloooooooo">#REF!</definedName>
    <definedName name="oloooslwoslskws" localSheetId="10">#REF!</definedName>
    <definedName name="oloooslwoslskws" localSheetId="2">#REF!</definedName>
    <definedName name="oloooslwoslskws">#REF!</definedName>
    <definedName name="On" localSheetId="5">[316]LSE_ADCO!#REF!</definedName>
    <definedName name="On" localSheetId="0">[316]LSE_ADCO!#REF!</definedName>
    <definedName name="On">[316]LSE_ADCO!#REF!</definedName>
    <definedName name="oo" localSheetId="10">#REF!</definedName>
    <definedName name="oo" localSheetId="8">IF(#REF!&lt;0.05,0,#REF!-#REF!)</definedName>
    <definedName name="oo" localSheetId="5">#REF!</definedName>
    <definedName name="oo" localSheetId="3">#REF!</definedName>
    <definedName name="oo" localSheetId="4">#REF!</definedName>
    <definedName name="oo" localSheetId="9">IF(#REF!&lt;0.05,0,#REF!-#REF!)</definedName>
    <definedName name="oo" localSheetId="2">#REF!</definedName>
    <definedName name="oo">#REF!</definedName>
    <definedName name="ooo" localSheetId="8">#N/A</definedName>
    <definedName name="ooo" localSheetId="5">#N/A</definedName>
    <definedName name="ooo" localSheetId="4">#N/A</definedName>
    <definedName name="ooo" localSheetId="9">IF([161]FL00008!$G1048576&lt;0.05,0,[161]FL00008!$G1048576*[8]!popp)</definedName>
    <definedName name="ooo" localSheetId="0">IF([78]FL00008!$G1048576&lt;0.05,0,[78]FL00008!$G1048576*[9]!popp)</definedName>
    <definedName name="ooo">#N/A</definedName>
    <definedName name="oooo">#N/A</definedName>
    <definedName name="ooooo">#N/A</definedName>
    <definedName name="oooooooooo">#N/A</definedName>
    <definedName name="oopp">#N/A</definedName>
    <definedName name="op" localSheetId="8">IF(#REF!&lt;0.05,0,#REF!*ย)</definedName>
    <definedName name="op" localSheetId="5">#N/A</definedName>
    <definedName name="op" localSheetId="4">#N/A</definedName>
    <definedName name="op" localSheetId="9">IF(#REF!&lt;0.05,0,#REF!*ย)</definedName>
    <definedName name="op" localSheetId="2">#N/A</definedName>
    <definedName name="op" localSheetId="0">IF(#REF!&lt;0.05,0,#REF!*'[9]รายชื่อบริษัทเช่า ปี 55'!ย)</definedName>
    <definedName name="op">#N/A</definedName>
    <definedName name="op_1">#N/A</definedName>
    <definedName name="op_2">#N/A</definedName>
    <definedName name="opii" localSheetId="5">'[113]PN47-0818'!$D$3</definedName>
    <definedName name="opii" localSheetId="3">'[113]PN47-0818'!$D$3</definedName>
    <definedName name="opii" localSheetId="4">'[113]PN47-0818'!$D$3</definedName>
    <definedName name="opii" localSheetId="0">'[171]PN47-0818'!$D$3</definedName>
    <definedName name="opii">'[113]PN47-0818'!$D$3</definedName>
    <definedName name="opli">#N/A</definedName>
    <definedName name="opp">#N/A</definedName>
    <definedName name="oppp">#N/A</definedName>
    <definedName name="oqowpeosldewidkldoedd" localSheetId="10">[246]finance!#REF!</definedName>
    <definedName name="oqowpeosldewidkldoedd" localSheetId="8">[246]finance!#REF!</definedName>
    <definedName name="oqowpeosldewidkldoedd" localSheetId="5">[246]finance!#REF!</definedName>
    <definedName name="oqowpeosldewidkldoedd" localSheetId="3">[246]finance!#REF!</definedName>
    <definedName name="oqowpeosldewidkldoedd" localSheetId="2">[246]finance!#REF!</definedName>
    <definedName name="oqowpeosldewidkldoedd">[246]finance!#REF!</definedName>
    <definedName name="ororoleoeee" localSheetId="10">#REF!</definedName>
    <definedName name="ororoleoeee" localSheetId="8">#REF!</definedName>
    <definedName name="ororoleoeee" localSheetId="5">#REF!</definedName>
    <definedName name="ororoleoeee" localSheetId="3">#REF!</definedName>
    <definedName name="ororoleoeee" localSheetId="4">#REF!</definedName>
    <definedName name="ororoleoeee" localSheetId="2">#REF!</definedName>
    <definedName name="ororoleoeee">#REF!</definedName>
    <definedName name="OT">#N/A</definedName>
    <definedName name="OTHER_LAB" localSheetId="5">'[117]Main Sum (Hotel &amp; Residences)'!#REF!</definedName>
    <definedName name="OTHER_LAB" localSheetId="3">'[117]Main Sum (Hotel &amp; Residences)'!#REF!</definedName>
    <definedName name="OTHER_LAB" localSheetId="4">'[117]Main Sum (Hotel &amp; Residences)'!#REF!</definedName>
    <definedName name="OTHER_LAB">'[118]Main Sum (Hotel &amp; Residences)'!#REF!</definedName>
    <definedName name="Other_Loan" localSheetId="10">#REF!</definedName>
    <definedName name="Other_Loan" localSheetId="8">#REF!</definedName>
    <definedName name="Other_Loan" localSheetId="5">#REF!</definedName>
    <definedName name="Other_Loan" localSheetId="3">#REF!</definedName>
    <definedName name="Other_Loan" localSheetId="4">#REF!</definedName>
    <definedName name="Other_Loan" localSheetId="2">#REF!</definedName>
    <definedName name="Other_Loan">#REF!</definedName>
    <definedName name="OTHER_MAT" localSheetId="5">'[117]Main Sum (Hotel &amp; Residences)'!#REF!</definedName>
    <definedName name="OTHER_MAT" localSheetId="3">'[117]Main Sum (Hotel &amp; Residences)'!#REF!</definedName>
    <definedName name="OTHER_MAT" localSheetId="4">'[117]Main Sum (Hotel &amp; Residences)'!#REF!</definedName>
    <definedName name="OTHER_MAT">'[118]Main Sum (Hotel &amp; Residences)'!#REF!</definedName>
    <definedName name="Others" localSheetId="10">#REF!</definedName>
    <definedName name="Others" localSheetId="5">#REF!</definedName>
    <definedName name="Others" localSheetId="3">#REF!</definedName>
    <definedName name="Others" localSheetId="4">#REF!</definedName>
    <definedName name="Others" localSheetId="2">#REF!</definedName>
    <definedName name="Others">#REF!</definedName>
    <definedName name="othgy">'[317]Factory Cost'!$A$182</definedName>
    <definedName name="ototuioeto">#N/A</definedName>
    <definedName name="OUTSTAND" localSheetId="10">[63]การเงิน!#REF!</definedName>
    <definedName name="OUTSTAND" localSheetId="2">[63]การเงิน!#REF!</definedName>
    <definedName name="OUTSTAND">[63]การเงิน!#REF!</definedName>
    <definedName name="ouuyiuoopp">[28]finance!#REF!</definedName>
    <definedName name="owan" localSheetId="10">#N/A</definedName>
    <definedName name="owan" localSheetId="8">IF([318]PAYMENT!$G1048576&lt;0.05,0,[318]PAYMENT!$G1048576*[0]!wing)</definedName>
    <definedName name="owan" localSheetId="5">#N/A</definedName>
    <definedName name="owan" localSheetId="3">#N/A</definedName>
    <definedName name="owan" localSheetId="4">#N/A</definedName>
    <definedName name="owan" localSheetId="9">IF([318]PAYMENT!$G1048576&lt;0.05,0,[318]PAYMENT!$G1048576*[0]!wing)</definedName>
    <definedName name="owan" localSheetId="2">#N/A</definedName>
    <definedName name="owan" localSheetId="0">IF([315]PAYMENT!$G1048576&lt;0.05,0,[315]PAYMENT!$G1048576*[0]!wing)</definedName>
    <definedName name="owan">IF([318]PAYMENT!$G1048576&lt;0.05,0,[318]PAYMENT!$G1048576*[0]!wing)</definedName>
    <definedName name="owen" localSheetId="10">IF([313]PAYMENT!$G1048576&lt;0.05,0,[313]PAYMENT!$G1048576*[0]!wing)</definedName>
    <definedName name="owen" localSheetId="8">IF([308]PAYMENT!$G1048576&lt;0.05,0,[308]PAYMENT!$G1048576*wing)</definedName>
    <definedName name="owen" localSheetId="5">IF([314]PAYMENT!$G1048576&lt;0.05,0,[314]PAYMENT!$G1048576*wing)</definedName>
    <definedName name="owen" localSheetId="3">IF([314]PAYMENT!$G1048576&lt;0.05,0,[314]PAYMENT!$G1048576*wing)</definedName>
    <definedName name="owen" localSheetId="4">IF([314]PAYMENT!$G1048576&lt;0.05,0,[314]PAYMENT!$G1048576*wing)</definedName>
    <definedName name="owen" localSheetId="9">IF([308]PAYMENT!$G1048576&lt;0.05,0,[308]PAYMENT!$G1048576*wing)</definedName>
    <definedName name="owen" localSheetId="2">#N/A</definedName>
    <definedName name="owen" localSheetId="0">IF([315]PAYMENT!$G1048576&lt;0.05,0,[315]PAYMENT!$G1048576*[0]!wing)</definedName>
    <definedName name="owen">IF([308]PAYMENT!$G1048576&lt;0.05,0,[308]PAYMENT!$G1048576*wing)</definedName>
    <definedName name="owlskapoaawdf" localSheetId="10">[246]finance!#REF!</definedName>
    <definedName name="owlskapoaawdf" localSheetId="8">[246]finance!#REF!</definedName>
    <definedName name="owlskapoaawdf" localSheetId="5">[246]finance!#REF!</definedName>
    <definedName name="owlskapoaawdf" localSheetId="3">[246]finance!#REF!</definedName>
    <definedName name="owlskapoaawdf" localSheetId="4">[246]finance!#REF!</definedName>
    <definedName name="owlskapoaawdf" localSheetId="2">[246]finance!#REF!</definedName>
    <definedName name="owlskapoaawdf">[246]finance!#REF!</definedName>
    <definedName name="Ownership" localSheetId="10" hidden="1">OFFSET([156]!Data.Top.Left,1,0)</definedName>
    <definedName name="Ownership" localSheetId="8" hidden="1">OFFSET([157]!Data.Top.Left,1,0)</definedName>
    <definedName name="Ownership" localSheetId="9" hidden="1">OFFSET([158]!Data.Top.Left,1,0)</definedName>
    <definedName name="Ownership" hidden="1">OFFSET([156]!Data.Top.Left,1,0)</definedName>
    <definedName name="P" localSheetId="8">#REF!</definedName>
    <definedName name="P" localSheetId="9">#REF!</definedName>
    <definedName name="p">#N/A</definedName>
    <definedName name="pa">#N/A</definedName>
    <definedName name="PACK" localSheetId="10">[63]การเงิน!#REF!</definedName>
    <definedName name="PACK" localSheetId="8">[63]การเงิน!#REF!</definedName>
    <definedName name="PACK" localSheetId="5">[63]การเงิน!#REF!</definedName>
    <definedName name="PACK" localSheetId="3">[63]การเงิน!#REF!</definedName>
    <definedName name="PACK" localSheetId="4">[63]การเงิน!#REF!</definedName>
    <definedName name="PACK" localSheetId="2">[63]การเงิน!#REF!</definedName>
    <definedName name="PACK">[63]การเงิน!#REF!</definedName>
    <definedName name="PACKAGE" localSheetId="10">[63]การเงิน!#REF!</definedName>
    <definedName name="PACKAGE" localSheetId="8">[63]การเงิน!#REF!</definedName>
    <definedName name="PACKAGE" localSheetId="2">[63]การเงิน!#REF!</definedName>
    <definedName name="PACKAGE">[63]การเงิน!#REF!</definedName>
    <definedName name="Package3">#N/A</definedName>
    <definedName name="pakalf">#N/A</definedName>
    <definedName name="panat">#N/A</definedName>
    <definedName name="par">#N/A</definedName>
    <definedName name="pas">#N/A</definedName>
    <definedName name="path_xla">"C:\SYS\WINDOWS\TEMP"</definedName>
    <definedName name="pay" localSheetId="8">IF(#REF!&gt;=Statement!payment3,"",#REF!+1)</definedName>
    <definedName name="pay" localSheetId="9">#N/A</definedName>
    <definedName name="Pay">#N/A</definedName>
    <definedName name="Pay_Date" localSheetId="10">#REF!</definedName>
    <definedName name="Pay_Date" localSheetId="8">#REF!</definedName>
    <definedName name="Pay_Date" localSheetId="5">#REF!</definedName>
    <definedName name="Pay_Date" localSheetId="3">#REF!</definedName>
    <definedName name="Pay_Date" localSheetId="9">#REF!</definedName>
    <definedName name="Pay_Date" localSheetId="2">#REF!</definedName>
    <definedName name="Pay_Date">#REF!</definedName>
    <definedName name="Pay_Num" localSheetId="10">#REF!</definedName>
    <definedName name="Pay_Num" localSheetId="8">#REF!</definedName>
    <definedName name="Pay_Num" localSheetId="4">#REF!</definedName>
    <definedName name="Pay_Num" localSheetId="2">#REF!</definedName>
    <definedName name="Pay_Num">#REF!</definedName>
    <definedName name="pay1_1">NA()</definedName>
    <definedName name="pay1_2">NA()</definedName>
    <definedName name="pay1.1">#N/A</definedName>
    <definedName name="pay1.2">#N/A</definedName>
    <definedName name="pay2_1">#N/A</definedName>
    <definedName name="PAYIFCT" localSheetId="10">[63]การเงิน!#REF!</definedName>
    <definedName name="PAYIFCT" localSheetId="8">[63]การเงิน!#REF!</definedName>
    <definedName name="PAYIFCT" localSheetId="5">[63]การเงิน!#REF!</definedName>
    <definedName name="PAYIFCT" localSheetId="3">[63]การเงิน!#REF!</definedName>
    <definedName name="PAYIFCT" localSheetId="4">[63]การเงิน!#REF!</definedName>
    <definedName name="PAYIFCT" localSheetId="2">[63]การเงิน!#REF!</definedName>
    <definedName name="PAYIFCT">[63]การเงิน!#REF!</definedName>
    <definedName name="PAYL_T" localSheetId="10">[63]การเงิน!#REF!</definedName>
    <definedName name="PAYL_T" localSheetId="8">[63]การเงิน!#REF!</definedName>
    <definedName name="PAYL_T" localSheetId="5">[63]การเงิน!#REF!</definedName>
    <definedName name="PAYL_T" localSheetId="3">[63]การเงิน!#REF!</definedName>
    <definedName name="PAYL_T" localSheetId="2">[63]การเงิน!#REF!</definedName>
    <definedName name="PAYL_T">[63]การเงิน!#REF!</definedName>
    <definedName name="paym1">#N/A</definedName>
    <definedName name="payme">#N/A</definedName>
    <definedName name="paymen01t.number">#N/A</definedName>
    <definedName name="Payment" localSheetId="8">IF(#REF!&lt;0.05,0,IF(Statement!Payment.Number&lt;=Statement!Free_Principle,Statement!Loan_Amount*Statement!Interest.Period,Statement!Fix_Pay))</definedName>
    <definedName name="Payment" localSheetId="9">#N/A</definedName>
    <definedName name="Payment">#N/A</definedName>
    <definedName name="Payment_" localSheetId="10">#N/A</definedName>
    <definedName name="Payment_" localSheetId="8">IF([86]PAYMENT!$G1048576&lt;0.05,0,IF([8]!Payment_Number&lt;=Statement!Free_Prin.,Statement!Loan__Amount*Statement!Interest_Period,Statement!Fix_Payment))</definedName>
    <definedName name="Payment_" localSheetId="5">#N/A</definedName>
    <definedName name="Payment_" localSheetId="3">#N/A</definedName>
    <definedName name="Payment_" localSheetId="9">IF([86]PAYMENT!$G1048576&lt;0.05,0,IF([8]!Payment_Number&lt;=งบสรรพากร!Free_Prin.,งบสรรพากร!Loan__Amount*งบสรรพากร!Interest_Period,งบสรรพากร!Fix_Payment))</definedName>
    <definedName name="Payment_" localSheetId="2">IF([87]Payment!$G1048576&lt;0.05,0,IF([0]!Payment_Number&lt;=[0]!Free_Prin.,[0]!Loan__Amount*[22]!Interest_Period,[0]!Fix_Payment))</definedName>
    <definedName name="Payment_" localSheetId="0">#N/A</definedName>
    <definedName name="Payment_">IF([87]Payment!$G1048576&lt;0.05,0,IF(Payment_Number&lt;=Free_Prin.,Loan__Amount*[22]!Interest_Period,Fix_Payment))</definedName>
    <definedName name="Payment_1">#N/A</definedName>
    <definedName name="Payment_2" localSheetId="5">IF([52]PAYMENT!$G65536&lt;0.05,0,IF(Payment.Number_2&lt;=ความต้องการ!Free_Principle_1,ความต้องการ!Loan_Amount_1*Interest.Period_2,ความต้องการ!Fix_Pay_1))</definedName>
    <definedName name="Payment_2" localSheetId="3">IF([52]PAYMENT!$G65536&lt;0.05,0,IF(Payment.Number_2&lt;=Free_Principle_1,Loan_Amount_1*Interest.Period_2,Fix_Pay_1))</definedName>
    <definedName name="Payment_2" localSheetId="4">IF([52]PAYMENT!$G65536&lt;0.05,0,IF(Payment.Number_2&lt;=งบการเงิน!Free_Principle_1,งบการเงิน!Loan_Amount_1*Interest.Period_2,งบการเงิน!Fix_Pay_1))</definedName>
    <definedName name="Payment_2" localSheetId="0">IF([52]PAYMENT!$G65536&lt;0.05,0,IF(Payment.Number_2&lt;=Free_Principle_1,Loan_Amount_1*Interest.Period_2,Fix_Pay_1))</definedName>
    <definedName name="Payment_2">IF([52]PAYMENT!$G65536&lt;0.05,0,IF(Payment.Number_2&lt;=Free_Principle_1,Loan_Amount_1*Interest.Period_2,Fix_Pay_1))</definedName>
    <definedName name="Payment_3" localSheetId="5">IF([47]PAYMENT!$G1048576&lt;0.05,0,IF(Payment.Number_3&lt;=ความต้องการ!Free_Principle_2,ความต้องการ!Loan_Amount_2*Interest.Period_3,ความต้องการ!Fix_Pay_2))</definedName>
    <definedName name="Payment_3" localSheetId="3">IF([47]PAYMENT!$G1048576&lt;0.05,0,IF(Payment.Number_3&lt;=Free_Principle_2,Loan_Amount_2*Interest.Period_3,Fix_Pay_2))</definedName>
    <definedName name="Payment_3" localSheetId="4">IF([47]PAYMENT!$G1048576&lt;0.05,0,IF(Payment.Number_3&lt;=งบการเงิน!Free_Principle_2,งบการเงิน!Loan_Amount_2*Interest.Period_3,งบการเงิน!Fix_Pay_2))</definedName>
    <definedName name="Payment_3" localSheetId="0">IF([47]PAYMENT!$G1048576&lt;0.05,0,IF(Payment.Number_3&lt;=Free_Principle_2,Loan_Amount_2*Interest.Period_3,Fix_Pay_2))</definedName>
    <definedName name="Payment_3">IF([47]PAYMENT!$G1048576&lt;0.05,0,IF(Payment.Number_3&lt;=Free_Principle_2,Loan_Amount_2*Interest.Period_3,Fix_Pay_2))</definedName>
    <definedName name="Payment_4" localSheetId="5">#N/A</definedName>
    <definedName name="Payment_4" localSheetId="3">#N/A</definedName>
    <definedName name="Payment_4" localSheetId="4">#N/A</definedName>
    <definedName name="Payment_4" localSheetId="0">IF([51]PAYMENT!$G1048576&lt;0.05,0,IF(Payment.Number_4&lt;=Free_Principle_3,Loan_Amount_3*Interest.Period_4,Fix_Pay_3))</definedName>
    <definedName name="Payment_4">IF([51]PAYMENT!$G1048576&lt;0.05,0,IF(Payment.Number_4&lt;=Free_Principle_3,Loan_Amount_3*Interest.Period_4,Fix_Pay_3))</definedName>
    <definedName name="Payment_Date" localSheetId="10">DATE(YEAR('DSCR (2)'!Loan_Start),MONTH('DSCR (2)'!Loan_Start)+[0]!Payment_Number,DAY('DSCR (2)'!Loan_Start))</definedName>
    <definedName name="Payment_Date" localSheetId="8">DATE(YEAR(Statement!Loan_Start),MONTH(Statement!Loan_Start)+Statement!Payment_Number,DAY(Statement!Loan_Start))</definedName>
    <definedName name="Payment_Date" localSheetId="5">#N/A</definedName>
    <definedName name="Payment_Date" localSheetId="7">#N/A</definedName>
    <definedName name="Payment_Date" localSheetId="3">#N/A</definedName>
    <definedName name="Payment_Date" localSheetId="4">#N/A</definedName>
    <definedName name="Payment_Date" localSheetId="9">DATE(YEAR(Loan_Start),MONTH(Loan_Start)+งบสรรพากร!Payment_Number,DAY(Loan_Start))</definedName>
    <definedName name="Payment_Date" localSheetId="2">DATE(YEAR('ภพ 30'!Loan_Start),MONTH('ภพ 30'!Loan_Start)+[0]!Payment_Number,DAY('ภพ 30'!Loan_Start))</definedName>
    <definedName name="Payment_Date" localSheetId="0">#N/A</definedName>
    <definedName name="Payment_Date">DATE(YEAR(Loan_Start),MONTH(Loan_Start)+Payment_Number,DAY(Loan_Start))</definedName>
    <definedName name="Payment_Date_1">#N/A</definedName>
    <definedName name="Payment_Date_2">#N/A</definedName>
    <definedName name="Payment_Number" localSheetId="8">IF([86]PAYMENT!$A1048576&gt;='[319]wc (2)'!Total.Payment,"",[86]PAYMENT!$A1048576+1)</definedName>
    <definedName name="Payment_Number" localSheetId="5">#N/A</definedName>
    <definedName name="Payment_Number" localSheetId="4">#N/A</definedName>
    <definedName name="Payment_Number" localSheetId="9">IF([86]PAYMENT!$A1048576&gt;='[319]wc (2)'!Total.Payment,"",[86]PAYMENT!$A1048576+1)</definedName>
    <definedName name="Payment_Number" localSheetId="0">IF([211]PAYMENT!$A1048576&gt;='[229]wc (2)'!Total.Payment,"",[211]PAYMENT!$A1048576+1)</definedName>
    <definedName name="Payment_Number">#N/A</definedName>
    <definedName name="payment_number2">NA()</definedName>
    <definedName name="Payment_PN" localSheetId="10">#REF!</definedName>
    <definedName name="Payment_PN" localSheetId="8">#REF!</definedName>
    <definedName name="Payment_PN" localSheetId="5">#REF!</definedName>
    <definedName name="Payment_PN" localSheetId="3">#REF!</definedName>
    <definedName name="Payment_PN" localSheetId="4">#REF!</definedName>
    <definedName name="Payment_PN" localSheetId="2">#REF!</definedName>
    <definedName name="Payment_PN">#REF!</definedName>
    <definedName name="payment.">#N/A</definedName>
    <definedName name="payment.3">#N/A</definedName>
    <definedName name="payment.num">#N/A</definedName>
    <definedName name="Payment.Number" localSheetId="8">IF(#REF!&gt;=Statement!Total.Payment,"",#REF!+1)</definedName>
    <definedName name="Payment.Number" localSheetId="9">#N/A</definedName>
    <definedName name="Payment.Number">#N/A</definedName>
    <definedName name="Payment.Number_1">#N/A</definedName>
    <definedName name="Payment.Number_2">#N/A</definedName>
    <definedName name="Payment.Number_3">#N/A</definedName>
    <definedName name="Payment.Number_4">#N/A</definedName>
    <definedName name="payment.number1">#N/A</definedName>
    <definedName name="payment.number2" localSheetId="10">#N/A</definedName>
    <definedName name="payment.number2" localSheetId="8">#N/A</definedName>
    <definedName name="payment.number2" localSheetId="5">#N/A</definedName>
    <definedName name="payment.number2" localSheetId="3">#N/A</definedName>
    <definedName name="payment.number2" localSheetId="9">#N/A</definedName>
    <definedName name="payment.number2" localSheetId="2">IF(#REF!&gt;=[22]!to,"",#REF!+1)</definedName>
    <definedName name="payment.number2" localSheetId="0">#N/A</definedName>
    <definedName name="payment.number2">IF(#REF!&gt;=[22]!to,"",#REF!+1)</definedName>
    <definedName name="Payment01">#N/A</definedName>
    <definedName name="payment1" localSheetId="8">#N/A</definedName>
    <definedName name="Payment1">#N/A</definedName>
    <definedName name="payment2" localSheetId="10">#REF!</definedName>
    <definedName name="payment2" localSheetId="8">#REF!</definedName>
    <definedName name="payment2" localSheetId="5">#REF!</definedName>
    <definedName name="payment2" localSheetId="3">#REF!</definedName>
    <definedName name="payment2" localSheetId="4">#REF!</definedName>
    <definedName name="payment2" localSheetId="9">#REF!</definedName>
    <definedName name="payment2" localSheetId="2">#N/A</definedName>
    <definedName name="payment2">#REF!</definedName>
    <definedName name="payment3" localSheetId="8">#N/A</definedName>
    <definedName name="payment3" localSheetId="5">#N/A</definedName>
    <definedName name="payment3" localSheetId="4">#N/A</definedName>
    <definedName name="payment3" localSheetId="2">#N/A</definedName>
    <definedName name="payment3" localSheetId="0">'[320]payment (2)'!Interest_Rate/12</definedName>
    <definedName name="payment3">#N/A</definedName>
    <definedName name="payment4" localSheetId="8">IF([321]PAYMENT!$H1048576&lt;0.05,0,[321]PAYMENT!$H1048576*[0]!Interest.Period)</definedName>
    <definedName name="payment4" localSheetId="2">IF([322]Payment!$H1048576&lt;0.05,0,[322]Payment!$H1048576*'[7]profit&amp;loss'!Interest.Period)</definedName>
    <definedName name="payment4">#N/A</definedName>
    <definedName name="PaymentPC">#N/A</definedName>
    <definedName name="PaymentPC_1">#N/A</definedName>
    <definedName name="Payments_per_year" localSheetId="10">#REF!</definedName>
    <definedName name="Payments_per_year" localSheetId="8">#REF!</definedName>
    <definedName name="Payments_per_year" localSheetId="4">#REF!</definedName>
    <definedName name="Payments_per_year" localSheetId="2">#REF!</definedName>
    <definedName name="Payments_per_year">#REF!</definedName>
    <definedName name="paymentภายนอก" localSheetId="10">[311]Payment!$D$5</definedName>
    <definedName name="paymentภายนอก" localSheetId="8">[323]Payment!$D$5</definedName>
    <definedName name="paymentภายนอก" localSheetId="5">[311]Payment!$D$5</definedName>
    <definedName name="paymentภายนอก" localSheetId="3">[311]Payment!$D$5</definedName>
    <definedName name="paymentภายนอก" localSheetId="4">[311]Payment!$D$5</definedName>
    <definedName name="paymentภายนอก" localSheetId="9">[267]Payment!$D$5</definedName>
    <definedName name="paymentภายนอก" localSheetId="2">#REF!</definedName>
    <definedName name="paymentภายนอก" localSheetId="0">[324]Payment!$D$5</definedName>
    <definedName name="paymentภายนอก">#REF!</definedName>
    <definedName name="paymet">#N/A</definedName>
    <definedName name="paynum1" localSheetId="10">IF(#REF!&gt;=[0]!__top1,"",#REF!+1)</definedName>
    <definedName name="paynum1" localSheetId="8">#N/A</definedName>
    <definedName name="paynum1" localSheetId="5">IF(#REF!&gt;=[0]!__top1,"",#REF!+1)</definedName>
    <definedName name="paynum1" localSheetId="3">IF(#REF!&gt;=[0]!__top1,"",#REF!+1)</definedName>
    <definedName name="paynum1" localSheetId="4">IF(#REF!&gt;=[0]!__top1,"",#REF!+1)</definedName>
    <definedName name="paynum1" localSheetId="9">IF(#REF!&gt;=_top1,"",#REF!+1)</definedName>
    <definedName name="paynum1" localSheetId="2">IF(#REF!&gt;=[0]!_top1,"",#REF!+1)</definedName>
    <definedName name="paynum1" localSheetId="0">#N/A</definedName>
    <definedName name="paynum1">IF(#REF!&gt;=_top1,"",#REF!+1)</definedName>
    <definedName name="PAYO_D" localSheetId="10">[63]การเงิน!#REF!</definedName>
    <definedName name="PAYO_D" localSheetId="8">[63]การเงิน!#REF!</definedName>
    <definedName name="PAYO_D" localSheetId="5">[63]การเงิน!#REF!</definedName>
    <definedName name="PAYO_D" localSheetId="3">[63]การเงิน!#REF!</definedName>
    <definedName name="PAYO_D" localSheetId="4">[63]การเงิน!#REF!</definedName>
    <definedName name="PAYO_D" localSheetId="2">[63]การเงิน!#REF!</definedName>
    <definedName name="PAYO_D" localSheetId="0">[63]การเงิน!#REF!</definedName>
    <definedName name="PAYO_D">[63]การเงิน!#REF!</definedName>
    <definedName name="payu">#N/A</definedName>
    <definedName name="pd" localSheetId="5">IF(#REF!&gt;=[0]!pmmt2,"",#REF!+1)</definedName>
    <definedName name="pd" localSheetId="3">IF(#REF!&gt;=[0]!pmmt2,"",#REF!+1)</definedName>
    <definedName name="pd" localSheetId="4">IF(#REF!&gt;=[0]!pmmt2,"",#REF!+1)</definedName>
    <definedName name="pd" localSheetId="0">IF(#REF!&gt;=[0]!pmmt2,"",#REF!+1)</definedName>
    <definedName name="pd">IF(#REF!&gt;=[0]!pmmt2,"",#REF!+1)</definedName>
    <definedName name="pe" localSheetId="10">[19]PAYMENT!$A$10:$A$129</definedName>
    <definedName name="pe" localSheetId="8">[19]PAYMENT!$A$10:$A$129</definedName>
    <definedName name="pe" localSheetId="5">[19]PAYMENT!$A$10:$A$129</definedName>
    <definedName name="pe" localSheetId="3">[19]PAYMENT!$A$10:$A$129</definedName>
    <definedName name="pe" localSheetId="4">[19]PAYMENT!$A$10:$A$129</definedName>
    <definedName name="pe" localSheetId="9">[19]PAYMENT!$A$10:$A$129</definedName>
    <definedName name="pe" localSheetId="2">[35]PAYMENT!$A$10:$A$129</definedName>
    <definedName name="pe" localSheetId="0">[7]PAYMENT!$A$10:$A$129</definedName>
    <definedName name="pe">[35]PAYMENT!$A$10:$A$129</definedName>
    <definedName name="PERFOR" localSheetId="10">#REF!</definedName>
    <definedName name="PERFOR" localSheetId="5">#REF!</definedName>
    <definedName name="PERFOR" localSheetId="3">#REF!</definedName>
    <definedName name="PERFOR" localSheetId="4">#REF!</definedName>
    <definedName name="PERFOR" localSheetId="2">#REF!</definedName>
    <definedName name="PERFOR">#REF!</definedName>
    <definedName name="peri" localSheetId="10">[0]!inter/12</definedName>
    <definedName name="peri" localSheetId="8">Statement!inter/12</definedName>
    <definedName name="peri" localSheetId="5">#N/A</definedName>
    <definedName name="peri" localSheetId="4">#N/A</definedName>
    <definedName name="peri" localSheetId="9">งบสรรพากร!inter/12</definedName>
    <definedName name="peri" localSheetId="2">#N/A</definedName>
    <definedName name="peri" localSheetId="0">inter/12</definedName>
    <definedName name="peri">#N/A</definedName>
    <definedName name="peri1" localSheetId="10">[0]!inter/12</definedName>
    <definedName name="peri1" localSheetId="8">Statement!inter/12</definedName>
    <definedName name="peri1" localSheetId="9">งบสรรพากร!inter/12</definedName>
    <definedName name="peri1" localSheetId="2">#N/A</definedName>
    <definedName name="peri1">#N/A</definedName>
    <definedName name="peri2" localSheetId="10">[0]!inter/12</definedName>
    <definedName name="peri2" localSheetId="8">Statement!inter/12</definedName>
    <definedName name="peri2" localSheetId="5">inter/12</definedName>
    <definedName name="peri2" localSheetId="3">inter/12</definedName>
    <definedName name="peri2" localSheetId="4">inter/12</definedName>
    <definedName name="peri2" localSheetId="9">งบสรรพากร!inter/12</definedName>
    <definedName name="peri2" localSheetId="2">#N/A</definedName>
    <definedName name="peri2" localSheetId="0">inter/12</definedName>
    <definedName name="peri2">#N/A</definedName>
    <definedName name="Period" localSheetId="10">#REF!</definedName>
    <definedName name="Period" localSheetId="8">#REF!</definedName>
    <definedName name="Period" localSheetId="5">#REF!</definedName>
    <definedName name="Period" localSheetId="3">#REF!</definedName>
    <definedName name="Period" localSheetId="4">#REF!</definedName>
    <definedName name="Period" localSheetId="9">#REF!</definedName>
    <definedName name="Period" localSheetId="2">#REF!</definedName>
    <definedName name="Period" localSheetId="0">#REF!</definedName>
    <definedName name="Period">#REF!</definedName>
    <definedName name="Period_" localSheetId="8">[86]PAYMENT!$A$12:$A$131</definedName>
    <definedName name="Period_" localSheetId="5">[87]Payment!$A$12:$A$131</definedName>
    <definedName name="Period_" localSheetId="4">[87]Payment!$A$12:$A$131</definedName>
    <definedName name="Period_" localSheetId="9">[86]PAYMENT!$A$12:$A$131</definedName>
    <definedName name="Period_" localSheetId="0">[88]PAYMENT!$A$12:$A$131</definedName>
    <definedName name="Period_">[87]Payment!$A$12:$A$131</definedName>
    <definedName name="Period_1" localSheetId="3">#REF!</definedName>
    <definedName name="Period_1" localSheetId="4">#REF!</definedName>
    <definedName name="Period_1" localSheetId="0">#REF!</definedName>
    <definedName name="Period_1">#REF!</definedName>
    <definedName name="Period_2" localSheetId="5">[47]PAYMENT!$A$11:$A$130</definedName>
    <definedName name="Period_2" localSheetId="4">[47]PAYMENT!$A$11:$A$130</definedName>
    <definedName name="Period_2">[47]PAYMENT!$A$11:$A$130</definedName>
    <definedName name="Period_3" localSheetId="5">[51]PAYMENT!$A$11:$A$130</definedName>
    <definedName name="Period_3" localSheetId="4">[51]PAYMENT!$A$11:$A$130</definedName>
    <definedName name="Period_3">[51]PAYMENT!$A$11:$A$130</definedName>
    <definedName name="period2" localSheetId="5">[27]FL!$A$11:$A$130</definedName>
    <definedName name="period2" localSheetId="4">[27]FL!$A$11:$A$130</definedName>
    <definedName name="period2" localSheetId="0">[325]FL!$A$11:$A$130</definedName>
    <definedName name="period2">[27]FL!$A$11:$A$130</definedName>
    <definedName name="perso15" localSheetId="10">#REF!</definedName>
    <definedName name="perso15" localSheetId="5">#REF!</definedName>
    <definedName name="perso15" localSheetId="3">#REF!</definedName>
    <definedName name="perso15" localSheetId="4">#REF!</definedName>
    <definedName name="perso15" localSheetId="2">#REF!</definedName>
    <definedName name="perso15">#REF!</definedName>
    <definedName name="PERSON" localSheetId="10">#REF!</definedName>
    <definedName name="PERSON" localSheetId="8">#REF!</definedName>
    <definedName name="PERSON" localSheetId="2">#REF!</definedName>
    <definedName name="PERSON">#REF!</definedName>
    <definedName name="PERSON_1">#REF!</definedName>
    <definedName name="PERSON_2">#REF!</definedName>
    <definedName name="PERSON_3">#REF!</definedName>
    <definedName name="person2" localSheetId="10">#REF!</definedName>
    <definedName name="person2" localSheetId="2">#REF!</definedName>
    <definedName name="person2">#REF!</definedName>
    <definedName name="phone" localSheetId="10">#REF!</definedName>
    <definedName name="phone" localSheetId="2">#REF!</definedName>
    <definedName name="phone">#REF!</definedName>
    <definedName name="pics">#N/A</definedName>
    <definedName name="ping" localSheetId="10">IF(#REF!-#REF!&lt;1,0,#REF!-#REF!)</definedName>
    <definedName name="ping" localSheetId="8">#N/A</definedName>
    <definedName name="ping" localSheetId="5">IF(#REF!-#REF!&lt;1,0,#REF!-#REF!)</definedName>
    <definedName name="ping" localSheetId="3">IF(#REF!-#REF!&lt;1,0,#REF!-#REF!)</definedName>
    <definedName name="ping" localSheetId="4">IF(#REF!-#REF!&lt;1,0,#REF!-#REF!)</definedName>
    <definedName name="ping" localSheetId="9">#N/A</definedName>
    <definedName name="ping" localSheetId="2">#N/A</definedName>
    <definedName name="ping">IF(#REF!-#REF!&lt;1,0,#REF!-#REF!)</definedName>
    <definedName name="ping2">#N/A</definedName>
    <definedName name="PK" localSheetId="10">#REF!</definedName>
    <definedName name="PK" localSheetId="5">#REF!</definedName>
    <definedName name="PK" localSheetId="3">#REF!</definedName>
    <definedName name="PK" localSheetId="4">#REF!</definedName>
    <definedName name="PK" localSheetId="2">#REF!</definedName>
    <definedName name="PK">#REF!</definedName>
    <definedName name="PL" localSheetId="10">[326]PAYMENT!$D$7</definedName>
    <definedName name="pl" localSheetId="8">[144]การเงิน!$A$217</definedName>
    <definedName name="PL" localSheetId="5">[326]PAYMENT!$D$7</definedName>
    <definedName name="PL" localSheetId="3">[326]PAYMENT!$D$7</definedName>
    <definedName name="PL" localSheetId="4">[326]PAYMENT!$D$7</definedName>
    <definedName name="PL" localSheetId="2">[327]PAYMENT!$D$7</definedName>
    <definedName name="pl" localSheetId="0">[144]การเงิน!$A$217</definedName>
    <definedName name="PL">[327]PAYMENT!$D$7</definedName>
    <definedName name="plh">[328]Payment!$E$4</definedName>
    <definedName name="plossews" localSheetId="10">#REF!</definedName>
    <definedName name="plossews" localSheetId="8">#REF!</definedName>
    <definedName name="plossews" localSheetId="5">#REF!</definedName>
    <definedName name="plossews" localSheetId="3">#REF!</definedName>
    <definedName name="plossews" localSheetId="4">#REF!</definedName>
    <definedName name="plossews" localSheetId="2">#REF!</definedName>
    <definedName name="plossews">#REF!</definedName>
    <definedName name="plosskdwisdjssaxw" localSheetId="10">#REF!</definedName>
    <definedName name="plosskdwisdjssaxw" localSheetId="2">#REF!</definedName>
    <definedName name="plosskdwisdjssaxw">#REF!</definedName>
    <definedName name="pm_ned2">NA()</definedName>
    <definedName name="pm.ned2">#N/A</definedName>
    <definedName name="pm.ned2_1">#N/A</definedName>
    <definedName name="pmmt2">#N/A</definedName>
    <definedName name="pmmt2_1">#N/A</definedName>
    <definedName name="Pmt" localSheetId="10">#REF!</definedName>
    <definedName name="Pmt" localSheetId="8">#REF!</definedName>
    <definedName name="Pmt" localSheetId="5">#REF!</definedName>
    <definedName name="Pmt" localSheetId="3">#REF!</definedName>
    <definedName name="Pmt" localSheetId="4">#REF!</definedName>
    <definedName name="Pmt" localSheetId="9">#REF!</definedName>
    <definedName name="pmt" localSheetId="2">#N/A</definedName>
    <definedName name="Pmt" localSheetId="0">#REF!</definedName>
    <definedName name="Pmt">#REF!</definedName>
    <definedName name="Pmt_13">#N/A</definedName>
    <definedName name="Pmt_BBL">#N/A</definedName>
    <definedName name="Pmt_to_use" localSheetId="10">#REF!</definedName>
    <definedName name="Pmt_to_use" localSheetId="8">#REF!</definedName>
    <definedName name="Pmt_to_use" localSheetId="4">#REF!</definedName>
    <definedName name="Pmt_to_use" localSheetId="2">#REF!</definedName>
    <definedName name="Pmt_to_use">#REF!</definedName>
    <definedName name="pmt2_1" localSheetId="5">IF(#REF!&gt;=pmmt2_1,"",#REF!+1)</definedName>
    <definedName name="pmt2_1" localSheetId="3">IF(#REF!&gt;=pmmt2_1,"",#REF!+1)</definedName>
    <definedName name="pmt2_1" localSheetId="4">IF(#REF!&gt;=pmmt2_1,"",#REF!+1)</definedName>
    <definedName name="pmt2_1" localSheetId="0">IF(#REF!&gt;=pmmt2_1,"",#REF!+1)</definedName>
    <definedName name="pmt2_1">IF(#REF!&gt;=pmmt2_1,"",#REF!+1)</definedName>
    <definedName name="PMTT">#REF!</definedName>
    <definedName name="PMTเง_นก__">NA()</definedName>
    <definedName name="PMTเงินกู้">#N/A</definedName>
    <definedName name="pn" localSheetId="10">#REF!</definedName>
    <definedName name="pn" localSheetId="8">#REF!</definedName>
    <definedName name="pn" localSheetId="5">#REF!</definedName>
    <definedName name="pn" localSheetId="3">#REF!</definedName>
    <definedName name="pn" localSheetId="4">#REF!</definedName>
    <definedName name="pn" localSheetId="9">#REF!</definedName>
    <definedName name="PN" localSheetId="2">#N/A</definedName>
    <definedName name="pn">#REF!</definedName>
    <definedName name="PN00044900002">#N/A</definedName>
    <definedName name="pn1_1">#N/A</definedName>
    <definedName name="pn1_1_2">NA()</definedName>
    <definedName name="pn1.1" localSheetId="8">#N/A</definedName>
    <definedName name="pn1.1" localSheetId="9">IF(#REF!&gt;=งบสรรพากร!_to1,"",#REF!+1)</definedName>
    <definedName name="pn1.1" localSheetId="2">#N/A</definedName>
    <definedName name="pn1.1">#N/A</definedName>
    <definedName name="pn1.1.2" localSheetId="10">#N/A</definedName>
    <definedName name="pn1.1.2" localSheetId="8">#N/A</definedName>
    <definedName name="pn1.1.2" localSheetId="5">#N/A</definedName>
    <definedName name="pn1.1.2" localSheetId="3">#N/A</definedName>
    <definedName name="pn1.1.2" localSheetId="9">#N/A</definedName>
    <definedName name="pn1.1.2" localSheetId="2">IF(#REF!&gt;='ภพ 30'!tp1.2,"",#REF!+1)</definedName>
    <definedName name="pn1.1.2" localSheetId="0">#N/A</definedName>
    <definedName name="pn1.1.2">IF(#REF!&gt;='ภพ 30'!tp1.2,"",#REF!+1)</definedName>
    <definedName name="pnnew" localSheetId="10">IF(#REF!&lt;0.05,0,#REF!*[0]!Interest.Period)</definedName>
    <definedName name="pnnew" localSheetId="8">#N/A</definedName>
    <definedName name="pnnew" localSheetId="5">IF(#REF!&lt;0.05,0,#REF!*[0]!Interest.Period)</definedName>
    <definedName name="pnnew" localSheetId="3">IF(#REF!&lt;0.05,0,#REF!*[0]!Interest.Period)</definedName>
    <definedName name="pnnew" localSheetId="4">IF(#REF!&lt;0.05,0,#REF!*[0]!Interest.Period)</definedName>
    <definedName name="pnnew" localSheetId="9">IF(#REF!&lt;0.05,0,#REF!*Interest.Period)</definedName>
    <definedName name="pnnew" localSheetId="2">#N/A</definedName>
    <definedName name="pnnew">#N/A</definedName>
    <definedName name="po" localSheetId="10">IF([329]ผ่อนชำระ!$A1048576&gt;=[0]!อ,"",[329]ผ่อนชำระ!$A1048576+1)</definedName>
    <definedName name="po" localSheetId="8">#REF!</definedName>
    <definedName name="po" localSheetId="5">IF([329]ผ่อนชำระ!$A1048576&gt;=อ,"",[329]ผ่อนชำระ!$A1048576+1)</definedName>
    <definedName name="po" localSheetId="3">IF([329]ผ่อนชำระ!$A1048576&gt;=อ,"",[329]ผ่อนชำระ!$A1048576+1)</definedName>
    <definedName name="po" localSheetId="4">IF([329]ผ่อนชำระ!$A1048576&gt;=อ,"",[329]ผ่อนชำระ!$A1048576+1)</definedName>
    <definedName name="po" localSheetId="9">#REF!</definedName>
    <definedName name="po" localSheetId="2">IF([329]ผ่อนชำระ!$A1048576&gt;=[0]!อ,"",[329]ผ่อนชำระ!$A1048576+1)</definedName>
    <definedName name="po" localSheetId="0">#REF!</definedName>
    <definedName name="po">IF([329]ผ่อนชำระ!$A1048576&gt;=อ,"",[329]ผ่อนชำระ!$A1048576+1)</definedName>
    <definedName name="pod">#N/A</definedName>
    <definedName name="poii" localSheetId="5">#REF!</definedName>
    <definedName name="poii" localSheetId="3">#REF!</definedName>
    <definedName name="poii" localSheetId="4">#REF!</definedName>
    <definedName name="poii">#REF!</definedName>
    <definedName name="poikl" localSheetId="10">[119]finance!#REF!</definedName>
    <definedName name="poikl" localSheetId="8">[119]finance!#REF!</definedName>
    <definedName name="poikl" localSheetId="5">[119]finance!#REF!</definedName>
    <definedName name="poikl" localSheetId="3">[119]finance!#REF!</definedName>
    <definedName name="poikl" localSheetId="4">[119]finance!#REF!</definedName>
    <definedName name="poikl" localSheetId="2">[119]finance!#REF!</definedName>
    <definedName name="poikl">[119]finance!#REF!</definedName>
    <definedName name="poioii">#N/A</definedName>
    <definedName name="pokwowsslddwds" localSheetId="10">#REF!</definedName>
    <definedName name="pokwowsslddwds" localSheetId="8">#REF!</definedName>
    <definedName name="pokwowsslddwds" localSheetId="5">#REF!</definedName>
    <definedName name="pokwowsslddwds" localSheetId="3">#REF!</definedName>
    <definedName name="pokwowsslddwds" localSheetId="4">#REF!</definedName>
    <definedName name="pokwowsslddwds" localSheetId="2">#REF!</definedName>
    <definedName name="pokwowsslddwds">#REF!</definedName>
    <definedName name="poll" localSheetId="10">IF(#REF!&lt;0.05,0,#REF!*'[79]PAYMENT (พยุงศักดิ์)'!Interest.Period)</definedName>
    <definedName name="poll" localSheetId="8">IF(#REF!&lt;0.05,0,#REF!*'[161]PAYMENT (พยุงศักดิ์)'!Interest.Period)</definedName>
    <definedName name="poll" localSheetId="5">IF(#REF!&lt;0.05,0,#REF!*'[77]PAYMENT (พยุงศักดิ์)'!Interest.Period)</definedName>
    <definedName name="poll" localSheetId="3">IF(#REF!&lt;0.05,0,#REF!*'[77]PAYMENT (พยุงศักดิ์)'!Interest.Period)</definedName>
    <definedName name="poll" localSheetId="4">IF(#REF!&lt;0.05,0,#REF!*'[77]PAYMENT (พยุงศักดิ์)'!Interest.Period)</definedName>
    <definedName name="poll" localSheetId="9">IF(#REF!&lt;0.05,0,#REF!*'[161]PAYMENT (พยุงศักดิ์)'!Interest.Period)</definedName>
    <definedName name="poll" localSheetId="2">IF(#REF!&lt;0.05,0,#REF!*'[79]PAYMENT (พยุงศักดิ์)'!Interest.Period)</definedName>
    <definedName name="poll" localSheetId="0">IF(#REF!&lt;0.05,0,#REF!*'[162]PAYMENT (พยุงศักดิ์)'!Interest.Period)</definedName>
    <definedName name="poll">IF(#REF!&lt;0.05,0,#REF!*'[79]PAYMENT (พยุงศักดิ์)'!Interest.Period)</definedName>
    <definedName name="pong">#N/A</definedName>
    <definedName name="poo" localSheetId="8">IF([115]FL00008!$G1048576&lt;0.05,0,[115]FL00008!$G1048576*oppp)</definedName>
    <definedName name="poo" localSheetId="5">IF([115]FL00008!$G1048576&lt;0.05,0,[115]FL00008!$G1048576*oppp)</definedName>
    <definedName name="poo" localSheetId="3">IF([115]FL00008!$G1048576&lt;0.05,0,[115]FL00008!$G1048576*oppp)</definedName>
    <definedName name="poo" localSheetId="4">IF([115]FL00008!$G1048576&lt;0.05,0,[115]FL00008!$G1048576*oppp)</definedName>
    <definedName name="poo" localSheetId="9">IF([115]FL00008!$G1048576&lt;0.05,0,[115]FL00008!$G1048576*oppp)</definedName>
    <definedName name="poo" localSheetId="0">IF([116]FL00008!$G1048576&lt;0.05,0,[116]FL00008!$G1048576*oppp)</definedName>
    <definedName name="poo">IF([115]FL00008!$G1048576&lt;0.05,0,[115]FL00008!$G1048576*oppp)</definedName>
    <definedName name="pop" localSheetId="8">[0]!lone/12</definedName>
    <definedName name="pop" localSheetId="9">[330]!lone/12</definedName>
    <definedName name="pop">#N/A</definedName>
    <definedName name="popo" localSheetId="10">#REF!</definedName>
    <definedName name="popo" localSheetId="8">#REF!</definedName>
    <definedName name="popo" localSheetId="5">#REF!</definedName>
    <definedName name="popo" localSheetId="3">#REF!</definedName>
    <definedName name="popo" localSheetId="2">#REF!</definedName>
    <definedName name="popo">#REF!</definedName>
    <definedName name="popp" localSheetId="8">[8]!swe/12</definedName>
    <definedName name="popp" localSheetId="5">#N/A</definedName>
    <definedName name="popp" localSheetId="4">#N/A</definedName>
    <definedName name="popp" localSheetId="9">[8]!swe/12</definedName>
    <definedName name="popp" localSheetId="0">[9]!swe/12</definedName>
    <definedName name="popp">#N/A</definedName>
    <definedName name="poqweurdskdhjfadfww" localSheetId="10">[246]finance!#REF!</definedName>
    <definedName name="poqweurdskdhjfadfww" localSheetId="8">[246]finance!#REF!</definedName>
    <definedName name="poqweurdskdhjfadfww" localSheetId="5">[246]finance!#REF!</definedName>
    <definedName name="poqweurdskdhjfadfww" localSheetId="3">[246]finance!#REF!</definedName>
    <definedName name="poqweurdskdhjfadfww" localSheetId="4">[246]finance!#REF!</definedName>
    <definedName name="poqweurdskdhjfadfww" localSheetId="2">[246]finance!#REF!</definedName>
    <definedName name="poqweurdskdhjfadfww">[246]finance!#REF!</definedName>
    <definedName name="pp" localSheetId="10">#N/A</definedName>
    <definedName name="pp" localSheetId="8">#N/A</definedName>
    <definedName name="pp" localSheetId="5">#N/A</definedName>
    <definedName name="pp" localSheetId="3">#N/A</definedName>
    <definedName name="pp" localSheetId="9">#N/A</definedName>
    <definedName name="pp" localSheetId="2">#REF!</definedName>
    <definedName name="pp" localSheetId="0">#N/A</definedName>
    <definedName name="pp">#REF!</definedName>
    <definedName name="pp1.2" localSheetId="10">IF(#REF!&lt;0.05,0,#REF!*[0]!__itp1)</definedName>
    <definedName name="pp1.2" localSheetId="8">#N/A</definedName>
    <definedName name="pp1.2" localSheetId="5">IF(#REF!&lt;0.05,0,#REF!*ความต้องการ!__itp1)</definedName>
    <definedName name="pp1.2" localSheetId="3">IF(#REF!&lt;0.05,0,#REF!*[0]!__itp1)</definedName>
    <definedName name="pp1.2" localSheetId="4">IF(#REF!&lt;0.05,0,#REF!*งบการเงิน!__itp1)</definedName>
    <definedName name="pp1.2" localSheetId="9">IF(#REF!&lt;0.05,0,#REF!*[0]!_itp1)</definedName>
    <definedName name="pp1.2" localSheetId="2">IF(#REF!&lt;0.05,0,#REF!*[22]!___itp1)</definedName>
    <definedName name="pp1.2" localSheetId="0">IF(#REF!&lt;0.05,0,#REF!*[331]!__itp1)</definedName>
    <definedName name="pp1.2">IF(#REF!&lt;0.05,0,#REF!*[22]!___itp1)</definedName>
    <definedName name="pp1.3" localSheetId="10">IF(#REF!&lt;0.05,0,#REF!*[25]!_itp1)</definedName>
    <definedName name="pp1.3" localSheetId="8">IF(#REF!&lt;0.05,0,#REF!*[19]!_itp1)</definedName>
    <definedName name="pp1.3" localSheetId="5">IF(#REF!&lt;0.05,0,#REF!*[26]!_itp1)</definedName>
    <definedName name="pp1.3" localSheetId="3">IF(#REF!&lt;0.05,0,#REF!*[26]!_itp1)</definedName>
    <definedName name="pp1.3" localSheetId="4">IF(#REF!&lt;0.05,0,#REF!*[26]!_itp1)</definedName>
    <definedName name="pp1.3" localSheetId="9">IF(#REF!&lt;0.05,0,#REF!*[7]!_itp1)</definedName>
    <definedName name="pp1.3" localSheetId="2">IF(#REF!&lt;0.05,0,#REF!*[19]!_itp1)</definedName>
    <definedName name="pp1.3">IF(#REF!&lt;0.05,0,#REF!*[19]!_itp1)</definedName>
    <definedName name="pplsaiekssa" localSheetId="10">#REF!</definedName>
    <definedName name="pplsaiekssa" localSheetId="2">#REF!</definedName>
    <definedName name="pplsaiekssa">#REF!</definedName>
    <definedName name="ppp" localSheetId="10">OFFSET('DSCR (2)'!Full_Print,0,0,[0]!lll)</definedName>
    <definedName name="ppp" localSheetId="8">#REF!</definedName>
    <definedName name="ppp" localSheetId="5">#N/A</definedName>
    <definedName name="ppp" localSheetId="3">#N/A</definedName>
    <definedName name="ppp" localSheetId="2">#REF!</definedName>
    <definedName name="ppp" localSheetId="0">#N/A</definedName>
    <definedName name="ppp">#REF!</definedName>
    <definedName name="pppppppp">#REF!</definedName>
    <definedName name="pppppppppppp" localSheetId="10">[119]finance!#REF!</definedName>
    <definedName name="pppppppppppp" localSheetId="8">[119]finance!#REF!</definedName>
    <definedName name="pppppppppppp" localSheetId="5">[119]finance!#REF!</definedName>
    <definedName name="pppppppppppp" localSheetId="3">[119]finance!#REF!</definedName>
    <definedName name="pppppppppppp" localSheetId="4">[119]finance!#REF!</definedName>
    <definedName name="pppppppppppp" localSheetId="2">[119]finance!#REF!</definedName>
    <definedName name="pppppppppppp" localSheetId="0">[119]finance!#REF!</definedName>
    <definedName name="pppppppppppp">[119]finance!#REF!</definedName>
    <definedName name="ppppppppppuiu" localSheetId="10">#REF!</definedName>
    <definedName name="ppppppppppuiu" localSheetId="8">#REF!</definedName>
    <definedName name="ppppppppppuiu" localSheetId="5">#REF!</definedName>
    <definedName name="ppppppppppuiu" localSheetId="3">#REF!</definedName>
    <definedName name="ppppppppppuiu" localSheetId="4">#REF!</definedName>
    <definedName name="ppppppppppuiu" localSheetId="2">#REF!</definedName>
    <definedName name="ppppppppppuiu">#REF!</definedName>
    <definedName name="pr" localSheetId="10">IF(#REF!&lt;0.05,0,#REF!-#REF!)</definedName>
    <definedName name="pr" localSheetId="8">IF(#REF!&lt;0.05,0,#REF!-#REF!)</definedName>
    <definedName name="pr" localSheetId="5">IF(#REF!&lt;0.05,0,#REF!-#REF!)</definedName>
    <definedName name="pr" localSheetId="7">IF(#REF!&lt;0.05,0,#REF!-#REF!)</definedName>
    <definedName name="pr" localSheetId="3">IF(#REF!&lt;0.05,0,#REF!-#REF!)</definedName>
    <definedName name="pr" localSheetId="4">IF(#REF!&lt;0.05,0,#REF!-#REF!)</definedName>
    <definedName name="pr" localSheetId="2">IF(#REF!&lt;0.05,0,#REF!-#REF!)</definedName>
    <definedName name="pr">IF(#REF!&lt;0.05,0,#REF!-#REF!)</definedName>
    <definedName name="prapassorn" localSheetId="10">IF(#REF!&lt;0.05,0,#REF!*[309]!_ps100)</definedName>
    <definedName name="prapassorn" localSheetId="8">IF(#REF!&lt;0.05,0,#REF!*[332]!_ps100)</definedName>
    <definedName name="prapassorn" localSheetId="5">IF(#REF!&lt;0.05,0,#REF!*[333]!_ps100)</definedName>
    <definedName name="prapassorn" localSheetId="3">IF(#REF!&lt;0.05,0,#REF!*[333]!_ps100)</definedName>
    <definedName name="prapassorn" localSheetId="4">IF(#REF!&lt;0.05,0,#REF!*[333]!_ps100)</definedName>
    <definedName name="prapassorn" localSheetId="2">IF(#REF!&lt;0.05,0,#REF!*[309]!_ps100)</definedName>
    <definedName name="prapassorn" localSheetId="0">IF(#REF!&lt;0.05,0,#REF!*[334]!_ps100)</definedName>
    <definedName name="prapassorn">IF(#REF!&lt;0.05,0,#REF!*[309]!_ps100)</definedName>
    <definedName name="pre" localSheetId="4">#REF!</definedName>
    <definedName name="pre">#REF!</definedName>
    <definedName name="PRE_LAB" localSheetId="5">'[117]Main Sum (Hotel &amp; Residences)'!#REF!</definedName>
    <definedName name="PRE_LAB" localSheetId="3">'[117]Main Sum (Hotel &amp; Residences)'!#REF!</definedName>
    <definedName name="PRE_LAB" localSheetId="4">'[117]Main Sum (Hotel &amp; Residences)'!#REF!</definedName>
    <definedName name="PRE_LAB">'[118]Main Sum (Hotel &amp; Residences)'!#REF!</definedName>
    <definedName name="PRE_MAT" localSheetId="5">'[117]Main Sum (Hotel &amp; Residences)'!#REF!</definedName>
    <definedName name="PRE_MAT" localSheetId="3">'[117]Main Sum (Hotel &amp; Residences)'!#REF!</definedName>
    <definedName name="PRE_MAT" localSheetId="4">'[117]Main Sum (Hotel &amp; Residences)'!#REF!</definedName>
    <definedName name="PRE_MAT">'[118]Main Sum (Hotel &amp; Residences)'!#REF!</definedName>
    <definedName name="Pre." localSheetId="5">IF(#REF!&gt;=pmmt2,"",#REF!+1)</definedName>
    <definedName name="Pre." localSheetId="3">IF(#REF!&gt;=pmmt2,"",#REF!+1)</definedName>
    <definedName name="Pre." localSheetId="4">IF(#REF!&gt;=pmmt2,"",#REF!+1)</definedName>
    <definedName name="Pre." localSheetId="0">IF(#REF!&gt;=pmmt2,"",#REF!+1)</definedName>
    <definedName name="Pre.">IF(#REF!&gt;=pmmt2,"",#REF!+1)</definedName>
    <definedName name="PRESENTT">#N/A</definedName>
    <definedName name="presenttt">#N/A</definedName>
    <definedName name="President" localSheetId="10">#REF!</definedName>
    <definedName name="President" localSheetId="5">#REF!</definedName>
    <definedName name="President" localSheetId="3">#REF!</definedName>
    <definedName name="President" localSheetId="2">#REF!</definedName>
    <definedName name="President">#REF!</definedName>
    <definedName name="Preระยอง" localSheetId="4">#REF!</definedName>
    <definedName name="Preระยอง">#REF!</definedName>
    <definedName name="pricb" localSheetId="10">IF([34]ดอกเบี้ยจ่าย!XFD1&lt;0.05,0,[34]ดอกเบี้ยจ่าย!$C1-[34]ดอกเบี้ยจ่าย!$E1)</definedName>
    <definedName name="pricb" localSheetId="8">IF([34]ดอกเบี้ยจ่าย!XFD1&lt;0.05,0,[34]ดอกเบี้ยจ่าย!$C1-[34]ดอกเบี้ยจ่าย!$E1)</definedName>
    <definedName name="pricb" localSheetId="5">IF([38]ดอกเบี้ยจ่าย!XFD1&lt;0.05,0,[38]ดอกเบี้ยจ่าย!$C1-[38]ดอกเบี้ยจ่าย!$E1)</definedName>
    <definedName name="pricb" localSheetId="3">IF([38]ดอกเบี้ยจ่าย!XFD1&lt;0.05,0,[38]ดอกเบี้ยจ่าย!$C1-[38]ดอกเบี้ยจ่าย!$E1)</definedName>
    <definedName name="pricb" localSheetId="4">IF([38]ดอกเบี้ยจ่าย!XFD1&lt;0.05,0,[38]ดอกเบี้ยจ่าย!$C1-[38]ดอกเบี้ยจ่าย!$E1)</definedName>
    <definedName name="pricb" localSheetId="9">IF([34]ดอกเบี้ยจ่าย!XFD1&lt;0.05,0,[34]ดอกเบี้ยจ่าย!$C1-[34]ดอกเบี้ยจ่าย!$E1)</definedName>
    <definedName name="pricb" localSheetId="2">IF([39]ดอกเบี้ยจ่าย!XFD1&lt;0.05,0,[39]ดอกเบี้ยจ่าย!$C1-[39]ดอกเบี้ยจ่าย!$E1)</definedName>
    <definedName name="pricb" localSheetId="0">IF([40]ดอกเบี้ยจ่าย!XFD1&lt;0.05,0,[40]ดอกเบี้ยจ่าย!$C1-[40]ดอกเบี้ยจ่าย!$E1)</definedName>
    <definedName name="pricb">IF([39]ดอกเบี้ยจ่าย!XFD1&lt;0.05,0,[39]ดอกเบี้ยจ่าย!$C1-[39]ดอกเบี้ยจ่าย!$E1)</definedName>
    <definedName name="prin" localSheetId="10">IF(#REF!&lt;0.05,0,#REF!-#REF!)</definedName>
    <definedName name="prin" localSheetId="2">IF(#REF!&lt;0.05,0,#REF!-#REF!)</definedName>
    <definedName name="prin">IF(#REF!&lt;0.05,0,#REF!-#REF!)</definedName>
    <definedName name="prin11" localSheetId="10">IF([34]ดอกเบี้ยจ่าย!XFD1&lt;0.05,0,[34]ดอกเบี้ยจ่าย!$C1-[34]ดอกเบี้ยจ่าย!$E1)</definedName>
    <definedName name="prin11" localSheetId="8">IF([34]ดอกเบี้ยจ่าย!XFD1&lt;0.05,0,[34]ดอกเบี้ยจ่าย!$C1-[34]ดอกเบี้ยจ่าย!$E1)</definedName>
    <definedName name="prin11" localSheetId="5">IF([38]ดอกเบี้ยจ่าย!XFD1&lt;0.05,0,[38]ดอกเบี้ยจ่าย!$C1-[38]ดอกเบี้ยจ่าย!$E1)</definedName>
    <definedName name="prin11" localSheetId="3">IF([38]ดอกเบี้ยจ่าย!XFD1&lt;0.05,0,[38]ดอกเบี้ยจ่าย!$C1-[38]ดอกเบี้ยจ่าย!$E1)</definedName>
    <definedName name="prin11" localSheetId="4">IF([38]ดอกเบี้ยจ่าย!XFD1&lt;0.05,0,[38]ดอกเบี้ยจ่าย!$C1-[38]ดอกเบี้ยจ่าย!$E1)</definedName>
    <definedName name="prin11" localSheetId="9">IF([34]ดอกเบี้ยจ่าย!XFD1&lt;0.05,0,[34]ดอกเบี้ยจ่าย!$C1-[34]ดอกเบี้ยจ่าย!$E1)</definedName>
    <definedName name="prin11" localSheetId="2">IF([39]ดอกเบี้ยจ่าย!XFD1&lt;0.05,0,[39]ดอกเบี้ยจ่าย!$C1-[39]ดอกเบี้ยจ่าย!$E1)</definedName>
    <definedName name="prin11" localSheetId="0">IF([40]ดอกเบี้ยจ่าย!XFD1&lt;0.05,0,[40]ดอกเบี้ยจ่าย!$C1-[40]ดอกเบี้ยจ่าย!$E1)</definedName>
    <definedName name="prin11">IF([39]ดอกเบี้ยจ่าย!XFD1&lt;0.05,0,[39]ดอกเบี้ยจ่าย!$C1-[39]ดอกเบี้ยจ่าย!$E1)</definedName>
    <definedName name="prin14" localSheetId="10">IF([34]ดอกเบี้ยจ่าย!XFD1&lt;0.05,0,[34]ดอกเบี้ยจ่าย!$C1-[34]ดอกเบี้ยจ่าย!$E1)</definedName>
    <definedName name="prin14" localSheetId="8">IF([34]ดอกเบี้ยจ่าย!XFD1&lt;0.05,0,[34]ดอกเบี้ยจ่าย!$C1-[34]ดอกเบี้ยจ่าย!$E1)</definedName>
    <definedName name="prin14" localSheetId="5">IF([38]ดอกเบี้ยจ่าย!XFD1&lt;0.05,0,[38]ดอกเบี้ยจ่าย!$C1-[38]ดอกเบี้ยจ่าย!$E1)</definedName>
    <definedName name="prin14" localSheetId="3">IF([38]ดอกเบี้ยจ่าย!XFD1&lt;0.05,0,[38]ดอกเบี้ยจ่าย!$C1-[38]ดอกเบี้ยจ่าย!$E1)</definedName>
    <definedName name="prin14" localSheetId="4">IF([38]ดอกเบี้ยจ่าย!XFD1&lt;0.05,0,[38]ดอกเบี้ยจ่าย!$C1-[38]ดอกเบี้ยจ่าย!$E1)</definedName>
    <definedName name="prin14" localSheetId="9">IF([34]ดอกเบี้ยจ่าย!XFD1&lt;0.05,0,[34]ดอกเบี้ยจ่าย!$C1-[34]ดอกเบี้ยจ่าย!$E1)</definedName>
    <definedName name="prin14" localSheetId="2">IF([39]ดอกเบี้ยจ่าย!XFD1&lt;0.05,0,[39]ดอกเบี้ยจ่าย!$C1-[39]ดอกเบี้ยจ่าย!$E1)</definedName>
    <definedName name="prin14" localSheetId="0">IF([40]ดอกเบี้ยจ่าย!XFD1&lt;0.05,0,[40]ดอกเบี้ยจ่าย!$C1-[40]ดอกเบี้ยจ่าย!$E1)</definedName>
    <definedName name="prin14">IF([39]ดอกเบี้ยจ่าย!XFD1&lt;0.05,0,[39]ดอกเบี้ยจ่าย!$C1-[39]ดอกเบี้ยจ่าย!$E1)</definedName>
    <definedName name="Princ" localSheetId="10">#REF!</definedName>
    <definedName name="Princ" localSheetId="8">#REF!</definedName>
    <definedName name="Princ" localSheetId="5">#REF!</definedName>
    <definedName name="Princ" localSheetId="3">#REF!</definedName>
    <definedName name="Princ" localSheetId="4">#REF!</definedName>
    <definedName name="Princ" localSheetId="9">#REF!</definedName>
    <definedName name="Princ" localSheetId="2">#REF!</definedName>
    <definedName name="Princ">#REF!</definedName>
    <definedName name="princ789" localSheetId="10">IF([34]ดอกเบี้ยจ่าย!XFD1&lt;0.05,0,[34]ดอกเบี้ยจ่าย!$C1-[34]ดอกเบี้ยจ่าย!$E1)</definedName>
    <definedName name="princ789" localSheetId="8">IF([34]ดอกเบี้ยจ่าย!XFD1&lt;0.05,0,[34]ดอกเบี้ยจ่าย!$C1-[34]ดอกเบี้ยจ่าย!$E1)</definedName>
    <definedName name="princ789" localSheetId="5">IF([38]ดอกเบี้ยจ่าย!XFD1&lt;0.05,0,[38]ดอกเบี้ยจ่าย!$C1-[38]ดอกเบี้ยจ่าย!$E1)</definedName>
    <definedName name="princ789" localSheetId="3">IF([38]ดอกเบี้ยจ่าย!XFD1&lt;0.05,0,[38]ดอกเบี้ยจ่าย!$C1-[38]ดอกเบี้ยจ่าย!$E1)</definedName>
    <definedName name="princ789" localSheetId="4">IF([38]ดอกเบี้ยจ่าย!XFD1&lt;0.05,0,[38]ดอกเบี้ยจ่าย!$C1-[38]ดอกเบี้ยจ่าย!$E1)</definedName>
    <definedName name="princ789" localSheetId="9">IF([34]ดอกเบี้ยจ่าย!XFD1&lt;0.05,0,[34]ดอกเบี้ยจ่าย!$C1-[34]ดอกเบี้ยจ่าย!$E1)</definedName>
    <definedName name="princ789" localSheetId="2">IF([39]ดอกเบี้ยจ่าย!XFD1&lt;0.05,0,[39]ดอกเบี้ยจ่าย!$C1-[39]ดอกเบี้ยจ่าย!$E1)</definedName>
    <definedName name="princ789" localSheetId="0">IF([40]ดอกเบี้ยจ่าย!XFD1&lt;0.05,0,[40]ดอกเบี้ยจ่าย!$C1-[40]ดอกเบี้ยจ่าย!$E1)</definedName>
    <definedName name="princ789">IF([39]ดอกเบี้ยจ่าย!XFD1&lt;0.05,0,[39]ดอกเบี้ยจ่าย!$C1-[39]ดอกเบี้ยจ่าย!$E1)</definedName>
    <definedName name="princi" localSheetId="10">IF([34]ดอกเบี้ยจ่าย!XFD1&lt;0.05,0,[34]ดอกเบี้ยจ่าย!$C1-[34]ดอกเบี้ยจ่าย!$E1)</definedName>
    <definedName name="princi" localSheetId="8">IF([34]ดอกเบี้ยจ่าย!XFD1&lt;0.05,0,[34]ดอกเบี้ยจ่าย!$C1-[34]ดอกเบี้ยจ่าย!$E1)</definedName>
    <definedName name="princi" localSheetId="5">IF([38]ดอกเบี้ยจ่าย!XFD1&lt;0.05,0,[38]ดอกเบี้ยจ่าย!$C1-[38]ดอกเบี้ยจ่าย!$E1)</definedName>
    <definedName name="princi" localSheetId="3">IF([38]ดอกเบี้ยจ่าย!XFD1&lt;0.05,0,[38]ดอกเบี้ยจ่าย!$C1-[38]ดอกเบี้ยจ่าย!$E1)</definedName>
    <definedName name="princi" localSheetId="4">IF([38]ดอกเบี้ยจ่าย!XFD1&lt;0.05,0,[38]ดอกเบี้ยจ่าย!$C1-[38]ดอกเบี้ยจ่าย!$E1)</definedName>
    <definedName name="princi" localSheetId="9">IF([34]ดอกเบี้ยจ่าย!XFD1&lt;0.05,0,[34]ดอกเบี้ยจ่าย!$C1-[34]ดอกเบี้ยจ่าย!$E1)</definedName>
    <definedName name="princi" localSheetId="2">IF([39]ดอกเบี้ยจ่าย!XFD1&lt;0.05,0,[39]ดอกเบี้ยจ่าย!$C1-[39]ดอกเบี้ยจ่าย!$E1)</definedName>
    <definedName name="princi" localSheetId="0">IF([40]ดอกเบี้ยจ่าย!XFD1&lt;0.05,0,[40]ดอกเบี้ยจ่าย!$C1-[40]ดอกเบี้ยจ่าย!$E1)</definedName>
    <definedName name="princi">IF([39]ดอกเบี้ยจ่าย!XFD1&lt;0.05,0,[39]ดอกเบี้ยจ่าย!$C1-[39]ดอกเบี้ยจ่าย!$E1)</definedName>
    <definedName name="Principke2" localSheetId="5">IF('[174]Payment-2'!XFD1&lt;0.05,0,'[174]Payment-2'!$C1-'[174]Payment-2'!$E1)</definedName>
    <definedName name="Principke2" localSheetId="3">IF('[174]Payment-2'!XFD1&lt;0.05,0,'[174]Payment-2'!$C1-'[174]Payment-2'!$E1)</definedName>
    <definedName name="Principke2" localSheetId="4">IF('[174]Payment-2'!XFD1&lt;0.05,0,'[174]Payment-2'!$C1-'[174]Payment-2'!$E1)</definedName>
    <definedName name="Principke2">IF('[175]Payment-2'!XFD1&lt;0.05,0,'[175]Payment-2'!$C1-'[175]Payment-2'!$E1)</definedName>
    <definedName name="principl" localSheetId="5">IF(#REF!&lt;0.05,0,#REF!-#REF!)</definedName>
    <definedName name="principl" localSheetId="3">IF(#REF!&lt;0.05,0,#REF!-#REF!)</definedName>
    <definedName name="principl" localSheetId="4">IF(#REF!&lt;0.05,0,#REF!-#REF!)</definedName>
    <definedName name="principl" localSheetId="0">IF(#REF!&lt;0.05,0,#REF!-#REF!)</definedName>
    <definedName name="principl">IF(#REF!&lt;0.05,0,#REF!-#REF!)</definedName>
    <definedName name="Principle" localSheetId="10">IF(#REF!&lt;0.05,0,#REF!-#REF!)</definedName>
    <definedName name="Principle" localSheetId="8">IF(#REF!&lt;0.05,0,#REF!-#REF!)</definedName>
    <definedName name="Principle" localSheetId="5">IF(#REF!&lt;0.05,0,#REF!-#REF!)</definedName>
    <definedName name="Principle" localSheetId="7">IF(#REF!&lt;0.05,0,#REF!-#REF!)</definedName>
    <definedName name="Principle" localSheetId="3">IF(#REF!&lt;0.05,0,#REF!-#REF!)</definedName>
    <definedName name="Principle" localSheetId="4">IF(#REF!&lt;0.05,0,#REF!-#REF!)</definedName>
    <definedName name="Principle" localSheetId="2">IF([89]ผ่อนชำระ!XFD1&lt;0.05,0,[89]ผ่อนชำระ!$B1-[89]ผ่อนชำระ!$D1)</definedName>
    <definedName name="Principle">IF(#REF!&lt;0.05,0,#REF!-#REF!)</definedName>
    <definedName name="Principle_" localSheetId="8">IF([86]PAYMENT!XFD1&lt;0.05,0,[86]PAYMENT!$B1-[86]PAYMENT!$D1)</definedName>
    <definedName name="Principle_" localSheetId="5">IF([87]Payment!XFD1&lt;0.05,0,[87]Payment!$B1-[87]Payment!$D1)</definedName>
    <definedName name="Principle_" localSheetId="4">IF([87]Payment!XFD1&lt;0.05,0,[87]Payment!$B1-[87]Payment!$D1)</definedName>
    <definedName name="Principle_" localSheetId="9">IF([86]PAYMENT!XFD1&lt;0.05,0,[86]PAYMENT!$B1-[86]PAYMENT!$D1)</definedName>
    <definedName name="Principle_" localSheetId="0">IF([88]PAYMENT!XFD1&lt;0.05,0,[88]PAYMENT!$B1-[88]PAYMENT!$D1)</definedName>
    <definedName name="Principle_">IF([87]Payment!XFD1&lt;0.05,0,[87]Payment!$B1-[87]Payment!$D1)</definedName>
    <definedName name="Principle_1" localSheetId="10">IF(#REF!&lt;0.05,0,#REF!-#REF!)</definedName>
    <definedName name="Principle_1" localSheetId="5">IF(#REF!&lt;0.05,0,#REF!-#REF!)</definedName>
    <definedName name="Principle_1" localSheetId="3">IF(#REF!&lt;0.05,0,#REF!-#REF!)</definedName>
    <definedName name="Principle_1" localSheetId="4">IF(#REF!&lt;0.05,0,#REF!-#REF!)</definedName>
    <definedName name="Principle_1" localSheetId="2">IF(#REF!&lt;0.05,0,#REF!-#REF!)</definedName>
    <definedName name="Principle_1" localSheetId="0">IF([52]PAYMENT!IV1&lt;0.05,0,[52]PAYMENT!$B1-[52]PAYMENT!$D1)</definedName>
    <definedName name="Principle_1">IF(#REF!&lt;0.05,0,#REF!-#REF!)</definedName>
    <definedName name="Principle_2" localSheetId="5">IF([47]PAYMENT!XFD1&lt;0.05,0,[47]PAYMENT!$B1-[47]PAYMENT!$D1)</definedName>
    <definedName name="Principle_2" localSheetId="4">IF([47]PAYMENT!XFD1&lt;0.05,0,[47]PAYMENT!$B1-[47]PAYMENT!$D1)</definedName>
    <definedName name="Principle_2">IF([47]PAYMENT!XFD1&lt;0.05,0,[47]PAYMENT!$B1-[47]PAYMENT!$D1)</definedName>
    <definedName name="Principle_3" localSheetId="5">IF([51]PAYMENT!XFD1&lt;0.05,0,[51]PAYMENT!$B1-[51]PAYMENT!$D1)</definedName>
    <definedName name="Principle_3" localSheetId="4">IF([51]PAYMENT!XFD1&lt;0.05,0,[51]PAYMENT!$B1-[51]PAYMENT!$D1)</definedName>
    <definedName name="Principle_3">IF([51]PAYMENT!XFD1&lt;0.05,0,[51]PAYMENT!$B1-[51]PAYMENT!$D1)</definedName>
    <definedName name="Principle0" localSheetId="10">IF([335]Schdule!XFD1&lt;0.05,0,[335]Schdule!$B1-[335]Schdule!$D1)</definedName>
    <definedName name="Principle0" localSheetId="8">IF([327]Schdule!XFD1&lt;0.05,0,[327]Schdule!$B1-[327]Schdule!$D1)</definedName>
    <definedName name="Principle0" localSheetId="5">IF([335]Schdule!XFD1&lt;0.05,0,[335]Schdule!$B1-[335]Schdule!$D1)</definedName>
    <definedName name="Principle0" localSheetId="3">IF([335]Schdule!XFD1&lt;0.05,0,[335]Schdule!$B1-[335]Schdule!$D1)</definedName>
    <definedName name="Principle0" localSheetId="4">IF([335]Schdule!XFD1&lt;0.05,0,[335]Schdule!$B1-[335]Schdule!$D1)</definedName>
    <definedName name="Principle0" localSheetId="9">IF([335]Schdule!XFD1&lt;0.05,0,[335]Schdule!$B1-[335]Schdule!$D1)</definedName>
    <definedName name="Principle0" localSheetId="2">IF([336]Schdule!XFD1&lt;0.05,0,[336]Schdule!$B1-[336]Schdule!$D1)</definedName>
    <definedName name="Principle0" localSheetId="0">IF([327]Schdule!XFD1&lt;0.05,0,[327]Schdule!$B1-[327]Schdule!$D1)</definedName>
    <definedName name="Principle0">IF([336]Schdule!XFD1&lt;0.05,0,[336]Schdule!$B1-[336]Schdule!$D1)</definedName>
    <definedName name="principle1" localSheetId="10">IF(#REF!&lt;0.05,0,#REF!-#REF!)</definedName>
    <definedName name="principle1" localSheetId="5">IF(#REF!&lt;0.05,0,#REF!-#REF!)</definedName>
    <definedName name="principle1" localSheetId="3">IF(#REF!&lt;0.05,0,#REF!-#REF!)</definedName>
    <definedName name="principle1" localSheetId="4">IF(#REF!&lt;0.05,0,#REF!-#REF!)</definedName>
    <definedName name="principle1" localSheetId="2">IF(#REF!&lt;0.05,0,#REF!-#REF!)</definedName>
    <definedName name="principle1" localSheetId="0">IF(#REF!&lt;0.05,0,#REF!-#REF!)</definedName>
    <definedName name="principle1">IF(#REF!&lt;0.05,0,#REF!-#REF!)</definedName>
    <definedName name="principle2" localSheetId="10">IF(#REF!&lt;0.05,0,#REF!-#REF!)</definedName>
    <definedName name="principle2" localSheetId="8">IF(#REF!&lt;0.05,0,#REF!-#REF!)</definedName>
    <definedName name="principle2" localSheetId="5">IF(#REF!&lt;0.05,0,#REF!-#REF!)</definedName>
    <definedName name="principle2" localSheetId="3">IF(#REF!&lt;0.05,0,#REF!-#REF!)</definedName>
    <definedName name="principle2" localSheetId="9">IF(#REF!&lt;0.05,0,#REF!-#REF!)</definedName>
    <definedName name="Principle2" localSheetId="2">IF([27]FL!XFD1&lt;0.05,0,[27]FL!$B1-[27]FL!$D1)</definedName>
    <definedName name="principle2" localSheetId="0">IF(#REF!&lt;0.05,0,#REF!-#REF!)</definedName>
    <definedName name="Principle2">IF([27]FL!XFD1&lt;0.05,0,[27]FL!$B1-[27]FL!$D1)</definedName>
    <definedName name="principle22" localSheetId="10">IF('[204]F L'!XFD1&lt;0.05,0,'[204]F L'!$B1-'[204]F L'!$D1)</definedName>
    <definedName name="principle22" localSheetId="8">IF('[204]F L'!XFD1&lt;0.05,0,'[204]F L'!$B1-'[204]F L'!$D1)</definedName>
    <definedName name="principle22" localSheetId="5">IF('[204]F L'!XFD1&lt;0.05,0,'[204]F L'!$B1-'[204]F L'!$D1)</definedName>
    <definedName name="principle22" localSheetId="3">IF('[204]F L'!XFD1&lt;0.05,0,'[204]F L'!$B1-'[204]F L'!$D1)</definedName>
    <definedName name="principle22" localSheetId="4">IF('[204]F L'!XFD1&lt;0.05,0,'[204]F L'!$B1-'[204]F L'!$D1)</definedName>
    <definedName name="principle22" localSheetId="9">IF('[204]F L'!XFD1&lt;0.05,0,'[204]F L'!$B1-'[204]F L'!$D1)</definedName>
    <definedName name="principle22" localSheetId="2">IF('[205]F L'!XFD1&lt;0.05,0,'[205]F L'!$B1-'[205]F L'!$D1)</definedName>
    <definedName name="principle22" localSheetId="0">IF('[191]F L'!XFD1&lt;0.05,0,'[191]F L'!$B1-'[191]F L'!$D1)</definedName>
    <definedName name="principle22">IF('[205]F L'!XFD1&lt;0.05,0,'[205]F L'!$B1-'[205]F L'!$D1)</definedName>
    <definedName name="PRINT" localSheetId="10">#REF!</definedName>
    <definedName name="PRINT" localSheetId="8">#REF!</definedName>
    <definedName name="PRINT" localSheetId="5">#REF!</definedName>
    <definedName name="PRINT" localSheetId="3">#REF!</definedName>
    <definedName name="PRINT" localSheetId="4">#REF!</definedName>
    <definedName name="PRINT" localSheetId="2">#REF!</definedName>
    <definedName name="PRINT">#REF!</definedName>
    <definedName name="print__area">#REF!</definedName>
    <definedName name="_xlnm.Print_Area" localSheetId="10">'DSCR (2)'!$A$1:$R$32</definedName>
    <definedName name="_xlnm.Print_Area" localSheetId="8">Statement!$A$1:$F$24</definedName>
    <definedName name="_xlnm.Print_Area" localSheetId="11">ความเห็น!$A$1:$J$82</definedName>
    <definedName name="_xlnm.Print_Area" localSheetId="7">เครดิตบูโร!$A$1:$AM$60</definedName>
    <definedName name="_xlnm.Print_Area" localSheetId="9">งบสรรพากร!$A$1:$L$121</definedName>
    <definedName name="_xlnm.Print_Area" localSheetId="6">ประมาณการ!$A$1:$Q$64</definedName>
    <definedName name="_xlnm.Print_Area" localSheetId="2">'ภพ 30'!$A$1:$F$52</definedName>
    <definedName name="_xlnm.Print_Area" localSheetId="0">#REF!</definedName>
    <definedName name="_xlnm.Print_Area">#REF!</definedName>
    <definedName name="Print_Area_MI" localSheetId="10">#REF!</definedName>
    <definedName name="Print_Area_MI" localSheetId="8">#REF!</definedName>
    <definedName name="Print_Area_MI" localSheetId="5">#REF!</definedName>
    <definedName name="Print_Area_MI" localSheetId="7">#REF!</definedName>
    <definedName name="Print_Area_MI" localSheetId="3">#REF!</definedName>
    <definedName name="Print_Area_MI" localSheetId="4">#REF!</definedName>
    <definedName name="Print_Area_MI" localSheetId="9">#REF!</definedName>
    <definedName name="Print_Area_MI" localSheetId="2">#REF!</definedName>
    <definedName name="Print_Area_MI" localSheetId="0">#REF!</definedName>
    <definedName name="Print_Area_MI">#REF!</definedName>
    <definedName name="Print_Area_Reset" localSheetId="8">OFFSET(Statement!Full_Print,0,0,Statement!Last_Row)</definedName>
    <definedName name="Print_Area_Reset" localSheetId="9">OFFSET(งบสรรพากร!Full_Print,0,0,งบสรรพากร!Last_Row)</definedName>
    <definedName name="Print_Area_Reset" localSheetId="2">OFFSET('ภพ 30'!Full_Print,0,0,[0]!Last_Row)</definedName>
    <definedName name="Print_Area_Reset">#N/A</definedName>
    <definedName name="Print_Area_Reset_1">#N/A</definedName>
    <definedName name="Print_Area_Reset_2">#N/A</definedName>
    <definedName name="_xlnm.Print_Titles" localSheetId="10">#REF!</definedName>
    <definedName name="_xlnm.Print_Titles" localSheetId="0">#REF!</definedName>
    <definedName name="_xlnm.Print_Titles">#REF!</definedName>
    <definedName name="print..area" localSheetId="10">#REF!</definedName>
    <definedName name="print..area" localSheetId="2">#REF!</definedName>
    <definedName name="print..area">#REF!</definedName>
    <definedName name="prm" localSheetId="10">#REF!</definedName>
    <definedName name="prm" localSheetId="5">#REF!</definedName>
    <definedName name="prm" localSheetId="3">#REF!</definedName>
    <definedName name="prm" localSheetId="4">#REF!</definedName>
    <definedName name="prm" localSheetId="2">#REF!</definedName>
    <definedName name="prm">#REF!</definedName>
    <definedName name="prod">'[317]Factory Cost'!$A$48</definedName>
    <definedName name="produc" localSheetId="10">#REF!</definedName>
    <definedName name="produc" localSheetId="8">#REF!</definedName>
    <definedName name="produc" localSheetId="5">#REF!</definedName>
    <definedName name="produc" localSheetId="3">#REF!</definedName>
    <definedName name="produc" localSheetId="4">#REF!</definedName>
    <definedName name="produc" localSheetId="2">#REF!</definedName>
    <definedName name="produc">#REF!</definedName>
    <definedName name="product" localSheetId="10">#REF!</definedName>
    <definedName name="product" localSheetId="8">#REF!</definedName>
    <definedName name="product" localSheetId="9">#REF!</definedName>
    <definedName name="product" localSheetId="2">#REF!</definedName>
    <definedName name="product">#REF!</definedName>
    <definedName name="product_1">#REF!</definedName>
    <definedName name="product_2">#REF!</definedName>
    <definedName name="product_3">#REF!</definedName>
    <definedName name="product1" localSheetId="4">#REF!</definedName>
    <definedName name="product1">#REF!</definedName>
    <definedName name="product2" localSheetId="10">#REF!</definedName>
    <definedName name="product2" localSheetId="2">#REF!</definedName>
    <definedName name="product2">#REF!</definedName>
    <definedName name="proect2" localSheetId="10">#REF!</definedName>
    <definedName name="proect2" localSheetId="2">#REF!</definedName>
    <definedName name="proect2">#REF!</definedName>
    <definedName name="projec" localSheetId="10">#REF!</definedName>
    <definedName name="projec" localSheetId="2">#REF!</definedName>
    <definedName name="projec">#REF!</definedName>
    <definedName name="PROJECT" localSheetId="10">#REF!</definedName>
    <definedName name="PROJECT" localSheetId="8">#REF!</definedName>
    <definedName name="PROJECT" localSheetId="2">#REF!</definedName>
    <definedName name="PROJECT">#REF!</definedName>
    <definedName name="PROJECT_1">#REF!</definedName>
    <definedName name="PROJECT_2">#REF!</definedName>
    <definedName name="PROJECT_3">#REF!</definedName>
    <definedName name="Project1" localSheetId="4">#REF!</definedName>
    <definedName name="Project1">#REF!</definedName>
    <definedName name="PROL_T" localSheetId="10">[63]การเงิน!#REF!</definedName>
    <definedName name="PROL_T" localSheetId="2">[63]การเงิน!#REF!</definedName>
    <definedName name="PROL_T">[63]การเงิน!#REF!</definedName>
    <definedName name="psleoskfjwiagfadfasdfsda" localSheetId="10">#REF!</definedName>
    <definedName name="psleoskfjwiagfadfasdfsda" localSheetId="8">#REF!</definedName>
    <definedName name="psleoskfjwiagfadfasdfsda" localSheetId="5">#REF!</definedName>
    <definedName name="psleoskfjwiagfadfasdfsda" localSheetId="3">#REF!</definedName>
    <definedName name="psleoskfjwiagfadfasdfsda" localSheetId="4">#REF!</definedName>
    <definedName name="psleoskfjwiagfadfasdfsda" localSheetId="2">#REF!</definedName>
    <definedName name="psleoskfjwiagfadfasdfsda">#REF!</definedName>
    <definedName name="psyment">#REF!</definedName>
    <definedName name="ptt" localSheetId="2">#N/A</definedName>
    <definedName name="ptt">#N/A</definedName>
    <definedName name="pui" localSheetId="10">IF(#REF!&gt;=[0]!ม่,"",#REF!+1)</definedName>
    <definedName name="pui" localSheetId="8">IF(#REF!&gt;=ม่,"",#REF!+1)</definedName>
    <definedName name="pui" localSheetId="5">IF(#REF!&gt;=ม่,"",#REF!+1)</definedName>
    <definedName name="pui" localSheetId="7">IF(#REF!&gt;=ม่,"",#REF!+1)</definedName>
    <definedName name="pui" localSheetId="3">IF(#REF!&gt;=ม่,"",#REF!+1)</definedName>
    <definedName name="pui" localSheetId="4">IF(#REF!&gt;=ม่,"",#REF!+1)</definedName>
    <definedName name="pui" localSheetId="9">IF(#REF!&gt;=ม่,"",#REF!+1)</definedName>
    <definedName name="pui" localSheetId="2">IF(#REF!&gt;=[0]!ม่,"",#REF!+1)</definedName>
    <definedName name="pui" localSheetId="0">IF(#REF!&gt;=ม่,"",#REF!+1)</definedName>
    <definedName name="pui">IF(#REF!&gt;=ม่,"",#REF!+1)</definedName>
    <definedName name="PUR">[337]END!$A$5:$F$80</definedName>
    <definedName name="Purchase_11" localSheetId="5">#REF!</definedName>
    <definedName name="Purchase_11" localSheetId="3">#REF!</definedName>
    <definedName name="Purchase_11" localSheetId="4">#REF!</definedName>
    <definedName name="Purchase_11">#REF!</definedName>
    <definedName name="Purchase_For_PL">#REF!</definedName>
    <definedName name="Purchase_For_PL1">#REF!</definedName>
    <definedName name="Purchase_For_PL2">#REF!</definedName>
    <definedName name="py" localSheetId="10">#REF!</definedName>
    <definedName name="py" localSheetId="2">#REF!</definedName>
    <definedName name="py">#REF!</definedName>
    <definedName name="q">#N/A</definedName>
    <definedName name="Q_Purchase_N" localSheetId="3">#REF!</definedName>
    <definedName name="Q_Purchase_N" localSheetId="0">#REF!</definedName>
    <definedName name="Q_Purchase_N">#REF!</definedName>
    <definedName name="Q_Purchase_New" localSheetId="3">#REF!</definedName>
    <definedName name="Q_Purchase_New">#REF!</definedName>
    <definedName name="q32io4u2i4ou3" localSheetId="10">#REF!</definedName>
    <definedName name="q32io4u2i4ou3" localSheetId="8">#REF!</definedName>
    <definedName name="q32io4u2i4ou3" localSheetId="4">#REF!</definedName>
    <definedName name="q32io4u2i4ou3" localSheetId="2">#REF!</definedName>
    <definedName name="q32io4u2i4ou3">#REF!</definedName>
    <definedName name="qa" localSheetId="10">[72]finance!#REF!</definedName>
    <definedName name="qa" localSheetId="8">[72]finance!#REF!</definedName>
    <definedName name="qa" localSheetId="5">[72]finance!#REF!</definedName>
    <definedName name="qa" localSheetId="4">[72]finance!#REF!</definedName>
    <definedName name="qa" localSheetId="9">#REF!</definedName>
    <definedName name="qa" localSheetId="2">[72]finance!#REF!</definedName>
    <definedName name="qa" localSheetId="0">#REF!</definedName>
    <definedName name="qa">[72]finance!#REF!</definedName>
    <definedName name="qaqaqqq" localSheetId="10">#REF!</definedName>
    <definedName name="qaqaqqq" localSheetId="5">#REF!</definedName>
    <definedName name="qaqaqqq" localSheetId="3">#REF!</definedName>
    <definedName name="qaqaqqq" localSheetId="4">#REF!</definedName>
    <definedName name="qaqaqqq" localSheetId="2">#REF!</definedName>
    <definedName name="qaqaqqq">#REF!</definedName>
    <definedName name="qeee">#N/A</definedName>
    <definedName name="qq" localSheetId="10">IF(#REF!="",0,#REF!+#REF!)</definedName>
    <definedName name="qq" localSheetId="8">IF(#REF!="",0,#REF!+#REF!)</definedName>
    <definedName name="qq" localSheetId="5">IF(#REF!="",0,#REF!+#REF!)</definedName>
    <definedName name="qq" localSheetId="3">IF(#REF!="",0,#REF!+#REF!)</definedName>
    <definedName name="qq" localSheetId="4">IF(#REF!="",0,#REF!+#REF!)</definedName>
    <definedName name="qq" localSheetId="9">IF(#REF!="",0,#REF!+#REF!)</definedName>
    <definedName name="qq" localSheetId="2">#N/A</definedName>
    <definedName name="qq" localSheetId="0">IF(#REF!="",0,#REF!+#REF!)</definedName>
    <definedName name="qq">#N/A</definedName>
    <definedName name="qqq" localSheetId="10">IF(#REF!&gt;=[0]!AA,"",#REF!+1)</definedName>
    <definedName name="qqq" localSheetId="8">IF(#REF!&gt;=AA,"",#REF!+1)</definedName>
    <definedName name="qqq" localSheetId="5">IF(#REF!&gt;=AA,"",#REF!+1)</definedName>
    <definedName name="qqq" localSheetId="7">IF(#REF!&gt;=AA,"",#REF!+1)</definedName>
    <definedName name="qqq" localSheetId="3">IF(#REF!&gt;=AA,"",#REF!+1)</definedName>
    <definedName name="qqq" localSheetId="4">IF(#REF!&gt;=AA,"",#REF!+1)</definedName>
    <definedName name="qqq" localSheetId="9">IF(#REF!&gt;=AA,"",#REF!+1)</definedName>
    <definedName name="qqq" localSheetId="2">IF(#REF!&gt;=[0]!AA,"",#REF!+1)</definedName>
    <definedName name="qqq" localSheetId="0">IF(#REF!&gt;=AA,"",#REF!+1)</definedName>
    <definedName name="qqq">IF(#REF!&gt;=AA,"",#REF!+1)</definedName>
    <definedName name="qqqq">#N/A</definedName>
    <definedName name="qqqqq" localSheetId="10">[172]finance!#REF!</definedName>
    <definedName name="qqqqq" localSheetId="8">[172]finance!#REF!</definedName>
    <definedName name="qqqqq" localSheetId="5">[172]finance!#REF!</definedName>
    <definedName name="qqqqq" localSheetId="3">[172]finance!#REF!</definedName>
    <definedName name="qqqqq" localSheetId="4">[172]finance!#REF!</definedName>
    <definedName name="qqqqq" localSheetId="9">#REF!</definedName>
    <definedName name="qqqqq" localSheetId="2">[172]finance!#REF!</definedName>
    <definedName name="qqqqq" localSheetId="0">#REF!</definedName>
    <definedName name="qqqqq">[172]finance!#REF!</definedName>
    <definedName name="qqqqqq" localSheetId="10">[172]finance!#REF!</definedName>
    <definedName name="qqqqqq" localSheetId="8">[172]finance!#REF!</definedName>
    <definedName name="qqqqqq" localSheetId="5">[172]finance!#REF!</definedName>
    <definedName name="qqqqqq" localSheetId="3">[172]finance!#REF!</definedName>
    <definedName name="qqqqqq" localSheetId="4">[172]finance!#REF!</definedName>
    <definedName name="qqqqqq" localSheetId="2">[172]finance!#REF!</definedName>
    <definedName name="qqqqqq">[172]finance!#REF!</definedName>
    <definedName name="qqqqqqqqqq" localSheetId="10">#REF!</definedName>
    <definedName name="qqqqqqqqqq" localSheetId="8">#REF!</definedName>
    <definedName name="qqqqqqqqqq" localSheetId="5">#REF!</definedName>
    <definedName name="qqqqqqqqqq" localSheetId="3">#REF!</definedName>
    <definedName name="qqqqqqqqqq" localSheetId="4">#REF!</definedName>
    <definedName name="qqqqqqqqqq" localSheetId="2">#REF!</definedName>
    <definedName name="qqqqqqqqqq">#REF!</definedName>
    <definedName name="qqqqqqqqqwwwwwweer" localSheetId="10">[28]finance!#REF!</definedName>
    <definedName name="qqqqqqqqqwwwwwweer" localSheetId="8">[28]finance!#REF!</definedName>
    <definedName name="qqqqqqqqqwwwwwweer" localSheetId="5">[28]finance!#REF!</definedName>
    <definedName name="qqqqqqqqqwwwwwweer" localSheetId="3">[28]finance!#REF!</definedName>
    <definedName name="qqqqqqqqqwwwwwweer" localSheetId="4">[28]finance!#REF!</definedName>
    <definedName name="qqqqqqqqqwwwwwweer" localSheetId="2">[28]finance!#REF!</definedName>
    <definedName name="qqqqqqqqqwwwwwweer">[28]finance!#REF!</definedName>
    <definedName name="qqqww" localSheetId="5">#N/A</definedName>
    <definedName name="qqqww" localSheetId="4">#N/A</definedName>
    <definedName name="qqqww" localSheetId="0">IF('[9]รายชื่อบริษัทเช่า ปี 55'!w&gt;'[9]รายชื่อบริษัทเช่า ปี 55'!First_Payment,1,"")</definedName>
    <definedName name="qqqww">#N/A</definedName>
    <definedName name="qqqww_1">#N/A</definedName>
    <definedName name="qqqww_2">#N/A</definedName>
    <definedName name="qte" localSheetId="5">IF([338]Payment1!#REF!-[338]Payment1!XFA1&lt;1,0,[338]Payment1!#REF!-[338]Payment1!$E1)</definedName>
    <definedName name="qte" localSheetId="3">IF([338]Payment1!#REF!-[338]Payment1!XFA1&lt;1,0,[338]Payment1!#REF!-[338]Payment1!$E1)</definedName>
    <definedName name="qte" localSheetId="4">IF([338]Payment1!#REF!-[338]Payment1!XFA1&lt;1,0,[338]Payment1!#REF!-[338]Payment1!$E1)</definedName>
    <definedName name="qte" localSheetId="0">IF([339]Payment1!#REF!-[339]Payment1!XFA1&lt;1,0,[339]Payment1!#REF!-[339]Payment1!$E1)</definedName>
    <definedName name="qte">IF([339]Payment1!#REF!-[339]Payment1!XFA1&lt;1,0,[339]Payment1!#REF!-[339]Payment1!$E1)</definedName>
    <definedName name="quality" localSheetId="10">[28]finance!#REF!</definedName>
    <definedName name="quality" localSheetId="8">[28]finance!#REF!</definedName>
    <definedName name="quality" localSheetId="5">[28]finance!#REF!</definedName>
    <definedName name="quality" localSheetId="3">[28]finance!#REF!</definedName>
    <definedName name="quality" localSheetId="4">[28]finance!#REF!</definedName>
    <definedName name="quality" localSheetId="9">[28]finance!#REF!</definedName>
    <definedName name="quality" localSheetId="2">[28]finance!#REF!</definedName>
    <definedName name="quality">[28]finance!#REF!</definedName>
    <definedName name="Query2" localSheetId="3">#REF!</definedName>
    <definedName name="Query2" localSheetId="0">#REF!</definedName>
    <definedName name="Query2">#REF!</definedName>
    <definedName name="qwetyuiwu" localSheetId="5">'[117]Main Sum (Hotel &amp; Residences)'!#REF!</definedName>
    <definedName name="qwetyuiwu" localSheetId="3">'[117]Main Sum (Hotel &amp; Residences)'!#REF!</definedName>
    <definedName name="qwetyuiwu" localSheetId="4">'[117]Main Sum (Hotel &amp; Residences)'!#REF!</definedName>
    <definedName name="qwetyuiwu" localSheetId="0">'[118]Main Sum (Hotel &amp; Residences)'!#REF!</definedName>
    <definedName name="qwetyuiwu">'[118]Main Sum (Hotel &amp; Residences)'!#REF!</definedName>
    <definedName name="qwqwqwq" localSheetId="5">'[117]Main Sum (Hotel &amp; Residences)'!#REF!</definedName>
    <definedName name="qwqwqwq" localSheetId="3">'[117]Main Sum (Hotel &amp; Residences)'!#REF!</definedName>
    <definedName name="qwqwqwq" localSheetId="4">'[117]Main Sum (Hotel &amp; Residences)'!#REF!</definedName>
    <definedName name="qwqwqwq">'[118]Main Sum (Hotel &amp; Residences)'!#REF!</definedName>
    <definedName name="qws">#N/A</definedName>
    <definedName name="qwwwwwwwq" localSheetId="10">#REF!</definedName>
    <definedName name="qwwwwwwwq" localSheetId="8">#REF!</definedName>
    <definedName name="qwwwwwwwq" localSheetId="5">#REF!</definedName>
    <definedName name="qwwwwwwwq" localSheetId="3">#REF!</definedName>
    <definedName name="qwwwwwwwq" localSheetId="4">#REF!</definedName>
    <definedName name="qwwwwwwwq" localSheetId="2">#REF!</definedName>
    <definedName name="qwwwwwwwq">#REF!</definedName>
    <definedName name="Qy_01">#REF!</definedName>
    <definedName name="R_" localSheetId="10">#REF!</definedName>
    <definedName name="R_" localSheetId="8">#REF!</definedName>
    <definedName name="R_" localSheetId="4">#REF!</definedName>
    <definedName name="R_" localSheetId="9">#REF!</definedName>
    <definedName name="R_" localSheetId="2">#REF!</definedName>
    <definedName name="R_">#REF!</definedName>
    <definedName name="R_M" localSheetId="10">#REF!</definedName>
    <definedName name="R_M" localSheetId="2">#REF!</definedName>
    <definedName name="R_M">#REF!</definedName>
    <definedName name="Ra" localSheetId="8">[144]การเงิน!$A$328</definedName>
    <definedName name="Ra" localSheetId="5">#N/A</definedName>
    <definedName name="Ra" localSheetId="4">#N/A</definedName>
    <definedName name="Ra" localSheetId="0">[144]การเงิน!$A$328</definedName>
    <definedName name="Ra">#N/A</definedName>
    <definedName name="Range" localSheetId="5">#REF!</definedName>
    <definedName name="Range" localSheetId="4">#REF!</definedName>
    <definedName name="Range" localSheetId="0">#REF!</definedName>
    <definedName name="Range">#REF!</definedName>
    <definedName name="range1">[140]Sheet2!$K$54:$M$60</definedName>
    <definedName name="rate" localSheetId="8">#N/A</definedName>
    <definedName name="rate">#N/A</definedName>
    <definedName name="rate1" localSheetId="10">IF(#REF!-#REF!&lt;1,0,#REF!-#REF!)</definedName>
    <definedName name="rate1" localSheetId="8">IF(#REF!-#REF!&lt;1,0,#REF!-#REF!)</definedName>
    <definedName name="rate1" localSheetId="5">IF(#REF!-#REF!&lt;1,0,#REF!-#REF!)</definedName>
    <definedName name="rate1" localSheetId="3">IF(#REF!-#REF!&lt;1,0,#REF!-#REF!)</definedName>
    <definedName name="rate1" localSheetId="4">IF(#REF!-#REF!&lt;1,0,#REF!-#REF!)</definedName>
    <definedName name="rate1" localSheetId="9">IF(#REF!-#REF!&lt;1,0,#REF!-#REF!)</definedName>
    <definedName name="rate1" localSheetId="2">IF(#REF!-#REF!&lt;1,0,#REF!-#REF!)</definedName>
    <definedName name="rate1">IF(#REF!-#REF!&lt;1,0,#REF!-#REF!)</definedName>
    <definedName name="rate2" localSheetId="10">IF(#REF!="",0,#REF!+#REF!)</definedName>
    <definedName name="rate2" localSheetId="8">IF(#REF!="",0,#REF!+#REF!)</definedName>
    <definedName name="rate2" localSheetId="5">IF(#REF!="",0,#REF!+#REF!)</definedName>
    <definedName name="rate2" localSheetId="3">IF(#REF!="",0,#REF!+#REF!)</definedName>
    <definedName name="rate2" localSheetId="4">IF(#REF!="",0,#REF!+#REF!)</definedName>
    <definedName name="rate2" localSheetId="9">IF(#REF!="",0,#REF!+#REF!)</definedName>
    <definedName name="rate2" localSheetId="2">IF(#REF!="",0,#REF!+#REF!)</definedName>
    <definedName name="rate2">IF(#REF!="",0,#REF!+#REF!)</definedName>
    <definedName name="RATIO" localSheetId="10">#REF!</definedName>
    <definedName name="RATIO" localSheetId="2">#REF!</definedName>
    <definedName name="RATIO">#REF!</definedName>
    <definedName name="RATIO1" localSheetId="10">#REF!</definedName>
    <definedName name="RATIO1" localSheetId="2">#REF!</definedName>
    <definedName name="RATIO1">#REF!</definedName>
    <definedName name="rdg" localSheetId="10">#REF!</definedName>
    <definedName name="rdg">#REF!</definedName>
    <definedName name="re" localSheetId="8">IF(#REF!&gt;=[81]ฟอร์มเบิกเงินกู้เปล่า!Total.Payment,"",#REF!+1)</definedName>
    <definedName name="re">#N/A</definedName>
    <definedName name="redddd" localSheetId="10">#REF!</definedName>
    <definedName name="redddd" localSheetId="8">#REF!</definedName>
    <definedName name="redddd" localSheetId="5">#REF!</definedName>
    <definedName name="redddd" localSheetId="3">#REF!</definedName>
    <definedName name="redddd" localSheetId="2">#REF!</definedName>
    <definedName name="redddd">#REF!</definedName>
    <definedName name="reee">IF(#REF!&lt;0.05,0,#REF!*[17]Sheet1!Interest.Period)</definedName>
    <definedName name="rees1" localSheetId="10">IF([0]!__tp1&gt;'DSCR (2)'!First_Payment,1,"")</definedName>
    <definedName name="rees1" localSheetId="8">#N/A</definedName>
    <definedName name="rees1" localSheetId="9">IF(_tp1&gt;[0]!First_Payment,1,"")</definedName>
    <definedName name="rees1" localSheetId="2">#N/A</definedName>
    <definedName name="rees1">#N/A</definedName>
    <definedName name="rees1_2">NA()</definedName>
    <definedName name="rees1.2">#N/A</definedName>
    <definedName name="REJ정리">#N/A</definedName>
    <definedName name="Remark2">#N/A</definedName>
    <definedName name="REPAIR" localSheetId="10">#REF!</definedName>
    <definedName name="REPAIR" localSheetId="8">#N/A</definedName>
    <definedName name="REPAIR" localSheetId="5">#REF!</definedName>
    <definedName name="REPAIR" localSheetId="3">#REF!</definedName>
    <definedName name="REPAIR" localSheetId="4">#REF!</definedName>
    <definedName name="REPAIR" localSheetId="9">#N/A</definedName>
    <definedName name="REPAIR" localSheetId="2">#REF!</definedName>
    <definedName name="REPAIR" localSheetId="0">#REF!</definedName>
    <definedName name="REPAIR">#REF!</definedName>
    <definedName name="REPAY" localSheetId="10">#REF!</definedName>
    <definedName name="REPAY" localSheetId="2">#REF!</definedName>
    <definedName name="REPAY">#REF!</definedName>
    <definedName name="rererewsfd" localSheetId="10">[108]finance!#REF!</definedName>
    <definedName name="rererewsfd" localSheetId="8">[109]finance!#REF!</definedName>
    <definedName name="rererewsfd" localSheetId="5">[110]finance!#REF!</definedName>
    <definedName name="rererewsfd" localSheetId="3">[110]finance!#REF!</definedName>
    <definedName name="rererewsfd" localSheetId="4">[110]finance!#REF!</definedName>
    <definedName name="rererewsfd" localSheetId="2">[108]finance!#REF!</definedName>
    <definedName name="rererewsfd" localSheetId="0">[109]finance!#REF!</definedName>
    <definedName name="rererewsfd">[108]finance!#REF!</definedName>
    <definedName name="result" localSheetId="10">#REF!</definedName>
    <definedName name="result" localSheetId="8">#REF!</definedName>
    <definedName name="result" localSheetId="5">#REF!</definedName>
    <definedName name="result" localSheetId="3">#REF!</definedName>
    <definedName name="result" localSheetId="4">#REF!</definedName>
    <definedName name="result" localSheetId="2">#REF!</definedName>
    <definedName name="result">#REF!</definedName>
    <definedName name="RETAIN" localSheetId="10">#REF!</definedName>
    <definedName name="RETAIN" localSheetId="8">'[73]LMP-WC'!#REF!</definedName>
    <definedName name="RETAIN" localSheetId="5">#REF!</definedName>
    <definedName name="RETAIN" localSheetId="2">#REF!</definedName>
    <definedName name="RETAIN" localSheetId="0">#REF!</definedName>
    <definedName name="RETAIN">#REF!</definedName>
    <definedName name="retewtert">#N/A</definedName>
    <definedName name="retreterter" localSheetId="8">IF(#REF!&gt;=[81]ฟอร์มเบิกเงินกู้เปล่า!Total.Payment,"",#REF!+1)</definedName>
    <definedName name="retreterter">#N/A</definedName>
    <definedName name="retretre">#N/A</definedName>
    <definedName name="RiskGrading_P" localSheetId="8">[340]DB!$D$101:$E$115</definedName>
    <definedName name="RiskGrading_P" localSheetId="5">[341]DB!$D$101:$E$115</definedName>
    <definedName name="RiskGrading_P" localSheetId="4">[341]DB!$D$101:$E$115</definedName>
    <definedName name="RiskGrading_P" localSheetId="0">[340]DB!$D$101:$E$115</definedName>
    <definedName name="RiskGrading_P">[341]DB!$D$101:$E$115</definedName>
    <definedName name="riskgrading_P1">[342]DB!$D$101:$E$115</definedName>
    <definedName name="ritr" localSheetId="10">IF(#REF!&gt;=[34]!khjhjj,"",#REF!+1)</definedName>
    <definedName name="ritr" localSheetId="8">IF(#REF!&gt;=[34]!khjhjj,"",#REF!+1)</definedName>
    <definedName name="ritr" localSheetId="5">IF(#REF!&gt;=[19]!khjhjj,"",#REF!+1)</definedName>
    <definedName name="ritr" localSheetId="3">IF(#REF!&gt;=[19]!khjhjj,"",#REF!+1)</definedName>
    <definedName name="ritr" localSheetId="4">IF(#REF!&gt;=[19]!khjhjj,"",#REF!+1)</definedName>
    <definedName name="ritr" localSheetId="9">IF(#REF!&gt;=[34]!khjhjj,"",#REF!+1)</definedName>
    <definedName name="ritr" localSheetId="0">IF(#REF!&gt;=[19]!khjhjj,"",#REF!+1)</definedName>
    <definedName name="ritr">IF(#REF!&gt;=[34]!khjhjj,"",#REF!+1)</definedName>
    <definedName name="riweur9iuwioruiweurio" localSheetId="10">#REF!</definedName>
    <definedName name="riweur9iuwioruiweurio" localSheetId="4">#REF!</definedName>
    <definedName name="riweur9iuwioruiweurio" localSheetId="2">#REF!</definedName>
    <definedName name="riweur9iuwioruiweurio">#REF!</definedName>
    <definedName name="RLA">#N/A</definedName>
    <definedName name="rlm" localSheetId="10">#REF!</definedName>
    <definedName name="rlm" localSheetId="4">#REF!</definedName>
    <definedName name="rlm" localSheetId="2">#REF!</definedName>
    <definedName name="rlm">#REF!</definedName>
    <definedName name="RM" localSheetId="10">#REF!</definedName>
    <definedName name="RM" localSheetId="2">#REF!</definedName>
    <definedName name="RM">#REF!</definedName>
    <definedName name="rm_price_growth" localSheetId="10">#REF!</definedName>
    <definedName name="rm_price_growth" localSheetId="2">#REF!</definedName>
    <definedName name="rm_price_growth">#REF!</definedName>
    <definedName name="ro" localSheetId="10">#REF!</definedName>
    <definedName name="ro" localSheetId="2">#REF!</definedName>
    <definedName name="ro">#REF!</definedName>
    <definedName name="rowrowkrlwk" localSheetId="10">#REF!</definedName>
    <definedName name="rowrowkrlwk" localSheetId="4">#REF!</definedName>
    <definedName name="rowrowkrlwk" localSheetId="2">#REF!</definedName>
    <definedName name="rowrowkrlwk">#REF!</definedName>
    <definedName name="rpm">'[317]Factory Cost'!$A$16</definedName>
    <definedName name="rr" localSheetId="10">IF(#REF!="",0,#REF!+#REF!)</definedName>
    <definedName name="rr" localSheetId="8">IF(#REF!="",0,#REF!+#REF!)</definedName>
    <definedName name="rr" localSheetId="5">IF(#REF!="",0,#REF!+#REF!)</definedName>
    <definedName name="rr" localSheetId="3">IF(#REF!="",0,#REF!+#REF!)</definedName>
    <definedName name="rr" localSheetId="4">IF(#REF!="",0,#REF!+#REF!)</definedName>
    <definedName name="rr" localSheetId="9">IF(#REF!="",0,#REF!+#REF!)</definedName>
    <definedName name="rr" localSheetId="2">#N/A</definedName>
    <definedName name="rr">#N/A</definedName>
    <definedName name="Rres">#N/A</definedName>
    <definedName name="rres1_2">NA()</definedName>
    <definedName name="rres1.2" localSheetId="10">IF([0]!__top1&gt;'DSCR (2)'!First_Payment,1,"")</definedName>
    <definedName name="rres1.2" localSheetId="8">#N/A</definedName>
    <definedName name="rres1.2" localSheetId="9">IF(_top1&gt;[0]!First_Payment,1,"")</definedName>
    <definedName name="rres1.2" localSheetId="2">#N/A</definedName>
    <definedName name="rres1.2">#N/A</definedName>
    <definedName name="rriuwoeuroiw">#N/A</definedName>
    <definedName name="rrr" localSheetId="10">#REF!</definedName>
    <definedName name="rrr" localSheetId="8">#REF!</definedName>
    <definedName name="rrr" localSheetId="5">#REF!</definedName>
    <definedName name="rrr" localSheetId="3">#REF!</definedName>
    <definedName name="rrr" localSheetId="4">#REF!</definedName>
    <definedName name="rrr" localSheetId="2">#REF!</definedName>
    <definedName name="rrr">#REF!</definedName>
    <definedName name="rrrr" localSheetId="10">IF(#REF!&lt;0.05,0,#REF!*[0]!xxxxx)</definedName>
    <definedName name="rrrr" localSheetId="8">IF(#REF!&lt;0.05,0,#REF!*xxxxx)</definedName>
    <definedName name="rrrr" localSheetId="5">IF(#REF!&lt;0.05,0,#REF!*xxxxx)</definedName>
    <definedName name="rrrr" localSheetId="3">IF(#REF!&lt;0.05,0,#REF!*xxxxx)</definedName>
    <definedName name="rrrr" localSheetId="4">IF(#REF!&lt;0.05,0,#REF!*xxxxx)</definedName>
    <definedName name="rrrr" localSheetId="9">IF(#REF!&lt;0.05,0,#REF!*xxxxx)</definedName>
    <definedName name="rrrr" localSheetId="2">IF(#REF!&lt;0.05,0,#REF!*[0]!xxxxx)</definedName>
    <definedName name="rrrr" localSheetId="0">IF(#REF!&lt;0.05,0,#REF!*xxxxx)</definedName>
    <definedName name="rrrr">IF(#REF!&lt;0.05,0,#REF!*xxxxx)</definedName>
    <definedName name="rrrrrr" localSheetId="8">#N/A</definedName>
    <definedName name="rrrrrr" localSheetId="9">IF('[8]รายชื่อบริษัทเช่า ปี 55'!Total.Payment&gt;[0]!First_Payment,1,"")</definedName>
    <definedName name="rrrrrr">#N/A</definedName>
    <definedName name="rrrrrrr" localSheetId="10">#REF!</definedName>
    <definedName name="rrrrrrr" localSheetId="8">#REF!</definedName>
    <definedName name="rrrrrrr" localSheetId="5">#REF!</definedName>
    <definedName name="rrrrrrr" localSheetId="3">#REF!</definedName>
    <definedName name="rrrrrrr" localSheetId="2">#REF!</definedName>
    <definedName name="rrrrrrr">#REF!</definedName>
    <definedName name="rrrrrrrrrr" localSheetId="5">IF(#REF!&lt;0.05,0,#REF!*[13]!bbbbbbb)</definedName>
    <definedName name="rrrrrrrrrr" localSheetId="3">IF(#REF!&lt;0.05,0,#REF!*[13]!bbbbbbb)</definedName>
    <definedName name="rrrrrrrrrr" localSheetId="4">IF(#REF!&lt;0.05,0,#REF!*[13]!bbbbbbb)</definedName>
    <definedName name="rrrrrrrrrr" localSheetId="0">IF(#REF!&lt;0.05,0,#REF!*[14]!bbbbbbb)</definedName>
    <definedName name="rrrrrrrrrr">IF(#REF!&lt;0.05,0,#REF!*[14]!bbbbbbb)</definedName>
    <definedName name="rrrrrrrrrrrrrtttttttttttttttt" localSheetId="10">#REF!</definedName>
    <definedName name="rrrrrrrrrrrrrtttttttttttttttt" localSheetId="2">#REF!</definedName>
    <definedName name="rrrrrrrrrrrrrtttttttttttttttt">#REF!</definedName>
    <definedName name="rrrsssssssswdsds" localSheetId="10">#REF!</definedName>
    <definedName name="rrrsssssssswdsds" localSheetId="2">#REF!</definedName>
    <definedName name="rrrsssssssswdsds">#REF!</definedName>
    <definedName name="rrw">#REF!</definedName>
    <definedName name="rsjf" localSheetId="10">IF(#REF!="",0,#REF!+#REF!)</definedName>
    <definedName name="rsjf" localSheetId="8">IF(#REF!="",0,#REF!+#REF!)</definedName>
    <definedName name="rsjf" localSheetId="5">IF(#REF!="",0,#REF!+#REF!)</definedName>
    <definedName name="rsjf" localSheetId="3">IF(#REF!="",0,#REF!+#REF!)</definedName>
    <definedName name="rsjf" localSheetId="4">IF(#REF!="",0,#REF!+#REF!)</definedName>
    <definedName name="rsjf" localSheetId="9">IF(#REF!="",0,#REF!+#REF!)</definedName>
    <definedName name="rsjf" localSheetId="2">IF(#REF!="",0,#REF!+#REF!)</definedName>
    <definedName name="rsjf">IF(#REF!="",0,#REF!+#REF!)</definedName>
    <definedName name="rtg" localSheetId="2">IF(#REF!&lt;0.05,0,#REF!*[0]!iuk)</definedName>
    <definedName name="rtg">#N/A</definedName>
    <definedName name="rtg3et3">#N/A</definedName>
    <definedName name="RTL">#N/A</definedName>
    <definedName name="rtrr" localSheetId="10">#REF!</definedName>
    <definedName name="rtrr" localSheetId="8">#REF!</definedName>
    <definedName name="rtrr" localSheetId="5">#REF!</definedName>
    <definedName name="rtrr" localSheetId="3">#REF!</definedName>
    <definedName name="rtrr" localSheetId="4">#REF!</definedName>
    <definedName name="rtrr" localSheetId="2">#REF!</definedName>
    <definedName name="rtrr">#REF!</definedName>
    <definedName name="rty" localSheetId="5">[71]วัดใต้!#REF!</definedName>
    <definedName name="rty" localSheetId="3">[71]วัดใต้!#REF!</definedName>
    <definedName name="rty" localSheetId="4">[71]วัดใต้!#REF!</definedName>
    <definedName name="rty" localSheetId="0">[71]วัดใต้!#REF!</definedName>
    <definedName name="rty">[71]วัดใต้!#REF!</definedName>
    <definedName name="ruwioruiw" localSheetId="5">IF(#REF!&gt;=pmmt2,"",#REF!+1)</definedName>
    <definedName name="ruwioruiw" localSheetId="3">IF(#REF!&gt;=pmmt2,"",#REF!+1)</definedName>
    <definedName name="ruwioruiw" localSheetId="4">IF(#REF!&gt;=pmmt2,"",#REF!+1)</definedName>
    <definedName name="ruwioruiw" localSheetId="0">IF(#REF!&gt;=pmmt2,"",#REF!+1)</definedName>
    <definedName name="ruwioruiw">IF(#REF!&gt;=pmmt2,"",#REF!+1)</definedName>
    <definedName name="rwejrkjwkrj" localSheetId="10">#REF!</definedName>
    <definedName name="rwejrkjwkrj" localSheetId="4">#REF!</definedName>
    <definedName name="rwejrkjwkrj" localSheetId="2">#REF!</definedName>
    <definedName name="rwejrkjwkrj">#REF!</definedName>
    <definedName name="rwjurioweuiruwioruw" localSheetId="10">#REF!</definedName>
    <definedName name="rwjurioweuiruwioruw" localSheetId="4">#REF!</definedName>
    <definedName name="rwjurioweuiruwioruw" localSheetId="2">#REF!</definedName>
    <definedName name="rwjurioweuiruwioruw">#REF!</definedName>
    <definedName name="rwuiweuriwu" localSheetId="4">#REF!</definedName>
    <definedName name="rwuiweuriwu">#REF!</definedName>
    <definedName name="s" localSheetId="8">[343]!Interest_Rate/12</definedName>
    <definedName name="s" localSheetId="9">[343]!Interest_Rate/12</definedName>
    <definedName name="s">#N/A</definedName>
    <definedName name="S_D_S_D___D__AP">#N/A</definedName>
    <definedName name="s1_2">NA()</definedName>
    <definedName name="s1.2">#N/A</definedName>
    <definedName name="sa" localSheetId="8">#REF!</definedName>
    <definedName name="sa" localSheetId="5">#N/A</definedName>
    <definedName name="sa" localSheetId="4">#N/A</definedName>
    <definedName name="sa" localSheetId="9">#REF!</definedName>
    <definedName name="sa" localSheetId="0">#REF!</definedName>
    <definedName name="sa">#N/A</definedName>
    <definedName name="SAACDS" localSheetId="5">IF(#REF!&lt;0.05,0,#REF!-#REF!)</definedName>
    <definedName name="SAACDS" localSheetId="3">IF(#REF!&lt;0.05,0,#REF!-#REF!)</definedName>
    <definedName name="SAACDS" localSheetId="4">IF(#REF!&lt;0.05,0,#REF!-#REF!)</definedName>
    <definedName name="SAACDS" localSheetId="0">IF(#REF!&lt;0.05,0,#REF!-#REF!)</definedName>
    <definedName name="SAACDS">IF(#REF!&lt;0.05,0,#REF!-#REF!)</definedName>
    <definedName name="SABBL">IF([344]Schdule!#REF!&lt;0.05,0,[344]Schdule!#REF!*[0]!Interest.Period)</definedName>
    <definedName name="sadsaas" localSheetId="10">#REF!</definedName>
    <definedName name="sadsaas" localSheetId="4">#REF!</definedName>
    <definedName name="sadsaas" localSheetId="2">#REF!</definedName>
    <definedName name="sadsaas">#REF!</definedName>
    <definedName name="safs">#N/A</definedName>
    <definedName name="safsafs">#N/A</definedName>
    <definedName name="safsdf">#N/A</definedName>
    <definedName name="sale">#N/A</definedName>
    <definedName name="SALE_COM">#REF!</definedName>
    <definedName name="Sale_Data_For_PL" localSheetId="5">#REF!</definedName>
    <definedName name="Sale_Data_For_PL" localSheetId="3">#REF!</definedName>
    <definedName name="Sale_Data_For_PL" localSheetId="4">#REF!</definedName>
    <definedName name="Sale_Data_For_PL">#REF!</definedName>
    <definedName name="sale_growth" localSheetId="10">#REF!</definedName>
    <definedName name="sale_growth" localSheetId="2">#REF!</definedName>
    <definedName name="sale_growth">#REF!</definedName>
    <definedName name="SALE.COM" localSheetId="10">#REF!</definedName>
    <definedName name="SALE.COM" localSheetId="5">#REF!</definedName>
    <definedName name="SALE.COM" localSheetId="3">#REF!</definedName>
    <definedName name="SALE.COM" localSheetId="4">#REF!</definedName>
    <definedName name="SALE.COM" localSheetId="2">#REF!</definedName>
    <definedName name="SALE.COM">#REF!</definedName>
    <definedName name="SALES" localSheetId="10">#REF!</definedName>
    <definedName name="SALES" localSheetId="2">#REF!</definedName>
    <definedName name="SALES">#REF!</definedName>
    <definedName name="sarefrase">#N/A</definedName>
    <definedName name="sarweorowiro" localSheetId="10">#REF!</definedName>
    <definedName name="sarweorowiro" localSheetId="8">#REF!</definedName>
    <definedName name="sarweorowiro" localSheetId="5">#REF!</definedName>
    <definedName name="sarweorowiro" localSheetId="3">#REF!</definedName>
    <definedName name="sarweorowiro" localSheetId="4">#REF!</definedName>
    <definedName name="sarweorowiro" localSheetId="2">#REF!</definedName>
    <definedName name="sarweorowiro">#REF!</definedName>
    <definedName name="sasfa">#N/A</definedName>
    <definedName name="sasi" localSheetId="5">#REF!</definedName>
    <definedName name="sasi" localSheetId="3">#REF!</definedName>
    <definedName name="sasi" localSheetId="4">#REF!</definedName>
    <definedName name="sasi">#REF!</definedName>
    <definedName name="save2" localSheetId="10">#REF!</definedName>
    <definedName name="save2" localSheetId="8">#REF!</definedName>
    <definedName name="save2" localSheetId="4">#REF!</definedName>
    <definedName name="save2" localSheetId="2">#REF!</definedName>
    <definedName name="save2">#REF!</definedName>
    <definedName name="saw" localSheetId="4">#REF!</definedName>
    <definedName name="saw">#REF!</definedName>
    <definedName name="scenario" localSheetId="10">#REF!</definedName>
    <definedName name="scenario" localSheetId="2">#REF!</definedName>
    <definedName name="scenario">#REF!</definedName>
    <definedName name="schdaul">#N/A</definedName>
    <definedName name="schdule">#N/A</definedName>
    <definedName name="Sched_Pay" localSheetId="10">#REF!</definedName>
    <definedName name="Sched_Pay" localSheetId="8">#REF!</definedName>
    <definedName name="Sched_Pay" localSheetId="5">#REF!</definedName>
    <definedName name="Sched_Pay" localSheetId="3">#REF!</definedName>
    <definedName name="Sched_Pay" localSheetId="4">#REF!</definedName>
    <definedName name="Sched_Pay" localSheetId="9">#REF!</definedName>
    <definedName name="Sched_Pay" localSheetId="2">#REF!</definedName>
    <definedName name="Sched_Pay">#REF!</definedName>
    <definedName name="Scheduled_Extra_Payments" localSheetId="10">#REF!</definedName>
    <definedName name="Scheduled_Extra_Payments" localSheetId="8">#REF!</definedName>
    <definedName name="Scheduled_Extra_Payments" localSheetId="4">#REF!</definedName>
    <definedName name="Scheduled_Extra_Payments" localSheetId="2">#REF!</definedName>
    <definedName name="Scheduled_Extra_Payments">#REF!</definedName>
    <definedName name="Scheduled_Interest_Rate" localSheetId="10">#REF!</definedName>
    <definedName name="Scheduled_Interest_Rate" localSheetId="8">#REF!</definedName>
    <definedName name="Scheduled_Interest_Rate" localSheetId="2">#REF!</definedName>
    <definedName name="Scheduled_Interest_Rate">#REF!</definedName>
    <definedName name="Scheduled_Monthly_Payment" localSheetId="10">#REF!</definedName>
    <definedName name="Scheduled_Monthly_Payment" localSheetId="8">#REF!</definedName>
    <definedName name="Scheduled_Monthly_Payment" localSheetId="2">#REF!</definedName>
    <definedName name="Scheduled_Monthly_Payment">#REF!</definedName>
    <definedName name="score" localSheetId="10">#REF!</definedName>
    <definedName name="score" localSheetId="2">#REF!</definedName>
    <definedName name="score">#REF!</definedName>
    <definedName name="scs" localSheetId="10">([0]!deff*12)+[0]!dcxc</definedName>
    <definedName name="scs" localSheetId="8">(Statement!deff*12)+Statement!dcxc</definedName>
    <definedName name="scs" localSheetId="5">(ความต้องการ!deff*12)+ความต้องการ!dcxc</definedName>
    <definedName name="scs" localSheetId="7">(deff*12)+dcxc</definedName>
    <definedName name="scs" localSheetId="3">(โครงสร้าง!deff*12)+โครงสร้าง!dcxc</definedName>
    <definedName name="scs" localSheetId="4">(งบการเงิน!deff*12)+งบการเงิน!dcxc</definedName>
    <definedName name="scs" localSheetId="9">(งบสรรพากร!deff*12)+งบสรรพากร!dcxc</definedName>
    <definedName name="scs" localSheetId="2">([0]!deff*12)+[0]!dcxc</definedName>
    <definedName name="scs" localSheetId="0">(รายละเอียด!deff*12)+รายละเอียด!dcxc</definedName>
    <definedName name="scs">(deff*12)+dcxc</definedName>
    <definedName name="sd">#N/A</definedName>
    <definedName name="sd1f3e5" localSheetId="10">#REF!</definedName>
    <definedName name="sd1f3e5" localSheetId="8">#REF!</definedName>
    <definedName name="sd1f3e5" localSheetId="5">#REF!</definedName>
    <definedName name="sd1f3e5" localSheetId="3">#REF!</definedName>
    <definedName name="sd1f3e5" localSheetId="4">#REF!</definedName>
    <definedName name="sd1f3e5" localSheetId="2">#REF!</definedName>
    <definedName name="sd1f3e5">#REF!</definedName>
    <definedName name="sda">#N/A</definedName>
    <definedName name="sdaFF" localSheetId="10">IF(#REF!&gt;=[139]!khjhjj,"",#REF!+1)</definedName>
    <definedName name="sdaFF" localSheetId="8">IF(#REF!&gt;=[170]!khjhjj,"",#REF!+1)</definedName>
    <definedName name="sdaFF" localSheetId="5">IF(#REF!&gt;=[170]!khjhjj,"",#REF!+1)</definedName>
    <definedName name="sdaFF" localSheetId="3">IF(#REF!&gt;=[170]!khjhjj,"",#REF!+1)</definedName>
    <definedName name="sdaFF" localSheetId="4">IF(#REF!&gt;=[170]!khjhjj,"",#REF!+1)</definedName>
    <definedName name="sdaFF" localSheetId="9">IF(#REF!&gt;=[139]!khjhjj,"",#REF!+1)</definedName>
    <definedName name="sdaFF">IF(#REF!&gt;=[139]!khjhjj,"",#REF!+1)</definedName>
    <definedName name="sdafsdfs">#N/A</definedName>
    <definedName name="sdasdf">#N/A</definedName>
    <definedName name="SDC">'[345]Standard costRM2006'!$A$3:$J$40</definedName>
    <definedName name="sdd">#N/A</definedName>
    <definedName name="sddfaasd">#N/A</definedName>
    <definedName name="sde" localSheetId="8">(Statement!ds*12)+[8]!uyu</definedName>
    <definedName name="sde" localSheetId="9">(งบสรรพากร!ds*12)+[8]!uyu</definedName>
    <definedName name="sde">#N/A</definedName>
    <definedName name="sdedcvfdf" localSheetId="10">#REF!</definedName>
    <definedName name="sdedcvfdf" localSheetId="8">#REF!</definedName>
    <definedName name="sdedcvfdf" localSheetId="5">#REF!</definedName>
    <definedName name="sdedcvfdf" localSheetId="3">#REF!</definedName>
    <definedName name="sdedcvfdf" localSheetId="4">#REF!</definedName>
    <definedName name="sdedcvfdf" localSheetId="2">#REF!</definedName>
    <definedName name="sdedcvfdf">#REF!</definedName>
    <definedName name="SDF" localSheetId="10">IF(#REF!="",0,#REF!+#REF!)</definedName>
    <definedName name="SDF" localSheetId="8">IF(#REF!="",0,#REF!+#REF!)</definedName>
    <definedName name="SDF" localSheetId="5">IF(#REF!="",0,#REF!+#REF!)</definedName>
    <definedName name="SDF" localSheetId="3">IF(#REF!="",0,#REF!+#REF!)</definedName>
    <definedName name="SDF" localSheetId="4">IF(#REF!="",0,#REF!+#REF!)</definedName>
    <definedName name="SDF" localSheetId="9">IF(#REF!="",0,#REF!+#REF!)</definedName>
    <definedName name="SDF">IF(#REF!="",0,#REF!+#REF!)</definedName>
    <definedName name="sdfasdf">#N/A</definedName>
    <definedName name="sdfasdfasd" localSheetId="10">IF(#REF!&lt;0.05,0,#REF!*[0]!sdfasdf)</definedName>
    <definedName name="sdfasdfasd" localSheetId="8">IF(#REF!&lt;0.05,0,#REF!*sdfasdf)</definedName>
    <definedName name="sdfasdfasd" localSheetId="5">IF(#REF!&lt;0.05,0,#REF!*sdfasdf)</definedName>
    <definedName name="sdfasdfasd" localSheetId="3">IF(#REF!&lt;0.05,0,#REF!*sdfasdf)</definedName>
    <definedName name="sdfasdfasd" localSheetId="4">IF(#REF!&lt;0.05,0,#REF!*sdfasdf)</definedName>
    <definedName name="sdfasdfasd" localSheetId="9">IF(#REF!&lt;0.05,0,#REF!*sdfasdf)</definedName>
    <definedName name="sdfasdfasd" localSheetId="2">IF(#REF!&lt;0.05,0,#REF!*[0]!sdfasdf)</definedName>
    <definedName name="sdfasdfasd" localSheetId="0">IF(#REF!&lt;0.05,0,#REF!*sdfasdf)</definedName>
    <definedName name="sdfasdfasd">IF(#REF!&lt;0.05,0,#REF!*sdfasdf)</definedName>
    <definedName name="sdfasdfsadf">#N/A</definedName>
    <definedName name="sdfasdfsd">#N/A</definedName>
    <definedName name="sdffhdf">#N/A</definedName>
    <definedName name="sdfg" localSheetId="5">'[117]Main Sum (Hotel &amp; Residences)'!#REF!</definedName>
    <definedName name="sdfg" localSheetId="3">'[117]Main Sum (Hotel &amp; Residences)'!#REF!</definedName>
    <definedName name="sdfg" localSheetId="4">'[117]Main Sum (Hotel &amp; Residences)'!#REF!</definedName>
    <definedName name="sdfg">'[118]Main Sum (Hotel &amp; Residences)'!#REF!</definedName>
    <definedName name="sdfgdfgd">#N/A</definedName>
    <definedName name="sdfsadfsdafas" localSheetId="10">IF(#REF!&lt;0.05,0,#REF!*[0]!sdfasdfsd)</definedName>
    <definedName name="sdfsadfsdafas" localSheetId="8">IF(#REF!&lt;0.05,0,#REF!*sdfasdfsd)</definedName>
    <definedName name="sdfsadfsdafas" localSheetId="5">IF(#REF!&lt;0.05,0,#REF!*sdfasdfsd)</definedName>
    <definedName name="sdfsadfsdafas" localSheetId="3">IF(#REF!&lt;0.05,0,#REF!*sdfasdfsd)</definedName>
    <definedName name="sdfsadfsdafas" localSheetId="4">IF(#REF!&lt;0.05,0,#REF!*sdfasdfsd)</definedName>
    <definedName name="sdfsadfsdafas" localSheetId="9">IF(#REF!&lt;0.05,0,#REF!*sdfasdfsd)</definedName>
    <definedName name="sdfsadfsdafas" localSheetId="2">IF(#REF!&lt;0.05,0,#REF!*[0]!sdfasdfsd)</definedName>
    <definedName name="sdfsadfsdafas" localSheetId="0">IF(#REF!&lt;0.05,0,#REF!*sdfasdfsd)</definedName>
    <definedName name="sdfsadfsdafas">IF(#REF!&lt;0.05,0,#REF!*sdfasdfsd)</definedName>
    <definedName name="sdfsdafsadfs">#N/A</definedName>
    <definedName name="sdfsdf" localSheetId="10">IF(#REF!&lt;0.05,0,#REF!*[0]!sdfasdf)</definedName>
    <definedName name="sdfsdf" localSheetId="8">IF(#REF!&lt;0.05,0,#REF!*sdfasdf)</definedName>
    <definedName name="sdfsdf" localSheetId="5">IF(#REF!&lt;0.05,0,#REF!*sdfasdf)</definedName>
    <definedName name="sdfsdf" localSheetId="3">IF(#REF!&lt;0.05,0,#REF!*sdfasdf)</definedName>
    <definedName name="sdfsdf" localSheetId="4">IF(#REF!&lt;0.05,0,#REF!*sdfasdf)</definedName>
    <definedName name="sdfsdf" localSheetId="9">IF(#REF!&lt;0.05,0,#REF!*sdfasdf)</definedName>
    <definedName name="sdfsdf" localSheetId="2">IF(#REF!&lt;0.05,0,#REF!*[0]!sdfasdf)</definedName>
    <definedName name="sdfsdf" localSheetId="0">IF(#REF!&lt;0.05,0,#REF!*sdfasdf)</definedName>
    <definedName name="sdfsdf">IF(#REF!&lt;0.05,0,#REF!*sdfasdf)</definedName>
    <definedName name="sdfsdfs" localSheetId="10">#REF!</definedName>
    <definedName name="sdfsdfs" localSheetId="4">#REF!</definedName>
    <definedName name="sdfsdfs" localSheetId="2">#REF!</definedName>
    <definedName name="sdfsdfs">#REF!</definedName>
    <definedName name="sdgG">#N/A</definedName>
    <definedName name="sds" localSheetId="5">#REF!</definedName>
    <definedName name="sds" localSheetId="3">#REF!</definedName>
    <definedName name="sds" localSheetId="0">#REF!</definedName>
    <definedName name="sds">#REF!</definedName>
    <definedName name="SDSF" localSheetId="5">IF(#REF!&gt;=[346]!____________________________la2,"",#REF!+1)</definedName>
    <definedName name="SDSF" localSheetId="3">IF(#REF!&gt;=[346]!____________________________la2,"",#REF!+1)</definedName>
    <definedName name="SDSF" localSheetId="0">IF(#REF!&gt;=[346]!____________________________la2,"",#REF!+1)</definedName>
    <definedName name="SDSF">IF(#REF!&gt;=[346]!____________________________la2,"",#REF!+1)</definedName>
    <definedName name="sdss">#N/A</definedName>
    <definedName name="sdwd">#N/A</definedName>
    <definedName name="sdws">#N/A</definedName>
    <definedName name="se">[144]การเงิน!$A$44</definedName>
    <definedName name="sed" localSheetId="10">IF(#REF!&gt;='[79]PAYMENT (พยุงศักดิ์)'!Total.Payment,"",#REF!+1)</definedName>
    <definedName name="sed" localSheetId="8">IF(#REF!&gt;='[161]PAYMENT (พยุงศักดิ์)'!Total.Payment,"",#REF!+1)</definedName>
    <definedName name="sed" localSheetId="5">IF(#REF!&gt;='[77]PAYMENT (พยุงศักดิ์)'!Total.Payment,"",#REF!+1)</definedName>
    <definedName name="sed" localSheetId="3">IF(#REF!&gt;='[77]PAYMENT (พยุงศักดิ์)'!Total.Payment,"",#REF!+1)</definedName>
    <definedName name="sed" localSheetId="4">IF(#REF!&gt;='[77]PAYMENT (พยุงศักดิ์)'!Total.Payment,"",#REF!+1)</definedName>
    <definedName name="sed" localSheetId="9">IF(#REF!&gt;='[161]PAYMENT (พยุงศักดิ์)'!Total.Payment,"",#REF!+1)</definedName>
    <definedName name="sed" localSheetId="2">IF(#REF!&gt;='[79]PAYMENT (พยุงศักดิ์)'!Total.Payment,"",#REF!+1)</definedName>
    <definedName name="sed" localSheetId="0">IF(#REF!&gt;='[162]PAYMENT (พยุงศักดิ์)'!Total.Payment,"",#REF!+1)</definedName>
    <definedName name="sed">IF(#REF!&gt;='[79]PAYMENT (พยุงศักดิ์)'!Total.Payment,"",#REF!+1)</definedName>
    <definedName name="see" localSheetId="10">IF(#REF!-#REF!&lt;1,0,#REF!-#REF!)</definedName>
    <definedName name="see" localSheetId="8">IF(#REF!-#REF!&lt;1,0,#REF!-#REF!)</definedName>
    <definedName name="see" localSheetId="5">IF(#REF!-#REF!&lt;1,0,#REF!-#REF!)</definedName>
    <definedName name="see" localSheetId="7">IF(#REF!-#REF!&lt;1,0,#REF!-#REF!)</definedName>
    <definedName name="see" localSheetId="3">IF(#REF!-#REF!&lt;1,0,#REF!-#REF!)</definedName>
    <definedName name="see" localSheetId="4">IF(#REF!-#REF!&lt;1,0,#REF!-#REF!)</definedName>
    <definedName name="see" localSheetId="2">IF(#REF!-#REF!&lt;1,0,#REF!-#REF!)</definedName>
    <definedName name="see">IF(#REF!-#REF!&lt;1,0,#REF!-#REF!)</definedName>
    <definedName name="Senior_Credit_Officer" localSheetId="10">#REF!</definedName>
    <definedName name="Senior_Credit_Officer" localSheetId="2">#REF!</definedName>
    <definedName name="Senior_Credit_Officer">#REF!</definedName>
    <definedName name="sf">#N/A</definedName>
    <definedName name="sfdfasf" localSheetId="10">IF(#REF!&lt;0.05,0,#REF!*'DSCR (2)'!machine)</definedName>
    <definedName name="sfdfasf" localSheetId="8">IF(#REF!&lt;0.05,0,#REF!*Statement!machine)</definedName>
    <definedName name="sfdfasf" localSheetId="5">#N/A</definedName>
    <definedName name="sfdfasf" localSheetId="3">#N/A</definedName>
    <definedName name="sfdfasf" localSheetId="4">#N/A</definedName>
    <definedName name="sfdfasf" localSheetId="9">IF(#REF!&lt;0.05,0,#REF!*งบสรรพากร!machine)</definedName>
    <definedName name="sfdfasf" localSheetId="2">IF(#REF!&lt;0.05,0,#REF!*'ภพ 30'!machine)</definedName>
    <definedName name="sfdfasf" localSheetId="0">IF(#REF!&lt;0.05,0,#REF!*รายละเอียด!machine)</definedName>
    <definedName name="sfdfasf">IF(#REF!&lt;0.05,0,#REF!*machine)</definedName>
    <definedName name="sfe" localSheetId="10">IF(#REF!&gt;=[0]!fdrr,"",#REF!+1)</definedName>
    <definedName name="sfe" localSheetId="8">IF(#REF!&gt;=fdrr,"",#REF!+1)</definedName>
    <definedName name="sfe" localSheetId="5">IF(#REF!&gt;=fdrr,"",#REF!+1)</definedName>
    <definedName name="sfe" localSheetId="7">IF(#REF!&gt;=fdrr,"",#REF!+1)</definedName>
    <definedName name="sfe" localSheetId="3">IF(#REF!&gt;=fdrr,"",#REF!+1)</definedName>
    <definedName name="sfe" localSheetId="4">IF(#REF!&gt;=fdrr,"",#REF!+1)</definedName>
    <definedName name="sfe" localSheetId="9">IF(#REF!&gt;=fdrr,"",#REF!+1)</definedName>
    <definedName name="sfe" localSheetId="2">IF(#REF!&gt;=[0]!fdrr,"",#REF!+1)</definedName>
    <definedName name="sfe" localSheetId="0">IF(#REF!&gt;=fdrr,"",#REF!+1)</definedName>
    <definedName name="sfe">IF(#REF!&gt;=fdrr,"",#REF!+1)</definedName>
    <definedName name="sff" localSheetId="10">IF(#REF!&lt;0.05,0,#REF!*'[334]payment (2)'!Interest.Period)</definedName>
    <definedName name="sff" localSheetId="8">IF(#REF!&lt;0.05,0,#REF!*'[334]payment (2)'!Interest.Period)</definedName>
    <definedName name="sff" localSheetId="5">IF(#REF!&lt;0.05,0,#REF!*'[334]payment (2)'!Interest.Period)</definedName>
    <definedName name="sff" localSheetId="3">IF(#REF!&lt;0.05,0,#REF!*'[334]payment (2)'!Interest.Period)</definedName>
    <definedName name="sff" localSheetId="4">IF(#REF!&lt;0.05,0,#REF!*'[334]payment (2)'!Interest.Period)</definedName>
    <definedName name="sff" localSheetId="2">IF(#REF!&lt;0.05,0,#REF!*'[334]payment (2)'!Interest.Period)</definedName>
    <definedName name="sff" localSheetId="0">IF(#REF!&lt;0.05,0,#REF!*'[334]payment (2)'!Interest.Period)</definedName>
    <definedName name="sff">IF(#REF!&lt;0.05,0,#REF!*'[334]payment (2)'!Interest.Period)</definedName>
    <definedName name="sffhsj" localSheetId="4">#REF!</definedName>
    <definedName name="sffhsj">#REF!</definedName>
    <definedName name="sfjslfjskjk">#N/A</definedName>
    <definedName name="sfs" localSheetId="5">[28]finance!#REF!</definedName>
    <definedName name="sfs">[28]finance!#REF!</definedName>
    <definedName name="sfsa">#N/A</definedName>
    <definedName name="sfsad">#N/A</definedName>
    <definedName name="sfsdfsd">#N/A</definedName>
    <definedName name="sfsdfsdf" localSheetId="10">#REF!</definedName>
    <definedName name="sfsdfsdf" localSheetId="8">#REF!</definedName>
    <definedName name="sfsdfsdf" localSheetId="5">#REF!</definedName>
    <definedName name="sfsdfsdf" localSheetId="3">#REF!</definedName>
    <definedName name="sfsdfsdf" localSheetId="4">#REF!</definedName>
    <definedName name="sfsdfsdf" localSheetId="2">#REF!</definedName>
    <definedName name="sfsdfsdf">#REF!</definedName>
    <definedName name="sfsf" localSheetId="4">#REF!</definedName>
    <definedName name="sfsf">#REF!</definedName>
    <definedName name="sfsfiewur" localSheetId="4">#REF!</definedName>
    <definedName name="sfsfiewur">#REF!</definedName>
    <definedName name="sfsfsdafjsdfjsk" localSheetId="10">#REF!</definedName>
    <definedName name="sfsfsdafjsdfjsk" localSheetId="4">#REF!</definedName>
    <definedName name="sfsfsdafjsdfjsk" localSheetId="2">#REF!</definedName>
    <definedName name="sfsfsdafjsdfjsk">#REF!</definedName>
    <definedName name="sfsfsdfs" localSheetId="10">#REF!</definedName>
    <definedName name="sfsfsdfs" localSheetId="4">#REF!</definedName>
    <definedName name="sfsfsdfs" localSheetId="2">#REF!</definedName>
    <definedName name="sfsfsdfs">#REF!</definedName>
    <definedName name="shaidd" localSheetId="10">#REF!</definedName>
    <definedName name="shaidd" localSheetId="4">#REF!</definedName>
    <definedName name="shaidd" localSheetId="2">#REF!</definedName>
    <definedName name="shaidd">#REF!</definedName>
    <definedName name="sheet" localSheetId="8">([347]เงินสด!Term_In_Year*12)+[347]เงินสด!Term_In_Month</definedName>
    <definedName name="sheet" localSheetId="9">([348]เงินสด!Term_In_Year*12)+[348]เงินสด!Term_In_Month</definedName>
    <definedName name="sheet" localSheetId="2">([349]เงินสด!Term_In_Year*12)+[349]เงินสด!Term_In_Month</definedName>
    <definedName name="sheet">#N/A</definedName>
    <definedName name="Sheet1" localSheetId="8">#N/A</definedName>
    <definedName name="Sheet1" localSheetId="9">[0]!Interest_Rate/12</definedName>
    <definedName name="Sheet1">#N/A</definedName>
    <definedName name="sheet2">#N/A</definedName>
    <definedName name="sheet3">#N/A</definedName>
    <definedName name="shsh" localSheetId="8">#N/A</definedName>
    <definedName name="shsh" localSheetId="9">IF('[8]รายชื่อบริษัทเช่า ปี 55'!Total.Payment&gt;[0]!First_Payment,1,"")</definedName>
    <definedName name="shsh">#N/A</definedName>
    <definedName name="sifksjhfkl">IF(#REF!="",0,#REF!+#REF!)</definedName>
    <definedName name="sing">#N/A</definedName>
    <definedName name="siri" localSheetId="10">IF([350]ผ่อนชำระ!$A1048576&gt;=[0]!ตลาด,"",[350]ผ่อนชำระ!$A1048576+1)</definedName>
    <definedName name="siri" localSheetId="8">IF([351]ผ่อนชำระ!$A1048576&gt;=ตลาด,"",[351]ผ่อนชำระ!$A1048576+1)</definedName>
    <definedName name="siri" localSheetId="5">IF([352]ผ่อนชำระ!$A1048576&gt;=ตลาด,"",[352]ผ่อนชำระ!$A1048576+1)</definedName>
    <definedName name="siri" localSheetId="3">IF([352]ผ่อนชำระ!$A1048576&gt;=ตลาด,"",[352]ผ่อนชำระ!$A1048576+1)</definedName>
    <definedName name="siri" localSheetId="4">IF([352]ผ่อนชำระ!$A1048576&gt;=ตลาด,"",[352]ผ่อนชำระ!$A1048576+1)</definedName>
    <definedName name="siri" localSheetId="9">IF([353]ผ่อนชำระ!$A1048576&gt;=ตลาด,"",[353]ผ่อนชำระ!$A1048576+1)</definedName>
    <definedName name="siri" localSheetId="2">IF([351]ผ่อนชำระ!$A1048576&gt;=[0]!ตลาด,"",[351]ผ่อนชำระ!$A1048576+1)</definedName>
    <definedName name="siri" localSheetId="0">IF([351]ผ่อนชำระ!$A1048576&gt;=ตลาด,"",[351]ผ่อนชำระ!$A1048576+1)</definedName>
    <definedName name="siri">IF([351]ผ่อนชำระ!$A1048576&gt;=ตลาด,"",[351]ผ่อนชำระ!$A1048576+1)</definedName>
    <definedName name="Size" localSheetId="8">[354]Ass!$W$70</definedName>
    <definedName name="Size" localSheetId="5">[341]Ass!$W$70</definedName>
    <definedName name="Size" localSheetId="4">[341]Ass!$W$70</definedName>
    <definedName name="Size" localSheetId="0">[354]Ass!$W$70</definedName>
    <definedName name="Size">[341]Ass!$W$70</definedName>
    <definedName name="sjafhjsh" localSheetId="5">IF(#REF!&gt;=pmmt2,"",#REF!+1)</definedName>
    <definedName name="sjafhjsh" localSheetId="3">IF(#REF!&gt;=pmmt2,"",#REF!+1)</definedName>
    <definedName name="sjafhjsh" localSheetId="4">IF(#REF!&gt;=pmmt2,"",#REF!+1)</definedName>
    <definedName name="sjafhjsh" localSheetId="0">IF(#REF!&gt;=pmmt2,"",#REF!+1)</definedName>
    <definedName name="sjafhjsh">IF(#REF!&gt;=pmmt2,"",#REF!+1)</definedName>
    <definedName name="skfh" localSheetId="5">#REF!</definedName>
    <definedName name="skfh" localSheetId="3">#REF!</definedName>
    <definedName name="skfh" localSheetId="4">#REF!</definedName>
    <definedName name="skfh">#REF!</definedName>
    <definedName name="skiet" localSheetId="10">#REF!</definedName>
    <definedName name="skiet" localSheetId="8">#REF!</definedName>
    <definedName name="skiet" localSheetId="4">#REF!</definedName>
    <definedName name="skiet" localSheetId="2">#REF!</definedName>
    <definedName name="skiet">#REF!</definedName>
    <definedName name="skljfksdjkfjsklfjklsd" localSheetId="4">#REF!</definedName>
    <definedName name="skljfksdjkfjsklfjklsd">#REF!</definedName>
    <definedName name="sksksdk">#N/A</definedName>
    <definedName name="slfjsjfksjkfjks" localSheetId="5">#REF!</definedName>
    <definedName name="slfjsjfksjkfjks" localSheetId="3">#REF!</definedName>
    <definedName name="slfjsjfksjkfjks" localSheetId="4">#REF!</definedName>
    <definedName name="slfjsjfksjkfjks">#REF!</definedName>
    <definedName name="sofwiorwli" localSheetId="5">IF(#REF!&gt;=สรุปรายงานย่อ,"",#REF!+1)</definedName>
    <definedName name="sofwiorwli" localSheetId="3">IF(#REF!&gt;=สรุปรายงานย่อ,"",#REF!+1)</definedName>
    <definedName name="sofwiorwli" localSheetId="4">#N/A</definedName>
    <definedName name="sofwiorwli" localSheetId="0">#N/A</definedName>
    <definedName name="sofwiorwli">#N/A</definedName>
    <definedName name="solsowssksddisss" localSheetId="10">#REF!</definedName>
    <definedName name="solsowssksddisss" localSheetId="8">#REF!</definedName>
    <definedName name="solsowssksddisss" localSheetId="4">#REF!</definedName>
    <definedName name="solsowssksddisss" localSheetId="2">#REF!</definedName>
    <definedName name="solsowssksddisss">#REF!</definedName>
    <definedName name="sombat" localSheetId="10">#REF!</definedName>
    <definedName name="sombat" localSheetId="2">#REF!</definedName>
    <definedName name="sombat">#REF!</definedName>
    <definedName name="sort" localSheetId="5" hidden="1">[7]SVH_42J!$N$8:$T$103</definedName>
    <definedName name="sort" localSheetId="3" hidden="1">[7]SVH_42J!$N$8:$T$103</definedName>
    <definedName name="sort" localSheetId="4" hidden="1">[7]SVH_42J!$N$8:$T$103</definedName>
    <definedName name="sort" hidden="1">[43]SVH_42J!$N$8:$T$103</definedName>
    <definedName name="SOURCE" localSheetId="10">#REF!</definedName>
    <definedName name="SOURCE" localSheetId="5">#REF!</definedName>
    <definedName name="SOURCE" localSheetId="3">#REF!</definedName>
    <definedName name="SOURCE" localSheetId="4">#REF!</definedName>
    <definedName name="SOURCE" localSheetId="2">#REF!</definedName>
    <definedName name="SOURCE">#REF!</definedName>
    <definedName name="sprint" localSheetId="10">IF(#REF!&lt;0.05,0,#REF!*[0]!__ps100)</definedName>
    <definedName name="sprint" localSheetId="8">IF(#REF!&lt;0.05,0,#REF!*_ps100)</definedName>
    <definedName name="sprint" localSheetId="5">IF(#REF!&lt;0.05,0,#REF!*[0]!__ps100)</definedName>
    <definedName name="sprint" localSheetId="3">IF(#REF!&lt;0.05,0,#REF!*[0]!__ps100)</definedName>
    <definedName name="sprint" localSheetId="4">IF(#REF!&lt;0.05,0,#REF!*[0]!__ps100)</definedName>
    <definedName name="sprint" localSheetId="9">IF(#REF!&lt;0.05,0,#REF!*_ps100)</definedName>
    <definedName name="sprint" localSheetId="2">IF(#REF!&lt;0.05,0,#REF!*[0]!_ps100)</definedName>
    <definedName name="sprint" localSheetId="0">IF(#REF!&lt;0.05,0,#REF!*__ps100)</definedName>
    <definedName name="sprint">IF(#REF!&lt;0.05,0,#REF!*_ps100)</definedName>
    <definedName name="sqw">#N/A</definedName>
    <definedName name="srwieuriurkesrk" localSheetId="5">#N/A</definedName>
    <definedName name="srwieuriurkesrk" localSheetId="3">#N/A</definedName>
    <definedName name="srwieuriurkesrk" localSheetId="4">#N/A</definedName>
    <definedName name="srwieuriurkesrk" localSheetId="0">รายละเอียด!Interest_Rate/12</definedName>
    <definedName name="srwieuriurkesrk">[0]!Interest_Rate/12</definedName>
    <definedName name="ss" localSheetId="10">IF(#REF!&lt;0.05,0,#REF!*[0]!Pay)</definedName>
    <definedName name="ss" localSheetId="8">#N/A</definedName>
    <definedName name="ss" localSheetId="5">IF(#REF!&lt;0.05,0,#REF!*Pay)</definedName>
    <definedName name="ss" localSheetId="7">IF(#REF!&lt;0.05,0,#REF!*Pay)</definedName>
    <definedName name="ss" localSheetId="3">IF(#REF!&lt;0.05,0,#REF!*Pay)</definedName>
    <definedName name="ss" localSheetId="4">IF(#REF!&lt;0.05,0,#REF!*Pay)</definedName>
    <definedName name="ss" localSheetId="9">IF(#REF!&lt;0.05,0,#REF!*[0]!Pay)</definedName>
    <definedName name="ss" localSheetId="2">[309]PAYMENT!Interest_Rate/12</definedName>
    <definedName name="ss" localSheetId="0">IF(#REF!&lt;0.05,0,#REF!*Pay)</definedName>
    <definedName name="ss">IF(#REF!&lt;0.05,0,#REF!*Pay)</definedName>
    <definedName name="ssafffasf">#N/A</definedName>
    <definedName name="sslsowlssss" localSheetId="10">#REF!</definedName>
    <definedName name="sslsowlssss" localSheetId="8">#REF!</definedName>
    <definedName name="sslsowlssss" localSheetId="5">#REF!</definedName>
    <definedName name="sslsowlssss" localSheetId="3">#REF!</definedName>
    <definedName name="sslsowlssss" localSheetId="2">#REF!</definedName>
    <definedName name="sslsowlssss">#REF!</definedName>
    <definedName name="sss" localSheetId="2">IF([79]FL00008!XFD1&lt;0.05,0,[79]FL00008!$B1-[79]FL00008!$D1)</definedName>
    <definedName name="sss">#N/A</definedName>
    <definedName name="ssss" localSheetId="8">#REF!</definedName>
    <definedName name="ssss" localSheetId="9">#REF!</definedName>
    <definedName name="ssss">#N/A</definedName>
    <definedName name="sssss">#N/A</definedName>
    <definedName name="ssssss">#N/A</definedName>
    <definedName name="ssssssfffffff" localSheetId="10">[136]finance!#REF!</definedName>
    <definedName name="ssssssfffffff" localSheetId="8">[136]finance!#REF!</definedName>
    <definedName name="ssssssfffffff" localSheetId="5">[136]finance!#REF!</definedName>
    <definedName name="ssssssfffffff" localSheetId="3">[136]finance!#REF!</definedName>
    <definedName name="ssssssfffffff" localSheetId="4">[136]finance!#REF!</definedName>
    <definedName name="ssssssfffffff" localSheetId="2">[136]finance!#REF!</definedName>
    <definedName name="ssssssfffffff">[136]finance!#REF!</definedName>
    <definedName name="sssssss" localSheetId="10">#REF!</definedName>
    <definedName name="sssssss" localSheetId="8">#REF!</definedName>
    <definedName name="sssssss" localSheetId="5">#REF!</definedName>
    <definedName name="sssssss" localSheetId="3">#REF!</definedName>
    <definedName name="sssssss" localSheetId="4">#REF!</definedName>
    <definedName name="sssssss" localSheetId="2">#REF!</definedName>
    <definedName name="sssssss">#REF!</definedName>
    <definedName name="ssssssss" localSheetId="5">IF(#REF!&lt;0.05,0,#REF!*[13]!kkkkkk)</definedName>
    <definedName name="ssssssss" localSheetId="3">IF(#REF!&lt;0.05,0,#REF!*[13]!kkkkkk)</definedName>
    <definedName name="ssssssss" localSheetId="4">IF(#REF!&lt;0.05,0,#REF!*[13]!kkkkkk)</definedName>
    <definedName name="ssssssss">IF(#REF!&lt;0.05,0,#REF!*[14]!kkkkkk)</definedName>
    <definedName name="ssssssssdfffffff" localSheetId="10">[72]finance!#REF!</definedName>
    <definedName name="ssssssssdfffffff" localSheetId="8">[72]finance!#REF!</definedName>
    <definedName name="ssssssssdfffffff" localSheetId="5">[72]finance!#REF!</definedName>
    <definedName name="ssssssssdfffffff" localSheetId="3">[72]finance!#REF!</definedName>
    <definedName name="ssssssssdfffffff" localSheetId="4">[72]finance!#REF!</definedName>
    <definedName name="ssssssssdfffffff" localSheetId="2">[72]finance!#REF!</definedName>
    <definedName name="ssssssssdfffffff">[72]finance!#REF!</definedName>
    <definedName name="ssssssssoooooooo" localSheetId="10">#REF!</definedName>
    <definedName name="ssssssssoooooooo" localSheetId="8">#REF!</definedName>
    <definedName name="ssssssssoooooooo" localSheetId="5">#REF!</definedName>
    <definedName name="ssssssssoooooooo" localSheetId="3">#REF!</definedName>
    <definedName name="ssssssssoooooooo" localSheetId="2">#REF!</definedName>
    <definedName name="ssssssssoooooooo">#REF!</definedName>
    <definedName name="ssssssssss" localSheetId="10">IF(#REF!="",0,#REF!+#REF!)</definedName>
    <definedName name="ssssssssss" localSheetId="8">IF(#REF!="",0,#REF!+#REF!)</definedName>
    <definedName name="ssssssssss" localSheetId="5">IF(#REF!="",0,#REF!+#REF!)</definedName>
    <definedName name="ssssssssss" localSheetId="3">IF(#REF!="",0,#REF!+#REF!)</definedName>
    <definedName name="ssssssssss" localSheetId="4">IF(#REF!="",0,#REF!+#REF!)</definedName>
    <definedName name="ssssssssss" localSheetId="9">IF(#REF!="",0,#REF!+#REF!)</definedName>
    <definedName name="ssssssssss" localSheetId="2">IF(#REF!="",0,#REF!+#REF!)</definedName>
    <definedName name="ssssssssss">IF(#REF!="",0,#REF!+#REF!)</definedName>
    <definedName name="sssssssssss">#N/A</definedName>
    <definedName name="ssssssssssss" localSheetId="10">IF(#REF!&gt;=[0]!kkkkkkkkkkk,"",#REF!+1)</definedName>
    <definedName name="ssssssssssss" localSheetId="8">IF(#REF!&gt;=kkkkkkkkkkk,"",#REF!+1)</definedName>
    <definedName name="ssssssssssss" localSheetId="5">IF(#REF!&gt;=kkkkkkkkkkk,"",#REF!+1)</definedName>
    <definedName name="ssssssssssss" localSheetId="3">IF(#REF!&gt;=kkkkkkkkkkk,"",#REF!+1)</definedName>
    <definedName name="ssssssssssss" localSheetId="4">IF(#REF!&gt;=kkkkkkkkkkk,"",#REF!+1)</definedName>
    <definedName name="ssssssssssss" localSheetId="9">IF(#REF!&gt;=kkkkkkkkkkk,"",#REF!+1)</definedName>
    <definedName name="ssssssssssss" localSheetId="2">IF(#REF!&gt;=[0]!kkkkkkkkkkk,"",#REF!+1)</definedName>
    <definedName name="ssssssssssss" localSheetId="0">IF(#REF!&gt;=kkkkkkkkkkk,"",#REF!+1)</definedName>
    <definedName name="ssssssssssss">IF(#REF!&gt;=kkkkkkkkkkk,"",#REF!+1)</definedName>
    <definedName name="sssssssssssss" localSheetId="10">#REF!</definedName>
    <definedName name="sssssssssssss" localSheetId="2">#REF!</definedName>
    <definedName name="sssssssssssss">#REF!</definedName>
    <definedName name="SST">#N/A</definedName>
    <definedName name="st" localSheetId="10">#REF!</definedName>
    <definedName name="st" localSheetId="5">#REF!</definedName>
    <definedName name="st" localSheetId="3">#REF!</definedName>
    <definedName name="st" localSheetId="2">#REF!</definedName>
    <definedName name="st">#REF!</definedName>
    <definedName name="ST_FG">#REF!</definedName>
    <definedName name="ST_INT" localSheetId="10">#REF!</definedName>
    <definedName name="ST_INT" localSheetId="2">#REF!</definedName>
    <definedName name="ST_INT">#REF!</definedName>
    <definedName name="st.">#REF!</definedName>
    <definedName name="ST.FG" localSheetId="10">#REF!</definedName>
    <definedName name="ST.FG" localSheetId="2">#REF!</definedName>
    <definedName name="ST.FG">#REF!</definedName>
    <definedName name="staff_co" localSheetId="8">[341]DATA!$H$14:$L$92</definedName>
    <definedName name="staff_co" localSheetId="5">[355]DATA!$H$14:$L$92</definedName>
    <definedName name="staff_co" localSheetId="4">[355]DATA!$H$14:$L$92</definedName>
    <definedName name="staff_co" localSheetId="0">[341]DATA!$H$14:$L$92</definedName>
    <definedName name="staff_co">[355]DATA!$H$14:$L$92</definedName>
    <definedName name="staff001" localSheetId="10">#REF!</definedName>
    <definedName name="staff001" localSheetId="8">#REF!</definedName>
    <definedName name="staff001" localSheetId="5">#REF!</definedName>
    <definedName name="staff001" localSheetId="3">#REF!</definedName>
    <definedName name="staff001" localSheetId="4">#REF!</definedName>
    <definedName name="staff001" localSheetId="2">#REF!</definedName>
    <definedName name="staff001">#REF!</definedName>
    <definedName name="START" localSheetId="10">#REF!</definedName>
    <definedName name="START" localSheetId="8">'[73]LMP-WC'!#REF!</definedName>
    <definedName name="START" localSheetId="5">#REF!</definedName>
    <definedName name="START" localSheetId="2">#REF!</definedName>
    <definedName name="START" localSheetId="0">#REF!</definedName>
    <definedName name="START">#REF!</definedName>
    <definedName name="state" localSheetId="10">IF([356]PAYMENT!$B1="",0,[356]PAYMENT!A1048576+[356]PAYMENT!XFC1)</definedName>
    <definedName name="state">IF([338]Payment!$B1="",0,[338]Payment!A1048576+[338]Payment!XFC1)</definedName>
    <definedName name="statement" localSheetId="10">IF(#REF!&lt;0.05,0,#REF!*[0]!งบผู้ตรวจสอบ)</definedName>
    <definedName name="statement" localSheetId="2">#N/A</definedName>
    <definedName name="statement">#N/A</definedName>
    <definedName name="statement1" localSheetId="10">#REF!</definedName>
    <definedName name="statement1" localSheetId="8">#REF!</definedName>
    <definedName name="statement1" localSheetId="5">#REF!</definedName>
    <definedName name="statement1" localSheetId="3">#REF!</definedName>
    <definedName name="statement1" localSheetId="4">#REF!</definedName>
    <definedName name="statement1" localSheetId="2">#REF!</definedName>
    <definedName name="statement1">#REF!</definedName>
    <definedName name="statement111" localSheetId="8">#N/A</definedName>
    <definedName name="statement111" localSheetId="9">[0]!Interest_Rate/12</definedName>
    <definedName name="statement111">#N/A</definedName>
    <definedName name="StatusCode" localSheetId="5">[357]Code!$A$38:$A$67</definedName>
    <definedName name="StatusCode" localSheetId="3">[357]Code!$A$38:$A$67</definedName>
    <definedName name="StatusCode" localSheetId="4">[357]Code!$A$38:$A$67</definedName>
    <definedName name="StatusCode" localSheetId="0">[355]Code!$A$38:$A$67</definedName>
    <definedName name="StatusCode">[357]Code!$A$38:$A$67</definedName>
    <definedName name="sti" localSheetId="10">#REF!</definedName>
    <definedName name="sti" localSheetId="8">#REF!</definedName>
    <definedName name="sti" localSheetId="5">#REF!</definedName>
    <definedName name="sti" localSheetId="3">#REF!</definedName>
    <definedName name="sti" localSheetId="4">#REF!</definedName>
    <definedName name="sti" localSheetId="2">#REF!</definedName>
    <definedName name="sti">#REF!</definedName>
    <definedName name="STRUC_LAB" localSheetId="5">'[117]Main Sum (Hotel &amp; Residences)'!#REF!</definedName>
    <definedName name="STRUC_LAB" localSheetId="3">'[117]Main Sum (Hotel &amp; Residences)'!#REF!</definedName>
    <definedName name="STRUC_LAB" localSheetId="4">'[117]Main Sum (Hotel &amp; Residences)'!#REF!</definedName>
    <definedName name="STRUC_LAB">'[118]Main Sum (Hotel &amp; Residences)'!#REF!</definedName>
    <definedName name="STRUC_MAT" localSheetId="5">'[117]Main Sum (Hotel &amp; Residences)'!#REF!</definedName>
    <definedName name="STRUC_MAT" localSheetId="3">'[117]Main Sum (Hotel &amp; Residences)'!#REF!</definedName>
    <definedName name="STRUC_MAT" localSheetId="4">'[117]Main Sum (Hotel &amp; Residences)'!#REF!</definedName>
    <definedName name="STRUC_MAT">'[118]Main Sum (Hotel &amp; Residences)'!#REF!</definedName>
    <definedName name="Supplie_Used_Stock_2008" localSheetId="5">#REF!</definedName>
    <definedName name="Supplie_Used_Stock_2008" localSheetId="3">#REF!</definedName>
    <definedName name="Supplie_Used_Stock_2008" localSheetId="4">#REF!</definedName>
    <definedName name="Supplie_Used_Stock_2008">#REF!</definedName>
    <definedName name="Supplie_Used_Stock_2008_Big_LTS">#REF!</definedName>
    <definedName name="surin">#N/A</definedName>
    <definedName name="SUSP">#N/A</definedName>
    <definedName name="sw">#N/A</definedName>
    <definedName name="swdssss" localSheetId="10">#REF!</definedName>
    <definedName name="swdssss" localSheetId="8">#REF!</definedName>
    <definedName name="swdssss" localSheetId="5">#REF!</definedName>
    <definedName name="swdssss" localSheetId="3">#REF!</definedName>
    <definedName name="swdssss" localSheetId="4">#REF!</definedName>
    <definedName name="swdssss" localSheetId="2">#REF!</definedName>
    <definedName name="swdssss">#REF!</definedName>
    <definedName name="swe" localSheetId="8">[161]FL00008!$D$3</definedName>
    <definedName name="swe" localSheetId="5">[77]FL00008!$D$3</definedName>
    <definedName name="swe" localSheetId="3">[77]FL00008!$D$3</definedName>
    <definedName name="swe" localSheetId="4">[77]FL00008!$D$3</definedName>
    <definedName name="swe" localSheetId="9">[161]FL00008!$D$3</definedName>
    <definedName name="swe" localSheetId="0">[78]FL00008!$D$3</definedName>
    <definedName name="swe">[79]FL00008!$D$3</definedName>
    <definedName name="T" localSheetId="10">#N/A</definedName>
    <definedName name="T" localSheetId="8">#N/A</definedName>
    <definedName name="T" localSheetId="5">#N/A</definedName>
    <definedName name="T" localSheetId="3">#N/A</definedName>
    <definedName name="T" localSheetId="9">(งบสรรพากร!td*12)+งบสรรพากร!teo</definedName>
    <definedName name="t" localSheetId="2">#REF!</definedName>
    <definedName name="T" localSheetId="0">#N/A</definedName>
    <definedName name="t">#REF!</definedName>
    <definedName name="T6.4" localSheetId="10">#REF!</definedName>
    <definedName name="T6.4" localSheetId="8">#REF!</definedName>
    <definedName name="T6.4" localSheetId="5">#REF!</definedName>
    <definedName name="T6.4" localSheetId="3">#REF!</definedName>
    <definedName name="T6.4" localSheetId="9">#REF!</definedName>
    <definedName name="T6.4" localSheetId="2">#REF!</definedName>
    <definedName name="T6.4">#REF!</definedName>
    <definedName name="TA" localSheetId="10">#REF!</definedName>
    <definedName name="TA" localSheetId="2">#REF!</definedName>
    <definedName name="TA">#REF!</definedName>
    <definedName name="TABLE_2_4" localSheetId="10">#REF!</definedName>
    <definedName name="TABLE_2_4" localSheetId="2">#REF!</definedName>
    <definedName name="TABLE_2_4">#REF!</definedName>
    <definedName name="TABLE_3_4" localSheetId="10">#REF!</definedName>
    <definedName name="TABLE_3_4" localSheetId="2">#REF!</definedName>
    <definedName name="TABLE_3_4">#REF!</definedName>
    <definedName name="TABLE_4" localSheetId="10">#REF!</definedName>
    <definedName name="TABLE_4" localSheetId="2">#REF!</definedName>
    <definedName name="TABLE_4">#REF!</definedName>
    <definedName name="TABLE_4_4" localSheetId="10">#REF!</definedName>
    <definedName name="TABLE_4_4" localSheetId="2">#REF!</definedName>
    <definedName name="TABLE_4_4">#REF!</definedName>
    <definedName name="TABLE_5_4" localSheetId="10">#REF!</definedName>
    <definedName name="TABLE_5_4" localSheetId="2">#REF!</definedName>
    <definedName name="TABLE_5_4">#REF!</definedName>
    <definedName name="TABLE_6_4" localSheetId="10">#REF!</definedName>
    <definedName name="TABLE_6_4" localSheetId="2">#REF!</definedName>
    <definedName name="TABLE_6_4">#REF!</definedName>
    <definedName name="TABLE_7_4" localSheetId="10">#REF!</definedName>
    <definedName name="TABLE_7_4" localSheetId="2">#REF!</definedName>
    <definedName name="TABLE_7_4">#REF!</definedName>
    <definedName name="TABLE_8_4" localSheetId="10">#REF!</definedName>
    <definedName name="TABLE_8_4" localSheetId="2">#REF!</definedName>
    <definedName name="TABLE_8_4">#REF!</definedName>
    <definedName name="TABLE_9_4" localSheetId="10">#REF!</definedName>
    <definedName name="TABLE_9_4" localSheetId="2">#REF!</definedName>
    <definedName name="TABLE_9_4">#REF!</definedName>
    <definedName name="tal">#N/A</definedName>
    <definedName name="targets">#N/A</definedName>
    <definedName name="tav" localSheetId="10">#REF!</definedName>
    <definedName name="tav" localSheetId="8">#REF!</definedName>
    <definedName name="tav" localSheetId="5">#REF!</definedName>
    <definedName name="tav" localSheetId="3">#REF!</definedName>
    <definedName name="tav" localSheetId="2">#REF!</definedName>
    <definedName name="tav">#REF!</definedName>
    <definedName name="TAX" localSheetId="10">#REF!</definedName>
    <definedName name="TAX" localSheetId="2">#REF!</definedName>
    <definedName name="TAX">#REF!</definedName>
    <definedName name="TaxTV">10%</definedName>
    <definedName name="TaxXL">5%</definedName>
    <definedName name="tca" localSheetId="10">#REF!</definedName>
    <definedName name="tca" localSheetId="2">#REF!</definedName>
    <definedName name="tca">#REF!</definedName>
    <definedName name="td" localSheetId="10">[34]ดอกเบี้ยจ่าย!$E$5</definedName>
    <definedName name="td" localSheetId="8">[34]ดอกเบี้ยจ่าย!$E$5</definedName>
    <definedName name="td" localSheetId="5">[210]ดอกเบี้ยจ่าย!$E$5</definedName>
    <definedName name="td" localSheetId="3">[210]ดอกเบี้ยจ่าย!$E$5</definedName>
    <definedName name="td" localSheetId="4">[210]ดอกเบี้ยจ่าย!$E$5</definedName>
    <definedName name="td" localSheetId="9">[34]ดอกเบี้ยจ่าย!$E$5</definedName>
    <definedName name="td" localSheetId="2">[39]ดอกเบี้ยจ่าย!$E$5</definedName>
    <definedName name="td" localSheetId="0">[40]ดอกเบี้ยจ่าย!$E$5</definedName>
    <definedName name="td">[39]ดอกเบี้ยจ่าย!$E$5</definedName>
    <definedName name="tdr" localSheetId="10">#N/A</definedName>
    <definedName name="TDR" localSheetId="8">[122]ฐานข้อมูล!$G$3:$G$60001</definedName>
    <definedName name="tdr" localSheetId="5">#N/A</definedName>
    <definedName name="tdr" localSheetId="3">#N/A</definedName>
    <definedName name="tdr" localSheetId="4">#N/A</definedName>
    <definedName name="tdr" localSheetId="9">#N/A</definedName>
    <definedName name="TDR" localSheetId="2">[122]ฐานข้อมูล!$G$3:$G$60001</definedName>
    <definedName name="TDR">[122]ฐานข้อมูล!$G$3:$G$60001</definedName>
    <definedName name="te" localSheetId="10">[34]ดอกเบี้ยจ่าย!$G$5</definedName>
    <definedName name="te" localSheetId="8">[34]ดอกเบี้ยจ่าย!$G$5</definedName>
    <definedName name="te" localSheetId="5">[38]ดอกเบี้ยจ่าย!$G$5</definedName>
    <definedName name="te" localSheetId="3">[38]ดอกเบี้ยจ่าย!$G$5</definedName>
    <definedName name="te" localSheetId="4">[38]ดอกเบี้ยจ่าย!$G$5</definedName>
    <definedName name="te" localSheetId="9">[34]ดอกเบี้ยจ่าย!$G$5</definedName>
    <definedName name="te" localSheetId="2">[39]ดอกเบี้ยจ่าย!$G$5</definedName>
    <definedName name="te" localSheetId="0">[40]ดอกเบี้ยจ่าย!$G$5</definedName>
    <definedName name="te">[39]ดอกเบี้ยจ่าย!$G$5</definedName>
    <definedName name="Team_in_year" localSheetId="10">#REF!</definedName>
    <definedName name="Team_in_year" localSheetId="8">#REF!</definedName>
    <definedName name="Team_in_year" localSheetId="5">#REF!</definedName>
    <definedName name="Team_in_year" localSheetId="3">#REF!</definedName>
    <definedName name="Team_in_year" localSheetId="4">#REF!</definedName>
    <definedName name="Team_in_year" localSheetId="2">#REF!</definedName>
    <definedName name="Team_in_year">#REF!</definedName>
    <definedName name="teo" localSheetId="10">[34]ดอกเบี้ยจ่าย!$G$5</definedName>
    <definedName name="teo" localSheetId="8">[34]ดอกเบี้ยจ่าย!$G$5</definedName>
    <definedName name="teo" localSheetId="5">[210]ดอกเบี้ยจ่าย!$G$5</definedName>
    <definedName name="teo" localSheetId="3">[210]ดอกเบี้ยจ่าย!$G$5</definedName>
    <definedName name="teo" localSheetId="4">[210]ดอกเบี้ยจ่าย!$G$5</definedName>
    <definedName name="teo" localSheetId="9">[34]ดอกเบี้ยจ่าย!$G$5</definedName>
    <definedName name="teo" localSheetId="2">[39]ดอกเบี้ยจ่าย!$G$5</definedName>
    <definedName name="teo" localSheetId="0">[40]ดอกเบี้ยจ่าย!$G$5</definedName>
    <definedName name="teo">[39]ดอกเบี้ยจ่าย!$G$5</definedName>
    <definedName name="ter" localSheetId="10">#REF!</definedName>
    <definedName name="ter" localSheetId="5">#REF!</definedName>
    <definedName name="ter" localSheetId="3">#REF!</definedName>
    <definedName name="ter" localSheetId="4">#REF!</definedName>
    <definedName name="ter" localSheetId="2">#REF!</definedName>
    <definedName name="ter">#REF!</definedName>
    <definedName name="term" localSheetId="10">#REF!</definedName>
    <definedName name="term" localSheetId="2">#REF!</definedName>
    <definedName name="term">#REF!</definedName>
    <definedName name="Term__In__Month" localSheetId="8">[86]PAYMENT!$F$6</definedName>
    <definedName name="Term__In__Month" localSheetId="5">[87]Payment!$F$6</definedName>
    <definedName name="Term__In__Month" localSheetId="4">[87]Payment!$F$6</definedName>
    <definedName name="Term__In__Month" localSheetId="9">[86]PAYMENT!$F$6</definedName>
    <definedName name="Term__In__Month" localSheetId="0">[88]PAYMENT!$F$6</definedName>
    <definedName name="Term__In__Month">[87]Payment!$F$6</definedName>
    <definedName name="Term_In_Mnth" localSheetId="10">#REF!</definedName>
    <definedName name="Term_In_Mnth" localSheetId="8">#REF!</definedName>
    <definedName name="Term_In_Mnth" localSheetId="5">#REF!</definedName>
    <definedName name="Term_In_Mnth" localSheetId="3">#REF!</definedName>
    <definedName name="Term_In_Mnth" localSheetId="4">#REF!</definedName>
    <definedName name="Term_In_Mnth" localSheetId="2">#REF!</definedName>
    <definedName name="Term_In_Mnth">#REF!</definedName>
    <definedName name="Term_In_Month" localSheetId="10">#REF!</definedName>
    <definedName name="Term_In_Month" localSheetId="8">#REF!</definedName>
    <definedName name="Term_In_Month" localSheetId="5">#REF!</definedName>
    <definedName name="Term_In_Month" localSheetId="3">#REF!</definedName>
    <definedName name="Term_In_Month" localSheetId="4">#REF!</definedName>
    <definedName name="Term_In_Month" localSheetId="2">[206]ผ่อนชำระ!$F$5</definedName>
    <definedName name="Term_In_Month" localSheetId="0">#REF!</definedName>
    <definedName name="Term_In_Month">#REF!</definedName>
    <definedName name="Term_In_Month_1" localSheetId="5">[52]PAYMENT!$F$5</definedName>
    <definedName name="Term_In_Month_1" localSheetId="4">[52]PAYMENT!$F$5</definedName>
    <definedName name="Term_In_Month_1">[52]PAYMENT!$F$5</definedName>
    <definedName name="Term_In_Month_2" localSheetId="5">[47]PAYMENT!$F$5</definedName>
    <definedName name="Term_In_Month_2" localSheetId="4">[47]PAYMENT!$F$5</definedName>
    <definedName name="Term_In_Month_2">[47]PAYMENT!$F$5</definedName>
    <definedName name="Term_In_Month_3" localSheetId="5">[51]PAYMENT!$F$5</definedName>
    <definedName name="Term_In_Month_3" localSheetId="4">[51]PAYMENT!$F$5</definedName>
    <definedName name="Term_In_Month_3">[51]PAYMENT!$F$5</definedName>
    <definedName name="Term_In_Month1" localSheetId="8">'[217]ตารางการผ่อนชำระ (2)'!#REF!</definedName>
    <definedName name="Term_In_Month1" localSheetId="5">'[218]ตารางการผ่อนชำระ (2)'!#REF!</definedName>
    <definedName name="Term_In_Month1" localSheetId="3">'[218]ตารางการผ่อนชำระ (2)'!#REF!</definedName>
    <definedName name="Term_In_Month1" localSheetId="4">'[218]ตารางการผ่อนชำระ (2)'!#REF!</definedName>
    <definedName name="Term_In_Month1" localSheetId="2">'[219]ตารางการผ่อนชำระ (2)'!#REF!</definedName>
    <definedName name="Term_In_Month1" localSheetId="0">'[217]ตารางการผ่อนชำระ (2)'!#REF!</definedName>
    <definedName name="Term_In_Month1">'[219]ตารางการผ่อนชำระ (2)'!#REF!</definedName>
    <definedName name="Term_in_Month2" localSheetId="5">[27]FL!$F$5</definedName>
    <definedName name="Term_in_Month2" localSheetId="4">[27]FL!$F$5</definedName>
    <definedName name="Term_in_Month2" localSheetId="0">[358]FL!$F$5</definedName>
    <definedName name="Term_in_Month2">[27]FL!$F$5</definedName>
    <definedName name="Term_In_Mount" localSheetId="10">#REF!</definedName>
    <definedName name="Term_In_Mount" localSheetId="8">#REF!</definedName>
    <definedName name="Term_In_Mount" localSheetId="5">#REF!</definedName>
    <definedName name="Term_In_Mount" localSheetId="3">#REF!</definedName>
    <definedName name="Term_In_Mount" localSheetId="4">#REF!</definedName>
    <definedName name="Term_In_Mount" localSheetId="2">#REF!</definedName>
    <definedName name="Term_In_Mount">#REF!</definedName>
    <definedName name="Term_In_Mouth">#REF!</definedName>
    <definedName name="Term_In_Year" localSheetId="10">#REF!</definedName>
    <definedName name="Term_In_Year" localSheetId="8">#REF!</definedName>
    <definedName name="Term_In_Year" localSheetId="5">#REF!</definedName>
    <definedName name="Term_In_Year" localSheetId="3">#REF!</definedName>
    <definedName name="Term_In_Year" localSheetId="4">#REF!</definedName>
    <definedName name="Term_In_Year" localSheetId="2">[206]ผ่อนชำระ!$D$5</definedName>
    <definedName name="Term_In_Year" localSheetId="0">#REF!</definedName>
    <definedName name="Term_In_Year">#REF!</definedName>
    <definedName name="Term_In_Year_1" localSheetId="5">[52]PAYMENT!$D$5</definedName>
    <definedName name="Term_In_Year_1" localSheetId="4">[52]PAYMENT!$D$5</definedName>
    <definedName name="Term_In_Year_1">[52]PAYMENT!$D$5</definedName>
    <definedName name="Term_In_Year_2" localSheetId="5">[47]PAYMENT!$D$5</definedName>
    <definedName name="Term_In_Year_2" localSheetId="4">[47]PAYMENT!$D$5</definedName>
    <definedName name="Term_In_Year_2">[47]PAYMENT!$D$5</definedName>
    <definedName name="Term_In_Year_3" localSheetId="5">[51]PAYMENT!$D$5</definedName>
    <definedName name="Term_In_Year_3" localSheetId="4">[51]PAYMENT!$D$5</definedName>
    <definedName name="Term_In_Year_3">[51]PAYMENT!$D$5</definedName>
    <definedName name="Term_In_Year1" localSheetId="8">'[217]ตารางการผ่อนชำระ (2)'!#REF!</definedName>
    <definedName name="Term_In_Year1" localSheetId="5">'[218]ตารางการผ่อนชำระ (2)'!#REF!</definedName>
    <definedName name="Term_In_Year1" localSheetId="3">'[218]ตารางการผ่อนชำระ (2)'!#REF!</definedName>
    <definedName name="Term_In_Year1" localSheetId="4">'[218]ตารางการผ่อนชำระ (2)'!#REF!</definedName>
    <definedName name="Term_In_Year1" localSheetId="2">'[219]ตารางการผ่อนชำระ (2)'!#REF!</definedName>
    <definedName name="Term_In_Year1" localSheetId="0">'[217]ตารางการผ่อนชำระ (2)'!#REF!</definedName>
    <definedName name="Term_In_Year1">'[219]ตารางการผ่อนชำระ (2)'!#REF!</definedName>
    <definedName name="Term_in_year2" localSheetId="5">[27]FL!$D$5</definedName>
    <definedName name="Term_in_year2" localSheetId="4">[27]FL!$D$5</definedName>
    <definedName name="Term_in_year2" localSheetId="0">[358]FL!$D$5</definedName>
    <definedName name="Term_in_year2">[27]FL!$D$5</definedName>
    <definedName name="Term_in_years" localSheetId="10">#REF!</definedName>
    <definedName name="Term_in_years" localSheetId="8">#REF!</definedName>
    <definedName name="Term_in_years" localSheetId="4">#REF!</definedName>
    <definedName name="Term_in_years" localSheetId="2">#REF!</definedName>
    <definedName name="Term_in_years">#REF!</definedName>
    <definedName name="term_ln_Month" localSheetId="10">[335]Schdule!$F$4</definedName>
    <definedName name="term_ln_Month" localSheetId="8">[327]Schdule!$F$4</definedName>
    <definedName name="term_ln_Month" localSheetId="5">[335]Schdule!$F$4</definedName>
    <definedName name="term_ln_Month" localSheetId="3">[335]Schdule!$F$4</definedName>
    <definedName name="term_ln_Month" localSheetId="4">[335]Schdule!$F$4</definedName>
    <definedName name="term_ln_Month" localSheetId="9">[335]Schdule!$F$4</definedName>
    <definedName name="term_ln_Month" localSheetId="2">[336]Schdule!$F$4</definedName>
    <definedName name="term_ln_Month" localSheetId="0">[327]Schdule!$F$4</definedName>
    <definedName name="term_ln_Month">[336]Schdule!$F$4</definedName>
    <definedName name="term36" localSheetId="10">[34]ดอกเบี้ยจ่าย!$E$5</definedName>
    <definedName name="term36" localSheetId="8">[34]ดอกเบี้ยจ่าย!$E$5</definedName>
    <definedName name="term36" localSheetId="5">[38]ดอกเบี้ยจ่าย!$E$5</definedName>
    <definedName name="term36" localSheetId="3">[38]ดอกเบี้ยจ่าย!$E$5</definedName>
    <definedName name="term36" localSheetId="4">[38]ดอกเบี้ยจ่าย!$E$5</definedName>
    <definedName name="term36" localSheetId="9">[34]ดอกเบี้ยจ่าย!$E$5</definedName>
    <definedName name="term36" localSheetId="2">[39]ดอกเบี้ยจ่าย!$E$5</definedName>
    <definedName name="term36" localSheetId="0">[40]ดอกเบี้ยจ่าย!$E$5</definedName>
    <definedName name="term36">[39]ดอกเบี้ยจ่าย!$E$5</definedName>
    <definedName name="term444" localSheetId="10">[34]ดอกเบี้ยจ่าย!$E$5</definedName>
    <definedName name="term444" localSheetId="8">[34]ดอกเบี้ยจ่าย!$E$5</definedName>
    <definedName name="term444" localSheetId="5">[210]ดอกเบี้ยจ่าย!$E$5</definedName>
    <definedName name="term444" localSheetId="3">[210]ดอกเบี้ยจ่าย!$E$5</definedName>
    <definedName name="term444" localSheetId="4">[210]ดอกเบี้ยจ่าย!$E$5</definedName>
    <definedName name="term444" localSheetId="9">[34]ดอกเบี้ยจ่าย!$E$5</definedName>
    <definedName name="term444" localSheetId="2">[39]ดอกเบี้ยจ่าย!$E$5</definedName>
    <definedName name="term444" localSheetId="0">[40]ดอกเบี้ยจ่าย!$E$5</definedName>
    <definedName name="term444">[39]ดอกเบี้ยจ่าย!$E$5</definedName>
    <definedName name="tern_year" localSheetId="10">#REF!</definedName>
    <definedName name="tern_year" localSheetId="5">#REF!</definedName>
    <definedName name="tern_year" localSheetId="3">#REF!</definedName>
    <definedName name="tern_year" localSheetId="4">#REF!</definedName>
    <definedName name="tern_year" localSheetId="2">#REF!</definedName>
    <definedName name="tern_year">#REF!</definedName>
    <definedName name="test" localSheetId="5">IF(#REF!="",0,#REF!+#REF!)</definedName>
    <definedName name="test" localSheetId="3">IF(#REF!="",0,#REF!+#REF!)</definedName>
    <definedName name="test" localSheetId="4">IF(#REF!="",0,#REF!+#REF!)</definedName>
    <definedName name="test">#REF!</definedName>
    <definedName name="tetewtyrter" localSheetId="8">#N/A</definedName>
    <definedName name="tetewtyrter" localSheetId="9">IF(#REF!&lt;0.05,0,IF(Payment.Number&lt;=งบสรรพากร!Free_Principle,[0]!Loan_Amount*Interest.Period,[0]!Fix_Pay))</definedName>
    <definedName name="tetewtyrter">#N/A</definedName>
    <definedName name="tg" localSheetId="5">Scheduled_Payment+Extra_Payment</definedName>
    <definedName name="tg" localSheetId="3">Scheduled_Payment+Extra_Payment</definedName>
    <definedName name="tg" localSheetId="4">Scheduled_Payment+Extra_Payment</definedName>
    <definedName name="tg" localSheetId="0">Scheduled_Payment+Extra_Payment</definedName>
    <definedName name="tg">Scheduled_Payment+Extra_Payment</definedName>
    <definedName name="tgffggffffffffff" localSheetId="10">#REF!</definedName>
    <definedName name="tgffggffffffffff" localSheetId="5">#REF!</definedName>
    <definedName name="tgffggffffffffff" localSheetId="3">#REF!</definedName>
    <definedName name="tgffggffffffffff" localSheetId="4">#REF!</definedName>
    <definedName name="tgffggffffffffff" localSheetId="2">#REF!</definedName>
    <definedName name="tgffggffffffffff">#REF!</definedName>
    <definedName name="tghyuu" localSheetId="10">[108]finance!#REF!</definedName>
    <definedName name="tghyuu" localSheetId="8">[109]finance!#REF!</definedName>
    <definedName name="tghyuu" localSheetId="5">[110]finance!#REF!</definedName>
    <definedName name="tghyuu" localSheetId="3">[110]finance!#REF!</definedName>
    <definedName name="tghyuu" localSheetId="4">[110]finance!#REF!</definedName>
    <definedName name="tghyuu" localSheetId="2">[108]finance!#REF!</definedName>
    <definedName name="tghyuu" localSheetId="0">[109]finance!#REF!</definedName>
    <definedName name="tghyuu">[108]finance!#REF!</definedName>
    <definedName name="tgyhgdfde" localSheetId="10">[108]finance!#REF!</definedName>
    <definedName name="tgyhgdfde" localSheetId="8">[109]finance!#REF!</definedName>
    <definedName name="tgyhgdfde" localSheetId="5">[110]finance!#REF!</definedName>
    <definedName name="tgyhgdfde" localSheetId="3">[110]finance!#REF!</definedName>
    <definedName name="tgyhgdfde" localSheetId="4">[110]finance!#REF!</definedName>
    <definedName name="tgyhgdfde" localSheetId="2">[108]finance!#REF!</definedName>
    <definedName name="tgyhgdfde" localSheetId="0">[109]finance!#REF!</definedName>
    <definedName name="tgyhgdfde">[108]finance!#REF!</definedName>
    <definedName name="tiker" localSheetId="10">#REF!</definedName>
    <definedName name="tiker" localSheetId="8">#REF!</definedName>
    <definedName name="tiker" localSheetId="4">#REF!</definedName>
    <definedName name="tiker" localSheetId="2">#REF!</definedName>
    <definedName name="tiker">#REF!</definedName>
    <definedName name="tiker1" localSheetId="10">#REF!</definedName>
    <definedName name="tiker1" localSheetId="4">#REF!</definedName>
    <definedName name="tiker1" localSheetId="2">#REF!</definedName>
    <definedName name="tiker1">#REF!</definedName>
    <definedName name="tiker2" localSheetId="10">#REF!</definedName>
    <definedName name="tiker2" localSheetId="2">#REF!</definedName>
    <definedName name="tiker2">#REF!</definedName>
    <definedName name="tiker3" localSheetId="10">#REF!</definedName>
    <definedName name="tiker3" localSheetId="2">#REF!</definedName>
    <definedName name="tiker3">#REF!</definedName>
    <definedName name="tiker4" localSheetId="10">#REF!</definedName>
    <definedName name="tiker4" localSheetId="2">#REF!</definedName>
    <definedName name="tiker4">#REF!</definedName>
    <definedName name="tiker5" localSheetId="10">#REF!</definedName>
    <definedName name="tiker5" localSheetId="2">#REF!</definedName>
    <definedName name="tiker5">#REF!</definedName>
    <definedName name="time36" localSheetId="4">#REF!</definedName>
    <definedName name="time36">#REF!</definedName>
    <definedName name="time37" localSheetId="5">DATE(YEAR(ความต้องการ!Loan_Start),MONTH(ความต้องการ!Loan_Start)+ความต้องการ!Payment_Number,DAY(ความต้องการ!Loan_Start))</definedName>
    <definedName name="time37" localSheetId="3">DATE(YEAR(โครงสร้าง!Loan_Start),MONTH(โครงสร้าง!Loan_Start)+[0]!Payment_Number,DAY(โครงสร้าง!Loan_Start))</definedName>
    <definedName name="time37" localSheetId="4">DATE(YEAR(งบการเงิน!Loan_Start),MONTH(งบการเงิน!Loan_Start)+งบการเงิน!Payment_Number,DAY(งบการเงิน!Loan_Start))</definedName>
    <definedName name="time37" localSheetId="0">DATE(YEAR([0]!Loan_Start),MONTH([0]!Loan_Start)+รายละเอียด!Payment_Number,DAY([0]!Loan_Start))</definedName>
    <definedName name="time37">DATE(YEAR([0]!Loan_Start),MONTH([0]!Loan_Start)+[0]!Payment_Number,DAY([0]!Loan_Start))</definedName>
    <definedName name="TL" localSheetId="10">#REF!</definedName>
    <definedName name="TL" localSheetId="5">#REF!</definedName>
    <definedName name="TL" localSheetId="3">#REF!</definedName>
    <definedName name="TL" localSheetId="4">#REF!</definedName>
    <definedName name="TL" localSheetId="2">#REF!</definedName>
    <definedName name="TL">#REF!</definedName>
    <definedName name="TLN" localSheetId="10">#REF!</definedName>
    <definedName name="TLN" localSheetId="2">#REF!</definedName>
    <definedName name="TLN">#REF!</definedName>
    <definedName name="TM">#N/A</definedName>
    <definedName name="to" localSheetId="10">#N/A</definedName>
    <definedName name="to" localSheetId="8">(ter*12)+mon</definedName>
    <definedName name="to" localSheetId="5">#N/A</definedName>
    <definedName name="to" localSheetId="3">#N/A</definedName>
    <definedName name="to" localSheetId="9">(ter*12)+mon</definedName>
    <definedName name="to" localSheetId="2">('ภพ 30'!Term_In_Year*12)+'ภพ 30'!Term_In_Month</definedName>
    <definedName name="to" localSheetId="0">#N/A</definedName>
    <definedName name="to">(Term_In_Year*12)+Term_In_Month</definedName>
    <definedName name="toatal1123" localSheetId="5">#REF!</definedName>
    <definedName name="toatal1123" localSheetId="3">#REF!</definedName>
    <definedName name="toatal1123" localSheetId="4">#REF!</definedName>
    <definedName name="toatal1123">#REF!</definedName>
    <definedName name="Tor.ag" localSheetId="8">([359]!Term_In_Year*12)+[359]!Term_In_Month</definedName>
    <definedName name="Tor.ag" localSheetId="9">([360]!Term_In_Year*12)+[360]!Term_In_Month</definedName>
    <definedName name="Tor.ag">#N/A</definedName>
    <definedName name="tot" localSheetId="8">#REF!</definedName>
    <definedName name="tot" localSheetId="2">#REF!</definedName>
    <definedName name="tot">#N/A</definedName>
    <definedName name="TOT_ADM">#REF!</definedName>
    <definedName name="TOT_DEP">#REF!</definedName>
    <definedName name="TOT_INV" localSheetId="10">#REF!</definedName>
    <definedName name="TOT_INV" localSheetId="4">#REF!</definedName>
    <definedName name="TOT_INV" localSheetId="2">#REF!</definedName>
    <definedName name="TOT_INV">#REF!</definedName>
    <definedName name="TOT.ADM" localSheetId="10">#REF!</definedName>
    <definedName name="TOT.ADM" localSheetId="5">#REF!</definedName>
    <definedName name="TOT.ADM" localSheetId="3">#REF!</definedName>
    <definedName name="TOT.ADM" localSheetId="4">#REF!</definedName>
    <definedName name="TOT.ADM" localSheetId="2">#REF!</definedName>
    <definedName name="TOT.ADM">#REF!</definedName>
    <definedName name="TOT.DEP" localSheetId="10">#REF!</definedName>
    <definedName name="TOT.DEP" localSheetId="4">#REF!</definedName>
    <definedName name="TOT.DEP" localSheetId="2">#REF!</definedName>
    <definedName name="TOT.DEP">#REF!</definedName>
    <definedName name="total">#N/A</definedName>
    <definedName name="Total_Interest" localSheetId="10">#REF!</definedName>
    <definedName name="Total_Interest" localSheetId="8">#REF!</definedName>
    <definedName name="Total_Interest" localSheetId="5">#REF!</definedName>
    <definedName name="Total_Interest" localSheetId="7">#REF!</definedName>
    <definedName name="Total_Interest" localSheetId="3">#REF!</definedName>
    <definedName name="Total_Interest" localSheetId="4">#REF!</definedName>
    <definedName name="Total_Interest" localSheetId="9">#REF!</definedName>
    <definedName name="Total_Interest" localSheetId="2">#REF!</definedName>
    <definedName name="Total_Interest">#REF!</definedName>
    <definedName name="TOTAL_LOAN">NA()</definedName>
    <definedName name="Total_Pay" localSheetId="10">#REF!</definedName>
    <definedName name="Total_Pay" localSheetId="8">#REF!</definedName>
    <definedName name="Total_Pay" localSheetId="2">#REF!</definedName>
    <definedName name="Total_Pay">#REF!</definedName>
    <definedName name="Total_payment" localSheetId="10">#REF!</definedName>
    <definedName name="Total_Payment" localSheetId="8">Scheduled_Payment+Extra_Payment</definedName>
    <definedName name="Total_payment" localSheetId="5">#REF!</definedName>
    <definedName name="Total_payment" localSheetId="4">#REF!</definedName>
    <definedName name="Total_payment" localSheetId="2">#REF!</definedName>
    <definedName name="Total_payment" localSheetId="0">#REF!</definedName>
    <definedName name="Total_payment">#REF!</definedName>
    <definedName name="Total_Payment_1" localSheetId="5">Scheduled_Payment+Extra_Payment</definedName>
    <definedName name="Total_Payment_1" localSheetId="3">Scheduled_Payment+Extra_Payment</definedName>
    <definedName name="Total_Payment_1" localSheetId="4">Scheduled_Payment+Extra_Payment</definedName>
    <definedName name="Total_Payment_1" localSheetId="0">Scheduled_Payment+Extra_Payment</definedName>
    <definedName name="Total_Payment_1">Scheduled_Payment+Extra_Payment</definedName>
    <definedName name="Total_Payment_2" localSheetId="5">Scheduled_Payment+Extra_Payment</definedName>
    <definedName name="Total_Payment_2" localSheetId="3">Scheduled_Payment+Extra_Payment</definedName>
    <definedName name="Total_Payment_2" localSheetId="4">Scheduled_Payment+Extra_Payment</definedName>
    <definedName name="Total_Payment_2" localSheetId="0">Scheduled_Payment+Extra_Payment</definedName>
    <definedName name="Total_Payment_2">Scheduled_Payment+Extra_Payment</definedName>
    <definedName name="total_payment1" localSheetId="10">#REF!</definedName>
    <definedName name="total_payment1" localSheetId="8">#REF!</definedName>
    <definedName name="total_payment1" localSheetId="5">#REF!</definedName>
    <definedName name="total_payment1" localSheetId="3">#REF!</definedName>
    <definedName name="total_payment1" localSheetId="4">#REF!</definedName>
    <definedName name="total_payment1" localSheetId="2">#REF!</definedName>
    <definedName name="total_payment1">#REF!</definedName>
    <definedName name="TOTAL.LOAN">#N/A</definedName>
    <definedName name="total.pament1">#N/A</definedName>
    <definedName name="Total.Payment" localSheetId="10">('DSCR (2)'!Term_In_Year*12)+'DSCR (2)'!Term_In_Month</definedName>
    <definedName name="Total.Payment" localSheetId="8">(Statement!Term_In_Year*12)+Statement!Term_In_Month</definedName>
    <definedName name="Total.Payment" localSheetId="5">(ความต้องการ!Term_In_Year*12)+ความต้องการ!Term_In_Month</definedName>
    <definedName name="Total.Payment" localSheetId="7">(Term_In_Year*12)+Term_In_Month</definedName>
    <definedName name="Total.Payment" localSheetId="3">(โครงสร้าง!Term_In_Year*12)+โครงสร้าง!Term_In_Month</definedName>
    <definedName name="Total.Payment" localSheetId="4">(งบการเงิน!Term_In_Year*12)+งบการเงิน!Term_In_Month</definedName>
    <definedName name="Total.Payment" localSheetId="9">(Term_In_Year*12)+Term_In_Month</definedName>
    <definedName name="Total.Payment" localSheetId="2">('ภพ 30'!Term_In_Year*12)+'ภพ 30'!Term_In_Month</definedName>
    <definedName name="Total.Payment" localSheetId="0">(รายละเอียด!Term_In_Year*12)+รายละเอียด!Term_In_Month</definedName>
    <definedName name="Total.Payment">(Term_In_Year*12)+Term_In_Month</definedName>
    <definedName name="Total.Payment_1">#N/A</definedName>
    <definedName name="Total.Payment_2" localSheetId="5">(ความต้องการ!Term_In_Year_1*12)+ความต้องการ!Term_In_Month_1</definedName>
    <definedName name="Total.Payment_2" localSheetId="3">([0]!Term_In_Year_1*12)+[0]!Term_In_Month_1</definedName>
    <definedName name="Total.Payment_2" localSheetId="4">(งบการเงิน!Term_In_Year_1*12)+งบการเงิน!Term_In_Month_1</definedName>
    <definedName name="Total.Payment_2" localSheetId="0">(Term_In_Year_1*12)+Term_In_Month_1</definedName>
    <definedName name="Total.Payment_2">(Term_In_Year_1*12)+Term_In_Month_1</definedName>
    <definedName name="Total.Payment_3" localSheetId="5">(ความต้องการ!Term_In_Year_2*12)+ความต้องการ!Term_In_Month_2</definedName>
    <definedName name="Total.Payment_3" localSheetId="3">([0]!Term_In_Year_2*12)+[0]!Term_In_Month_2</definedName>
    <definedName name="Total.Payment_3" localSheetId="4">(งบการเงิน!Term_In_Year_2*12)+งบการเงิน!Term_In_Month_2</definedName>
    <definedName name="Total.Payment_3" localSheetId="0">(Term_In_Year_2*12)+Term_In_Month_2</definedName>
    <definedName name="Total.Payment_3">(Term_In_Year_2*12)+Term_In_Month_2</definedName>
    <definedName name="Total.Payment_4" localSheetId="5">(ความต้องการ!Term_In_Year_3*12)+ความต้องการ!Term_In_Month_3</definedName>
    <definedName name="Total.Payment_4" localSheetId="3">(Term_In_Year_3*12)+Term_In_Month_3</definedName>
    <definedName name="Total.Payment_4" localSheetId="4">(งบการเงิน!Term_In_Year_3*12)+งบการเงิน!Term_In_Month_3</definedName>
    <definedName name="Total.Payment_4" localSheetId="0">(Term_In_Year_3*12)+Term_In_Month_3</definedName>
    <definedName name="Total.Payment_4">(Term_In_Year_3*12)+Term_In_Month_3</definedName>
    <definedName name="total.payment1">#N/A</definedName>
    <definedName name="Total.Payment2" localSheetId="10">([0]!Term_in_year2*12)+[0]!Term_in_Month2</definedName>
    <definedName name="Total.Payment2" localSheetId="8">(Term_in_year2*12)+Term_in_Month2</definedName>
    <definedName name="Total.Payment2" localSheetId="5">(ความต้องการ!Term_in_year2*12)+ความต้องการ!Term_in_Month2</definedName>
    <definedName name="Total.Payment2" localSheetId="3">(Term_in_year2*12)+Term_in_Month2</definedName>
    <definedName name="Total.Payment2" localSheetId="4">(งบการเงิน!Term_in_year2*12)+งบการเงิน!Term_in_Month2</definedName>
    <definedName name="Total.Payment2" localSheetId="9">([0]!Term_in_year2*12)+[0]!Term_in_Month2</definedName>
    <definedName name="Total.Payment2" localSheetId="2">([0]!Term_in_year2*12)+[0]!Term_in_Month2</definedName>
    <definedName name="Total.Payment2" localSheetId="0">(รายละเอียด!Term_in_year2*12)+รายละเอียด!Term_in_Month2</definedName>
    <definedName name="Total.Payment2">(Term_in_year2*12)+Term_in_Month2</definedName>
    <definedName name="total1">#N/A</definedName>
    <definedName name="total36" localSheetId="10">('DSCR (2)'!term36*12)+'DSCR (2)'!_tem36</definedName>
    <definedName name="total36" localSheetId="8">(Statement!term36*12)+[0]!_tem36</definedName>
    <definedName name="total36" localSheetId="9">(งบสรรพากร!term36*12)+งบสรรพากร!_tem36</definedName>
    <definedName name="total36" localSheetId="2">#N/A</definedName>
    <definedName name="total36">#N/A</definedName>
    <definedName name="TOTALDEP" localSheetId="10">#REF!</definedName>
    <definedName name="TOTALDEP" localSheetId="8">#REF!</definedName>
    <definedName name="TOTALDEP" localSheetId="5">#REF!</definedName>
    <definedName name="TOTALDEP" localSheetId="3">#REF!</definedName>
    <definedName name="TOTALDEP" localSheetId="4">#REF!</definedName>
    <definedName name="TOTALDEP" localSheetId="2">#REF!</definedName>
    <definedName name="TOTALDEP">#REF!</definedName>
    <definedName name="totall1" localSheetId="4">#REF!</definedName>
    <definedName name="totall1">#REF!</definedName>
    <definedName name="toy">#N/A</definedName>
    <definedName name="tp">#N/A</definedName>
    <definedName name="tp1.2" localSheetId="8">#N/A</definedName>
    <definedName name="tp1.2" localSheetId="9">([0]!Term_In_Year*12)+[0]!Term_In_Month</definedName>
    <definedName name="tp1.2" localSheetId="2">#N/A</definedName>
    <definedName name="tp1.2">#N/A</definedName>
    <definedName name="TPI" localSheetId="5">#REF!</definedName>
    <definedName name="TPI" localSheetId="4">#REF!</definedName>
    <definedName name="TPI" localSheetId="0">#REF!</definedName>
    <definedName name="TPI">#REF!</definedName>
    <definedName name="tr">#N/A</definedName>
    <definedName name="TRCU_1" localSheetId="10">#REF!</definedName>
    <definedName name="TRCU_1" localSheetId="5">#REF!</definedName>
    <definedName name="TRCU_1" localSheetId="3">#REF!</definedName>
    <definedName name="TRCU_1" localSheetId="4">#REF!</definedName>
    <definedName name="TRCU_1" localSheetId="2">#REF!</definedName>
    <definedName name="TRCU_1">#REF!</definedName>
    <definedName name="tre">#N/A</definedName>
    <definedName name="trewsad" localSheetId="10">#REF!</definedName>
    <definedName name="trewsad" localSheetId="8">#REF!</definedName>
    <definedName name="trewsad" localSheetId="5">#REF!</definedName>
    <definedName name="trewsad" localSheetId="3">#REF!</definedName>
    <definedName name="trewsad" localSheetId="2">#REF!</definedName>
    <definedName name="trewsad">#REF!</definedName>
    <definedName name="tt" localSheetId="2">#N/A</definedName>
    <definedName name="tt">#N/A</definedName>
    <definedName name="ttt">IF([361]Schdule!$G1048576&lt;0.05,0,[361]Schdule!$G1048576*[0]!Interest.Period)</definedName>
    <definedName name="tttt" localSheetId="10">#N/A</definedName>
    <definedName name="tttt" localSheetId="8">#N/A</definedName>
    <definedName name="tttt" localSheetId="5">#N/A</definedName>
    <definedName name="tttt" localSheetId="3">#N/A</definedName>
    <definedName name="tttt" localSheetId="9">#N/A</definedName>
    <definedName name="tttt" localSheetId="2">IF(#REF!&gt;=[0]!ttttt,"",#REF!+1)</definedName>
    <definedName name="tttt" localSheetId="0">#N/A</definedName>
    <definedName name="tttt">IF(#REF!&gt;=ttttt,"",#REF!+1)</definedName>
    <definedName name="ttttt">#N/A</definedName>
    <definedName name="tttttttttrrrrrrrrrrr" localSheetId="10">#REF!</definedName>
    <definedName name="tttttttttrrrrrrrrrrr" localSheetId="8">#REF!</definedName>
    <definedName name="tttttttttrrrrrrrrrrr" localSheetId="5">#REF!</definedName>
    <definedName name="tttttttttrrrrrrrrrrr" localSheetId="3">#REF!</definedName>
    <definedName name="tttttttttrrrrrrrrrrr" localSheetId="2">#REF!</definedName>
    <definedName name="tttttttttrrrrrrrrrrr">#REF!</definedName>
    <definedName name="tttttttttteeeeeeeeee" localSheetId="10">#REF!</definedName>
    <definedName name="tttttttttteeeeeeeeee" localSheetId="2">#REF!</definedName>
    <definedName name="tttttttttteeeeeeeeee">#REF!</definedName>
    <definedName name="ty" localSheetId="10">IF(#REF!&lt;0.05,0,#REF!*[362]!Interest.Period)</definedName>
    <definedName name="ty" localSheetId="2">#N/A</definedName>
    <definedName name="ty">#N/A</definedName>
    <definedName name="TYEYEEEED">#N/A</definedName>
    <definedName name="tytttt" localSheetId="10">#REF!</definedName>
    <definedName name="tytttt" localSheetId="8">#REF!</definedName>
    <definedName name="tytttt" localSheetId="5">#REF!</definedName>
    <definedName name="tytttt" localSheetId="3">#REF!</definedName>
    <definedName name="tytttt" localSheetId="4">#REF!</definedName>
    <definedName name="tytttt" localSheetId="2">#REF!</definedName>
    <definedName name="tytttt">#REF!</definedName>
    <definedName name="tyu">#N/A</definedName>
    <definedName name="u" localSheetId="5">[71]วัดใต้!#REF!</definedName>
    <definedName name="u" localSheetId="3">[71]วัดใต้!#REF!</definedName>
    <definedName name="u" localSheetId="4">[71]วัดใต้!#REF!</definedName>
    <definedName name="u" localSheetId="0">[71]วัดใต้!#REF!</definedName>
    <definedName name="u">[71]วัดใต้!#REF!</definedName>
    <definedName name="U_1" localSheetId="10">[363]Engineer!#REF!</definedName>
    <definedName name="U_1" localSheetId="8">[363]Engineer!#REF!</definedName>
    <definedName name="U_1" localSheetId="5">[363]Engineer!#REF!</definedName>
    <definedName name="U_1" localSheetId="3">[363]Engineer!#REF!</definedName>
    <definedName name="U_1" localSheetId="4">[363]Engineer!#REF!</definedName>
    <definedName name="U_1" localSheetId="2">[363]Engineer!#REF!</definedName>
    <definedName name="U_1" localSheetId="0">[363]Engineer!#REF!</definedName>
    <definedName name="U_1">[363]Engineer!#REF!</definedName>
    <definedName name="ua" localSheetId="5" hidden="1">#REF!</definedName>
    <definedName name="ua" localSheetId="3" hidden="1">#REF!</definedName>
    <definedName name="ua" localSheetId="4" hidden="1">#REF!</definedName>
    <definedName name="ua" hidden="1">#REF!</definedName>
    <definedName name="uhgjkhg" localSheetId="10">IF([0]!hjkhjkhjgk&gt;'DSCR (2)'!First_Payment,1,"")</definedName>
    <definedName name="uhgjkhg" localSheetId="8">IF(Statement!hjkhjkhjgk&gt;[343]!First_Payment,1,"")</definedName>
    <definedName name="uhgjkhg" localSheetId="5">#N/A</definedName>
    <definedName name="uhgjkhg" localSheetId="3">#N/A</definedName>
    <definedName name="uhgjkhg" localSheetId="9">IF(งบสรรพากร!hjkhjkhjgk&gt;[343]!First_Payment,1,"")</definedName>
    <definedName name="uhgjkhg" localSheetId="2">#N/A</definedName>
    <definedName name="uhgjkhg" localSheetId="0">#N/A</definedName>
    <definedName name="uhgjkhg">IF(hjkhjkhjgk&gt;[0]!First_Payment,1,"")</definedName>
    <definedName name="uhgjkhg_1">#N/A</definedName>
    <definedName name="uhgjkhg_2">#N/A</definedName>
    <definedName name="uhgjkhg12" localSheetId="5">#N/A</definedName>
    <definedName name="uhgjkhg12" localSheetId="3">#N/A</definedName>
    <definedName name="uhgjkhg12" localSheetId="4">#N/A</definedName>
    <definedName name="uhgjkhg12" localSheetId="0">IF(รายละเอียด!hjkhjkhjgk&gt;'[7]รายชื่อบริษัทเช่า ปี 55'!First_Payment,1,"")</definedName>
    <definedName name="uhgjkhg12">IF([0]!hjkhjkhjgk&gt;'[7]รายชื่อบริษัทเช่า ปี 55'!First_Payment,1,"")</definedName>
    <definedName name="Uiandiukd">#N/A</definedName>
    <definedName name="uii">#N/A</definedName>
    <definedName name="uiio" localSheetId="10">#REF!</definedName>
    <definedName name="uiio" localSheetId="8">#REF!</definedName>
    <definedName name="uiio" localSheetId="5">#REF!</definedName>
    <definedName name="uiio" localSheetId="3">#REF!</definedName>
    <definedName name="uiio" localSheetId="2">#REF!</definedName>
    <definedName name="uiio">#REF!</definedName>
    <definedName name="uiioop" localSheetId="10">#REF!</definedName>
    <definedName name="uiioop" localSheetId="2">#REF!</definedName>
    <definedName name="uiioop">#REF!</definedName>
    <definedName name="uio" localSheetId="10">IF(#REF!&gt;=[0]!kju,"",#REF!+1)</definedName>
    <definedName name="uio" localSheetId="8">IF(#REF!&gt;=kju,"",#REF!+1)</definedName>
    <definedName name="uio" localSheetId="5">IF(#REF!&gt;=ความต้องการ!kju,"",#REF!+1)</definedName>
    <definedName name="uio" localSheetId="3">IF(#REF!&gt;=kju,"",#REF!+1)</definedName>
    <definedName name="uio" localSheetId="4">IF(#REF!&gt;=งบการเงิน!kju,"",#REF!+1)</definedName>
    <definedName name="uio" localSheetId="9">IF(#REF!&gt;=[34]!kju,"",#REF!+1)</definedName>
    <definedName name="uio" localSheetId="2">IF(#REF!&gt;=[0]!kju,"",#REF!+1)</definedName>
    <definedName name="uio" localSheetId="0">IF(#REF!&gt;=[19]!kju,"",#REF!+1)</definedName>
    <definedName name="uio">IF(#REF!&gt;=kju,"",#REF!+1)</definedName>
    <definedName name="uiruiwer" localSheetId="10">IF(#REF!&lt;0.05,0,#REF!*[0]!บา)</definedName>
    <definedName name="uiruiwer" localSheetId="8">IF(#REF!&lt;0.05,0,#REF!*บา)</definedName>
    <definedName name="uiruiwer" localSheetId="5">IF(#REF!&lt;0.05,0,#REF!*บา)</definedName>
    <definedName name="uiruiwer" localSheetId="3">IF(#REF!&lt;0.05,0,#REF!*บา)</definedName>
    <definedName name="uiruiwer" localSheetId="4">IF(#REF!&lt;0.05,0,#REF!*บา)</definedName>
    <definedName name="uiruiwer" localSheetId="2">IF(#REF!&lt;0.05,0,#REF!*[0]!บา)</definedName>
    <definedName name="uiruiwer" localSheetId="0">IF(#REF!&lt;0.05,0,#REF!*บา)</definedName>
    <definedName name="uiruiwer">IF(#REF!&lt;0.05,0,#REF!*บา)</definedName>
    <definedName name="ujuuuu" localSheetId="10">[108]finance!#REF!</definedName>
    <definedName name="ujuuuu" localSheetId="8">[109]finance!#REF!</definedName>
    <definedName name="ujuuuu" localSheetId="5">[110]finance!#REF!</definedName>
    <definedName name="ujuuuu" localSheetId="3">[110]finance!#REF!</definedName>
    <definedName name="ujuuuu" localSheetId="4">[110]finance!#REF!</definedName>
    <definedName name="ujuuuu" localSheetId="2">[108]finance!#REF!</definedName>
    <definedName name="ujuuuu" localSheetId="0">[109]finance!#REF!</definedName>
    <definedName name="ujuuuu">[108]finance!#REF!</definedName>
    <definedName name="UN">[364]CA!$BF$143</definedName>
    <definedName name="Unit">[221]BOQ!$J$3</definedName>
    <definedName name="unit_price_growth" localSheetId="10">#REF!</definedName>
    <definedName name="unit_price_growth" localSheetId="8">#REF!</definedName>
    <definedName name="unit_price_growth" localSheetId="5">#REF!</definedName>
    <definedName name="unit_price_growth" localSheetId="3">#REF!</definedName>
    <definedName name="unit_price_growth" localSheetId="4">#REF!</definedName>
    <definedName name="unit_price_growth" localSheetId="2">#REF!</definedName>
    <definedName name="unit_price_growth">#REF!</definedName>
    <definedName name="unnamed" localSheetId="5">'[365]121116'!#REF!</definedName>
    <definedName name="unnamed" localSheetId="3">'[365]121116'!#REF!</definedName>
    <definedName name="unnamed" localSheetId="4">'[365]121116'!#REF!</definedName>
    <definedName name="unnamed">'[365]121116'!#REF!</definedName>
    <definedName name="uriuwiruiwuriow" localSheetId="10">#REF!</definedName>
    <definedName name="uriuwiruiwuriow" localSheetId="5">#REF!</definedName>
    <definedName name="uriuwiruiwuriow" localSheetId="3">#REF!</definedName>
    <definedName name="uriuwiruiwuriow" localSheetId="4">#REF!</definedName>
    <definedName name="uriuwiruiwuriow" localSheetId="2">#REF!</definedName>
    <definedName name="uriuwiruiwuriow">#REF!</definedName>
    <definedName name="usc" localSheetId="4">#REF!</definedName>
    <definedName name="usc">#REF!</definedName>
    <definedName name="use" localSheetId="4">#REF!</definedName>
    <definedName name="use">#REF!</definedName>
    <definedName name="Ut" localSheetId="5">'[117]Main Sum (Hotel &amp; Residences)'!#REF!</definedName>
    <definedName name="Ut" localSheetId="3">'[117]Main Sum (Hotel &amp; Residences)'!#REF!</definedName>
    <definedName name="Ut" localSheetId="4">'[117]Main Sum (Hotel &amp; Residences)'!#REF!</definedName>
    <definedName name="Ut">'[118]Main Sum (Hotel &amp; Residences)'!#REF!</definedName>
    <definedName name="Utility" localSheetId="5">'[117]Main Sum (Hotel &amp; Residences)'!#REF!</definedName>
    <definedName name="Utility" localSheetId="3">'[117]Main Sum (Hotel &amp; Residences)'!#REF!</definedName>
    <definedName name="Utility" localSheetId="4">'[117]Main Sum (Hotel &amp; Residences)'!#REF!</definedName>
    <definedName name="Utility">'[118]Main Sum (Hotel &amp; Residences)'!#REF!</definedName>
    <definedName name="uu" localSheetId="8">[161]FL00008!$D$7</definedName>
    <definedName name="uu" localSheetId="5">[77]FL00008!$D$7</definedName>
    <definedName name="uu" localSheetId="3">[77]FL00008!$D$7</definedName>
    <definedName name="uu" localSheetId="4">[77]FL00008!$D$7</definedName>
    <definedName name="uu" localSheetId="9">[161]FL00008!$D$7</definedName>
    <definedName name="uu" localSheetId="0">[78]FL00008!$D$7</definedName>
    <definedName name="uu">[79]FL00008!$D$7</definedName>
    <definedName name="uuu" localSheetId="10">IF('[366]payment(วงเดิม)'!$A1048576&gt;=[0]!ขา,"",'[366]payment(วงเดิม)'!$A1048576+1)</definedName>
    <definedName name="uuu" localSheetId="8">IF('[367]payment(วงเดิม)'!$A1048576&gt;=ขา,"",'[367]payment(วงเดิม)'!$A1048576+1)</definedName>
    <definedName name="uuu" localSheetId="5">IF('[368]payment(วงเดิม)'!$A1048576&gt;=ขา,"",'[368]payment(วงเดิม)'!$A1048576+1)</definedName>
    <definedName name="uuu" localSheetId="3">IF('[368]payment(วงเดิม)'!$A1048576&gt;=ขา,"",'[368]payment(วงเดิม)'!$A1048576+1)</definedName>
    <definedName name="uuu" localSheetId="4">IF('[368]payment(วงเดิม)'!$A1048576&gt;=ขา,"",'[368]payment(วงเดิม)'!$A1048576+1)</definedName>
    <definedName name="uuu" localSheetId="2">IF('[369]payment(วงเดิม)'!$A1048576&gt;=[0]!ขา,"",'[369]payment(วงเดิม)'!$A1048576+1)</definedName>
    <definedName name="uuu" localSheetId="0">[72]finance!#REF!</definedName>
    <definedName name="uuu">IF('[369]payment(วงเดิม)'!$A1048576&gt;=ขา,"",'[369]payment(วงเดิม)'!$A1048576+1)</definedName>
    <definedName name="uuuuu">#N/A</definedName>
    <definedName name="uuuuuuu111">#N/A</definedName>
    <definedName name="uy" localSheetId="5">[370]Schdule!$F$4</definedName>
    <definedName name="uy" localSheetId="3">[370]Schdule!$F$4</definedName>
    <definedName name="uy" localSheetId="4">[370]Schdule!$F$4</definedName>
    <definedName name="uy">[371]Schdule!$F$4</definedName>
    <definedName name="uyu" localSheetId="5">[115]FL00008!$F$4</definedName>
    <definedName name="uyu" localSheetId="3">[115]FL00008!$F$4</definedName>
    <definedName name="uyu" localSheetId="4">[115]FL00008!$F$4</definedName>
    <definedName name="uyu" localSheetId="0">[116]FL00008!$F$4</definedName>
    <definedName name="uyu">[115]FL00008!$F$4</definedName>
    <definedName name="V" localSheetId="10">IF(#REF!-#REF!&lt;1,0,#REF!-#REF!)</definedName>
    <definedName name="V" localSheetId="8">IF(#REF!-#REF!&lt;1,0,#REF!-#REF!)</definedName>
    <definedName name="V" localSheetId="5">IF(#REF!-#REF!&lt;1,0,#REF!-#REF!)</definedName>
    <definedName name="V" localSheetId="3">IF(#REF!-#REF!&lt;1,0,#REF!-#REF!)</definedName>
    <definedName name="V" localSheetId="4">IF(#REF!-#REF!&lt;1,0,#REF!-#REF!)</definedName>
    <definedName name="V" localSheetId="2">IF(#REF!-#REF!&lt;1,0,#REF!-#REF!)</definedName>
    <definedName name="V">IF(#REF!-#REF!&lt;1,0,#REF!-#REF!)</definedName>
    <definedName name="V_COST">#REF!</definedName>
    <definedName name="V.COST" localSheetId="10">#REF!</definedName>
    <definedName name="V.COST" localSheetId="4">#REF!</definedName>
    <definedName name="V.COST" localSheetId="2">#REF!</definedName>
    <definedName name="V.COST">#REF!</definedName>
    <definedName name="va">#REF!</definedName>
    <definedName name="Values_Entered" localSheetId="5">#N/A</definedName>
    <definedName name="Values_Entered" localSheetId="4">#N/A</definedName>
    <definedName name="Values_Entered" localSheetId="0">#N/A</definedName>
    <definedName name="Values_Entered">#N/A</definedName>
    <definedName name="Values_Entered_1">#N/A</definedName>
    <definedName name="Values_Entered_2">#N/A</definedName>
    <definedName name="valuevx">42.314159</definedName>
    <definedName name="VAT" localSheetId="10">'[87]cash flow'!#REF!</definedName>
    <definedName name="VAT" localSheetId="8">'[124]cash flow'!#REF!</definedName>
    <definedName name="VAT" localSheetId="5">'[87]cash flow'!#REF!</definedName>
    <definedName name="VAT" localSheetId="3">'[87]cash flow'!#REF!</definedName>
    <definedName name="VAT" localSheetId="4">'[87]cash flow'!#REF!</definedName>
    <definedName name="VAT" localSheetId="9">'[124]cash flow'!#REF!</definedName>
    <definedName name="VAT" localSheetId="2">'[125]cash flow'!#REF!</definedName>
    <definedName name="VAT" localSheetId="0">'[120]cash flow'!#REF!</definedName>
    <definedName name="VAT">'[125]cash flow'!#REF!</definedName>
    <definedName name="vbvfv" localSheetId="5">'[113]PN47-0818'!$F$6</definedName>
    <definedName name="vbvfv" localSheetId="3">'[113]PN47-0818'!$F$6</definedName>
    <definedName name="vbvfv" localSheetId="4">'[113]PN47-0818'!$F$6</definedName>
    <definedName name="vbvfv" localSheetId="0">'[171]PN47-0818'!$F$6</definedName>
    <definedName name="vbvfv">'[113]PN47-0818'!$F$6</definedName>
    <definedName name="vc" localSheetId="8">[115]FL00008!$D$3</definedName>
    <definedName name="vc" localSheetId="5">#N/A</definedName>
    <definedName name="vc" localSheetId="4">#N/A</definedName>
    <definedName name="vc" localSheetId="9">[115]FL00008!$D$3</definedName>
    <definedName name="vc" localSheetId="0">[116]FL00008!$D$3</definedName>
    <definedName name="vc">#N/A</definedName>
    <definedName name="vcbcvbc" localSheetId="8">IF(#REF!&gt;=[81]ฟอร์มเบิกเงินกู้เปล่า!Total.Payment,"",#REF!+1)</definedName>
    <definedName name="vcbcvbc" localSheetId="9">IF(#REF!&gt;=[0]!Total.Payment,"",#REF!+1)</definedName>
    <definedName name="vcbcvbc">#N/A</definedName>
    <definedName name="vcc">#N/A</definedName>
    <definedName name="vcd">#N/A</definedName>
    <definedName name="vfcv" localSheetId="5">'[113]PN47-0818'!$D$8</definedName>
    <definedName name="vfcv" localSheetId="3">'[113]PN47-0818'!$D$8</definedName>
    <definedName name="vfcv" localSheetId="4">'[113]PN47-0818'!$D$8</definedName>
    <definedName name="vfcv" localSheetId="0">'[114]PN47-0818'!$D$8</definedName>
    <definedName name="vfcv">'[113]PN47-0818'!$D$8</definedName>
    <definedName name="vfgd">#N/A</definedName>
    <definedName name="vfr" localSheetId="5">#N/A</definedName>
    <definedName name="vfr" localSheetId="4">#N/A</definedName>
    <definedName name="vfr" localSheetId="0">IF(#REF!&gt;='[7]รายชื่อบริษัทเช่า ปี 55'!khjhjj,"",#REF!+1)</definedName>
    <definedName name="vfr">#N/A</definedName>
    <definedName name="vgghg">#REF!</definedName>
    <definedName name="vvdfv" localSheetId="5">#REF!</definedName>
    <definedName name="vvdfv" localSheetId="3">#REF!</definedName>
    <definedName name="vvdfv" localSheetId="4">#REF!</definedName>
    <definedName name="vvdfv">#REF!</definedName>
    <definedName name="vvv" localSheetId="10">IF(#REF!&lt;0.05,0,IF('[351]payment (2)'!Payment.Number&lt;='[351]payment (2)'!Free_Principle,'[351]payment (2)'!Loan_Amount*'[351]payment (2)'!Interest.Period,'[351]payment (2)'!Fix_Pay))</definedName>
    <definedName name="vvv" localSheetId="8">IF(#REF!&lt;0.05,0,IF('[351]payment (2)'!Payment.Number&lt;='[351]payment (2)'!Free_Principle,'[351]payment (2)'!Loan_Amount*'[351]payment (2)'!Interest.Period,'[351]payment (2)'!Fix_Pay))</definedName>
    <definedName name="vvv" localSheetId="5">IF(#REF!&lt;0.05,0,IF('[351]payment (2)'!Payment.Number&lt;='[351]payment (2)'!Free_Principle,'[351]payment (2)'!Loan_Amount*'[351]payment (2)'!Interest.Period,'[351]payment (2)'!Fix_Pay))</definedName>
    <definedName name="vvv" localSheetId="3">IF(#REF!&lt;0.05,0,IF('[351]payment (2)'!Payment.Number&lt;='[351]payment (2)'!Free_Principle,'[351]payment (2)'!Loan_Amount*'[351]payment (2)'!Interest.Period,'[351]payment (2)'!Fix_Pay))</definedName>
    <definedName name="vvv" localSheetId="4">IF(#REF!&lt;0.05,0,IF('[351]payment (2)'!Payment.Number&lt;='[351]payment (2)'!Free_Principle,'[351]payment (2)'!Loan_Amount*'[351]payment (2)'!Interest.Period,'[351]payment (2)'!Fix_Pay))</definedName>
    <definedName name="vvv" localSheetId="9">IF(#REF!&lt;0.05,0,IF('[351]payment (2)'!Payment.Number&lt;='[351]payment (2)'!Free_Principle,'[351]payment (2)'!Loan_Amount*'[351]payment (2)'!Interest.Period,'[351]payment (2)'!Fix_Pay))</definedName>
    <definedName name="vvv" localSheetId="2">IF(#REF!&lt;0.05,0,IF('[372]payment (2)'!Payment.Number&lt;='[372]payment (2)'!Free_Principle,'[372]payment (2)'!Loan_Amount*'[372]payment (2)'!Interest.Period,'[372]payment (2)'!Fix_Pay))</definedName>
    <definedName name="vvv" localSheetId="0">IF(#REF!&lt;0.05,0,IF('[355]payment (2)'!Payment.Number&lt;='[355]payment (2)'!Free_Principle,'[355]payment (2)'!Loan_Amount*'[355]payment (2)'!Interest.Period,'[355]payment (2)'!Fix_Pay))</definedName>
    <definedName name="vvv">IF(#REF!&lt;0.05,0,IF('[372]payment (2)'!Payment.Number&lt;='[372]payment (2)'!Free_Principle,'[372]payment (2)'!Loan_Amount*'[372]payment (2)'!Interest.Period,'[372]payment (2)'!Fix_Pay))</definedName>
    <definedName name="vvvv" localSheetId="8">#N/A</definedName>
    <definedName name="vvvv" localSheetId="9">[0]!Interest_Rate/12</definedName>
    <definedName name="vvvv">#N/A</definedName>
    <definedName name="vvvvv" localSheetId="10">IF(#REF!&lt;0.05,0,#REF!*[0]!xxxxx)</definedName>
    <definedName name="vvvvv" localSheetId="8">IF(#REF!&lt;0.05,0,#REF!*xxxxx)</definedName>
    <definedName name="vvvvv" localSheetId="5">IF(#REF!&lt;0.05,0,#REF!*xxxxx)</definedName>
    <definedName name="vvvvv" localSheetId="3">IF(#REF!&lt;0.05,0,#REF!*xxxxx)</definedName>
    <definedName name="vvvvv" localSheetId="4">IF(#REF!&lt;0.05,0,#REF!*xxxxx)</definedName>
    <definedName name="vvvvv" localSheetId="9">IF(#REF!&lt;0.05,0,#REF!*xxxxx)</definedName>
    <definedName name="vvvvv" localSheetId="2">IF(#REF!&lt;0.05,0,#REF!*[0]!xxxxx)</definedName>
    <definedName name="vvvvv" localSheetId="0">IF(#REF!&lt;0.05,0,#REF!*xxxxx)</definedName>
    <definedName name="vvvvv">IF(#REF!&lt;0.05,0,#REF!*xxxxx)</definedName>
    <definedName name="vvvvvvvvvvvvvv" localSheetId="10">[247]finance!#REF!</definedName>
    <definedName name="vvvvvvvvvvvvvv" localSheetId="8">[248]finance!#REF!</definedName>
    <definedName name="vvvvvvvvvvvvvv" localSheetId="5">[249]finance!#REF!</definedName>
    <definedName name="vvvvvvvvvvvvvv" localSheetId="3">[249]finance!#REF!</definedName>
    <definedName name="vvvvvvvvvvvvvv" localSheetId="4">[249]finance!#REF!</definedName>
    <definedName name="vvvvvvvvvvvvvv" localSheetId="2">[247]finance!#REF!</definedName>
    <definedName name="vvvvvvvvvvvvvv" localSheetId="0">[248]finance!#REF!</definedName>
    <definedName name="vvvvvvvvvvvvvv">[247]finance!#REF!</definedName>
    <definedName name="vvxzv" localSheetId="5">#REF!</definedName>
    <definedName name="vvxzv" localSheetId="3">#REF!</definedName>
    <definedName name="vvxzv" localSheetId="0">#REF!</definedName>
    <definedName name="vvxzv">#REF!</definedName>
    <definedName name="vxx" localSheetId="10">IF(#REF!&gt;=[0]!xcds,"",#REF!+1)</definedName>
    <definedName name="vxx" localSheetId="8">IF(#REF!&gt;=xcds,"",#REF!+1)</definedName>
    <definedName name="vxx" localSheetId="5">IF(#REF!&gt;=xcds,"",#REF!+1)</definedName>
    <definedName name="vxx" localSheetId="7">IF(#REF!&gt;=xcds,"",#REF!+1)</definedName>
    <definedName name="vxx" localSheetId="3">IF(#REF!&gt;=xcds,"",#REF!+1)</definedName>
    <definedName name="vxx" localSheetId="4">IF(#REF!&gt;=xcds,"",#REF!+1)</definedName>
    <definedName name="vxx" localSheetId="9">IF(#REF!&gt;=xcds,"",#REF!+1)</definedName>
    <definedName name="vxx" localSheetId="2">IF(#REF!&gt;=[0]!xcds,"",#REF!+1)</definedName>
    <definedName name="vxx" localSheetId="0">IF(#REF!&gt;=xcds,"",#REF!+1)</definedName>
    <definedName name="vxx">IF(#REF!&gt;=xcds,"",#REF!+1)</definedName>
    <definedName name="vxzc">#REF!</definedName>
    <definedName name="VZC">#N/A</definedName>
    <definedName name="VZD">#N/A</definedName>
    <definedName name="vzxcxz" localSheetId="5">#REF!</definedName>
    <definedName name="vzxcxz" localSheetId="0">#REF!</definedName>
    <definedName name="vzxcxz">#REF!</definedName>
    <definedName name="w" localSheetId="5">#N/A</definedName>
    <definedName name="w" localSheetId="4">#N/A</definedName>
    <definedName name="w" localSheetId="0">('[9]รายชื่อบริษัทเช่า ปี 55'!Term_In_Year*12)+'[9]รายชื่อบริษัทเช่า ปี 55'!Term_In_Month</definedName>
    <definedName name="w">#N/A</definedName>
    <definedName name="w_1">#N/A</definedName>
    <definedName name="w_2">#N/A</definedName>
    <definedName name="W_C" localSheetId="10">[63]การเงิน!#REF!</definedName>
    <definedName name="W_C" localSheetId="8">[63]การเงิน!#REF!</definedName>
    <definedName name="W_C" localSheetId="5">[63]การเงิน!#REF!</definedName>
    <definedName name="W_C" localSheetId="3">[63]การเงิน!#REF!</definedName>
    <definedName name="W_C" localSheetId="4">[63]การเงิน!#REF!</definedName>
    <definedName name="W_C" localSheetId="2">[63]การเงิน!#REF!</definedName>
    <definedName name="W_C" localSheetId="0">[63]การเงิน!#REF!</definedName>
    <definedName name="W_C">[63]การเงิน!#REF!</definedName>
    <definedName name="wa">#N/A</definedName>
    <definedName name="wacc" localSheetId="10">#REF!</definedName>
    <definedName name="wacc" localSheetId="8">#REF!</definedName>
    <definedName name="wacc" localSheetId="5">#REF!</definedName>
    <definedName name="wacc" localSheetId="3">#REF!</definedName>
    <definedName name="wacc" localSheetId="2">#REF!</definedName>
    <definedName name="wacc">#REF!</definedName>
    <definedName name="wan" localSheetId="10">IF(#REF!="",0,#REF!+#REF!)</definedName>
    <definedName name="wan" localSheetId="8">IF(#REF!="",0,#REF!+#REF!)</definedName>
    <definedName name="wan" localSheetId="5">IF(#REF!="",0,#REF!+#REF!)</definedName>
    <definedName name="wan" localSheetId="3">IF(#REF!="",0,#REF!+#REF!)</definedName>
    <definedName name="wan" localSheetId="4">IF(#REF!="",0,#REF!+#REF!)</definedName>
    <definedName name="wan" localSheetId="2">IF(#REF!="",0,#REF!+#REF!)</definedName>
    <definedName name="wan">IF(#REF!="",0,#REF!+#REF!)</definedName>
    <definedName name="Water" localSheetId="10">#REF!</definedName>
    <definedName name="Water" localSheetId="2">#REF!</definedName>
    <definedName name="Water">#REF!</definedName>
    <definedName name="wc" localSheetId="10">#N/A</definedName>
    <definedName name="wc" localSheetId="8">#REF!</definedName>
    <definedName name="wc" localSheetId="5">#N/A</definedName>
    <definedName name="wc" localSheetId="3">#N/A</definedName>
    <definedName name="wc" localSheetId="9">#REF!</definedName>
    <definedName name="wc" localSheetId="2">#REF!</definedName>
    <definedName name="wc" localSheetId="0">#N/A</definedName>
    <definedName name="wc">#REF!</definedName>
    <definedName name="wcc" localSheetId="10">IF(#REF!&lt;0.05,0,#REF!-#REF!)</definedName>
    <definedName name="wcc" localSheetId="8">IF(#REF!&lt;0.05,0,#REF!-#REF!)</definedName>
    <definedName name="wcc" localSheetId="5">IF(#REF!&lt;0.05,0,#REF!-#REF!)</definedName>
    <definedName name="wcc" localSheetId="3">IF(#REF!&lt;0.05,0,#REF!-#REF!)</definedName>
    <definedName name="wcc" localSheetId="4">IF(#REF!&lt;0.05,0,#REF!-#REF!)</definedName>
    <definedName name="wcc" localSheetId="2">IF(#REF!&lt;0.05,0,#REF!-#REF!)</definedName>
    <definedName name="wcc">IF(#REF!&lt;0.05,0,#REF!-#REF!)</definedName>
    <definedName name="WCที่ปรึกษา" localSheetId="4">#REF!</definedName>
    <definedName name="WCที่ปรึกษา">#REF!</definedName>
    <definedName name="we">#N/A</definedName>
    <definedName name="we." localSheetId="8">#N/A</definedName>
    <definedName name="we." localSheetId="9">[0]!Interest_Rate/12</definedName>
    <definedName name="we.">#N/A</definedName>
    <definedName name="wed">#N/A</definedName>
    <definedName name="WEHE">#N/A</definedName>
    <definedName name="WEHTN">#N/A</definedName>
    <definedName name="weijriwurioweurioowu" localSheetId="10">#REF!</definedName>
    <definedName name="weijriwurioweurioowu" localSheetId="8">#REF!</definedName>
    <definedName name="weijriwurioweurioowu" localSheetId="5">#REF!</definedName>
    <definedName name="weijriwurioweurioowu" localSheetId="3">#REF!</definedName>
    <definedName name="weijriwurioweurioowu" localSheetId="4">#REF!</definedName>
    <definedName name="weijriwurioweurioowu" localSheetId="2">#REF!</definedName>
    <definedName name="weijriwurioweurioowu">#REF!</definedName>
    <definedName name="weioruwiu" localSheetId="10">#REF!</definedName>
    <definedName name="weioruwiu" localSheetId="4">#REF!</definedName>
    <definedName name="weioruwiu" localSheetId="2">#REF!</definedName>
    <definedName name="weioruwiu">#REF!</definedName>
    <definedName name="weiruwuriwe">#N/A</definedName>
    <definedName name="weq">#N/A</definedName>
    <definedName name="wer" localSheetId="5">#N/A</definedName>
    <definedName name="wer" localSheetId="3">#N/A</definedName>
    <definedName name="wer" localSheetId="4">#N/A</definedName>
    <definedName name="wer" localSheetId="0">IF(#REF!&gt;=[7]!GHKHGKGHJ,"",#REF!+1)</definedName>
    <definedName name="wer">IF(#REF!&gt;=[7]!GHKHGKGHJ,"",#REF!+1)</definedName>
    <definedName name="wes">#N/A</definedName>
    <definedName name="wewe">'[87]cash flow'!#REF!</definedName>
    <definedName name="WEYHHHHG">#N/A</definedName>
    <definedName name="whiwerwnfkhjfiauwei" localSheetId="10">#REF!</definedName>
    <definedName name="whiwerwnfkhjfiauwei" localSheetId="8">#REF!</definedName>
    <definedName name="whiwerwnfkhjfiauwei" localSheetId="5">#REF!</definedName>
    <definedName name="whiwerwnfkhjfiauwei" localSheetId="3">#REF!</definedName>
    <definedName name="whiwerwnfkhjfiauwei" localSheetId="4">#REF!</definedName>
    <definedName name="whiwerwnfkhjfiauwei" localSheetId="2">#REF!</definedName>
    <definedName name="whiwerwnfkhjfiauwei">#REF!</definedName>
    <definedName name="WHNDGFDG">#N/A</definedName>
    <definedName name="WHTND">#N/A</definedName>
    <definedName name="wi">[144]การเงิน!$A$273</definedName>
    <definedName name="wing">#N/A</definedName>
    <definedName name="wiriwuri" localSheetId="5">IF(#REF!&gt;=pmmt2,"",#REF!+1)</definedName>
    <definedName name="wiriwuri" localSheetId="3">IF(#REF!&gt;=pmmt2,"",#REF!+1)</definedName>
    <definedName name="wiriwuri" localSheetId="4">IF(#REF!&gt;=pmmt2,"",#REF!+1)</definedName>
    <definedName name="wiriwuri" localSheetId="0">IF(#REF!&gt;=pmmt2,"",#REF!+1)</definedName>
    <definedName name="wiriwuri">IF(#REF!&gt;=pmmt2,"",#REF!+1)</definedName>
    <definedName name="wjirweuiorweuruw" localSheetId="4">#REF!</definedName>
    <definedName name="wjirweuiorweuruw">#REF!</definedName>
    <definedName name="wjrkwjekrjwkjrkwejk" localSheetId="4">#REF!</definedName>
    <definedName name="wjrkwjekrjwkjrkwejk">#REF!</definedName>
    <definedName name="Wnnnnn">#N/A</definedName>
    <definedName name="woaeroweurouweoruowi" localSheetId="10">#REF!</definedName>
    <definedName name="woaeroweurouweoruowi" localSheetId="8">#REF!</definedName>
    <definedName name="woaeroweurouweoruowi" localSheetId="5">#REF!</definedName>
    <definedName name="woaeroweurouweoruowi" localSheetId="3">#REF!</definedName>
    <definedName name="woaeroweurouweoruowi" localSheetId="4">#REF!</definedName>
    <definedName name="woaeroweurouweoruowi" localSheetId="2">#REF!</definedName>
    <definedName name="woaeroweurouweoruowi">#REF!</definedName>
    <definedName name="wor" localSheetId="10">#REF!</definedName>
    <definedName name="wor" localSheetId="4">#REF!</definedName>
    <definedName name="wor" localSheetId="2">#REF!</definedName>
    <definedName name="wor">#REF!</definedName>
    <definedName name="Work_in_process" localSheetId="10">[82]Assumption!#REF!</definedName>
    <definedName name="Work_in_process" localSheetId="8">[83]Assumption!#REF!</definedName>
    <definedName name="Work_in_process" localSheetId="5">[82]Assumption!#REF!</definedName>
    <definedName name="Work_in_process" localSheetId="3">[82]Assumption!#REF!</definedName>
    <definedName name="Work_in_process" localSheetId="4">[82]Assumption!#REF!</definedName>
    <definedName name="Work_in_process" localSheetId="2">#REF!</definedName>
    <definedName name="Work_in_process" localSheetId="0">#REF!</definedName>
    <definedName name="Work_in_process">#REF!</definedName>
    <definedName name="worse" localSheetId="10">#REF!</definedName>
    <definedName name="worse" localSheetId="5">#REF!</definedName>
    <definedName name="worse" localSheetId="3">#REF!</definedName>
    <definedName name="worse" localSheetId="4">#REF!</definedName>
    <definedName name="worse" localSheetId="2">#REF!</definedName>
    <definedName name="worse">#REF!</definedName>
    <definedName name="worse1" localSheetId="10">#REF!</definedName>
    <definedName name="worse1" localSheetId="2">#REF!</definedName>
    <definedName name="worse1">#REF!</definedName>
    <definedName name="worse2" localSheetId="10">#REF!</definedName>
    <definedName name="worse2" localSheetId="2">#REF!</definedName>
    <definedName name="worse2">#REF!</definedName>
    <definedName name="worsee" localSheetId="10">#REF!</definedName>
    <definedName name="worsee" localSheetId="2">#REF!</definedName>
    <definedName name="worsee">#REF!</definedName>
    <definedName name="woruwourioweuo" localSheetId="10">#REF!</definedName>
    <definedName name="woruwourioweuo" localSheetId="4">#REF!</definedName>
    <definedName name="woruwourioweuo" localSheetId="2">#REF!</definedName>
    <definedName name="woruwourioweuo">#REF!</definedName>
    <definedName name="WRITEOFF" localSheetId="10">#REF!</definedName>
    <definedName name="WRITEOFF" localSheetId="2">#REF!</definedName>
    <definedName name="WRITEOFF">#REF!</definedName>
    <definedName name="wrn_Appendix_">{"App4.1",#N/A,FALSE,"การเงิน";"App4.2",#N/A,FALSE,"การเงิน";"App4.3",#N/A,FALSE,"การเงิน";"App4.4",#N/A,FALSE,"การเงิน";"App4.5",#N/A,FALSE,"การเงิน";"App4.6",#N/A,FALSE,"การเงิน";"App3.3",#N/A,FALSE,"การเงิน";"App4.7",#N/A,FALSE,"การเงิน"}</definedName>
    <definedName name="wrn_Finance_">{"Pro cost",#N/A,FALSE,"การเงิน";"balance1",#N/A,FALSE,"การเงิน";"balance2",#N/A,FALSE,"การเงิน";"cap",#N/A,FALSE,"การเงิน";"irr0",#N/A,FALSE,"การเงิน";"profit",#N/A,FALSE,"การเงิน";"ratios",#N/A,FALSE,"การเงิน";"source1",#N/A,FALSE,"การเงิน";"source2",#N/A,FALSE,"การเงิน"}</definedName>
    <definedName name="wrn.Appendix." localSheetId="10" hidden="1">{"App4.1",#N/A,FALSE,"การเงิน";"App4.2",#N/A,FALSE,"การเงิน";"App4.3",#N/A,FALSE,"การเงิน";"App4.4",#N/A,FALSE,"การเงิน";"App4.5",#N/A,FALSE,"การเงิน";"App4.6",#N/A,FALSE,"การเงิน";"App3.3",#N/A,FALSE,"การเงิน";"App4.7",#N/A,FALSE,"การเงิน"}</definedName>
    <definedName name="wrn.Appendix." localSheetId="8" hidden="1">{"App4.1",#N/A,FALSE,"การเงิน";"App4.2",#N/A,FALSE,"การเงิน";"App4.3",#N/A,FALSE,"การเงิน";"App4.4",#N/A,FALSE,"การเงิน";"App4.5",#N/A,FALSE,"การเงิน";"App4.6",#N/A,FALSE,"การเงิน";"App3.3",#N/A,FALSE,"การเงิน";"App4.7",#N/A,FALSE,"การเงิน"}</definedName>
    <definedName name="wrn.Appendix." localSheetId="5" hidden="1">{"App4.1",#N/A,FALSE,"การเงิน";"App4.2",#N/A,FALSE,"การเงิน";"App4.3",#N/A,FALSE,"การเงิน";"App4.4",#N/A,FALSE,"การเงิน";"App4.5",#N/A,FALSE,"การเงิน";"App4.6",#N/A,FALSE,"การเงิน";"App3.3",#N/A,FALSE,"การเงิน";"App4.7",#N/A,FALSE,"การเงิน"}</definedName>
    <definedName name="wrn.Appendix." localSheetId="7" hidden="1">{"App4.1",#N/A,FALSE,"การเงิน";"App4.2",#N/A,FALSE,"การเงิน";"App4.3",#N/A,FALSE,"การเงิน";"App4.4",#N/A,FALSE,"การเงิน";"App4.5",#N/A,FALSE,"การเงิน";"App4.6",#N/A,FALSE,"การเงิน";"App3.3",#N/A,FALSE,"การเงิน";"App4.7",#N/A,FALSE,"การเงิน"}</definedName>
    <definedName name="wrn.Appendix." localSheetId="3" hidden="1">{"App4.1",#N/A,FALSE,"การเงิน";"App4.2",#N/A,FALSE,"การเงิน";"App4.3",#N/A,FALSE,"การเงิน";"App4.4",#N/A,FALSE,"การเงิน";"App4.5",#N/A,FALSE,"การเงิน";"App4.6",#N/A,FALSE,"การเงิน";"App3.3",#N/A,FALSE,"การเงิน";"App4.7",#N/A,FALSE,"การเงิน"}</definedName>
    <definedName name="wrn.Appendix." localSheetId="4" hidden="1">{"App4.1",#N/A,FALSE,"การเงิน";"App4.2",#N/A,FALSE,"การเงิน";"App4.3",#N/A,FALSE,"การเงิน";"App4.4",#N/A,FALSE,"การเงิน";"App4.5",#N/A,FALSE,"การเงิน";"App4.6",#N/A,FALSE,"การเงิน";"App3.3",#N/A,FALSE,"การเงิน";"App4.7",#N/A,FALSE,"การเงิน"}</definedName>
    <definedName name="wrn.Appendix." localSheetId="9" hidden="1">{"App4.1",#N/A,FALSE,"การเงิน";"App4.2",#N/A,FALSE,"การเงิน";"App4.3",#N/A,FALSE,"การเงิน";"App4.4",#N/A,FALSE,"การเงิน";"App4.5",#N/A,FALSE,"การเงิน";"App4.6",#N/A,FALSE,"การเงิน";"App3.3",#N/A,FALSE,"การเงิน";"App4.7",#N/A,FALSE,"การเงิน"}</definedName>
    <definedName name="wrn.Appendix." localSheetId="2" hidden="1">{"App4.1",#N/A,FALSE,"การเงิน";"App4.2",#N/A,FALSE,"การเงิน";"App4.3",#N/A,FALSE,"การเงิน";"App4.4",#N/A,FALSE,"การเงิน";"App4.5",#N/A,FALSE,"การเงิน";"App4.6",#N/A,FALSE,"การเงิน";"App3.3",#N/A,FALSE,"การเงิน";"App4.7",#N/A,FALSE,"การเงิน"}</definedName>
    <definedName name="wrn.Appendix." localSheetId="0" hidden="1">{"App4.1",#N/A,FALSE,"การเงิน";"App4.2",#N/A,FALSE,"การเงิน";"App4.3",#N/A,FALSE,"การเงิน";"App4.4",#N/A,FALSE,"การเงิน";"App4.5",#N/A,FALSE,"การเงิน";"App4.6",#N/A,FALSE,"การเงิน";"App3.3",#N/A,FALSE,"การเงิน";"App4.7",#N/A,FALSE,"การเงิน"}</definedName>
    <definedName name="wrn.Appendix." hidden="1">{"App4.1",#N/A,FALSE,"การเงิน";"App4.2",#N/A,FALSE,"การเงิน";"App4.3",#N/A,FALSE,"การเงิน";"App4.4",#N/A,FALSE,"การเงิน";"App4.5",#N/A,FALSE,"การเงิน";"App4.6",#N/A,FALSE,"การเงิน";"App3.3",#N/A,FALSE,"การเงิน";"App4.7",#N/A,FALSE,"การเงิน"}</definedName>
    <definedName name="wrn.Appendix._1" hidden="1">{"App4.1",#N/A,FALSE,"การเงิน";"App4.2",#N/A,FALSE,"การเงิน";"App4.3",#N/A,FALSE,"การเงิน";"App4.4",#N/A,FALSE,"การเงิน";"App4.5",#N/A,FALSE,"การเงิน";"App4.6",#N/A,FALSE,"การเงิน";"App3.3",#N/A,FALSE,"การเงิน";"App4.7",#N/A,FALSE,"การเงิน"}</definedName>
    <definedName name="wrn.Appendix._2" hidden="1">{"App4.1",#N/A,FALSE,"การเงิน";"App4.2",#N/A,FALSE,"การเงิน";"App4.3",#N/A,FALSE,"การเงิน";"App4.4",#N/A,FALSE,"การเงิน";"App4.5",#N/A,FALSE,"การเงิน";"App4.6",#N/A,FALSE,"การเงิน";"App3.3",#N/A,FALSE,"การเงิน";"App4.7",#N/A,FALSE,"การเงิน"}</definedName>
    <definedName name="wrn.Finance." localSheetId="10" hidden="1">{"Pro cost",#N/A,FALSE,"การเงิน";"balance1",#N/A,FALSE,"การเงิน";"balance2",#N/A,FALSE,"การเงิน";"cap",#N/A,FALSE,"การเงิน";"irr0",#N/A,FALSE,"การเงิน";"profit",#N/A,FALSE,"การเงิน";"ratios",#N/A,FALSE,"การเงิน";"source1",#N/A,FALSE,"การเงิน";"source2",#N/A,FALSE,"การเงิน"}</definedName>
    <definedName name="wrn.Finance." localSheetId="8" hidden="1">{"Pro cost",#N/A,FALSE,"การเงิน";"balance1",#N/A,FALSE,"การเงิน";"balance2",#N/A,FALSE,"การเงิน";"cap",#N/A,FALSE,"การเงิน";"irr0",#N/A,FALSE,"การเงิน";"profit",#N/A,FALSE,"การเงิน";"ratios",#N/A,FALSE,"การเงิน";"source1",#N/A,FALSE,"การเงิน";"source2",#N/A,FALSE,"การเงิน"}</definedName>
    <definedName name="wrn.Finance." localSheetId="5" hidden="1">{"Pro cost",#N/A,FALSE,"การเงิน";"balance1",#N/A,FALSE,"การเงิน";"balance2",#N/A,FALSE,"การเงิน";"cap",#N/A,FALSE,"การเงิน";"irr0",#N/A,FALSE,"การเงิน";"profit",#N/A,FALSE,"การเงิน";"ratios",#N/A,FALSE,"การเงิน";"source1",#N/A,FALSE,"การเงิน";"source2",#N/A,FALSE,"การเงิน"}</definedName>
    <definedName name="wrn.Finance." localSheetId="7" hidden="1">{"Pro cost",#N/A,FALSE,"การเงิน";"balance1",#N/A,FALSE,"การเงิน";"balance2",#N/A,FALSE,"การเงิน";"cap",#N/A,FALSE,"การเงิน";"irr0",#N/A,FALSE,"การเงิน";"profit",#N/A,FALSE,"การเงิน";"ratios",#N/A,FALSE,"การเงิน";"source1",#N/A,FALSE,"การเงิน";"source2",#N/A,FALSE,"การเงิน"}</definedName>
    <definedName name="wrn.Finance." localSheetId="3" hidden="1">{"Pro cost",#N/A,FALSE,"การเงิน";"balance1",#N/A,FALSE,"การเงิน";"balance2",#N/A,FALSE,"การเงิน";"cap",#N/A,FALSE,"การเงิน";"irr0",#N/A,FALSE,"การเงิน";"profit",#N/A,FALSE,"การเงิน";"ratios",#N/A,FALSE,"การเงิน";"source1",#N/A,FALSE,"การเงิน";"source2",#N/A,FALSE,"การเงิน"}</definedName>
    <definedName name="wrn.Finance." localSheetId="4" hidden="1">{"Pro cost",#N/A,FALSE,"การเงิน";"balance1",#N/A,FALSE,"การเงิน";"balance2",#N/A,FALSE,"การเงิน";"cap",#N/A,FALSE,"การเงิน";"irr0",#N/A,FALSE,"การเงิน";"profit",#N/A,FALSE,"การเงิน";"ratios",#N/A,FALSE,"การเงิน";"source1",#N/A,FALSE,"การเงิน";"source2",#N/A,FALSE,"การเงิน"}</definedName>
    <definedName name="wrn.Finance." localSheetId="9" hidden="1">{"Pro cost",#N/A,FALSE,"การเงิน";"balance1",#N/A,FALSE,"การเงิน";"balance2",#N/A,FALSE,"การเงิน";"cap",#N/A,FALSE,"การเงิน";"irr0",#N/A,FALSE,"การเงิน";"profit",#N/A,FALSE,"การเงิน";"ratios",#N/A,FALSE,"การเงิน";"source1",#N/A,FALSE,"การเงิน";"source2",#N/A,FALSE,"การเงิน"}</definedName>
    <definedName name="wrn.Finance." localSheetId="2" hidden="1">{"Pro cost",#N/A,FALSE,"การเงิน";"balance1",#N/A,FALSE,"การเงิน";"balance2",#N/A,FALSE,"การเงิน";"cap",#N/A,FALSE,"การเงิน";"irr0",#N/A,FALSE,"การเงิน";"profit",#N/A,FALSE,"การเงิน";"ratios",#N/A,FALSE,"การเงิน";"source1",#N/A,FALSE,"การเงิน";"source2",#N/A,FALSE,"การเงิน"}</definedName>
    <definedName name="wrn.Finance." localSheetId="0" hidden="1">{"Pro cost",#N/A,FALSE,"การเงิน";"balance1",#N/A,FALSE,"การเงิน";"balance2",#N/A,FALSE,"การเงิน";"cap",#N/A,FALSE,"การเงิน";"irr0",#N/A,FALSE,"การเงิน";"profit",#N/A,FALSE,"การเงิน";"ratios",#N/A,FALSE,"การเงิน";"source1",#N/A,FALSE,"การเงิน";"source2",#N/A,FALSE,"การเงิน"}</definedName>
    <definedName name="wrn.Finance." hidden="1">{"Pro cost",#N/A,FALSE,"การเงิน";"balance1",#N/A,FALSE,"การเงิน";"balance2",#N/A,FALSE,"การเงิน";"cap",#N/A,FALSE,"การเงิน";"irr0",#N/A,FALSE,"การเงิน";"profit",#N/A,FALSE,"การเงิน";"ratios",#N/A,FALSE,"การเงิน";"source1",#N/A,FALSE,"การเงิน";"source2",#N/A,FALSE,"การเงิน"}</definedName>
    <definedName name="wrn.Finance._1" hidden="1">{"Pro cost",#N/A,FALSE,"การเงิน";"balance1",#N/A,FALSE,"การเงิน";"balance2",#N/A,FALSE,"การเงิน";"cap",#N/A,FALSE,"การเงิน";"irr0",#N/A,FALSE,"การเงิน";"profit",#N/A,FALSE,"การเงิน";"ratios",#N/A,FALSE,"การเงิน";"source1",#N/A,FALSE,"การเงิน";"source2",#N/A,FALSE,"การเงิน"}</definedName>
    <definedName name="wrn.Finance._2" hidden="1">{"Pro cost",#N/A,FALSE,"การเงิน";"balance1",#N/A,FALSE,"การเงิน";"balance2",#N/A,FALSE,"การเงิน";"cap",#N/A,FALSE,"การเงิน";"irr0",#N/A,FALSE,"การเงิน";"profit",#N/A,FALSE,"การเงิน";"ratios",#N/A,FALSE,"การเงิน";"source1",#N/A,FALSE,"การเงิน";"source2",#N/A,FALSE,"การเงิน"}</definedName>
    <definedName name="wrwerhwjrhjwe" localSheetId="10">#REF!</definedName>
    <definedName name="wrwerhwjrhjwe" localSheetId="8">#REF!</definedName>
    <definedName name="wrwerhwjrhjwe" localSheetId="5">#REF!</definedName>
    <definedName name="wrwerhwjrhjwe" localSheetId="3">#REF!</definedName>
    <definedName name="wrwerhwjrhjwe" localSheetId="4">#REF!</definedName>
    <definedName name="wrwerhwjrhjwe" localSheetId="2">#REF!</definedName>
    <definedName name="wrwerhwjrhjwe">#REF!</definedName>
    <definedName name="wrwhrjwh" localSheetId="10">#REF!</definedName>
    <definedName name="wrwhrjwh" localSheetId="4">#REF!</definedName>
    <definedName name="wrwhrjwh" localSheetId="2">#REF!</definedName>
    <definedName name="wrwhrjwh">#REF!</definedName>
    <definedName name="wrwrji32ji23" localSheetId="10">#REF!</definedName>
    <definedName name="wrwrji32ji23" localSheetId="4">#REF!</definedName>
    <definedName name="wrwrji32ji23" localSheetId="2">#REF!</definedName>
    <definedName name="wrwrji32ji23">#REF!</definedName>
    <definedName name="ws">#N/A</definedName>
    <definedName name="wsad">#REF!</definedName>
    <definedName name="wswwwwwww" localSheetId="10">[247]finance!#REF!</definedName>
    <definedName name="wswwwwwww" localSheetId="8">[248]finance!#REF!</definedName>
    <definedName name="wswwwwwww" localSheetId="5">[249]finance!#REF!</definedName>
    <definedName name="wswwwwwww" localSheetId="3">[249]finance!#REF!</definedName>
    <definedName name="wswwwwwww" localSheetId="4">[249]finance!#REF!</definedName>
    <definedName name="wswwwwwww" localSheetId="2">[247]finance!#REF!</definedName>
    <definedName name="wswwwwwww" localSheetId="0">[248]finance!#REF!</definedName>
    <definedName name="wswwwwwww">[247]finance!#REF!</definedName>
    <definedName name="wtrw34t">#N/A</definedName>
    <definedName name="WTWETT">#N/A</definedName>
    <definedName name="WTYHDGHJE">#N/A</definedName>
    <definedName name="ww">#N/A</definedName>
    <definedName name="wwlwohfuahqfhdafhadf" localSheetId="10">[72]finance!#REF!</definedName>
    <definedName name="wwlwohfuahqfhdafhadf" localSheetId="5">[72]finance!#REF!</definedName>
    <definedName name="wwlwohfuahqfhdafhadf" localSheetId="4">[72]finance!#REF!</definedName>
    <definedName name="wwlwohfuahqfhdafhadf" localSheetId="2">[72]finance!#REF!</definedName>
    <definedName name="wwlwohfuahqfhdafhadf">[72]finance!#REF!</definedName>
    <definedName name="wwsd">#N/A</definedName>
    <definedName name="www" localSheetId="8">IF([161]FL00008!$G1048576-[161]FL00008!XFA1&lt;1,0,[161]FL00008!$G1048576-[161]FL00008!$C1)</definedName>
    <definedName name="www" localSheetId="5">IF([77]FL00008!$G1048576-[77]FL00008!XFA1&lt;1,0,[77]FL00008!$G1048576-[77]FL00008!$C1)</definedName>
    <definedName name="www" localSheetId="3">IF([77]FL00008!$G1048576-[77]FL00008!XFA1&lt;1,0,[77]FL00008!$G1048576-[77]FL00008!$C1)</definedName>
    <definedName name="www" localSheetId="4">IF([77]FL00008!$G1048576-[77]FL00008!XFA1&lt;1,0,[77]FL00008!$G1048576-[77]FL00008!$C1)</definedName>
    <definedName name="www" localSheetId="9">IF([161]FL00008!$G1048576-[161]FL00008!XFA1&lt;1,0,[161]FL00008!$G1048576-[161]FL00008!$C1)</definedName>
    <definedName name="www" localSheetId="0">IF([78]FL00008!$G1048576-[78]FL00008!XFA1&lt;1,0,[78]FL00008!$G1048576-[78]FL00008!$C1)</definedName>
    <definedName name="www">IF([79]FL00008!$G1048576-[79]FL00008!XFA1&lt;1,0,[79]FL00008!$G1048576-[79]FL00008!$C1)</definedName>
    <definedName name="wwww" localSheetId="10">IF(#REF!&lt;0.05,0,#REF!*'[79]PAYMENT (พยุงศักดิ์)'!Interest.Period)</definedName>
    <definedName name="wwww" localSheetId="8">IF(#REF!&lt;0.05,0,#REF!*'[161]PAYMENT (พยุงศักดิ์)'!Interest.Period)</definedName>
    <definedName name="wwww" localSheetId="5">IF(#REF!&lt;0.05,0,#REF!*'[77]PAYMENT (พยุงศักดิ์)'!Interest.Period)</definedName>
    <definedName name="wwww" localSheetId="3">IF(#REF!&lt;0.05,0,#REF!*'[77]PAYMENT (พยุงศักดิ์)'!Interest.Period)</definedName>
    <definedName name="wwww" localSheetId="4">IF(#REF!&lt;0.05,0,#REF!*'[77]PAYMENT (พยุงศักดิ์)'!Interest.Period)</definedName>
    <definedName name="wwww" localSheetId="9">IF(#REF!&lt;0.05,0,#REF!*'[161]PAYMENT (พยุงศักดิ์)'!Interest.Period)</definedName>
    <definedName name="wwww" localSheetId="2">IF(#REF!&lt;0.05,0,#REF!*'[79]PAYMENT (พยุงศักดิ์)'!Interest.Period)</definedName>
    <definedName name="wwww" localSheetId="0">IF(#REF!&lt;0.05,0,#REF!*'[162]PAYMENT (พยุงศักดิ์)'!Interest.Period)</definedName>
    <definedName name="wwww">IF(#REF!&lt;0.05,0,#REF!*'[79]PAYMENT (พยุงศักดิ์)'!Interest.Period)</definedName>
    <definedName name="wwwww" localSheetId="10">IF(#REF!-#REF!&lt;1,0,#REF!-#REF!)</definedName>
    <definedName name="wwwww" localSheetId="8">IF(#REF!-#REF!&lt;1,0,#REF!-#REF!)</definedName>
    <definedName name="wwwww" localSheetId="5">IF(#REF!-#REF!&lt;1,0,#REF!-#REF!)</definedName>
    <definedName name="wwwww" localSheetId="3">IF(#REF!-#REF!&lt;1,0,#REF!-#REF!)</definedName>
    <definedName name="wwwww" localSheetId="4">IF(#REF!-#REF!&lt;1,0,#REF!-#REF!)</definedName>
    <definedName name="wwwww" localSheetId="9">IF(#REF!-#REF!&lt;1,0,#REF!-#REF!)</definedName>
    <definedName name="wwwww" localSheetId="2">IF(#REF!-#REF!&lt;1,0,#REF!-#REF!)</definedName>
    <definedName name="wwwww">IF(#REF!-#REF!&lt;1,0,#REF!-#REF!)</definedName>
    <definedName name="wwwwww" localSheetId="5">'[117]Main Sum (Hotel &amp; Residences)'!#REF!</definedName>
    <definedName name="wwwwww" localSheetId="3">'[117]Main Sum (Hotel &amp; Residences)'!#REF!</definedName>
    <definedName name="wwwwww" localSheetId="4">'[117]Main Sum (Hotel &amp; Residences)'!#REF!</definedName>
    <definedName name="wwwwww">'[118]Main Sum (Hotel &amp; Residences)'!#REF!</definedName>
    <definedName name="wwwwwww" localSheetId="10">#REF!</definedName>
    <definedName name="wwwwwww" localSheetId="5">#REF!</definedName>
    <definedName name="wwwwwww" localSheetId="3">#REF!</definedName>
    <definedName name="wwwwwww" localSheetId="4">#REF!</definedName>
    <definedName name="wwwwwww" localSheetId="2">#REF!</definedName>
    <definedName name="wwwwwww">#REF!</definedName>
    <definedName name="WYTERYYT">IF(#REF!&gt;=[173]!ดเดเดก้,"",#REF!+1)</definedName>
    <definedName name="x" localSheetId="10">IF(#REF!&lt;0.05,0,IF('[355]Sheet3 (2)'!Payment.Number&lt;='[355]Sheet3 (2)'!Free_Principle,'[355]Sheet3 (2)'!Loan_Amount*'[355]Sheet3 (2)'!Interest.Period,'[355]Sheet3 (2)'!Fix_Pay))</definedName>
    <definedName name="x" localSheetId="8">IF(#REF!&lt;0.05,0,IF('[355]Sheet3 (2)'!Payment.Number&lt;='[355]Sheet3 (2)'!Free_Principle,'[355]Sheet3 (2)'!Loan_Amount*'[355]Sheet3 (2)'!Interest.Period,'[355]Sheet3 (2)'!Fix_Pay))</definedName>
    <definedName name="x" localSheetId="5">IF(#REF!&lt;0.05,0,IF('[355]Sheet3 (2)'!Payment.Number&lt;='[355]Sheet3 (2)'!Free_Principle,'[355]Sheet3 (2)'!Loan_Amount*'[355]Sheet3 (2)'!Interest.Period,'[355]Sheet3 (2)'!Fix_Pay))</definedName>
    <definedName name="x" localSheetId="3">IF(#REF!&lt;0.05,0,IF('[355]Sheet3 (2)'!Payment.Number&lt;='[355]Sheet3 (2)'!Free_Principle,'[355]Sheet3 (2)'!Loan_Amount*'[355]Sheet3 (2)'!Interest.Period,'[355]Sheet3 (2)'!Fix_Pay))</definedName>
    <definedName name="x" localSheetId="9">IF(#REF!&lt;0.05,0,IF('[355]Sheet3 (2)'!Payment.Number&lt;='[355]Sheet3 (2)'!Free_Principle,'[355]Sheet3 (2)'!Loan_Amount*'[355]Sheet3 (2)'!Interest.Period,'[355]Sheet3 (2)'!Fix_Pay))</definedName>
    <definedName name="x" localSheetId="2">IF(#REF!&lt;0.05,0,IF('[329]Sheet3 (2)'!Payment.Number&lt;='[329]Sheet3 (2)'!Free_Principle,'[329]Sheet3 (2)'!Loan_Amount*'[329]Sheet3 (2)'!Interest.Period,'[329]Sheet3 (2)'!Fix_Pay))</definedName>
    <definedName name="x" localSheetId="0">IF(#REF!&lt;0.05,0,IF('[355]Sheet3 (2)'!Payment.Number&lt;='[355]Sheet3 (2)'!Free_Principle,'[355]Sheet3 (2)'!Loan_Amount*'[355]Sheet3 (2)'!Interest.Period,'[355]Sheet3 (2)'!Fix_Pay))</definedName>
    <definedName name="x">IF(#REF!&lt;0.05,0,IF('[329]Sheet3 (2)'!Payment.Number&lt;='[329]Sheet3 (2)'!Free_Principle,'[329]Sheet3 (2)'!Loan_Amount*'[329]Sheet3 (2)'!Interest.Period,'[329]Sheet3 (2)'!Fix_Pay))</definedName>
    <definedName name="xcccc">#N/A</definedName>
    <definedName name="xcd" localSheetId="10">IF(#REF!&lt;0.05,0,#REF!*[0]!xde)</definedName>
    <definedName name="xcd" localSheetId="8">IF(#REF!&lt;0.05,0,#REF!*xde)</definedName>
    <definedName name="xcd" localSheetId="5">IF(#REF!&lt;0.05,0,#REF!*xde)</definedName>
    <definedName name="xcd" localSheetId="3">IF(#REF!&lt;0.05,0,#REF!*xde)</definedName>
    <definedName name="xcd" localSheetId="4">IF(#REF!&lt;0.05,0,#REF!*xde)</definedName>
    <definedName name="xcd" localSheetId="9">IF(#REF!&lt;0.05,0,#REF!*xde)</definedName>
    <definedName name="xcd" localSheetId="2">IF(#REF!&lt;0.05,0,#REF!*[0]!xde)</definedName>
    <definedName name="xcd" localSheetId="0">IF(#REF!&lt;0.05,0,#REF!*xde)</definedName>
    <definedName name="xcd">IF(#REF!&lt;0.05,0,#REF!*xde)</definedName>
    <definedName name="xcds">#N/A</definedName>
    <definedName name="xcvfv" localSheetId="5">'[113]PN47-0818'!$D$7</definedName>
    <definedName name="xcvfv" localSheetId="3">'[113]PN47-0818'!$D$7</definedName>
    <definedName name="xcvfv" localSheetId="4">'[113]PN47-0818'!$D$7</definedName>
    <definedName name="xcvfv" localSheetId="0">'[171]PN47-0818'!$D$7</definedName>
    <definedName name="xcvfv">'[113]PN47-0818'!$D$7</definedName>
    <definedName name="xcxzv" localSheetId="5">#REF!</definedName>
    <definedName name="xcxzv" localSheetId="3">#REF!</definedName>
    <definedName name="xcxzv" localSheetId="0">#REF!</definedName>
    <definedName name="xcxzv">#REF!</definedName>
    <definedName name="xd" localSheetId="5">[115]FL00008!$D$2</definedName>
    <definedName name="xd" localSheetId="3">[115]FL00008!$D$2</definedName>
    <definedName name="xd" localSheetId="4">[115]FL00008!$D$2</definedName>
    <definedName name="xd" localSheetId="0">[116]FL00008!$D$2</definedName>
    <definedName name="xd">[115]FL00008!$D$2</definedName>
    <definedName name="xde">#N/A</definedName>
    <definedName name="xdfgdfg" localSheetId="8">IF(#REF!&gt;=[81]ฟอร์มเบิกเงินกู้เปล่า!Total.Payment,"",#REF!+1)</definedName>
    <definedName name="xdfgdfg" localSheetId="9">IF(#REF!&gt;=[0]!Total.Payment,"",#REF!+1)</definedName>
    <definedName name="xdfgdfg" localSheetId="2">IF(#REF!&gt;='ภพ 30'!Total.Payment,"",#REF!+1)</definedName>
    <definedName name="xdfgdfg">#N/A</definedName>
    <definedName name="xdss">#N/A</definedName>
    <definedName name="xsfs" localSheetId="5">#REF!</definedName>
    <definedName name="xsfs" localSheetId="3">#REF!</definedName>
    <definedName name="xsfs" localSheetId="0">#REF!</definedName>
    <definedName name="xsfs">#REF!</definedName>
    <definedName name="xx" localSheetId="10">#REF!</definedName>
    <definedName name="xx" localSheetId="8">#REF!</definedName>
    <definedName name="xx" localSheetId="4">#REF!</definedName>
    <definedName name="xx" localSheetId="2">#REF!</definedName>
    <definedName name="xx">#REF!</definedName>
    <definedName name="xxdf">#REF!</definedName>
    <definedName name="xxxx" localSheetId="8">[373]FS!$F$90:$G$91,[373]FS!$I$90:$I$91,[373]FS!$K$90:$K$91,[373]FS!$F$93:$G$93,[373]FS!$I$93,[373]FS!$K$93,[373]FS!$F$95:$G$96,[373]FS!$I$95:$I$96,[373]FS!$K$95:$K$96,[373]FS!$F$98:$G$99,[373]FS!$I$98:$I$99,[373]FS!$K$98:$K$99,[373]FS!$F$101:$G$101,[373]FS!$I$101,[373]FS!$K$101,[373]FS!$F$103:$G$103,[373]FS!$I$103,[373]FS!$K$103,[373]FS!$F$105:$G$105,[373]FS!$I$105,[373]FS!$K$105</definedName>
    <definedName name="xxxx" localSheetId="5">[374]FS!$F$90:$G$91,[374]FS!$I$90:$I$91,[374]FS!$K$90:$K$91,[374]FS!$F$93:$G$93,[374]FS!$I$93,[374]FS!$K$93,[374]FS!$F$95:$G$96,[374]FS!$I$95:$I$96,[374]FS!$K$95:$K$96,[374]FS!$F$98:$G$99,[374]FS!$I$98:$I$99,[374]FS!$K$98:$K$99,[374]FS!$F$101:$G$101,[374]FS!$I$101,[374]FS!$K$101,[374]FS!$F$103:$G$103,[374]FS!$I$103,[374]FS!$K$103,[374]FS!$F$105:$G$105,[374]FS!$I$105,[374]FS!$K$105</definedName>
    <definedName name="xxxx" localSheetId="3">[374]FS!$F$90:$G$91,[374]FS!$I$90:$I$91,[374]FS!$K$90:$K$91,[374]FS!$F$93:$G$93,[374]FS!$I$93,[374]FS!$K$93,[374]FS!$F$95:$G$96,[374]FS!$I$95:$I$96,[374]FS!$K$95:$K$96,[374]FS!$F$98:$G$99,[374]FS!$I$98:$I$99,[374]FS!$K$98:$K$99,[374]FS!$F$101:$G$101,[374]FS!$I$101,[374]FS!$K$101,[374]FS!$F$103:$G$103,[374]FS!$I$103,[374]FS!$K$103,[374]FS!$F$105:$G$105,[374]FS!$I$105,[374]FS!$K$105</definedName>
    <definedName name="xxxx" localSheetId="4">[374]FS!$F$90:$G$91,[374]FS!$I$90:$I$91,[374]FS!$K$90:$K$91,[374]FS!$F$93:$G$93,[374]FS!$I$93,[374]FS!$K$93,[374]FS!$F$95:$G$96,[374]FS!$I$95:$I$96,[374]FS!$K$95:$K$96,[374]FS!$F$98:$G$99,[374]FS!$I$98:$I$99,[374]FS!$K$98:$K$99,[374]FS!$F$101:$G$101,[374]FS!$I$101,[374]FS!$K$101,[374]FS!$F$103:$G$103,[374]FS!$I$103,[374]FS!$K$103,[374]FS!$F$105:$G$105,[374]FS!$I$105,[374]FS!$K$105</definedName>
    <definedName name="xxxx" localSheetId="0">[373]FS!$F$90:$G$91,[373]FS!$I$90:$I$91,[373]FS!$K$90:$K$91,[373]FS!$F$93:$G$93,[373]FS!$I$93,[373]FS!$K$93,[373]FS!$F$95:$G$96,[373]FS!$I$95:$I$96,[373]FS!$K$95:$K$96,[373]FS!$F$98:$G$99,[373]FS!$I$98:$I$99,[373]FS!$K$98:$K$99,[373]FS!$F$101:$G$101,[373]FS!$I$101,[373]FS!$K$101,[373]FS!$F$103:$G$103,[373]FS!$I$103,[373]FS!$K$103,[373]FS!$F$105:$G$105,[373]FS!$I$105,[373]FS!$K$105</definedName>
    <definedName name="xxxx">[375]FS!$F$90:$G$91,[375]FS!$I$90:$I$91,[375]FS!$K$90:$K$91,[375]FS!$F$93:$G$93,[375]FS!$I$93,[375]FS!$K$93,[375]FS!$F$95:$G$96,[375]FS!$I$95:$I$96,[375]FS!$K$95:$K$96,[375]FS!$F$98:$G$99,[375]FS!$I$98:$I$99,[375]FS!$K$98:$K$99,[375]FS!$F$101:$G$101,[375]FS!$I$101,[375]FS!$K$101,[375]FS!$F$103:$G$103,[375]FS!$I$103,[375]FS!$K$103,[375]FS!$F$105:$G$105,[375]FS!$I$105,[375]FS!$K$105</definedName>
    <definedName name="xxxxx">#N/A</definedName>
    <definedName name="xxxxxxx" localSheetId="10">#REF!</definedName>
    <definedName name="xxxxxxx" localSheetId="8">#REF!</definedName>
    <definedName name="xxxxxxx" localSheetId="5">#REF!</definedName>
    <definedName name="xxxxxxx" localSheetId="3">#REF!</definedName>
    <definedName name="xxxxxxx" localSheetId="2">#REF!</definedName>
    <definedName name="xxxxxxx">#REF!</definedName>
    <definedName name="xxxxxxxxxx" localSheetId="10">#REF!</definedName>
    <definedName name="xxxxxxxxxx" localSheetId="2">#REF!</definedName>
    <definedName name="xxxxxxxxxx">#REF!</definedName>
    <definedName name="xxxxxxxxxxx" localSheetId="5">IF(#REF!&gt;=[13]!hhhhhhh,"",#REF!+1)</definedName>
    <definedName name="xxxxxxxxxxx" localSheetId="3">IF(#REF!&gt;=[13]!hhhhhhh,"",#REF!+1)</definedName>
    <definedName name="xxxxxxxxxxx" localSheetId="4">IF(#REF!&gt;=[13]!hhhhhhh,"",#REF!+1)</definedName>
    <definedName name="xxxxxxxxxxx" localSheetId="0">IF(#REF!&gt;=[14]!hhhhhhh,"",#REF!+1)</definedName>
    <definedName name="xxxxxxxxxxx">IF(#REF!&gt;=[14]!hhhhhhh,"",#REF!+1)</definedName>
    <definedName name="xxxxxxxxxxxzzzzzzzzzzzzzz" localSheetId="10">[28]finance!#REF!</definedName>
    <definedName name="xxxxxxxxxxxzzzzzzzzzzzzzz" localSheetId="5">[28]finance!#REF!</definedName>
    <definedName name="xxxxxxxxxxxzzzzzzzzzzzzzz" localSheetId="3">[28]finance!#REF!</definedName>
    <definedName name="xxxxxxxxxxxzzzzzzzzzzzzzz" localSheetId="4">[28]finance!#REF!</definedName>
    <definedName name="xxxxxxxxxxxzzzzzzzzzzzzzz" localSheetId="2">[28]finance!#REF!</definedName>
    <definedName name="xxxxxxxxxxxzzzzzzzzzzzzzz">[28]finance!#REF!</definedName>
    <definedName name="xz">#N/A</definedName>
    <definedName name="XZC" localSheetId="5">#REF!</definedName>
    <definedName name="XZC" localSheetId="3">#REF!</definedName>
    <definedName name="XZC" localSheetId="0">#REF!</definedName>
    <definedName name="XZC">#REF!</definedName>
    <definedName name="xzvxzx">#N/A</definedName>
    <definedName name="xzxzxzxzx" localSheetId="10">[119]finance!#REF!</definedName>
    <definedName name="xzxzxzxzx" localSheetId="5">[119]finance!#REF!</definedName>
    <definedName name="xzxzxzxzx" localSheetId="3">[119]finance!#REF!</definedName>
    <definedName name="xzxzxzxzx" localSheetId="4">[119]finance!#REF!</definedName>
    <definedName name="xzxzxzxzx" localSheetId="2">[119]finance!#REF!</definedName>
    <definedName name="xzxzxzxzx">[119]finance!#REF!</definedName>
    <definedName name="y" localSheetId="5">#N/A</definedName>
    <definedName name="y" localSheetId="4">#N/A</definedName>
    <definedName name="y" localSheetId="0">IF(#REF!&gt;='[9]รายชื่อบริษัทเช่า ปี 55'!Total.Payment,"",#REF!+1)</definedName>
    <definedName name="y">#N/A</definedName>
    <definedName name="y_1">#N/A</definedName>
    <definedName name="y_2">#N/A</definedName>
    <definedName name="Y_BIGRIGHT_4___">#N/A</definedName>
    <definedName name="ya">#N/A</definedName>
    <definedName name="yayahdwsisyss" localSheetId="10">#REF!</definedName>
    <definedName name="yayahdwsisyss" localSheetId="8">#REF!</definedName>
    <definedName name="yayahdwsisyss" localSheetId="5">#REF!</definedName>
    <definedName name="yayahdwsisyss" localSheetId="3">#REF!</definedName>
    <definedName name="yayahdwsisyss" localSheetId="4">#REF!</definedName>
    <definedName name="yayahdwsisyss" localSheetId="2">#REF!</definedName>
    <definedName name="yayahdwsisyss">#REF!</definedName>
    <definedName name="yet" localSheetId="10">IF(#REF!-#REF!&lt;1,0,#REF!-#REF!)</definedName>
    <definedName name="yet" localSheetId="8">IF(#REF!-#REF!&lt;1,0,#REF!-#REF!)</definedName>
    <definedName name="yet" localSheetId="5">IF(#REF!-#REF!&lt;1,0,#REF!-#REF!)</definedName>
    <definedName name="yet" localSheetId="3">IF(#REF!-#REF!&lt;1,0,#REF!-#REF!)</definedName>
    <definedName name="yet" localSheetId="4">IF(#REF!-#REF!&lt;1,0,#REF!-#REF!)</definedName>
    <definedName name="yet" localSheetId="9">IF(#REF!-#REF!&lt;1,0,#REF!-#REF!)</definedName>
    <definedName name="yet" localSheetId="2">IF(#REF!-#REF!&lt;1,0,#REF!-#REF!)</definedName>
    <definedName name="yet">IF(#REF!-#REF!&lt;1,0,#REF!-#REF!)</definedName>
    <definedName name="yett" localSheetId="10">IF(#REF!-#REF!&lt;1,0,#REF!-#REF!)</definedName>
    <definedName name="yett" localSheetId="8">IF(#REF!-#REF!&lt;1,0,#REF!-#REF!)</definedName>
    <definedName name="yett" localSheetId="5">IF(#REF!-#REF!&lt;1,0,#REF!-#REF!)</definedName>
    <definedName name="yett" localSheetId="3">IF(#REF!-#REF!&lt;1,0,#REF!-#REF!)</definedName>
    <definedName name="yett" localSheetId="4">IF(#REF!-#REF!&lt;1,0,#REF!-#REF!)</definedName>
    <definedName name="yett" localSheetId="2">IF(#REF!-#REF!&lt;1,0,#REF!-#REF!)</definedName>
    <definedName name="yett">IF(#REF!-#REF!&lt;1,0,#REF!-#REF!)</definedName>
    <definedName name="yfdgfdg" localSheetId="4">#REF!</definedName>
    <definedName name="yfdgfdg">#REF!</definedName>
    <definedName name="yh">IF('[376]Pament(ธพว.54)'!$H1048576-'[376]Pament(ธพว.54)'!XFA1&lt;1,0,'[376]Pament(ธพว.54)'!$H1048576-'[376]Pament(ธพว.54)'!$D1)</definedName>
    <definedName name="yhnbtghdfgadfg" localSheetId="10">[108]finance!#REF!</definedName>
    <definedName name="yhnbtghdfgadfg" localSheetId="8">[109]finance!#REF!</definedName>
    <definedName name="yhnbtghdfgadfg" localSheetId="5">[110]finance!#REF!</definedName>
    <definedName name="yhnbtghdfgadfg" localSheetId="3">[110]finance!#REF!</definedName>
    <definedName name="yhnbtghdfgadfg" localSheetId="4">[110]finance!#REF!</definedName>
    <definedName name="yhnbtghdfgadfg" localSheetId="2">[108]finance!#REF!</definedName>
    <definedName name="yhnbtghdfgadfg" localSheetId="0">[109]finance!#REF!</definedName>
    <definedName name="yhnbtghdfgadfg">[108]finance!#REF!</definedName>
    <definedName name="yhtttt" localSheetId="10">[108]finance!#REF!</definedName>
    <definedName name="yhtttt" localSheetId="8">[109]finance!#REF!</definedName>
    <definedName name="yhtttt" localSheetId="5">[110]finance!#REF!</definedName>
    <definedName name="yhtttt" localSheetId="3">[110]finance!#REF!</definedName>
    <definedName name="yhtttt" localSheetId="4">[110]finance!#REF!</definedName>
    <definedName name="yhtttt" localSheetId="2">[108]finance!#REF!</definedName>
    <definedName name="yhtttt" localSheetId="0">[109]finance!#REF!</definedName>
    <definedName name="yhtttt">[108]finance!#REF!</definedName>
    <definedName name="yhuh" localSheetId="10">#REF!</definedName>
    <definedName name="yhuh" localSheetId="8">#REF!</definedName>
    <definedName name="yhuh" localSheetId="5">#REF!</definedName>
    <definedName name="yhuh" localSheetId="3">#REF!</definedName>
    <definedName name="yhuh" localSheetId="4">#REF!</definedName>
    <definedName name="yhuh" localSheetId="2">#REF!</definedName>
    <definedName name="yhuh">#REF!</definedName>
    <definedName name="yooo">#N/A</definedName>
    <definedName name="you">#N/A</definedName>
    <definedName name="YRTNBD">#N/A</definedName>
    <definedName name="yrwieyruwyruwyruw" localSheetId="10">#REF!</definedName>
    <definedName name="yrwieyruwyruwyruw" localSheetId="8">#REF!</definedName>
    <definedName name="yrwieyruwyruwyruw" localSheetId="5">#REF!</definedName>
    <definedName name="yrwieyruwyruwyruw" localSheetId="3">#REF!</definedName>
    <definedName name="yrwieyruwyruwyruw" localSheetId="4">#REF!</definedName>
    <definedName name="yrwieyruwyruwyruw" localSheetId="2">#REF!</definedName>
    <definedName name="yrwieyruwyruwyruw">#REF!</definedName>
    <definedName name="YTRN">#N/A</definedName>
    <definedName name="YTTNBDHN">#N/A</definedName>
    <definedName name="yui" localSheetId="10">#REF!</definedName>
    <definedName name="yui" localSheetId="4">#REF!</definedName>
    <definedName name="yui" localSheetId="2">#REF!</definedName>
    <definedName name="yui">#REF!</definedName>
    <definedName name="yuwyqreuiyishfhasf8wjw" localSheetId="10">#REF!</definedName>
    <definedName name="yuwyqreuiyishfhasf8wjw" localSheetId="4">#REF!</definedName>
    <definedName name="yuwyqreuiyishfhasf8wjw" localSheetId="2">#REF!</definedName>
    <definedName name="yuwyqreuiyishfhasf8wjw">#REF!</definedName>
    <definedName name="yy">#N/A</definedName>
    <definedName name="yy1.2" localSheetId="10">IF(#REF!&gt;=[0]!tp1.2,"",#REF!+1)</definedName>
    <definedName name="yy1.2" localSheetId="8">IF(#REF!&gt;=Statement!tp1.2,"",#REF!+1)</definedName>
    <definedName name="yy1.2" localSheetId="5">IF(#REF!&gt;=tp1.2,"",#REF!+1)</definedName>
    <definedName name="yy1.2" localSheetId="3">IF(#REF!&gt;=tp1.2,"",#REF!+1)</definedName>
    <definedName name="yy1.2" localSheetId="4">IF(#REF!&gt;=tp1.2,"",#REF!+1)</definedName>
    <definedName name="yy1.2" localSheetId="9">IF(#REF!&gt;=งบสรรพากร!tp1.2,"",#REF!+1)</definedName>
    <definedName name="yy1.2" localSheetId="2">IF(#REF!&gt;='ภพ 30'!tp1.2,"",#REF!+1)</definedName>
    <definedName name="yy1.2" localSheetId="0">IF(#REF!&gt;=tp1.2,"",#REF!+1)</definedName>
    <definedName name="yy1.2">IF(#REF!&gt;=tp1.2,"",#REF!+1)</definedName>
    <definedName name="yyy">#N/A</definedName>
    <definedName name="yyyyyyyyyyyyyyyyyy" localSheetId="10">[172]finance!#REF!</definedName>
    <definedName name="yyyyyyyyyyyyyyyyyy" localSheetId="8">[172]finance!#REF!</definedName>
    <definedName name="yyyyyyyyyyyyyyyyyy" localSheetId="5">[172]finance!#REF!</definedName>
    <definedName name="yyyyyyyyyyyyyyyyyy" localSheetId="3">[172]finance!#REF!</definedName>
    <definedName name="yyyyyyyyyyyyyyyyyy" localSheetId="4">[172]finance!#REF!</definedName>
    <definedName name="yyyyyyyyyyyyyyyyyy" localSheetId="2">[172]finance!#REF!</definedName>
    <definedName name="yyyyyyyyyyyyyyyyyy">[172]finance!#REF!</definedName>
    <definedName name="z" localSheetId="10">#REF!</definedName>
    <definedName name="z" localSheetId="5">#REF!</definedName>
    <definedName name="z" localSheetId="3">#REF!</definedName>
    <definedName name="z" localSheetId="4">#REF!</definedName>
    <definedName name="z" localSheetId="2">#REF!</definedName>
    <definedName name="z">#REF!</definedName>
    <definedName name="z_1" localSheetId="4">#REF!</definedName>
    <definedName name="z_1">#REF!</definedName>
    <definedName name="zaxsdc" localSheetId="10">[28]finance!#REF!</definedName>
    <definedName name="zaxsdc" localSheetId="8">[28]finance!#REF!</definedName>
    <definedName name="zaxsdc" localSheetId="5">[28]finance!#REF!</definedName>
    <definedName name="zaxsdc" localSheetId="3">[28]finance!#REF!</definedName>
    <definedName name="zaxsdc" localSheetId="4">[28]finance!#REF!</definedName>
    <definedName name="zaxsdc" localSheetId="2">[28]finance!#REF!</definedName>
    <definedName name="zaxsdc">[28]finance!#REF!</definedName>
    <definedName name="zo" localSheetId="10">#REF!</definedName>
    <definedName name="zo" localSheetId="8">#REF!</definedName>
    <definedName name="zo" localSheetId="5">#REF!</definedName>
    <definedName name="zo" localSheetId="3">#REF!</definedName>
    <definedName name="zo" localSheetId="4">#REF!</definedName>
    <definedName name="zo" localSheetId="2">#REF!</definedName>
    <definedName name="zo">#REF!</definedName>
    <definedName name="zon36" localSheetId="10">#REF!</definedName>
    <definedName name="zon36" localSheetId="2">#REF!</definedName>
    <definedName name="zon36">#REF!</definedName>
    <definedName name="Zone_I" localSheetId="4">#REF!</definedName>
    <definedName name="Zone_I">#REF!</definedName>
    <definedName name="Zone_Indus" localSheetId="10">#REF!</definedName>
    <definedName name="Zone_Indus" localSheetId="8">#REF!</definedName>
    <definedName name="Zone_Indus" localSheetId="2">#REF!</definedName>
    <definedName name="Zone_Indus">#REF!</definedName>
    <definedName name="zone36" localSheetId="10">#REF!</definedName>
    <definedName name="zone36" localSheetId="2">#REF!</definedName>
    <definedName name="zone36">#REF!</definedName>
    <definedName name="ZV" localSheetId="5">IF(#REF!&lt;0.05,0,#REF!-#REF!)</definedName>
    <definedName name="ZV" localSheetId="3">IF(#REF!&lt;0.05,0,#REF!-#REF!)</definedName>
    <definedName name="ZV" localSheetId="0">IF(#REF!&lt;0.05,0,#REF!-#REF!)</definedName>
    <definedName name="ZV">IF(#REF!&lt;0.05,0,#REF!-#REF!)</definedName>
    <definedName name="zvzxvzx">ROW(#REF!)</definedName>
    <definedName name="Zx" localSheetId="5">IF(#REF!-#REF!&lt;1,0,#REF!-#REF!)</definedName>
    <definedName name="Zx" localSheetId="3">IF(#REF!-#REF!&lt;1,0,#REF!-#REF!)</definedName>
    <definedName name="Zx" localSheetId="0">IF(#REF!-#REF!&lt;1,0,#REF!-#REF!)</definedName>
    <definedName name="Zx">IF(#REF!-#REF!&lt;1,0,#REF!-#REF!)</definedName>
    <definedName name="zz" localSheetId="8">#REF!</definedName>
    <definedName name="zz" localSheetId="5">'[377]กำไร-ขาดทุน(ภายใน)'!Interest_Rate/12</definedName>
    <definedName name="zz" localSheetId="3">'[377]กำไร-ขาดทุน(ภายใน)'!Interest_Rate/12</definedName>
    <definedName name="zz" localSheetId="4">'[377]กำไร-ขาดทุน(ภายใน)'!Interest_Rate/12</definedName>
    <definedName name="zz" localSheetId="9">#REF!</definedName>
    <definedName name="zz" localSheetId="0">#REF!</definedName>
    <definedName name="zz">'[378]กำไร-ขาดทุน(ภายใน)'!Interest_Rate/12</definedName>
    <definedName name="zzzz" localSheetId="10">IF([379]ตารางชำระหนี้!#REF!&lt;0.05,0,[379]ตารางชำระหนี้!#REF!*[0]!oooo)</definedName>
    <definedName name="zzzz" localSheetId="8">IF([380]ตารางชำระหนี้!#REF!&lt;0.05,0,[380]ตารางชำระหนี้!#REF!*oooo)</definedName>
    <definedName name="zzzz" localSheetId="5">IF([381]ตารางชำระหนี้!#REF!&lt;0.05,0,[381]ตารางชำระหนี้!#REF!*oooo)</definedName>
    <definedName name="zzzz" localSheetId="3">IF([381]ตารางชำระหนี้!#REF!&lt;0.05,0,[381]ตารางชำระหนี้!#REF!*oooo)</definedName>
    <definedName name="zzzz" localSheetId="4">IF([381]ตารางชำระหนี้!#REF!&lt;0.05,0,[381]ตารางชำระหนี้!#REF!*oooo)</definedName>
    <definedName name="zzzz" localSheetId="2">IF([379]ตารางชำระหนี้!#REF!&lt;0.05,0,[379]ตารางชำระหนี้!#REF!*[0]!oooo)</definedName>
    <definedName name="zzzz" localSheetId="0">IF([380]ตารางชำระหนี้!#REF!&lt;0.05,0,[380]ตารางชำระหนี้!#REF!*oooo)</definedName>
    <definedName name="zzzz">IF([379]ตารางชำระหนี้!#REF!&lt;0.05,0,[379]ตารางชำระหนี้!#REF!*oooo)</definedName>
    <definedName name="zzzzz">#N/A</definedName>
    <definedName name="zzzzzzzzxxxxxxxxxx" localSheetId="10">#REF!</definedName>
    <definedName name="zzzzzzzzxxxxxxxxxx" localSheetId="8">#REF!</definedName>
    <definedName name="zzzzzzzzxxxxxxxxxx" localSheetId="5">#REF!</definedName>
    <definedName name="zzzzzzzzxxxxxxxxxx" localSheetId="3">#REF!</definedName>
    <definedName name="zzzzzzzzxxxxxxxxxx" localSheetId="4">#REF!</definedName>
    <definedName name="zzzzzzzzxxxxxxxxxx" localSheetId="2">#REF!</definedName>
    <definedName name="zzzzzzzzxxxxxxxxxx">#REF!</definedName>
    <definedName name="zzzzzzzzzzz" localSheetId="10">#REF!</definedName>
    <definedName name="zzzzzzzzzzz" localSheetId="2">#REF!</definedName>
    <definedName name="zzzzzzzzzzz">#REF!</definedName>
    <definedName name="π">PI()</definedName>
    <definedName name="ก" localSheetId="10">IF(#REF!&lt;0.05,0,#REF!*[0]!Pay)</definedName>
    <definedName name="ก" localSheetId="8">#N/A</definedName>
    <definedName name="ก" localSheetId="5">IF(#REF!&lt;0.05,0,#REF!*Pay)</definedName>
    <definedName name="ก" localSheetId="7">IF(#REF!&lt;0.05,0,#REF!*Pay)</definedName>
    <definedName name="ก" localSheetId="3">IF(#REF!&lt;0.05,0,#REF!*Pay)</definedName>
    <definedName name="ก" localSheetId="4">IF(#REF!&lt;0.05,0,#REF!*Pay)</definedName>
    <definedName name="ก" localSheetId="9">#N/A</definedName>
    <definedName name="ก" localSheetId="2">#N/A</definedName>
    <definedName name="ก" localSheetId="0">IF(#REF!&lt;0.05,0,#REF!*Pay)</definedName>
    <definedName name="ก">IF(#REF!&lt;0.05,0,#REF!*Pay)</definedName>
    <definedName name="ก_1" localSheetId="4">#REF!</definedName>
    <definedName name="ก_1">#REF!</definedName>
    <definedName name="ก_งฟ_">#REF!</definedName>
    <definedName name="ก_ด_กด__">NA()</definedName>
    <definedName name="ก_ตต_ศ_กด__">NA()</definedName>
    <definedName name="ก_อสร_าง">#REF!</definedName>
    <definedName name="ก.พ">#REF!</definedName>
    <definedName name="กๆด" localSheetId="8">IF(#REF!&gt;=หเ,"",#REF!+1)</definedName>
    <definedName name="กๆด" localSheetId="5">#N/A</definedName>
    <definedName name="กๆด" localSheetId="4">#N/A</definedName>
    <definedName name="กๆด" localSheetId="9">IF(#REF!&gt;=หเ,"",#REF!+1)</definedName>
    <definedName name="กๆด" localSheetId="0">IF(#REF!&gt;=หเ,"",#REF!+1)</definedName>
    <definedName name="กๆด">#N/A</definedName>
    <definedName name="กก" localSheetId="8">#REF!</definedName>
    <definedName name="กก" localSheetId="9">#REF!</definedName>
    <definedName name="กก">#N/A</definedName>
    <definedName name="กก1" localSheetId="10">#REF!</definedName>
    <definedName name="กก1" localSheetId="5">#REF!</definedName>
    <definedName name="กก1" localSheetId="3">#REF!</definedName>
    <definedName name="กก1" localSheetId="2">#REF!</definedName>
    <definedName name="กก1">#REF!</definedName>
    <definedName name="กกก" localSheetId="10">IF(#REF!&lt;0.05,0,#REF!-#REF!)</definedName>
    <definedName name="กกก" localSheetId="8">IF(#REF!&lt;0.05,0,#REF!-#REF!)</definedName>
    <definedName name="กกก" localSheetId="5">IF(#REF!&lt;0.05,0,#REF!-#REF!)</definedName>
    <definedName name="กกก" localSheetId="7">IF(#REF!&lt;0.05,0,#REF!-#REF!)</definedName>
    <definedName name="กกก" localSheetId="3">IF(#REF!&lt;0.05,0,#REF!-#REF!)</definedName>
    <definedName name="กกก" localSheetId="4">IF(#REF!&lt;0.05,0,#REF!-#REF!)</definedName>
    <definedName name="กกก" localSheetId="2">IF(#REF!&lt;0.05,0,#REF!-#REF!)</definedName>
    <definedName name="กกก" localSheetId="0">IF(#REF!&lt;0.05,0,#REF!-#REF!)</definedName>
    <definedName name="กกก">IF(#REF!&lt;0.05,0,#REF!-#REF!)</definedName>
    <definedName name="กกกก" localSheetId="10">IF([382]ผ่อนชำระ!$A1048576&gt;=[0]!อ,"",[382]ผ่อนชำระ!$A1048576+1)</definedName>
    <definedName name="กกกก" localSheetId="8">#N/A</definedName>
    <definedName name="กกกก" localSheetId="5">IF([382]ผ่อนชำระ!$A1048576&gt;=[0]!อ,"",[382]ผ่อนชำระ!$A1048576+1)</definedName>
    <definedName name="กกกก" localSheetId="3">IF([382]ผ่อนชำระ!$A1048576&gt;=[0]!อ,"",[382]ผ่อนชำระ!$A1048576+1)</definedName>
    <definedName name="กกกก" localSheetId="4">IF([382]ผ่อนชำระ!$A1048576&gt;=[0]!อ,"",[382]ผ่อนชำระ!$A1048576+1)</definedName>
    <definedName name="กกกก" localSheetId="9">IF([383]ผ่อนชำระ!$A1048576&gt;=อ,"",[383]ผ่อนชำระ!$A1048576+1)</definedName>
    <definedName name="กกกก" localSheetId="2">IF([384]ผ่อนชำระ!$A1048576&gt;=[0]!อ,"",[384]ผ่อนชำระ!$A1048576+1)</definedName>
    <definedName name="กกกก" localSheetId="0">#N/A</definedName>
    <definedName name="กกกก">IF([384]ผ่อนชำระ!$A1048576&gt;=อ,"",[384]ผ่อนชำระ!$A1048576+1)</definedName>
    <definedName name="กกกกก" localSheetId="10">#N/A</definedName>
    <definedName name="กกกกก" localSheetId="8">#N/A</definedName>
    <definedName name="กกกกก" localSheetId="5">#N/A</definedName>
    <definedName name="กกกกก" localSheetId="3">#N/A</definedName>
    <definedName name="กกกกก" localSheetId="9">#N/A</definedName>
    <definedName name="กกกกก" localSheetId="2">IF(#REF!&gt;=[0]!ฟฟฟฟฟ,"",#REF!+1)</definedName>
    <definedName name="กกกกก" localSheetId="0">#N/A</definedName>
    <definedName name="กกกกก">IF(#REF!&gt;=ฟฟฟฟฟ,"",#REF!+1)</definedName>
    <definedName name="กกกกกก" localSheetId="10">#REF!</definedName>
    <definedName name="กกกกกก" localSheetId="8">#REF!</definedName>
    <definedName name="กกกกกก" localSheetId="5">#REF!</definedName>
    <definedName name="กกกกกก" localSheetId="3">#REF!</definedName>
    <definedName name="กกกกกก" localSheetId="2">#REF!</definedName>
    <definedName name="กกกกกก">#REF!</definedName>
    <definedName name="กกกกกกก" localSheetId="10">#REF!</definedName>
    <definedName name="กกกกกกก" localSheetId="2">#REF!</definedName>
    <definedName name="กกกกกกก">#REF!</definedName>
    <definedName name="กกกกกกกกกก">#N/A</definedName>
    <definedName name="กกกดเกแ">#N/A</definedName>
    <definedName name="กกด">#N/A</definedName>
    <definedName name="กกท" localSheetId="10">IF(#REF!="",0,#REF!+#REF!)</definedName>
    <definedName name="กกท" localSheetId="8">IF(#REF!="",0,#REF!+#REF!)</definedName>
    <definedName name="กกท" localSheetId="5">IF(#REF!="",0,#REF!+#REF!)</definedName>
    <definedName name="กกท" localSheetId="3">IF(#REF!="",0,#REF!+#REF!)</definedName>
    <definedName name="กกท" localSheetId="4">IF(#REF!="",0,#REF!+#REF!)</definedName>
    <definedName name="กกท" localSheetId="2">IF(#REF!="",0,#REF!+#REF!)</definedName>
    <definedName name="กกท">IF(#REF!="",0,#REF!+#REF!)</definedName>
    <definedName name="กกสหา" localSheetId="5">IF(#REF!="",0,#REF!+#REF!)</definedName>
    <definedName name="กกสหา" localSheetId="3">IF(#REF!="",0,#REF!+#REF!)</definedName>
    <definedName name="กกสหา" localSheetId="4">IF(#REF!="",0,#REF!+#REF!)</definedName>
    <definedName name="กกสหา">IF(#REF!="",0,#REF!+#REF!)</definedName>
    <definedName name="กกห" localSheetId="5">IF([193]PAYMENT!$A1048576&gt;=[18]!พดำดด,"",[193]PAYMENT!$A1048576+1)</definedName>
    <definedName name="กกห" localSheetId="3">IF([193]PAYMENT!$A1048576&gt;=[18]!พดำดด,"",[193]PAYMENT!$A1048576+1)</definedName>
    <definedName name="กกห" localSheetId="4">IF([193]PAYMENT!$A1048576&gt;=[18]!พดำดด,"",[193]PAYMENT!$A1048576+1)</definedName>
    <definedName name="กกห" localSheetId="0">IF(#REF!&gt;=[194]!พดำดด,"",#REF!+1)</definedName>
    <definedName name="กกห">IF(#REF!&gt;=[194]!พดำดด,"",#REF!+1)</definedName>
    <definedName name="กกหก" localSheetId="10">#REF!</definedName>
    <definedName name="กกหก" localSheetId="5">#REF!</definedName>
    <definedName name="กกหก" localSheetId="3">#REF!</definedName>
    <definedName name="กกหก" localSheetId="4">#REF!</definedName>
    <definedName name="กกหก" localSheetId="2">#REF!</definedName>
    <definedName name="กกหก">#REF!</definedName>
    <definedName name="กกาาก" localSheetId="8">#N/A</definedName>
    <definedName name="กกาาก" localSheetId="9">([0]!Term_In_Year*12)+[0]!Term_In_Month</definedName>
    <definedName name="กกาาก">#N/A</definedName>
    <definedName name="กด" localSheetId="8">#N/A</definedName>
    <definedName name="กด" localSheetId="9">IF([385]ผ่อนชำระ!$A1048576&gt;=[0]!Total.Payment,"",[385]ผ่อนชำระ!$A1048576+1)</definedName>
    <definedName name="กด">#N/A</definedName>
    <definedName name="กด_ก_">#N/A</definedName>
    <definedName name="กด_กด_กอ_">#N/A</definedName>
    <definedName name="กด_เกดดกด">#N/A</definedName>
    <definedName name="กดก">#N/A</definedName>
    <definedName name="กด้ก้" localSheetId="10">IF(#REF!&lt;0.05,0,#REF!*[0]!แแแ)</definedName>
    <definedName name="กด้ก้" localSheetId="8">IF(#REF!&lt;0.05,0,#REF!*Statement!แแแ)</definedName>
    <definedName name="กด้ก้" localSheetId="5">IF(#REF!&lt;0.05,0,#REF!*แแแ)</definedName>
    <definedName name="กด้ก้" localSheetId="7">IF(#REF!&lt;0.05,0,#REF!*แแแ)</definedName>
    <definedName name="กด้ก้" localSheetId="3">IF(#REF!&lt;0.05,0,#REF!*แแแ)</definedName>
    <definedName name="กด้ก้" localSheetId="4">IF(#REF!&lt;0.05,0,#REF!*แแแ)</definedName>
    <definedName name="กด้ก้" localSheetId="9">IF(#REF!&lt;0.05,0,#REF!*งบสรรพากร!แแแ)</definedName>
    <definedName name="กด้ก้" localSheetId="2">IF(#REF!&lt;0.05,0,#REF!*[0]!แแแ)</definedName>
    <definedName name="กด้ก้" localSheetId="0">IF(#REF!&lt;0.05,0,#REF!*แแแ)</definedName>
    <definedName name="กด้ก้">IF(#REF!&lt;0.05,0,#REF!*แแแ)</definedName>
    <definedName name="กดกห">#N/A</definedName>
    <definedName name="กดเกด" localSheetId="8">#N/A</definedName>
    <definedName name="กดเกด" localSheetId="9">([0]!Term_In_Year*12)+[0]!Term_In_Month</definedName>
    <definedName name="กดเกด">#N/A</definedName>
    <definedName name="กดเกดเกดเ" localSheetId="5">[387]PaymentPN5!$D$6</definedName>
    <definedName name="กดเกดเกดเ" localSheetId="3">[387]PaymentPN5!$D$6</definedName>
    <definedName name="กดเกดเกดเ" localSheetId="4">[387]PaymentPN5!$D$6</definedName>
    <definedName name="กดเกดเกดเ">[388]PaymentPN5!$D$6</definedName>
    <definedName name="กด้เกดดกด" localSheetId="8">#N/A</definedName>
    <definedName name="กด้เกดดกด" localSheetId="9">IF('[386]Cash Flow'!poioii&gt;[0]!First_Payment,1,"")</definedName>
    <definedName name="กด้เกดดกด">#N/A</definedName>
    <definedName name="กดเ">#N/A</definedName>
    <definedName name="กดเกดเ" localSheetId="5">[387]PaymentPN5!$F$5</definedName>
    <definedName name="กดเกดเ" localSheetId="3">[387]PaymentPN5!$F$5</definedName>
    <definedName name="กดเกดเ" localSheetId="4">[387]PaymentPN5!$F$5</definedName>
    <definedName name="กดเกดเ">[388]PaymentPN5!$F$5</definedName>
    <definedName name="กดเกดเหกดเหกด" localSheetId="5">[387]PaymentPN5!$D$7</definedName>
    <definedName name="กดเกดเหกดเหกด" localSheetId="3">[387]PaymentPN5!$D$7</definedName>
    <definedName name="กดเกดเหกดเหกด" localSheetId="4">[387]PaymentPN5!$D$7</definedName>
    <definedName name="กดเกดเหกดเหกด">[388]PaymentPN5!$D$7</definedName>
    <definedName name="กดเกเดเ" localSheetId="10">IF(#REF!&lt;0.05,0,#REF!*[0]!แแแ)</definedName>
    <definedName name="กดเกเดเ" localSheetId="8">IF(#REF!&lt;0.05,0,#REF!*Statement!แแแ)</definedName>
    <definedName name="กดเกเดเ" localSheetId="5">IF(#REF!&lt;0.05,0,#REF!*แแแ)</definedName>
    <definedName name="กดเกเดเ" localSheetId="7">IF(#REF!&lt;0.05,0,#REF!*แแแ)</definedName>
    <definedName name="กดเกเดเ" localSheetId="3">IF(#REF!&lt;0.05,0,#REF!*แแแ)</definedName>
    <definedName name="กดเกเดเ" localSheetId="4">IF(#REF!&lt;0.05,0,#REF!*แแแ)</definedName>
    <definedName name="กดเกเดเ" localSheetId="9">IF(#REF!&lt;0.05,0,#REF!*งบสรรพากร!แแแ)</definedName>
    <definedName name="กดเกเดเ" localSheetId="2">IF(#REF!&lt;0.05,0,#REF!*[0]!แแแ)</definedName>
    <definedName name="กดเกเดเ" localSheetId="0">IF(#REF!&lt;0.05,0,#REF!*แแแ)</definedName>
    <definedName name="กดเกเดเ">IF(#REF!&lt;0.05,0,#REF!*แแแ)</definedName>
    <definedName name="กดเกหดเกห">#N/A</definedName>
    <definedName name="กดดดก" localSheetId="5">Scheduled_Payment+Extra_Payment</definedName>
    <definedName name="กดดดก" localSheetId="3">Scheduled_Payment+Extra_Payment</definedName>
    <definedName name="กดดดก" localSheetId="0">Scheduled_Payment+Extra_Payment</definedName>
    <definedName name="กดดดก">Scheduled_Payment+Extra_Payment</definedName>
    <definedName name="กดพำ" localSheetId="8">IF('[113]PN47-0818'!$G1048576&lt;0.05,0,IF(kiol&lt;=vbvfv,opii*[8]!jkio,xcvfv))</definedName>
    <definedName name="กดพำ" localSheetId="5">IF('[113]PN47-0818'!$G1048576&lt;0.05,0,IF(ความต้องการ!kiol&lt;=ความต้องการ!vbvfv,ความต้องการ!opii*[8]!jkio,ความต้องการ!xcvfv))</definedName>
    <definedName name="กดพำ" localSheetId="3">IF('[113]PN47-0818'!$G1048576&lt;0.05,0,IF(โครงสร้าง!kiol&lt;=โครงสร้าง!vbvfv,โครงสร้าง!opii*[8]!jkio,โครงสร้าง!xcvfv))</definedName>
    <definedName name="กดพำ" localSheetId="4">IF('[113]PN47-0818'!$G1048576&lt;0.05,0,IF(งบการเงิน!kiol&lt;=งบการเงิน!vbvfv,งบการเงิน!opii*[8]!jkio,งบการเงิน!xcvfv))</definedName>
    <definedName name="กดพำ" localSheetId="9">IF('[113]PN47-0818'!$G1048576&lt;0.05,0,IF(kiol&lt;=vbvfv,opii*[8]!jkio,xcvfv))</definedName>
    <definedName name="กดพำ" localSheetId="0">#N/A</definedName>
    <definedName name="กดพำ">IF('[113]PN47-0818'!$G1048576&lt;0.05,0,IF(kiol&lt;=vbvfv,opii*[8]!jkio,xcvfv))</definedName>
    <definedName name="กดหกด">#N/A</definedName>
    <definedName name="กดหกดดหก">#N/A</definedName>
    <definedName name="กดหดกหดหก">IF([389]ผ่อนชำระ!$A1048576&gt;=อ,"",[389]ผ่อนชำระ!$A1048576+1)</definedName>
    <definedName name="กดหดเก">#N/A</definedName>
    <definedName name="กดเหกก">#N/A</definedName>
    <definedName name="กดิกดิกอิ" localSheetId="8">#N/A</definedName>
    <definedName name="กดิกดิกอิ" localSheetId="9">([0]!Term_In_Year*12)+[0]!Term_In_Month</definedName>
    <definedName name="กดิกดิกอิ">#N/A</definedName>
    <definedName name="กฟ">#N/A</definedName>
    <definedName name="กรรมสิทธิ์1" localSheetId="5">#REF!</definedName>
    <definedName name="กรรมสิทธิ์1" localSheetId="3">#REF!</definedName>
    <definedName name="กรรมสิทธิ์1" localSheetId="4">#REF!</definedName>
    <definedName name="กรรมสิทธิ์1">#REF!</definedName>
    <definedName name="กระต_าย">NA()</definedName>
    <definedName name="กระต่าย">#N/A</definedName>
    <definedName name="กระแส">#N/A</definedName>
    <definedName name="กระแสเงินสด" localSheetId="8">[390]การผ่อนชำระหักคชก.!$D$3</definedName>
    <definedName name="กระแสเงินสด" localSheetId="9">[390]การผ่อนชำระหักคชก.!$D$3</definedName>
    <definedName name="กระแสเงินสด">#N/A</definedName>
    <definedName name="กราฟ">#N/A</definedName>
    <definedName name="กรุงศรี1.5" localSheetId="10">#REF!</definedName>
    <definedName name="กรุงศรี1.5" localSheetId="8">#REF!</definedName>
    <definedName name="กรุงศรี1.5" localSheetId="5">#REF!</definedName>
    <definedName name="กรุงศรี1.5" localSheetId="3">#REF!</definedName>
    <definedName name="กรุงศรี1.5" localSheetId="4">#REF!</definedName>
    <definedName name="กรุงศรี1.5" localSheetId="2">#REF!</definedName>
    <definedName name="กรุงศรี1.5">#REF!</definedName>
    <definedName name="กสิกรไทย">#N/A</definedName>
    <definedName name="กห">#N/A</definedName>
    <definedName name="กหกด">#N/A</definedName>
    <definedName name="กหด" localSheetId="10">#REF!</definedName>
    <definedName name="กหด" localSheetId="8">#REF!</definedName>
    <definedName name="กหด" localSheetId="5">#REF!</definedName>
    <definedName name="กหด" localSheetId="3">#REF!</definedName>
    <definedName name="กหด" localSheetId="2">#REF!</definedName>
    <definedName name="กหด">#REF!</definedName>
    <definedName name="กหดกดหก" localSheetId="8">#N/A</definedName>
    <definedName name="กหดกดหก" localSheetId="9">IF(jjhgjghj&gt;[0]!First_Payment,1,"")</definedName>
    <definedName name="กหดกดหก">#N/A</definedName>
    <definedName name="กหดหกดหก" localSheetId="8">#N/A</definedName>
    <definedName name="กหดหกดหก" localSheetId="9">([0]!Term_In_Year*12)+[0]!Term_In_Month</definedName>
    <definedName name="กหดหกดหก">#N/A</definedName>
    <definedName name="กหฟฤ" localSheetId="10">[391]!Interest_Rate/12</definedName>
    <definedName name="กหฟฤ" localSheetId="8">[391]!Interest_Rate/12</definedName>
    <definedName name="กหฟฤ" localSheetId="5">[392]!Interest_Rate/12</definedName>
    <definedName name="กหฟฤ" localSheetId="3">[392]!Interest_Rate/12</definedName>
    <definedName name="กหฟฤ" localSheetId="4">[392]!Interest_Rate/12</definedName>
    <definedName name="กหฟฤ" localSheetId="9">[391]!Interest_Rate/12</definedName>
    <definedName name="กหฟฤ">[391]!Interest_Rate/12</definedName>
    <definedName name="กหหฟห" localSheetId="10">IF(#REF!&gt;=[8]!พดกด,"",#REF!+1)</definedName>
    <definedName name="กหหฟห" localSheetId="8">IF(#REF!&gt;=[8]!พดกด,"",#REF!+1)</definedName>
    <definedName name="กหหฟห" localSheetId="5">IF(#REF!&gt;=[8]!พดกด,"",#REF!+1)</definedName>
    <definedName name="กหหฟห" localSheetId="3">IF(#REF!&gt;=[8]!พดกด,"",#REF!+1)</definedName>
    <definedName name="กหหฟห" localSheetId="4">IF(#REF!&gt;=[8]!พดกด,"",#REF!+1)</definedName>
    <definedName name="กหหฟห" localSheetId="9">IF(#REF!&gt;=[8]!พดกด,"",#REF!+1)</definedName>
    <definedName name="กหหฟห" localSheetId="0">IF(#REF!&gt;=[10]!พดกด,"",#REF!+1)</definedName>
    <definedName name="กหหฟห">IF(#REF!&gt;=[8]!พดกด,"",#REF!+1)</definedName>
    <definedName name="ก่หา" localSheetId="4">#REF!</definedName>
    <definedName name="ก่หา">#REF!</definedName>
    <definedName name="กเห">#N/A</definedName>
    <definedName name="กเหกดเกหเหก" localSheetId="5">IF([387]PaymentPN5!$G1048576-[387]PaymentPN5!XFA1&lt;1,0,[387]PaymentPN5!$G1048576-[387]PaymentPN5!$C1)</definedName>
    <definedName name="กเหกดเกหเหก" localSheetId="3">IF([387]PaymentPN5!$G1048576-[387]PaymentPN5!XFA1&lt;1,0,[387]PaymentPN5!$G1048576-[387]PaymentPN5!$C1)</definedName>
    <definedName name="กเหกดเกหเหก" localSheetId="4">IF([387]PaymentPN5!$G1048576-[387]PaymentPN5!XFA1&lt;1,0,[387]PaymentPN5!$G1048576-[387]PaymentPN5!$C1)</definedName>
    <definedName name="กเหกดเกหเหก">IF([388]PaymentPN5!$G1048576-[388]PaymentPN5!XFA1&lt;1,0,[388]PaymentPN5!$G1048576-[388]PaymentPN5!$C1)</definedName>
    <definedName name="กเหด้กด้" localSheetId="10">#REF!</definedName>
    <definedName name="กเหด้กด้" localSheetId="8">#REF!</definedName>
    <definedName name="กเหด้กด้" localSheetId="5">#REF!</definedName>
    <definedName name="กเหด้กด้" localSheetId="3">#REF!</definedName>
    <definedName name="กเหด้กด้" localSheetId="4">#REF!</definedName>
    <definedName name="กเหด้กด้" localSheetId="2">#REF!</definedName>
    <definedName name="กเหด้กด้">#REF!</definedName>
    <definedName name="กองทุน" localSheetId="4">#REF!</definedName>
    <definedName name="กองทุน">#REF!</definedName>
    <definedName name="กอล์ฟ" localSheetId="10">IF([393]PAYMENT!$G1048576&lt;0.05,0,[393]PAYMENT!$G1048576*[0]!Golf)</definedName>
    <definedName name="กอล์ฟ" localSheetId="8">IF([394]PAYMENT!$G1048576&lt;0.05,0,[394]PAYMENT!$G1048576*Golf)</definedName>
    <definedName name="กอล์ฟ" localSheetId="5">IF([393]PAYMENT!$G1048576&lt;0.05,0,[393]PAYMENT!$G1048576*Golf)</definedName>
    <definedName name="กอล์ฟ" localSheetId="3">IF([393]PAYMENT!$G1048576&lt;0.05,0,[393]PAYMENT!$G1048576*Golf)</definedName>
    <definedName name="กอล์ฟ" localSheetId="4">IF([393]PAYMENT!$G1048576&lt;0.05,0,[393]PAYMENT!$G1048576*Golf)</definedName>
    <definedName name="กอล์ฟ" localSheetId="9">IF([395]PAYMENT!$G1048576&lt;0.05,0,[395]PAYMENT!$G1048576*Golf)</definedName>
    <definedName name="กอล์ฟ" localSheetId="2">IF([396]PAYMENT!$G1048576&lt;0.05,0,[396]PAYMENT!$G1048576*[0]!Golf)</definedName>
    <definedName name="กอล์ฟ" localSheetId="0">IF([397]PAYMENT!$G1048576&lt;0.05,0,[397]PAYMENT!$G1048576*Golf)</definedName>
    <definedName name="กอล์ฟ">IF([395]PAYMENT!$G1048576&lt;0.05,0,[395]PAYMENT!$G1048576*Golf)</definedName>
    <definedName name="ก่อสร้าง" localSheetId="10">#REF!</definedName>
    <definedName name="ก่อสร้าง" localSheetId="5">#REF!</definedName>
    <definedName name="ก่อสร้าง" localSheetId="3">#REF!</definedName>
    <definedName name="ก่อสร้าง" localSheetId="4">#REF!</definedName>
    <definedName name="ก่อสร้าง" localSheetId="2">#REF!</definedName>
    <definedName name="ก่อสร้าง">#REF!</definedName>
    <definedName name="กังฟู" localSheetId="10">#REF!</definedName>
    <definedName name="กังฟู" localSheetId="2">#REF!</definedName>
    <definedName name="กังฟู">#REF!</definedName>
    <definedName name="กา">#N/A</definedName>
    <definedName name="กาก">#N/A</definedName>
    <definedName name="กากรกรกรกา">#REF!</definedName>
    <definedName name="กากรกากรกากรกร">#N/A</definedName>
    <definedName name="กากรห" localSheetId="10">#REF!</definedName>
    <definedName name="กากรห" localSheetId="8">#REF!</definedName>
    <definedName name="กากรห" localSheetId="5">#REF!</definedName>
    <definedName name="กากรห" localSheetId="3">#REF!</definedName>
    <definedName name="กากรห" localSheetId="2">#REF!</definedName>
    <definedName name="กากรห">#REF!</definedName>
    <definedName name="กากา">#N/A</definedName>
    <definedName name="กากากา">#N/A</definedName>
    <definedName name="กากาฟากก่ากาดกาด่ก่ดวส" localSheetId="5">#REF!</definedName>
    <definedName name="กากาฟากก่ากาดกาด่ก่ดวส" localSheetId="0">#REF!</definedName>
    <definedName name="กากาฟากก่ากาดกาด่ก่ดวส">#REF!</definedName>
    <definedName name="การ">#N/A</definedName>
    <definedName name="การขอนุมัติ">#N/A</definedName>
    <definedName name="การค_ดดอกเบ__ย">NA()</definedName>
    <definedName name="การคำนวณเง_นท_นหม_นเว_ยน">NA()</definedName>
    <definedName name="การคำนวณเงินทุนหมุนเวียน">#N/A</definedName>
    <definedName name="การคำนวณดอกเบ__ย">NA()</definedName>
    <definedName name="การคำนวณดอกเบี้ย">#N/A</definedName>
    <definedName name="การคิดดอกเบี้ย">#N/A</definedName>
    <definedName name="การเง_น2">#N/A</definedName>
    <definedName name="การเงิน" localSheetId="10">IF([393]ผ่อนชำระ!$G1048576-[393]ผ่อนชำระ!XFA1&lt;1,0,[393]ผ่อนชำระ!$G1048576-[393]ผ่อนชำระ!$C1)</definedName>
    <definedName name="การเงิน" localSheetId="8">IF([398]ผ่อนชำระ!$G1048576-[398]ผ่อนชำระ!XFA1&lt;1,0,[398]ผ่อนชำระ!$G1048576-[398]ผ่อนชำระ!$C1)</definedName>
    <definedName name="การเงิน" localSheetId="5">IF([393]ผ่อนชำระ!$G1048576-[393]ผ่อนชำระ!XFA1&lt;1,0,[393]ผ่อนชำระ!$G1048576-[393]ผ่อนชำระ!$C1)</definedName>
    <definedName name="การเงิน" localSheetId="3">IF([393]ผ่อนชำระ!$G1048576-[393]ผ่อนชำระ!XFA1&lt;1,0,[393]ผ่อนชำระ!$G1048576-[393]ผ่อนชำระ!$C1)</definedName>
    <definedName name="การเงิน" localSheetId="4">IF([393]ผ่อนชำระ!$G1048576-[393]ผ่อนชำระ!XFA1&lt;1,0,[393]ผ่อนชำระ!$G1048576-[393]ผ่อนชำระ!$C1)</definedName>
    <definedName name="การเงิน" localSheetId="9">IF([395]ผ่อนชำระ!$G1048576-[395]ผ่อนชำระ!XFA1&lt;1,0,[395]ผ่อนชำระ!$G1048576-[395]ผ่อนชำระ!$C1)</definedName>
    <definedName name="การเงิน" localSheetId="2">IF([399]ผ่อนชำระ!$G1048576-[399]ผ่อนชำระ!XFA1&lt;1,0,[399]ผ่อนชำระ!$G1048576-[399]ผ่อนชำระ!$C1)</definedName>
    <definedName name="การเงิน" localSheetId="0">IF([400]ผ่อนชำระ!$G1048576-[400]ผ่อนชำระ!XFA1&lt;1,0,[400]ผ่อนชำระ!$G1048576-[400]ผ่อนชำระ!$C1)</definedName>
    <definedName name="การเงิน">IF([399]ผ่อนชำระ!$G1048576-[399]ผ่อนชำระ!XFA1&lt;1,0,[399]ผ่อนชำระ!$G1048576-[399]ผ่อนชำระ!$C1)</definedName>
    <definedName name="การเงิน2">#N/A</definedName>
    <definedName name="การจ่ายเงิน" localSheetId="5">IF([401]PAYMENT1!$J1048576-[401]PAYMENT1!XFA1&lt;1,0,[401]PAYMENT1!$J1048576-[401]PAYMENT1!$F1)</definedName>
    <definedName name="การจ่ายเงิน" localSheetId="4">IF([401]PAYMENT1!$J1048576-[401]PAYMENT1!XFA1&lt;1,0,[401]PAYMENT1!$J1048576-[401]PAYMENT1!$F1)</definedName>
    <definedName name="การจ่ายเงิน" localSheetId="0">IF([402]PAYMENT1!$J1048576-[402]PAYMENT1!XFA1&lt;1,0,[402]PAYMENT1!$J1048576-[402]PAYMENT1!$F1)</definedName>
    <definedName name="การจ่ายเงิน">IF([401]PAYMENT1!$J1048576-[401]PAYMENT1!XFA1&lt;1,0,[401]PAYMENT1!$J1048576-[401]PAYMENT1!$F1)</definedName>
    <definedName name="การจ่ายชำระเงินกู้ออมทรัพย์" localSheetId="10">#REF!</definedName>
    <definedName name="การจ่ายชำระเงินกู้ออมทรัพย์" localSheetId="8">#REF!</definedName>
    <definedName name="การจ่ายชำระเงินกู้ออมทรัพย์" localSheetId="5">#REF!</definedName>
    <definedName name="การจ่ายชำระเงินกู้ออมทรัพย์" localSheetId="3">#REF!</definedName>
    <definedName name="การจ่ายชำระเงินกู้ออมทรัพย์" localSheetId="4">#REF!</definedName>
    <definedName name="การจ่ายชำระเงินกู้ออมทรัพย์" localSheetId="2">#REF!</definedName>
    <definedName name="การจ่ายชำระเงินกู้ออมทรัพย์">#REF!</definedName>
    <definedName name="การจำหน_าย">#REF!</definedName>
    <definedName name="การจำหน่าย" localSheetId="10">#REF!</definedName>
    <definedName name="การจำหน่าย" localSheetId="2">#REF!</definedName>
    <definedName name="การจำหน่าย">#REF!</definedName>
    <definedName name="การชำระ" localSheetId="8">IF(#REF!&gt;=[0]!Total.Payment,"",#REF!+1)</definedName>
    <definedName name="การชำระ">#N/A</definedName>
    <definedName name="การใช_วงเง_นโอด_">#REF!</definedName>
    <definedName name="การใช้วงเงินโอดี" localSheetId="10">#REF!</definedName>
    <definedName name="การใช้วงเงินโอดี" localSheetId="8">#REF!</definedName>
    <definedName name="การใช้วงเงินโอดี" localSheetId="5">#REF!</definedName>
    <definedName name="การใช้วงเงินโอดี" localSheetId="3">#REF!</definedName>
    <definedName name="การใช้วงเงินโอดี" localSheetId="2">#REF!</definedName>
    <definedName name="การใช้วงเงินโอดี">#REF!</definedName>
    <definedName name="การเด_นบ_ญช_">#REF!</definedName>
    <definedName name="การเดินบัญชี" localSheetId="10">#REF!</definedName>
    <definedName name="การเดินบัญชี" localSheetId="2">#REF!</definedName>
    <definedName name="การเดินบัญชี">#REF!</definedName>
    <definedName name="การท_า">#REF!</definedName>
    <definedName name="การท่า" localSheetId="10">#REF!</definedName>
    <definedName name="การท่า" localSheetId="8">#REF!</definedName>
    <definedName name="การท่า" localSheetId="9">#REF!</definedName>
    <definedName name="การท่า" localSheetId="2">#REF!</definedName>
    <definedName name="การท่า">#REF!</definedName>
    <definedName name="กำ">#N/A</definedName>
    <definedName name="กำไร" localSheetId="10">IF(#REF!&gt;=[19]!__top1,"",#REF!+1)</definedName>
    <definedName name="กำไร" localSheetId="8">IF(#REF!&gt;=[19]!__top1,"",#REF!+1)</definedName>
    <definedName name="กำไร" localSheetId="5">IF(#REF!&gt;=[19]!__top1,"",#REF!+1)</definedName>
    <definedName name="กำไร" localSheetId="3">IF(#REF!&gt;=[19]!__top1,"",#REF!+1)</definedName>
    <definedName name="กำไร" localSheetId="4">IF(#REF!&gt;=[19]!__top1,"",#REF!+1)</definedName>
    <definedName name="กำไร" localSheetId="2">IF(#REF!&gt;=[19]!__top1,"",#REF!+1)</definedName>
    <definedName name="กำไร">IF(#REF!&gt;=[19]!__top1,"",#REF!+1)</definedName>
    <definedName name="กำไรขาดท_น">#REF!</definedName>
    <definedName name="กำไรขาดทุน" localSheetId="10">#REF!</definedName>
    <definedName name="กำไรขาดทุน" localSheetId="4">#REF!</definedName>
    <definedName name="กำไรขาดทุน" localSheetId="2">#REF!</definedName>
    <definedName name="กำไรขาดทุน">#REF!</definedName>
    <definedName name="กิ่ง">#N/A</definedName>
    <definedName name="กิ่งตะวัน" localSheetId="3">#REF!</definedName>
    <definedName name="กิ่งตะวัน">#REF!</definedName>
    <definedName name="กิดิกดิ้" localSheetId="8">#N/A</definedName>
    <definedName name="กิดิกดิ้">#N/A</definedName>
    <definedName name="กิตติพงษ์6.10">#N/A</definedName>
    <definedName name="กิตติศักดิ์" localSheetId="8">#N/A</definedName>
    <definedName name="กิตติศักดิ์" localSheetId="9">IF(#REF!&gt;=[0]!Total.Payment,"",#REF!+1)</definedName>
    <definedName name="กิตติศักดิ์">#N/A</definedName>
    <definedName name="กิติยาภรณ์2">#N/A</definedName>
    <definedName name="เก" localSheetId="5">#N/A</definedName>
    <definedName name="เก" localSheetId="4">#N/A</definedName>
    <definedName name="เก" localSheetId="0">('[9]รายชื่อบริษัทเช่า ปี 55'!Term_In_Year*12)+'[9]รายชื่อบริษัทเช่า ปี 55'!Term_In_Month</definedName>
    <definedName name="เก">#N/A</definedName>
    <definedName name="เก_1">#N/A</definedName>
    <definedName name="เก_2">#N/A</definedName>
    <definedName name="เก_าคร__งท__1">(#REF!,#REF!,#REF!,#REF!)</definedName>
    <definedName name="เก_าคร__งท__10">(#REF!,#REF!,#REF!,#REF!)</definedName>
    <definedName name="เก_าคร__งท__2">(#REF!,#REF!,#REF!,#REF!)</definedName>
    <definedName name="เก_าคร__งท__3">(#REF!,#REF!,#REF!,#REF!)</definedName>
    <definedName name="เก_าคร__งท__4">(#REF!,#REF!,#REF!,#REF!)</definedName>
    <definedName name="เก_าคร__งท__5">(#REF!,#REF!,#REF!,#REF!)</definedName>
    <definedName name="เก_าคร__งท__6">(#REF!,#REF!,#REF!,#REF!)</definedName>
    <definedName name="เก_าคร__งท__7">(#REF!,#REF!,#REF!,#REF!)</definedName>
    <definedName name="เก_าคร__งท__8">(#REF!,#REF!,#REF!,#REF!)</definedName>
    <definedName name="เก_าคร__งท__9">(#REF!,#REF!,#REF!,#REF!)</definedName>
    <definedName name="เกดเกดหเหก">#N/A</definedName>
    <definedName name="เกรียงไกร">#N/A</definedName>
    <definedName name="เกรียบไกร">#N/A</definedName>
    <definedName name="เกห">#N/A</definedName>
    <definedName name="เกหดเกดเ">#N/A</definedName>
    <definedName name="เก้า" localSheetId="5">#REF!</definedName>
    <definedName name="เก้า" localSheetId="3">#REF!</definedName>
    <definedName name="เก้า" localSheetId="4">#REF!</definedName>
    <definedName name="เก้า">#REF!</definedName>
    <definedName name="เก้าก้" localSheetId="4">#REF!</definedName>
    <definedName name="เก้าก้">#REF!</definedName>
    <definedName name="เก่าครั้งที่1" localSheetId="10">#REF!,#REF!,#REF!,#REF!</definedName>
    <definedName name="เก่าครั้งที่1" localSheetId="8">#REF!,#REF!,#REF!,#REF!</definedName>
    <definedName name="เก่าครั้งที่1" localSheetId="5">#REF!,#REF!,#REF!,#REF!</definedName>
    <definedName name="เก่าครั้งที่1" localSheetId="3">#REF!,#REF!,#REF!,#REF!</definedName>
    <definedName name="เก่าครั้งที่1" localSheetId="4">#REF!,#REF!,#REF!,#REF!</definedName>
    <definedName name="เก่าครั้งที่1" localSheetId="2">#REF!,#REF!,#REF!,#REF!</definedName>
    <definedName name="เก่าครั้งที่1">#REF!,#REF!,#REF!,#REF!</definedName>
    <definedName name="เก่าครั้งที่10" localSheetId="10">#REF!,#REF!,#REF!,#REF!</definedName>
    <definedName name="เก่าครั้งที่10" localSheetId="2">#REF!,#REF!,#REF!,#REF!</definedName>
    <definedName name="เก่าครั้งที่10">#REF!,#REF!,#REF!,#REF!</definedName>
    <definedName name="เก่าครั้งที่2" localSheetId="10">#REF!,#REF!,#REF!,#REF!</definedName>
    <definedName name="เก่าครั้งที่2" localSheetId="2">#REF!,#REF!,#REF!,#REF!</definedName>
    <definedName name="เก่าครั้งที่2">#REF!,#REF!,#REF!,#REF!</definedName>
    <definedName name="เก่าครั้งที่3" localSheetId="10">#REF!,#REF!,#REF!,#REF!</definedName>
    <definedName name="เก่าครั้งที่3" localSheetId="2">#REF!,#REF!,#REF!,#REF!</definedName>
    <definedName name="เก่าครั้งที่3">#REF!,#REF!,#REF!,#REF!</definedName>
    <definedName name="เก่าครั้งที่4" localSheetId="10">#REF!,#REF!,#REF!,#REF!</definedName>
    <definedName name="เก่าครั้งที่4" localSheetId="2">#REF!,#REF!,#REF!,#REF!</definedName>
    <definedName name="เก่าครั้งที่4">#REF!,#REF!,#REF!,#REF!</definedName>
    <definedName name="เก่าครั้งที่5" localSheetId="10">#REF!,#REF!,#REF!,#REF!</definedName>
    <definedName name="เก่าครั้งที่5" localSheetId="2">#REF!,#REF!,#REF!,#REF!</definedName>
    <definedName name="เก่าครั้งที่5">#REF!,#REF!,#REF!,#REF!</definedName>
    <definedName name="เก่าครั้งที่6" localSheetId="10">#REF!,#REF!,#REF!,#REF!</definedName>
    <definedName name="เก่าครั้งที่6" localSheetId="2">#REF!,#REF!,#REF!,#REF!</definedName>
    <definedName name="เก่าครั้งที่6">#REF!,#REF!,#REF!,#REF!</definedName>
    <definedName name="เก่าครั้งที่7" localSheetId="10">#REF!,#REF!,#REF!,#REF!</definedName>
    <definedName name="เก่าครั้งที่7" localSheetId="2">#REF!,#REF!,#REF!,#REF!</definedName>
    <definedName name="เก่าครั้งที่7">#REF!,#REF!,#REF!,#REF!</definedName>
    <definedName name="เก่าครั้งที่8" localSheetId="10">#REF!,#REF!,#REF!,#REF!</definedName>
    <definedName name="เก่าครั้งที่8" localSheetId="2">#REF!,#REF!,#REF!,#REF!</definedName>
    <definedName name="เก่าครั้งที่8">#REF!,#REF!,#REF!,#REF!</definedName>
    <definedName name="เก่าครั้งที่9" localSheetId="10">#REF!,#REF!,#REF!,#REF!</definedName>
    <definedName name="เก่าครั้งที่9" localSheetId="2">#REF!,#REF!,#REF!,#REF!</definedName>
    <definedName name="เก่าครั้งที่9">#REF!,#REF!,#REF!,#REF!</definedName>
    <definedName name="กเเเา" localSheetId="10">#REF!</definedName>
    <definedName name="กเเเา" localSheetId="8">#REF!</definedName>
    <definedName name="กเเเา" localSheetId="2">#REF!</definedName>
    <definedName name="กเเเา">#REF!</definedName>
    <definedName name="แก" localSheetId="8">#N/A</definedName>
    <definedName name="แก" localSheetId="9">IF(#REF!&lt;0.05,0,#REF!*[0]!ย)</definedName>
    <definedName name="แก">#N/A</definedName>
    <definedName name="แก_ไข">'[403]หน้า 1'!$D$3</definedName>
    <definedName name="แกกปแ">#N/A</definedName>
    <definedName name="แกไข">#REF!</definedName>
    <definedName name="แก้ไข">'[404]หน้า 1'!$D$3</definedName>
    <definedName name="ไก่">#N/A</definedName>
    <definedName name="ไก_">NA()</definedName>
    <definedName name="ไกดด" localSheetId="10">IF(#REF!&gt;=[8]!พดกด,"",#REF!+1)</definedName>
    <definedName name="ไกดด" localSheetId="8">IF(#REF!&gt;=[8]!พดกด,"",#REF!+1)</definedName>
    <definedName name="ไกดด" localSheetId="5">IF(#REF!&gt;=[8]!พดกด,"",#REF!+1)</definedName>
    <definedName name="ไกดด" localSheetId="3">IF(#REF!&gt;=[8]!พดกด,"",#REF!+1)</definedName>
    <definedName name="ไกดด" localSheetId="4">IF(#REF!&gt;=[8]!พดกด,"",#REF!+1)</definedName>
    <definedName name="ไกดด" localSheetId="0">IF(#REF!&gt;=[10]!พดกด,"",#REF!+1)</definedName>
    <definedName name="ไกดด">IF(#REF!&gt;=[8]!พดกด,"",#REF!+1)</definedName>
    <definedName name="ไกห" localSheetId="10">([0]!fvbcv*12)+[0]!dsde</definedName>
    <definedName name="ไกห" localSheetId="8">(fvbcv*12)+dsde</definedName>
    <definedName name="ไกห" localSheetId="5">(ความต้องการ!fvbcv*12)+ความต้องการ!dsde</definedName>
    <definedName name="ไกห" localSheetId="7">(fvbcv*12)+dsde</definedName>
    <definedName name="ไกห" localSheetId="3">(โครงสร้าง!fvbcv*12)+โครงสร้าง!dsde</definedName>
    <definedName name="ไกห" localSheetId="4">(งบการเงิน!fvbcv*12)+งบการเงิน!dsde</definedName>
    <definedName name="ไกห" localSheetId="9">(fvbcv*12)+dsde</definedName>
    <definedName name="ไกห" localSheetId="2">([0]!fvbcv*12)+[0]!dsde</definedName>
    <definedName name="ไกห" localSheetId="0">(รายละเอียด!fvbcv*12)+รายละเอียด!dsde</definedName>
    <definedName name="ไกห">(fvbcv*12)+dsde</definedName>
    <definedName name="ข" localSheetId="10">#REF!</definedName>
    <definedName name="ข" localSheetId="5">#REF!</definedName>
    <definedName name="ข" localSheetId="7">#REF!</definedName>
    <definedName name="ข" localSheetId="3">#REF!</definedName>
    <definedName name="ข" localSheetId="4">#REF!</definedName>
    <definedName name="ข" localSheetId="2">#REF!</definedName>
    <definedName name="ข">#REF!</definedName>
    <definedName name="ข_1" localSheetId="4">#REF!</definedName>
    <definedName name="ข_1">#REF!</definedName>
    <definedName name="ข_4" localSheetId="4">#REF!</definedName>
    <definedName name="ข_4">#REF!</definedName>
    <definedName name="ขนไม้" localSheetId="5">[71]วัดใต้!#REF!</definedName>
    <definedName name="ขนไม้" localSheetId="3">[71]วัดใต้!#REF!</definedName>
    <definedName name="ขนไม้" localSheetId="4">[71]วัดใต้!#REF!</definedName>
    <definedName name="ขนไม้">[71]วัดใต้!#REF!</definedName>
    <definedName name="ขนาดที่ดิน" localSheetId="5">'[106]List data adj.'!$C$2:$C$5</definedName>
    <definedName name="ขนาดที่ดิน" localSheetId="3">'[106]List data adj.'!$C$2:$C$5</definedName>
    <definedName name="ขนาดที่ดิน" localSheetId="4">'[106]List data adj.'!$C$2:$C$5</definedName>
    <definedName name="ขนาดที่ดิน">'[107]List data adj.'!$C$2:$C$5</definedName>
    <definedName name="ขนาดอาคาร" localSheetId="5">'[106]List data adj.'!$D$2:$D$5</definedName>
    <definedName name="ขนาดอาคาร" localSheetId="3">'[106]List data adj.'!$D$2:$D$5</definedName>
    <definedName name="ขนาดอาคาร" localSheetId="4">'[106]List data adj.'!$D$2:$D$5</definedName>
    <definedName name="ขนาดอาคาร">'[107]List data adj.'!$D$2:$D$5</definedName>
    <definedName name="ข้อมูล">#N/A</definedName>
    <definedName name="ข้อมูล56" localSheetId="10">#REF!</definedName>
    <definedName name="ข้อมูล56" localSheetId="5">#REF!</definedName>
    <definedName name="ข้อมูล56" localSheetId="3">#REF!</definedName>
    <definedName name="ข้อมูล56" localSheetId="4">#REF!</definedName>
    <definedName name="ข้อมูล56" localSheetId="2">#REF!</definedName>
    <definedName name="ข้อมูล56">#REF!</definedName>
    <definedName name="ข้อมูลดิบ" localSheetId="10">[405]finance!#REF!</definedName>
    <definedName name="ข้อมูลดิบ" localSheetId="8">[405]finance!#REF!</definedName>
    <definedName name="ข้อมูลดิบ" localSheetId="5">[405]finance!#REF!</definedName>
    <definedName name="ข้อมูลดิบ" localSheetId="3">[405]finance!#REF!</definedName>
    <definedName name="ข้อมูลดิบ" localSheetId="4">[405]finance!#REF!</definedName>
    <definedName name="ข้อมูลดิบ" localSheetId="2">[405]finance!#REF!</definedName>
    <definedName name="ข้อมูลดิบ">[405]finance!#REF!</definedName>
    <definedName name="ข้อมูลใหม่">#N/A</definedName>
    <definedName name="ขา">#N/A</definedName>
    <definedName name="เข็มทอง">#N/A</definedName>
    <definedName name="ค_ดลอก">NA()</definedName>
    <definedName name="ค_าใช_จ_ายโรงงาน">#REF!</definedName>
    <definedName name="ค_าเส__อม">#N/A</definedName>
    <definedName name="ค_าเส__อมราคา">NA()</definedName>
    <definedName name="คงคา">#N/A</definedName>
    <definedName name="คชจ_ก_อนการดำเน_นงาน">#REF!</definedName>
    <definedName name="คชจ.ก่อนการดำเนินงาน" localSheetId="10">#REF!</definedName>
    <definedName name="คชจ.ก่อนการดำเนินงาน" localSheetId="8">#REF!</definedName>
    <definedName name="คชจ.ก่อนการดำเนินงาน" localSheetId="5">#REF!</definedName>
    <definedName name="คชจ.ก่อนการดำเนินงาน" localSheetId="3">#REF!</definedName>
    <definedName name="คชจ.ก่อนการดำเนินงาน" localSheetId="4">#REF!</definedName>
    <definedName name="คชจ.ก่อนการดำเนินงาน" localSheetId="2">#REF!</definedName>
    <definedName name="คชจ.ก่อนการดำเนินงาน">#REF!</definedName>
    <definedName name="ครั้งที่1" localSheetId="8">[334]MACFORM!$A$7:$B$38,[334]MACFORM!$E$7:$E$38,[334]MACFORM!$L$7:$M$38,[334]MACFORM!$H$7:$H$38</definedName>
    <definedName name="ครั้งที่1" localSheetId="5">[406]MACFORM!$A$7:$B$38,[406]MACFORM!$E$7:$E$38,[406]MACFORM!$L$7:$M$38,[406]MACFORM!$H$7:$H$38</definedName>
    <definedName name="ครั้งที่1" localSheetId="4">[406]MACFORM!$A$7:$B$38,[406]MACFORM!$E$7:$E$38,[406]MACFORM!$L$7:$M$38,[406]MACFORM!$H$7:$H$38</definedName>
    <definedName name="ครั้งที่1" localSheetId="0">[334]MACFORM!$A$7:$B$38,[334]MACFORM!$E$7:$E$38,[334]MACFORM!$L$7:$M$38,[334]MACFORM!$H$7:$H$38</definedName>
    <definedName name="ครั้งที่1">[406]MACFORM!$A$7:$B$38,[406]MACFORM!$E$7:$E$38,[406]MACFORM!$L$7:$M$38,[406]MACFORM!$H$7:$H$38</definedName>
    <definedName name="ครั้งที่10" localSheetId="8">[334]MACFORM!$A$7:$B$38,[334]MACFORM!$E$7:$E$38,[334]MACFORM!$H$7:$H$38,[334]MACFORM!$BW$7:$BX$38</definedName>
    <definedName name="ครั้งที่10" localSheetId="5">[406]MACFORM!$A$7:$B$38,[406]MACFORM!$E$7:$E$38,[406]MACFORM!$H$7:$H$38,[406]MACFORM!$BW$7:$BX$38</definedName>
    <definedName name="ครั้งที่10" localSheetId="4">[406]MACFORM!$A$7:$B$38,[406]MACFORM!$E$7:$E$38,[406]MACFORM!$H$7:$H$38,[406]MACFORM!$BW$7:$BX$38</definedName>
    <definedName name="ครั้งที่10" localSheetId="0">[334]MACFORM!$A$7:$B$38,[334]MACFORM!$E$7:$E$38,[334]MACFORM!$H$7:$H$38,[334]MACFORM!$BW$7:$BX$38</definedName>
    <definedName name="ครั้งที่10">[406]MACFORM!$A$7:$B$38,[406]MACFORM!$E$7:$E$38,[406]MACFORM!$H$7:$H$38,[406]MACFORM!$BW$7:$BX$38</definedName>
    <definedName name="ครั้งที่2" localSheetId="8">[334]MACFORM!$A$7:$B$38,[334]MACFORM!$E$7:$E$38,[334]MACFORM!$H$7:$H$38,[334]MACFORM!$S$7:$T$38</definedName>
    <definedName name="ครั้งที่2" localSheetId="5">[406]MACFORM!$A$7:$B$38,[406]MACFORM!$E$7:$E$38,[406]MACFORM!$H$7:$H$38,[406]MACFORM!$S$7:$T$38</definedName>
    <definedName name="ครั้งที่2" localSheetId="4">[406]MACFORM!$A$7:$B$38,[406]MACFORM!$E$7:$E$38,[406]MACFORM!$H$7:$H$38,[406]MACFORM!$S$7:$T$38</definedName>
    <definedName name="ครั้งที่2" localSheetId="0">[334]MACFORM!$A$7:$B$38,[334]MACFORM!$E$7:$E$38,[334]MACFORM!$H$7:$H$38,[334]MACFORM!$S$7:$T$38</definedName>
    <definedName name="ครั้งที่2">[406]MACFORM!$A$7:$B$38,[406]MACFORM!$E$7:$E$38,[406]MACFORM!$H$7:$H$38,[406]MACFORM!$S$7:$T$38</definedName>
    <definedName name="ครั้งที่3" localSheetId="8">[334]MACFORM!$A$7:$B$38,[334]MACFORM!$E$7:$E$38,[334]MACFORM!$H$7:$H$38,[334]MACFORM!$Z$7:$AA$38</definedName>
    <definedName name="ครั้งที่3" localSheetId="5">[406]MACFORM!$A$7:$B$38,[406]MACFORM!$E$7:$E$38,[406]MACFORM!$H$7:$H$38,[406]MACFORM!$Z$7:$AA$38</definedName>
    <definedName name="ครั้งที่3" localSheetId="4">[406]MACFORM!$A$7:$B$38,[406]MACFORM!$E$7:$E$38,[406]MACFORM!$H$7:$H$38,[406]MACFORM!$Z$7:$AA$38</definedName>
    <definedName name="ครั้งที่3" localSheetId="0">[334]MACFORM!$A$7:$B$38,[334]MACFORM!$E$7:$E$38,[334]MACFORM!$H$7:$H$38,[334]MACFORM!$Z$7:$AA$38</definedName>
    <definedName name="ครั้งที่3">[406]MACFORM!$A$7:$B$38,[406]MACFORM!$E$7:$E$38,[406]MACFORM!$H$7:$H$38,[406]MACFORM!$Z$7:$AA$38</definedName>
    <definedName name="ครั้งที่4" localSheetId="8">[334]MACFORM!$A$7:$B$38,[334]MACFORM!$E$7:$E$38,[334]MACFORM!$H$7:$H$38,[334]MACFORM!$AG$7:$AH$38</definedName>
    <definedName name="ครั้งที่4" localSheetId="5">[406]MACFORM!$A$7:$B$38,[406]MACFORM!$E$7:$E$38,[406]MACFORM!$H$7:$H$38,[406]MACFORM!$AG$7:$AH$38</definedName>
    <definedName name="ครั้งที่4" localSheetId="4">[406]MACFORM!$A$7:$B$38,[406]MACFORM!$E$7:$E$38,[406]MACFORM!$H$7:$H$38,[406]MACFORM!$AG$7:$AH$38</definedName>
    <definedName name="ครั้งที่4" localSheetId="0">[334]MACFORM!$A$7:$B$38,[334]MACFORM!$E$7:$E$38,[334]MACFORM!$H$7:$H$38,[334]MACFORM!$AG$7:$AH$38</definedName>
    <definedName name="ครั้งที่4">[406]MACFORM!$A$7:$B$38,[406]MACFORM!$E$7:$E$38,[406]MACFORM!$H$7:$H$38,[406]MACFORM!$AG$7:$AH$38</definedName>
    <definedName name="ครั้งที่5" localSheetId="8">[334]MACFORM!$A$7:$B$38,[334]MACFORM!$E$7:$E$38,[334]MACFORM!$H$7:$H$38,[334]MACFORM!$AN$7:$AO$38</definedName>
    <definedName name="ครั้งที่5" localSheetId="5">[406]MACFORM!$A$7:$B$38,[406]MACFORM!$E$7:$E$38,[406]MACFORM!$H$7:$H$38,[406]MACFORM!$AN$7:$AO$38</definedName>
    <definedName name="ครั้งที่5" localSheetId="4">[406]MACFORM!$A$7:$B$38,[406]MACFORM!$E$7:$E$38,[406]MACFORM!$H$7:$H$38,[406]MACFORM!$AN$7:$AO$38</definedName>
    <definedName name="ครั้งที่5" localSheetId="0">[334]MACFORM!$A$7:$B$38,[334]MACFORM!$E$7:$E$38,[334]MACFORM!$H$7:$H$38,[334]MACFORM!$AN$7:$AO$38</definedName>
    <definedName name="ครั้งที่5">[406]MACFORM!$A$7:$B$38,[406]MACFORM!$E$7:$E$38,[406]MACFORM!$H$7:$H$38,[406]MACFORM!$AN$7:$AO$38</definedName>
    <definedName name="ครั้งที่6" localSheetId="8">[334]MACFORM!$A$7:$B$38,[334]MACFORM!$E$7:$E$38,[334]MACFORM!$H$7:$H$38,[334]MACFORM!$AU$7:$AV$38</definedName>
    <definedName name="ครั้งที่6" localSheetId="5">[406]MACFORM!$A$7:$B$38,[406]MACFORM!$E$7:$E$38,[406]MACFORM!$H$7:$H$38,[406]MACFORM!$AU$7:$AV$38</definedName>
    <definedName name="ครั้งที่6" localSheetId="4">[406]MACFORM!$A$7:$B$38,[406]MACFORM!$E$7:$E$38,[406]MACFORM!$H$7:$H$38,[406]MACFORM!$AU$7:$AV$38</definedName>
    <definedName name="ครั้งที่6" localSheetId="0">[334]MACFORM!$A$7:$B$38,[334]MACFORM!$E$7:$E$38,[334]MACFORM!$H$7:$H$38,[334]MACFORM!$AU$7:$AV$38</definedName>
    <definedName name="ครั้งที่6">[406]MACFORM!$A$7:$B$38,[406]MACFORM!$E$7:$E$38,[406]MACFORM!$H$7:$H$38,[406]MACFORM!$AU$7:$AV$38</definedName>
    <definedName name="ครั้งที่7" localSheetId="8">[334]MACFORM!$A$7:$B$38,[334]MACFORM!$E$7:$E$38,[334]MACFORM!$H$7:$H$38,[334]MACFORM!$BB$7:$BC$38</definedName>
    <definedName name="ครั้งที่7" localSheetId="5">[406]MACFORM!$A$7:$B$38,[406]MACFORM!$E$7:$E$38,[406]MACFORM!$H$7:$H$38,[406]MACFORM!$BB$7:$BC$38</definedName>
    <definedName name="ครั้งที่7" localSheetId="4">[406]MACFORM!$A$7:$B$38,[406]MACFORM!$E$7:$E$38,[406]MACFORM!$H$7:$H$38,[406]MACFORM!$BB$7:$BC$38</definedName>
    <definedName name="ครั้งที่7" localSheetId="0">[334]MACFORM!$A$7:$B$38,[334]MACFORM!$E$7:$E$38,[334]MACFORM!$H$7:$H$38,[334]MACFORM!$BB$7:$BC$38</definedName>
    <definedName name="ครั้งที่7">[406]MACFORM!$A$7:$B$38,[406]MACFORM!$E$7:$E$38,[406]MACFORM!$H$7:$H$38,[406]MACFORM!$BB$7:$BC$38</definedName>
    <definedName name="ครั้งที่8" localSheetId="8">[334]MACFORM!$A$7:$B$38,[334]MACFORM!$E$7:$E$38,[334]MACFORM!$H$7:$H$38,[334]MACFORM!$BI$7:$BJ$38</definedName>
    <definedName name="ครั้งที่8" localSheetId="5">[406]MACFORM!$A$7:$B$38,[406]MACFORM!$E$7:$E$38,[406]MACFORM!$H$7:$H$38,[406]MACFORM!$BI$7:$BJ$38</definedName>
    <definedName name="ครั้งที่8" localSheetId="4">[406]MACFORM!$A$7:$B$38,[406]MACFORM!$E$7:$E$38,[406]MACFORM!$H$7:$H$38,[406]MACFORM!$BI$7:$BJ$38</definedName>
    <definedName name="ครั้งที่8" localSheetId="0">[334]MACFORM!$A$7:$B$38,[334]MACFORM!$E$7:$E$38,[334]MACFORM!$H$7:$H$38,[334]MACFORM!$BI$7:$BJ$38</definedName>
    <definedName name="ครั้งที่8">[406]MACFORM!$A$7:$B$38,[406]MACFORM!$E$7:$E$38,[406]MACFORM!$H$7:$H$38,[406]MACFORM!$BI$7:$BJ$38</definedName>
    <definedName name="ครั้งที่9" localSheetId="8">[334]MACFORM!$A$7:$B$38,[334]MACFORM!$E$7:$E$38,[334]MACFORM!$H$7:$H$38,[334]MACFORM!$BP$7:$BQ$38</definedName>
    <definedName name="ครั้งที่9" localSheetId="5">[406]MACFORM!$A$7:$B$38,[406]MACFORM!$E$7:$E$38,[406]MACFORM!$H$7:$H$38,[406]MACFORM!$BP$7:$BQ$38</definedName>
    <definedName name="ครั้งที่9" localSheetId="4">[406]MACFORM!$A$7:$B$38,[406]MACFORM!$E$7:$E$38,[406]MACFORM!$H$7:$H$38,[406]MACFORM!$BP$7:$BQ$38</definedName>
    <definedName name="ครั้งที่9" localSheetId="0">[334]MACFORM!$A$7:$B$38,[334]MACFORM!$E$7:$E$38,[334]MACFORM!$H$7:$H$38,[334]MACFORM!$BP$7:$BQ$38</definedName>
    <definedName name="ครั้งที่9">[406]MACFORM!$A$7:$B$38,[406]MACFORM!$E$7:$E$38,[406]MACFORM!$H$7:$H$38,[406]MACFORM!$BP$7:$BQ$38</definedName>
    <definedName name="ครั้งมค." localSheetId="5">'[407]1-2'!$B$39</definedName>
    <definedName name="ครั้งมค." localSheetId="3">'[407]1-2'!$B$39</definedName>
    <definedName name="ครั้งมค." localSheetId="4">'[407]1-2'!$B$39</definedName>
    <definedName name="ครั้งมค." localSheetId="0">'[408]1-2'!$B$39</definedName>
    <definedName name="ครั้งมค.">'[409]1-2'!$B$39</definedName>
    <definedName name="ครัวแจ๋ว1">#N/A</definedName>
    <definedName name="ความต_องการเง_นท_นหม_นเว_ยน">#REF!</definedName>
    <definedName name="ความต้องการเงินทุนหมุนเวียน" localSheetId="10">#REF!</definedName>
    <definedName name="ความต้องการเงินทุนหมุนเวียน" localSheetId="8">#REF!</definedName>
    <definedName name="ความต้องการเงินทุนหมุนเวียน" localSheetId="5">#REF!</definedName>
    <definedName name="ความต้องการเงินทุนหมุนเวียน" localSheetId="3">#REF!</definedName>
    <definedName name="ความต้องการเงินทุนหมุนเวียน" localSheetId="4">#REF!</definedName>
    <definedName name="ความต้องการเงินทุนหมุนเวียน" localSheetId="2">#REF!</definedName>
    <definedName name="ความต้องการเงินทุนหมุนเวียน">#REF!</definedName>
    <definedName name="ความเห_น">NA()</definedName>
    <definedName name="ความเห_น2">NA()</definedName>
    <definedName name="ความเห็น" localSheetId="10">#N/A</definedName>
    <definedName name="ความเห็น" localSheetId="8">#REF!</definedName>
    <definedName name="ความเห็น" localSheetId="5">#N/A</definedName>
    <definedName name="ความเห็น" localSheetId="3">#N/A</definedName>
    <definedName name="ความเห็น" localSheetId="4">#N/A</definedName>
    <definedName name="ความเห็น" localSheetId="2">#REF!</definedName>
    <definedName name="ความเห็น" localSheetId="0">#REF!</definedName>
    <definedName name="ความเห็น">#REF!</definedName>
    <definedName name="ความเห็น2">#N/A</definedName>
    <definedName name="ความเห็นคลัสเตอร์" localSheetId="5">#N/A</definedName>
    <definedName name="ความเห็นคลัสเตอร์" localSheetId="3">#N/A</definedName>
    <definedName name="ความเห็นคลัสเตอร์" localSheetId="4">#N/A</definedName>
    <definedName name="ความเห็นคลัสเตอร์">IF([410]Schdule!$G1048576&lt;0.05,0,[410]Schdule!$G1048576*'[7]รายชื่อบริษัทเช่า ปี 55'!Interest.Period)</definedName>
    <definedName name="คัดลอก">#N/A</definedName>
    <definedName name="คา" localSheetId="10">Scheduled_Payment+Extra_Payment</definedName>
    <definedName name="คา" localSheetId="8">Scheduled_Payment+Extra_Payment</definedName>
    <definedName name="คา" localSheetId="5">Scheduled_Payment+Extra_Payment</definedName>
    <definedName name="คา" localSheetId="3">Scheduled_Payment+Extra_Payment</definedName>
    <definedName name="คา" localSheetId="4">Scheduled_Payment+Extra_Payment</definedName>
    <definedName name="คา" localSheetId="9">Scheduled_Payment+Extra_Payment</definedName>
    <definedName name="คา" localSheetId="2">Scheduled_Payment+Extra_Payment</definedName>
    <definedName name="คา" localSheetId="0">Scheduled_Payment+Extra_Payment</definedName>
    <definedName name="คา">Scheduled_Payment+Extra_Payment</definedName>
    <definedName name="ค้าง">#N/A</definedName>
    <definedName name="ค่าใช้จ่ายโรงงาน" localSheetId="10">#REF!</definedName>
    <definedName name="ค่าใช้จ่ายโรงงาน" localSheetId="8">#REF!</definedName>
    <definedName name="ค่าใช้จ่ายโรงงาน" localSheetId="5">#REF!</definedName>
    <definedName name="ค่าใช้จ่ายโรงงาน" localSheetId="3">#REF!</definedName>
    <definedName name="ค่าใช้จ่ายโรงงาน" localSheetId="4">#REF!</definedName>
    <definedName name="ค่าใช้จ่ายโรงงาน" localSheetId="2">#REF!</definedName>
    <definedName name="ค่าใช้จ่ายโรงงาน">#REF!</definedName>
    <definedName name="ค้าสี">#REF!</definedName>
    <definedName name="ค่าเสื่อม" localSheetId="10">IF(#REF!&lt;0.05,0,#REF!*'[27]Profit&amp;Loss'!Interest.Period)</definedName>
    <definedName name="ค่าเสื่อม" localSheetId="8">IF(#REF!&lt;0.05,0,#REF!*'[120]profit&amp;loss'!Interest.Period)</definedName>
    <definedName name="ค่าเสื่อม" localSheetId="5">IF(#REF!&lt;0.05,0,#REF!*'[27]Profit&amp;Loss'!Interest.Period)</definedName>
    <definedName name="ค่าเสื่อม" localSheetId="3">IF(#REF!&lt;0.05,0,#REF!*'[27]Profit&amp;Loss'!Interest.Period)</definedName>
    <definedName name="ค่าเสื่อม" localSheetId="4">IF(#REF!&lt;0.05,0,#REF!*'[27]Profit&amp;Loss'!Interest.Period)</definedName>
    <definedName name="ค่าเสื่อม" localSheetId="9">IF(#REF!&lt;0.05,0,#REF!*'[27]Profit&amp;Loss'!Interest.Period)</definedName>
    <definedName name="ค่าเสื่อม" localSheetId="2">#N/A</definedName>
    <definedName name="ค่าเสื่อม">#N/A</definedName>
    <definedName name="ค่าเสื่อมราคา">#N/A</definedName>
    <definedName name="คำนวณค่าเสื่อมฯ" localSheetId="10">[411]finance!#REF!</definedName>
    <definedName name="คำนวณค่าเสื่อมฯ" localSheetId="8">[411]finance!#REF!</definedName>
    <definedName name="คำนวณค่าเสื่อมฯ" localSheetId="5">[411]finance!#REF!</definedName>
    <definedName name="คำนวณค่าเสื่อมฯ" localSheetId="3">[411]finance!#REF!</definedName>
    <definedName name="คำนวณค่าเสื่อมฯ" localSheetId="4">[411]finance!#REF!</definedName>
    <definedName name="คำนวณค่าเสื่อมฯ" localSheetId="2">[411]finance!#REF!</definedName>
    <definedName name="คำนวณค่าเสื่อมฯ">[411]finance!#REF!</definedName>
    <definedName name="คำนวนการผ่อน" localSheetId="8">#N/A</definedName>
    <definedName name="คำนวนการผ่อน" localSheetId="5">#N/A</definedName>
    <definedName name="คำนวนการผ่อน" localSheetId="4">#N/A</definedName>
    <definedName name="คำนวนการผ่อน" localSheetId="9">IF([0]!Total.Payment&gt;[0]!First_Payment,1,"")</definedName>
    <definedName name="คำนวนการผ่อน" localSheetId="0">IF(รายละเอียด!Total.Payment&gt;รายละเอียด!First_Payment,1,"")</definedName>
    <definedName name="คำนวนการผ่อน">#N/A</definedName>
    <definedName name="เค.พี.ซี">IF('[412]เงินกู้ SCB.'!$A1="",0,'[412]เงินกู้ SCB.'!A1048576+'[412]เงินกู้ SCB.'!XFC1)</definedName>
    <definedName name="เคร__องจ_กร">NA()</definedName>
    <definedName name="เครดิต" localSheetId="10">#REF!</definedName>
    <definedName name="เครดิต" localSheetId="8">#REF!</definedName>
    <definedName name="เครดิต" localSheetId="5">#REF!</definedName>
    <definedName name="เครดิต" localSheetId="3">#REF!</definedName>
    <definedName name="เครดิต" localSheetId="4">#REF!</definedName>
    <definedName name="เครดิต" localSheetId="2">#REF!</definedName>
    <definedName name="เครดิต">#REF!</definedName>
    <definedName name="เครดิตบุ">#N/A</definedName>
    <definedName name="เครน" localSheetId="10">[413]Model_B!#REF!</definedName>
    <definedName name="เครน" localSheetId="8">[414]Model_B!#REF!</definedName>
    <definedName name="เครน" localSheetId="5">[415]Model_B!#REF!</definedName>
    <definedName name="เครน" localSheetId="3">[415]Model_B!#REF!</definedName>
    <definedName name="เครน" localSheetId="4">[415]Model_B!#REF!</definedName>
    <definedName name="เครน" localSheetId="2">[413]Model_B!#REF!</definedName>
    <definedName name="เครน" localSheetId="0">[414]Model_B!#REF!</definedName>
    <definedName name="เครน">[413]Model_B!#REF!</definedName>
    <definedName name="เครื่องจักร">#N/A</definedName>
    <definedName name="เครื่องจักร2">'[416]หน้า 1'!$N$2</definedName>
    <definedName name="เครื่องจักรเดิม" localSheetId="8">[334]mac!$C$56:$D$85,[334]mac!$F$56:$F$85,[334]mac!$H$56:$H$85,[334]mac!$J$56:$J$85,[334]mac!$R$56:$R$85</definedName>
    <definedName name="เครื่องจักรเดิม" localSheetId="5">[406]mac!$C$56:$D$85,[406]mac!$F$56:$F$85,[406]mac!$H$56:$H$85,[406]mac!$J$56:$J$85,[406]mac!$R$56:$R$85</definedName>
    <definedName name="เครื่องจักรเดิม" localSheetId="4">[406]mac!$C$56:$D$85,[406]mac!$F$56:$F$85,[406]mac!$H$56:$H$85,[406]mac!$J$56:$J$85,[406]mac!$R$56:$R$85</definedName>
    <definedName name="เครื่องจักรเดิม" localSheetId="0">[334]mac!$C$56:$D$85,[334]mac!$F$56:$F$85,[334]mac!$H$56:$H$85,[334]mac!$J$56:$J$85,[334]mac!$R$56:$R$85</definedName>
    <definedName name="เครื่องจักรเดิม">[406]mac!$C$56:$D$85,[406]mac!$F$56:$F$85,[406]mac!$H$56:$H$85,[406]mac!$J$56:$J$85,[406]mac!$R$56:$R$85</definedName>
    <definedName name="เครื่องจักรใหม่" localSheetId="8">[334]mac!$C$8:$R$37,[334]mac!$C$39:$R$40</definedName>
    <definedName name="เครื่องจักรใหม่" localSheetId="5">[406]mac!$C$8:$R$37,[406]mac!$C$39:$R$40</definedName>
    <definedName name="เครื่องจักรใหม่" localSheetId="4">[406]mac!$C$8:$R$37,[406]mac!$C$39:$R$40</definedName>
    <definedName name="เครื่องจักรใหม่" localSheetId="0">[334]mac!$C$8:$R$37,[334]mac!$C$39:$R$40</definedName>
    <definedName name="เครื่องจักรใหม่">[406]mac!$C$8:$R$37,[406]mac!$C$39:$R$40</definedName>
    <definedName name="แคมป_สมาร_ท">#N/A</definedName>
    <definedName name="แคมป์สมาร์ท" localSheetId="5">([13]Sheet1!Term_In_Year*12)+[13]Sheet1!Term_In_Month</definedName>
    <definedName name="แคมป์สมาร์ท" localSheetId="3">([13]Sheet1!Term_In_Year*12)+[13]Sheet1!Term_In_Month</definedName>
    <definedName name="แคมป์สมาร์ท" localSheetId="4">([13]Sheet1!Term_In_Year*12)+[13]Sheet1!Term_In_Month</definedName>
    <definedName name="แคมป์สมาร์ท">([14]Sheet1!Term_In_Year*12)+[14]Sheet1!Term_In_Month</definedName>
    <definedName name="แคเ">#N/A</definedName>
    <definedName name="โครง">#N/A</definedName>
    <definedName name="โครง_26">'[396]หน้า 1'!$N$2</definedName>
    <definedName name="โครงการ" localSheetId="10">IF([152]schdaul!$G1048576&lt;0.05,0,[152]schdaul!$G1048576*[0]!Interest.Period)</definedName>
    <definedName name="โครงการ" localSheetId="8">#N/A</definedName>
    <definedName name="โครงการ" localSheetId="5">IF([152]schdaul!$G1048576&lt;0.05,0,[152]schdaul!$G1048576*[0]!Interest.Period)</definedName>
    <definedName name="โครงการ" localSheetId="3">IF([152]schdaul!$G1048576&lt;0.05,0,[152]schdaul!$G1048576*[0]!Interest.Period)</definedName>
    <definedName name="โครงการ" localSheetId="4">IF([152]schdaul!$G1048576&lt;0.05,0,[152]schdaul!$G1048576*[0]!Interest.Period)</definedName>
    <definedName name="โครงการ" localSheetId="9">IF([152]schdaul!$G1048576&lt;0.05,0,[152]schdaul!$G1048576*[0]!Interest.Period)</definedName>
    <definedName name="โครงการ" localSheetId="2">#N/A</definedName>
    <definedName name="โครงการ">#N/A</definedName>
    <definedName name="โครงสร้าง" localSheetId="10">IF([393]PAYMENT!$A1="",0,[393]PAYMENT!A1048576+[393]PAYMENT!XFC1)</definedName>
    <definedName name="โครงสร้าง" localSheetId="8">IF([417]PAYMENT!$A1="",0,[417]PAYMENT!A1048576+[417]PAYMENT!XFC1)</definedName>
    <definedName name="โครงสร้าง" localSheetId="5">IF([393]PAYMENT!$A1="",0,[393]PAYMENT!A1048576+[393]PAYMENT!XFC1)</definedName>
    <definedName name="โครงสร้าง" localSheetId="3">IF([393]PAYMENT!$A1="",0,[393]PAYMENT!A1048576+[393]PAYMENT!XFC1)</definedName>
    <definedName name="โครงสร้าง" localSheetId="4">IF([393]PAYMENT!$A1="",0,[393]PAYMENT!A1048576+[393]PAYMENT!XFC1)</definedName>
    <definedName name="โครงสร้าง" localSheetId="2">IF([396]PAYMENT!$A1="",0,[396]PAYMENT!A1048576+[396]PAYMENT!XFC1)</definedName>
    <definedName name="โครงสร้าง" localSheetId="0">IF([397]PAYMENT!$A1="",0,[397]PAYMENT!A1048576+[397]PAYMENT!XFC1)</definedName>
    <definedName name="โครงสร้าง">IF([395]PAYMENT!$A1="",0,[395]PAYMENT!A1048576+[395]PAYMENT!XFC1)</definedName>
    <definedName name="ง">#N/A</definedName>
    <definedName name="งง" localSheetId="5">#N/A</definedName>
    <definedName name="งง" localSheetId="4">#N/A</definedName>
    <definedName name="งง" localSheetId="0">IF(poioii&gt;'[9]รายชื่อบริษัทเช่า ปี 55'!First_Payment,1,"")</definedName>
    <definedName name="งง">#N/A</definedName>
    <definedName name="งง_1">#N/A</definedName>
    <definedName name="งง_2">#N/A</definedName>
    <definedName name="งงง">#N/A</definedName>
    <definedName name="งงงงงง">#N/A</definedName>
    <definedName name="งงงงงงงงงงง">#N/A</definedName>
    <definedName name="งบ">#N/A</definedName>
    <definedName name="งบ1.1" localSheetId="5">[418]finance!#REF!</definedName>
    <definedName name="งบ1.1" localSheetId="0">[418]finance!#REF!</definedName>
    <definedName name="งบ1.1">[418]finance!#REF!</definedName>
    <definedName name="งบ1.2" localSheetId="5">#REF!</definedName>
    <definedName name="งบ1.2" localSheetId="3">#REF!</definedName>
    <definedName name="งบ1.2" localSheetId="4">#REF!</definedName>
    <definedName name="งบ1.2">#REF!</definedName>
    <definedName name="งบ1.3" localSheetId="4">#REF!</definedName>
    <definedName name="งบ1.3">#REF!</definedName>
    <definedName name="งบกระแสเง_นสด">#N/A</definedName>
    <definedName name="งบกระแสเงินสด" localSheetId="10">'[419]วิเคราะห์ (2)'!บอย/12</definedName>
    <definedName name="งบกระแสเงินสด" localSheetId="8">'[420]วิเคราะห์ (2)'!บอย/12</definedName>
    <definedName name="งบกระแสเงินสด" localSheetId="5">'[419]วิเคราะห์ (2)'!บอย/12</definedName>
    <definedName name="งบกระแสเงินสด" localSheetId="3">'[419]วิเคราะห์ (2)'!บอย/12</definedName>
    <definedName name="งบกระแสเงินสด" localSheetId="4">'[419]วิเคราะห์ (2)'!บอย/12</definedName>
    <definedName name="งบกระแสเงินสด" localSheetId="9">'[421]วิเคราะห์ (2)'!บอย/12</definedName>
    <definedName name="งบกระแสเงินสด" localSheetId="2">'[422]วิเคราะห์ (2)'!บอย/12</definedName>
    <definedName name="งบกระแสเงินสด" localSheetId="0">'[423]วิเคราะห์ (2)'!บอย/12</definedName>
    <definedName name="งบกระแสเงินสด">'[422]วิเคราะห์ (2)'!บอย/12</definedName>
    <definedName name="งบการเงน">#N/A</definedName>
    <definedName name="งบการเงิน" localSheetId="10">[424]Model_B!#REF!</definedName>
    <definedName name="งบการเงิน" localSheetId="8">[28]finance!#REF!</definedName>
    <definedName name="งบการเงิน" localSheetId="5">[425]Model_B!#REF!</definedName>
    <definedName name="งบการเงิน" localSheetId="3">[425]Model_B!#REF!</definedName>
    <definedName name="งบการเงิน" localSheetId="4">[425]Model_B!#REF!</definedName>
    <definedName name="งบการเงิน" localSheetId="2">[424]Model_B!#REF!</definedName>
    <definedName name="งบการเงิน" localSheetId="0">[28]finance!#REF!</definedName>
    <definedName name="งบการเงิน">[424]Model_B!#REF!</definedName>
    <definedName name="งบการเงิน3" localSheetId="5">#REF!</definedName>
    <definedName name="งบการเงิน3" localSheetId="3">#REF!</definedName>
    <definedName name="งบการเงิน3" localSheetId="4">#REF!</definedName>
    <definedName name="งบการเงิน3">#REF!</definedName>
    <definedName name="งบกำไร" localSheetId="10">#REF!</definedName>
    <definedName name="งบกำไร" localSheetId="8">#REF!</definedName>
    <definedName name="งบกำไร" localSheetId="4">#REF!</definedName>
    <definedName name="งบกำไร" localSheetId="9">#REF!</definedName>
    <definedName name="งบกำไร" localSheetId="2">#REF!</definedName>
    <definedName name="งบกำไร">#REF!</definedName>
    <definedName name="งบกำไรขาดท_น">#REF!</definedName>
    <definedName name="งบกำไรขาดทุน" localSheetId="10">#REF!</definedName>
    <definedName name="งบกำไรขาดทุน" localSheetId="2">#REF!</definedName>
    <definedName name="งบกำไรขาดทุน">#REF!</definedName>
    <definedName name="งบกำไรสะสม" localSheetId="10">#REF!</definedName>
    <definedName name="งบกำไรสะสม" localSheetId="2">#REF!</definedName>
    <definedName name="งบกำไรสะสม">#REF!</definedName>
    <definedName name="งบเง_นสด">#REF!</definedName>
    <definedName name="งบเงินสด" localSheetId="10">#REF!</definedName>
    <definedName name="งบเงินสด" localSheetId="7">#REF!</definedName>
    <definedName name="งบเงินสด" localSheetId="2">#REF!</definedName>
    <definedName name="งบเงินสด">#REF!</definedName>
    <definedName name="งบดุล" localSheetId="8">IF(Statement!sheet&gt;[347]เงินสด!First_Payment,1,"")</definedName>
    <definedName name="งบดุล" localSheetId="9">IF(งบสรรพากร!sheet&gt;[348]เงินสด!First_Payment,1,"")</definedName>
    <definedName name="งบดุล" localSheetId="2">#N/A</definedName>
    <definedName name="งบดุล">#N/A</definedName>
    <definedName name="งบตรวจสอบ" localSheetId="10">IF(#REF!&lt;0.05,0,#REF!*[0]!งบผู้ตรวจสอบ)</definedName>
    <definedName name="งบตรวจสอบ" localSheetId="8">#N/A</definedName>
    <definedName name="งบตรวจสอบ" localSheetId="5">IF(#REF!&lt;0.05,0,#REF!*งบผู้ตรวจสอบ)</definedName>
    <definedName name="งบตรวจสอบ" localSheetId="3">IF(#REF!&lt;0.05,0,#REF!*งบผู้ตรวจสอบ)</definedName>
    <definedName name="งบตรวจสอบ" localSheetId="4">IF(#REF!&lt;0.05,0,#REF!*งบผู้ตรวจสอบ)</definedName>
    <definedName name="งบตรวจสอบ" localSheetId="9">IF(#REF!&lt;0.05,0,IF([0]!Payment.Number&lt;=[426]งบตรวจสอบ!Free_Principle,[426]งบตรวจสอบ!Loan_Amount*[0]!Interest.Period,[426]งบตรวจสอบ!Fix_Pay))</definedName>
    <definedName name="งบตรวจสอบ" localSheetId="2">IF(#REF!&lt;0.05,0,#REF!*[0]!งบผู้ตรวจสอบ)</definedName>
    <definedName name="งบตรวจสอบ" localSheetId="0">IF(#REF!&lt;0.05,0,#REF!*งบผู้ตรวจสอบ)</definedName>
    <definedName name="งบตรวจสอบ">IF(#REF!&lt;0.05,0,#REF!*งบผู้ตรวจสอบ)</definedName>
    <definedName name="งบผ__ตรวจสอบ">NA()</definedName>
    <definedName name="งบผู้ตรวจสอบ">#N/A</definedName>
    <definedName name="งบภพ30">#N/A</definedName>
    <definedName name="งบภพ302">#REF!</definedName>
    <definedName name="งบภายใน" localSheetId="5">#REF!</definedName>
    <definedName name="งบภายใน" localSheetId="0">#REF!</definedName>
    <definedName name="งบภายใน">#REF!</definedName>
    <definedName name="งบลงCA" localSheetId="10">#REF!</definedName>
    <definedName name="งบลงCA" localSheetId="8">#REF!</definedName>
    <definedName name="งบลงCA" localSheetId="4">#REF!</definedName>
    <definedName name="งบลงCA" localSheetId="2">#REF!</definedName>
    <definedName name="งบลงCA">#REF!</definedName>
    <definedName name="งา">#N/A</definedName>
    <definedName name="งาน" localSheetId="5">IF(#REF!&gt;=[18]!pmmt2,"",#REF!+1)</definedName>
    <definedName name="งาน">IF(#REF!&gt;=[18]!pmmt2,"",#REF!+1)</definedName>
    <definedName name="เง__อนไข">NA()</definedName>
    <definedName name="เง_นก__ระยะยาวก_อนดำเน_นงาน">#REF!</definedName>
    <definedName name="เง_นงวด">#REF!</definedName>
    <definedName name="เง_นต_น">IF(#REF!&lt;0.05,0,#REF!-#REF!)</definedName>
    <definedName name="เง_นลงท_นในโครงการ">#REF!</definedName>
    <definedName name="เง_นหม_นในรถใหม_">#REF!</definedName>
    <definedName name="เงิน" localSheetId="4">#REF!</definedName>
    <definedName name="เงิน">#REF!</definedName>
    <definedName name="เงิน1.1" localSheetId="10">#REF!</definedName>
    <definedName name="เงิน1.1" localSheetId="8">#REF!</definedName>
    <definedName name="เงิน1.1" localSheetId="4">#REF!</definedName>
    <definedName name="เงิน1.1" localSheetId="2">#REF!</definedName>
    <definedName name="เงิน1.1">#REF!</definedName>
    <definedName name="เงินกู้">#N/A</definedName>
    <definedName name="เงินกู้ธพว.Product" localSheetId="5">#REF!</definedName>
    <definedName name="เงินกู้ธพว.Product" localSheetId="3">#REF!</definedName>
    <definedName name="เงินกู้ธพว.Product" localSheetId="4">#REF!</definedName>
    <definedName name="เงินกู้ธพว.Product">#REF!</definedName>
    <definedName name="เงินกู้ระยะยาวก่อนดำเนินงาน" localSheetId="10">#REF!</definedName>
    <definedName name="เงินกู้ระยะยาวก่อนดำเนินงาน" localSheetId="8">#REF!</definedName>
    <definedName name="เงินกู้ระยะยาวก่อนดำเนินงาน" localSheetId="4">#REF!</definedName>
    <definedName name="เงินกู้ระยะยาวก่อนดำเนินงาน" localSheetId="2">#REF!</definedName>
    <definedName name="เงินกู้ระยะยาวก่อนดำเนินงาน">#REF!</definedName>
    <definedName name="เงินงวด" localSheetId="10">#REF!</definedName>
    <definedName name="เงินงวด" localSheetId="2">#REF!</definedName>
    <definedName name="เงินงวด">#REF!</definedName>
    <definedName name="เงินต้น" localSheetId="10">IF(#REF!&lt;0.05,0,#REF!-#REF!)</definedName>
    <definedName name="เงินต้น" localSheetId="8">IF(#REF!&lt;0.05,0,#REF!-#REF!)</definedName>
    <definedName name="เงินต้น" localSheetId="5">IF(#REF!&lt;0.05,0,#REF!-#REF!)</definedName>
    <definedName name="เงินต้น" localSheetId="3">IF(#REF!&lt;0.05,0,#REF!-#REF!)</definedName>
    <definedName name="เงินต้น" localSheetId="4">IF(#REF!&lt;0.05,0,#REF!-#REF!)</definedName>
    <definedName name="เงินต้น" localSheetId="9">IF(#REF!&lt;0.05,0,#REF!-#REF!)</definedName>
    <definedName name="เงินต้น" localSheetId="2">IF(#REF!&lt;0.05,0,#REF!-#REF!)</definedName>
    <definedName name="เงินต้น">IF(#REF!&lt;0.05,0,#REF!-#REF!)</definedName>
    <definedName name="เงินทุนหมุนเวียน" localSheetId="10">[427]ตารางการผ่อนชำระ!$D$7</definedName>
    <definedName name="เงินทุนหมุนเวียน" localSheetId="8">[423]ตารางการผ่อนชำระ!$D$7</definedName>
    <definedName name="เงินทุนหมุนเวียน" localSheetId="5">[427]ตารางการผ่อนชำระ!$D$7</definedName>
    <definedName name="เงินทุนหมุนเวียน" localSheetId="3">[427]ตารางการผ่อนชำระ!$D$7</definedName>
    <definedName name="เงินทุนหมุนเวียน" localSheetId="4">[427]ตารางการผ่อนชำระ!$D$7</definedName>
    <definedName name="เงินทุนหมุนเวียน" localSheetId="9">[427]ตารางการผ่อนชำระ!$D$7</definedName>
    <definedName name="เงินทุนหมุนเวียน" localSheetId="2">[428]ตารางการผ่อนชำระ!$D$7</definedName>
    <definedName name="เงินทุนหมุนเวียน" localSheetId="0">[423]ตารางการผ่อนชำระ!$D$7</definedName>
    <definedName name="เงินทุนหมุนเวียน">[428]ตารางการผ่อนชำระ!$D$7</definedName>
    <definedName name="เงินมค." localSheetId="5">'[407]1-2'!$C$39</definedName>
    <definedName name="เงินมค." localSheetId="3">'[407]1-2'!$C$39</definedName>
    <definedName name="เงินมค." localSheetId="4">'[407]1-2'!$C$39</definedName>
    <definedName name="เงินมค." localSheetId="0">'[408]1-2'!$C$39</definedName>
    <definedName name="เงินมค.">'[409]1-2'!$C$39</definedName>
    <definedName name="เงินลงทุนในโครงการ" localSheetId="10">#REF!</definedName>
    <definedName name="เงินลงทุนในโครงการ" localSheetId="8">#REF!</definedName>
    <definedName name="เงินลงทุนในโครงการ" localSheetId="5">#REF!</definedName>
    <definedName name="เงินลงทุนในโครงการ" localSheetId="3">#REF!</definedName>
    <definedName name="เงินลงทุนในโครงการ" localSheetId="4">#REF!</definedName>
    <definedName name="เงินลงทุนในโครงการ" localSheetId="2">#REF!</definedName>
    <definedName name="เงินลงทุนในโครงการ">#REF!</definedName>
    <definedName name="เงินหมุนในรถมือสอง" localSheetId="10">'[429]CASH FLOW'!#REF!</definedName>
    <definedName name="เงินหมุนในรถมือสอง" localSheetId="8">'[429]CASH FLOW'!#REF!</definedName>
    <definedName name="เงินหมุนในรถมือสอง" localSheetId="5">'[430]CASH FLOW'!#REF!</definedName>
    <definedName name="เงินหมุนในรถมือสอง" localSheetId="3">'[430]CASH FLOW'!#REF!</definedName>
    <definedName name="เงินหมุนในรถมือสอง" localSheetId="4">'[430]CASH FLOW'!#REF!</definedName>
    <definedName name="เงินหมุนในรถมือสอง" localSheetId="9">#REF!</definedName>
    <definedName name="เงินหมุนในรถมือสอง" localSheetId="2">'[429]CASH FLOW'!#REF!</definedName>
    <definedName name="เงินหมุนในรถมือสอง" localSheetId="0">#REF!</definedName>
    <definedName name="เงินหมุนในรถมือสอง">'[429]CASH FLOW'!#REF!</definedName>
    <definedName name="เงินหมุนในรถใหม่" localSheetId="10">#REF!</definedName>
    <definedName name="เงินหมุนในรถใหม่" localSheetId="5">#REF!</definedName>
    <definedName name="เงินหมุนในรถใหม่" localSheetId="3">#REF!</definedName>
    <definedName name="เงินหมุนในรถใหม่" localSheetId="4">#REF!</definedName>
    <definedName name="เงินหมุนในรถใหม่" localSheetId="2">#REF!</definedName>
    <definedName name="เงินหมุนในรถใหม่">#REF!</definedName>
    <definedName name="เงื่อนไข">#N/A</definedName>
    <definedName name="จ_าย">NA()</definedName>
    <definedName name="จันทร์แจ่มฟ้า">#N/A</definedName>
    <definedName name="จันทร์แจ่มฟ้า_2" localSheetId="5">IF(#REF!&gt;=[0]!________________la2,"",#REF!+1)</definedName>
    <definedName name="จันทร์แจ่มฟ้า_2" localSheetId="3">IF(#REF!&gt;=[0]!________________la2,"",#REF!+1)</definedName>
    <definedName name="จันทร์แจ่มฟ้า_2" localSheetId="4">IF(#REF!&gt;=[0]!________________la2,"",#REF!+1)</definedName>
    <definedName name="จันทร์แจ่มฟ้า_2" localSheetId="0">IF(#REF!&gt;=[0]!________________la2,"",#REF!+1)</definedName>
    <definedName name="จันทร์แจ่มฟ้า_2">IF(#REF!&gt;=[0]!________________la2,"",#REF!+1)</definedName>
    <definedName name="จา">#N/A</definedName>
    <definedName name="จ่าย">#N/A</definedName>
    <definedName name="จำนอง1" localSheetId="5">#REF!</definedName>
    <definedName name="จำนอง1" localSheetId="3">#REF!</definedName>
    <definedName name="จำนอง1" localSheetId="4">#REF!</definedName>
    <definedName name="จำนอง1">#REF!</definedName>
    <definedName name="จำนำเดิม" localSheetId="8">[334]mac!$C$56:$D$86,[334]mac!$H$56:$H$86,[334]mac!$R$56:$R$86</definedName>
    <definedName name="จำนำเดิม" localSheetId="5">[406]mac!$C$56:$D$86,[406]mac!$H$56:$H$86,[406]mac!$R$56:$R$86</definedName>
    <definedName name="จำนำเดิม" localSheetId="4">[406]mac!$C$56:$D$86,[406]mac!$H$56:$H$86,[406]mac!$R$56:$R$86</definedName>
    <definedName name="จำนำเดิม" localSheetId="0">[334]mac!$C$56:$D$86,[334]mac!$H$56:$H$86,[334]mac!$R$56:$R$86</definedName>
    <definedName name="จำนำเดิม">[406]mac!$C$56:$D$86,[406]mac!$H$56:$H$86,[406]mac!$R$56:$R$86</definedName>
    <definedName name="จำนำใหม่" localSheetId="8">[334]mac!$C$8:$D$41,[334]mac!$H$8:$H$41,[334]mac!$R$8:$R$41</definedName>
    <definedName name="จำนำใหม่" localSheetId="5">[406]mac!$C$8:$D$41,[406]mac!$H$8:$H$41,[406]mac!$R$8:$R$41</definedName>
    <definedName name="จำนำใหม่" localSheetId="4">[406]mac!$C$8:$D$41,[406]mac!$H$8:$H$41,[406]mac!$R$8:$R$41</definedName>
    <definedName name="จำนำใหม่" localSheetId="0">[334]mac!$C$8:$D$41,[334]mac!$H$8:$H$41,[334]mac!$R$8:$R$41</definedName>
    <definedName name="จำนำใหม่">[406]mac!$C$8:$D$41,[406]mac!$H$8:$H$41,[406]mac!$R$8:$R$41</definedName>
    <definedName name="เจ_ร_ช" localSheetId="5">#REF!</definedName>
    <definedName name="เจ_ร_ช" localSheetId="3">#REF!</definedName>
    <definedName name="เจ_ร_ช" localSheetId="4">#REF!</definedName>
    <definedName name="เจ_ร_ช">#REF!</definedName>
    <definedName name="เจ๊รัช" localSheetId="10">#REF!</definedName>
    <definedName name="เจ๊รัช" localSheetId="4">#REF!</definedName>
    <definedName name="เจ๊รัช" localSheetId="2">#REF!</definedName>
    <definedName name="เจ๊รัช">#REF!</definedName>
    <definedName name="โจ๊ก" localSheetId="4">#REF!</definedName>
    <definedName name="โจ๊ก">#REF!</definedName>
    <definedName name="ฉ" localSheetId="5">'[431]หน้า 1'!$N$2</definedName>
    <definedName name="ฉ" localSheetId="3">'[431]หน้า 1'!$N$2</definedName>
    <definedName name="ฉ" localSheetId="4">'[431]หน้า 1'!$N$2</definedName>
    <definedName name="ฉ">'[432]หน้า 1'!$N$2</definedName>
    <definedName name="ฉณฤฆณฆ">#N/A</definedName>
    <definedName name="ฉา">#N/A</definedName>
    <definedName name="ช__อ">NA()</definedName>
    <definedName name="ช__อน__">NA()</definedName>
    <definedName name="ช__อล_กค_า">'[433]หน้า 1'!$D$3</definedName>
    <definedName name="ช__อล_กค_า_1">'[434]หน้า 1'!$D$3</definedName>
    <definedName name="ช__อล_กค_า_1_1">'[5]หน้า 1'!$D$3</definedName>
    <definedName name="ช__อล_กค_า_1_1_1">'[435]หน้า 1'!$D$3</definedName>
    <definedName name="ช__อล_กค_า_1_20">'[436]หน้า 1'!$D$3</definedName>
    <definedName name="ช__อล_กค_า_1_26">'[437]หน้า 1'!$D$3</definedName>
    <definedName name="ช__อล_กค_า_10">'[2]หน้า 1'!$D$3</definedName>
    <definedName name="ช__อล_กค_า_10_1">'[5]หน้า 1'!$D$3</definedName>
    <definedName name="ช__อล_กค_า_10_1_1">'[287]หน้า 1'!$D$3</definedName>
    <definedName name="ช__อล_กค_า_11">'[438]หน้า 1'!$D$3</definedName>
    <definedName name="ช__อล_กค_า_11_1">'[5]หน้า 1'!$D$3</definedName>
    <definedName name="ช__อล_กค_า_11_1_1">'[287]หน้า 1'!$D$3</definedName>
    <definedName name="ช__อล_กค_า_11_1_26">'[437]หน้า 1'!$D$3</definedName>
    <definedName name="ช__อล_กค_า_11_15">'[439]หน้า 1'!$D$3</definedName>
    <definedName name="ช__อล_กค_า_12">'[440]หน้า 1'!$D$3</definedName>
    <definedName name="ช__อล_กค_า_12_1">'[5]หน้า 1'!$D$3</definedName>
    <definedName name="ช__อล_กค_า_12_20">'[441]หน้า 1'!$D$3</definedName>
    <definedName name="ช__อล_กค_า_12_26">'[441]หน้า 1'!$D$3</definedName>
    <definedName name="ช__อล_กค_า_13">'[442]หน้า 1'!$D$3</definedName>
    <definedName name="ช__อล_กค_า_13_1">'[443]หน้า 1'!$D$3</definedName>
    <definedName name="ช__อล_กค_า_13_15">'[444]หน้า 1'!$D$3</definedName>
    <definedName name="ช__อล_กค_า_13_20">'[439]หน้า 1'!$D$3</definedName>
    <definedName name="ช__อล_กค_า_13_26">'[439]หน้า 1'!$D$3</definedName>
    <definedName name="ช__อล_กค_า_14">'[439]หน้า 1'!$D$3</definedName>
    <definedName name="ช__อล_กค_า_14_1">'[445]หน้า 1'!$D$3</definedName>
    <definedName name="ช__อล_กค_า_14_15">'[439]หน้า 1'!$D$3</definedName>
    <definedName name="ช__อล_กค_า_15">'[441]หน้า 1'!$D$3</definedName>
    <definedName name="ช__อล_กค_า_15_1">'[446]หน้า 1'!$D$3</definedName>
    <definedName name="ช__อล_กค_า_15_15">'[5]หน้า 1'!$D$3</definedName>
    <definedName name="ช__อล_กค_า_15_20">'[447]หน้า 1'!$D$3</definedName>
    <definedName name="ช__อล_กค_า_15_26">'[447]หน้า 1'!$D$3</definedName>
    <definedName name="ช__อล_กค_า_16">'[438]หน้า 1'!$D$3</definedName>
    <definedName name="ช__อล_กค_า_16_1">'[439]หน้า 1'!$D$3</definedName>
    <definedName name="ช__อล_กค_า_16_20">'[448]หน้า 1'!$D$3</definedName>
    <definedName name="ช__อล_กค_า_16_26">'[448]หน้า 1'!$D$3</definedName>
    <definedName name="ช__อล_กค_า_17">'[5]หน้า 1'!$D$3</definedName>
    <definedName name="ช__อล_กค_า_18">'[433]หน้า 1'!$D$3</definedName>
    <definedName name="ช__อล_กค_า_18_15">'[446]หน้า 1'!$D$3</definedName>
    <definedName name="ช__อล_กค_า_19">'[446]หน้า 1'!$D$3</definedName>
    <definedName name="ช__อล_กค_า_19_15">'[448]หน้า 1'!$D$3</definedName>
    <definedName name="ช__อล_กค_า_2">'[433]หน้า 1'!$D$3</definedName>
    <definedName name="ช__อล_กค_า_2_1">'[447]หน้า 1'!$D$3</definedName>
    <definedName name="ช__อล_กค_า_2_20">'[444]หน้า 1'!$D$3</definedName>
    <definedName name="ช__อล_กค_า_2_26">'[444]หน้า 1'!$D$3</definedName>
    <definedName name="ช__อล_กค_า_20">'[5]หน้า 1'!$D$3</definedName>
    <definedName name="ช__อล_กค_า_21">'[449]หน้า 1'!$D$3</definedName>
    <definedName name="ช__อล_กค_า_22">'[433]หน้า 1'!$D$3</definedName>
    <definedName name="ช__อล_กค_า_22_20">'[298]หน้า 1'!$D$3</definedName>
    <definedName name="ช__อล_กค_า_22_26">'[298]หน้า 1'!$D$3</definedName>
    <definedName name="ช__อล_กค_า_23">'[445]หน้า 1'!$D$3</definedName>
    <definedName name="ช__อล_กค_า_24">'[444]หน้า 1'!$D$3</definedName>
    <definedName name="ช__อล_กค_า_25">'[5]หน้า 1'!$D$3</definedName>
    <definedName name="ช__อล_กค_า_26">'[302]หน้า 1'!$D$3</definedName>
    <definedName name="ช__อล_กค_า_27">'[5]หน้า 1'!$D$3</definedName>
    <definedName name="ช__อล_กค_า_3">'[2]หน้า 1'!$D$3</definedName>
    <definedName name="ช__อล_กค_า_3_1">'[439]หน้า 1'!$D$3</definedName>
    <definedName name="ช__อล_กค_า_38">'[304]หน้า 1'!$D$3</definedName>
    <definedName name="ช__อล_กค_า_4">'[2]หน้า 1'!$D$3</definedName>
    <definedName name="ช__อล_กค_า_4_1">'[450]หน้า 1'!$D$3</definedName>
    <definedName name="ช__อล_กค_า_4_15">'[451]หน้า 1'!$D$3</definedName>
    <definedName name="ช__อล_กค_า_4_20">'[448]หน้า 1'!$D$3</definedName>
    <definedName name="ช__อล_กค_า_4_26">'[448]หน้า 1'!$D$3</definedName>
    <definedName name="ช__อล_กค_า_5">'[5]หน้า 1'!$D$3</definedName>
    <definedName name="ช__อล_กค_า_6">'[403]หน้า 1'!$D$3</definedName>
    <definedName name="ช__อล_กค_า_6_20">'[302]หน้า 1'!$D$3</definedName>
    <definedName name="ช__อล_กค_า_6_26">'[302]หน้า 1'!$D$3</definedName>
    <definedName name="ช__อล_กค_า_7">'[450]หน้า 1'!$D$3</definedName>
    <definedName name="ช__อล_กค_า_7_1">'[21]หน้า 1'!$D$3</definedName>
    <definedName name="ช__อล_กค_า_8">'[452]หน้า 1'!$D$3</definedName>
    <definedName name="ช__อล_กค_า_8_1">'[296]หน้า 1'!$D$3</definedName>
    <definedName name="ช__อล_กค_า_8_15">'[451]หน้า 1'!$D$3</definedName>
    <definedName name="ช__อล_กค_า_8_20">'[21]หน้า 1'!$D$3</definedName>
    <definedName name="ช__อล_กค_า_8_26">'[21]หน้า 1'!$D$3</definedName>
    <definedName name="ช__อล_กค_า_9">'[453]หน้า 1'!$D$3</definedName>
    <definedName name="ช__อล_กค_า_9_1">'[2]หน้า 1'!$D$3</definedName>
    <definedName name="ชชชช">#N/A</definedName>
    <definedName name="ชร." localSheetId="8">[454]DB!$D$101:$E$115</definedName>
    <definedName name="ชร." localSheetId="5">[455]DB!$D$101:$E$115</definedName>
    <definedName name="ชร." localSheetId="3">[455]DB!$D$101:$E$115</definedName>
    <definedName name="ชร." localSheetId="4">[455]DB!$D$101:$E$115</definedName>
    <definedName name="ชร." localSheetId="0">[454]DB!$D$101:$E$115</definedName>
    <definedName name="ชร.">[456]DB!$D$101:$E$115</definedName>
    <definedName name="ชา" localSheetId="10">#N/A</definedName>
    <definedName name="ชา" localSheetId="8">IF(#REF!&gt;=ขา,"",#REF!+1)</definedName>
    <definedName name="ชา" localSheetId="5">#N/A</definedName>
    <definedName name="ชา" localSheetId="3">#N/A</definedName>
    <definedName name="ชา" localSheetId="9">#N/A</definedName>
    <definedName name="ชา" localSheetId="2">IF(#REF!&gt;=[0]!ขา,"",#REF!+1)</definedName>
    <definedName name="ชา" localSheetId="0">#N/A</definedName>
    <definedName name="ชา">IF(#REF!&gt;=ขา,"",#REF!+1)</definedName>
    <definedName name="ชำระ">#N/A</definedName>
    <definedName name="ชำระหน__">NA()</definedName>
    <definedName name="ชำระหน__1">NA()</definedName>
    <definedName name="ชำระหน__KTB">NA()</definedName>
    <definedName name="ชำระหนนี้" localSheetId="8">IF([321]PAYMENT!$H1048576&lt;0.05,0,IF([0]!Payment.Number&lt;=[0]!Free_Principle,[0]!Loan_Amount*[0]!Interest.Period,[0]!Fix_Pay))</definedName>
    <definedName name="ชำระหนนี้" localSheetId="2">IF([322]Payment!$H1048576&lt;0.05,0,IF('[7]รายชื่อบริษัทเช่า ปี 55'!Payment.Number&lt;='[7]รายชื่อบริษัทเช่า ปี 55'!Free_Principle,'[7]profit&amp;loss'!Loan_Amount*'[7]profit&amp;loss'!Interest.Period,'[7]รายชื่อบริษัทเช่า ปี 55'!Fix_Pay))</definedName>
    <definedName name="ชำระหนนี้">#N/A</definedName>
    <definedName name="ชำระหนี้">#N/A</definedName>
    <definedName name="ชำระหนี้1">#N/A</definedName>
    <definedName name="ชำระหนี้KTB">#N/A</definedName>
    <definedName name="ชื่อ">#N/A</definedName>
    <definedName name="ชื่อนี้">#N/A</definedName>
    <definedName name="ชื่อลูกค้า">'[168]หน้า 1'!$D$3</definedName>
    <definedName name="ชื่แ" localSheetId="10">[427]ASSUMPTION!$B$3</definedName>
    <definedName name="ชื่แ" localSheetId="8">[427]ASSUMPTION!$B$3</definedName>
    <definedName name="ชื่แ" localSheetId="5">[427]ASSUMPTION!$B$3</definedName>
    <definedName name="ชื่แ" localSheetId="3">[427]ASSUMPTION!$B$3</definedName>
    <definedName name="ชื่แ" localSheetId="4">[427]ASSUMPTION!$B$3</definedName>
    <definedName name="ชื่แ" localSheetId="9">[427]ASSUMPTION!$B$3</definedName>
    <definedName name="ชื่แ" localSheetId="2">[457]ASSUMPTION!$B$3</definedName>
    <definedName name="ชื่แ" localSheetId="0">[458]ASSUMPTION!$B$3</definedName>
    <definedName name="ชื่แ">[457]ASSUMPTION!$B$3</definedName>
    <definedName name="ซา">#N/A</definedName>
    <definedName name="แซม" localSheetId="5">#REF!</definedName>
    <definedName name="แซม" localSheetId="3">#REF!</definedName>
    <definedName name="แซม" localSheetId="4">#REF!</definedName>
    <definedName name="แซม">#REF!</definedName>
    <definedName name="แซมคอน">[459]FS!$F$95:$G$96,[459]FS!$I$95:$I$96,[459]FS!$K$95:$K$96,[459]FS!$F$98:$G$98,[459]FS!$I$98,[459]FS!$K$98,[459]FS!$F$100:$G$101,[459]FS!$I$100:$I$101,[459]FS!$K$100:$K$101,[459]FS!$F$103:$G$104,[459]FS!$I$103:$I$104,[459]FS!$K$103:$K$104,[459]FS!$F$106:$G$106,[459]FS!$I$106,[459]FS!$K$106,[459]FS!$F$108:$G$108,[459]FS!$I$108,[459]FS!$K$108,[459]FS!$F$110:$G$110,[459]FS!$I$110,[459]FS!$K$110</definedName>
    <definedName name="ฌา">#N/A</definedName>
    <definedName name="ญญ" localSheetId="8">#N/A</definedName>
    <definedName name="ญญ" localSheetId="9">IF(#REF!&gt;=[0]!Total.Payment,"",#REF!+1)</definedName>
    <definedName name="ญญ">#N/A</definedName>
    <definedName name="ญญ1.2" localSheetId="10">IF(#REF!&gt;=[0]!__top1,"",#REF!+1)</definedName>
    <definedName name="ญญ1.2" localSheetId="8">#N/A</definedName>
    <definedName name="ญญ1.2" localSheetId="5">IF(#REF!&gt;=[0]!__top1,"",#REF!+1)</definedName>
    <definedName name="ญญ1.2" localSheetId="3">IF(#REF!&gt;=[0]!__top1,"",#REF!+1)</definedName>
    <definedName name="ญญ1.2" localSheetId="4">IF(#REF!&gt;=[0]!__top1,"",#REF!+1)</definedName>
    <definedName name="ญญ1.2" localSheetId="9">IF(#REF!&gt;=_top1,"",#REF!+1)</definedName>
    <definedName name="ญญ1.2" localSheetId="2">IF(#REF!&gt;=[0]!_top1,"",#REF!+1)</definedName>
    <definedName name="ญญ1.2" localSheetId="0">IF(#REF!&gt;=_top1,"",#REF!+1)</definedName>
    <definedName name="ญญ1.2">IF(#REF!&gt;=_top1,"",#REF!+1)</definedName>
    <definedName name="ญฟทะ">#N/A</definedName>
    <definedName name="ญา" localSheetId="10">IF(#REF!&gt;=[0]!ขา,"",#REF!+1)</definedName>
    <definedName name="ญา" localSheetId="8">IF(#REF!&gt;=[0]!ขา,"",#REF!+1)</definedName>
    <definedName name="ญา" localSheetId="5">IF(#REF!&gt;=[0]!ขา,"",#REF!+1)</definedName>
    <definedName name="ญา" localSheetId="3">IF(#REF!&gt;=[0]!ขา,"",#REF!+1)</definedName>
    <definedName name="ญา" localSheetId="4">IF(#REF!&gt;=[0]!ขา,"",#REF!+1)</definedName>
    <definedName name="ญา" localSheetId="2">IF(#REF!&gt;=[22]!ขา,"",#REF!+1)</definedName>
    <definedName name="ญา" localSheetId="0">#N/A</definedName>
    <definedName name="ญา">IF(#REF!&gt;=[22]!ขา,"",#REF!+1)</definedName>
    <definedName name="ฎา" localSheetId="10">IF(#REF!&gt;=[0]!ไ,"",#REF!+1)</definedName>
    <definedName name="ฎา" localSheetId="8">IF(#REF!&gt;=ไ,"",#REF!+1)</definedName>
    <definedName name="ฎา" localSheetId="5">IF(#REF!&gt;=ไ,"",#REF!+1)</definedName>
    <definedName name="ฎา" localSheetId="3">IF(#REF!&gt;=ไ,"",#REF!+1)</definedName>
    <definedName name="ฎา" localSheetId="4">IF(#REF!&gt;=ไ,"",#REF!+1)</definedName>
    <definedName name="ฎา" localSheetId="9">IF(#REF!&gt;=ไ,"",#REF!+1)</definedName>
    <definedName name="ฎา" localSheetId="2">IF(#REF!&gt;=[0]!ไ,"",#REF!+1)</definedName>
    <definedName name="ฎา" localSheetId="0">IF(#REF!&gt;=ไ,"",#REF!+1)</definedName>
    <definedName name="ฎา">IF(#REF!&gt;=ไ,"",#REF!+1)</definedName>
    <definedName name="ฏา">#N/A</definedName>
    <definedName name="ฐา" localSheetId="10">#N/A</definedName>
    <definedName name="ฐา" localSheetId="8">IF(#REF!&gt;=ขา,"",#REF!+1)</definedName>
    <definedName name="ฐา" localSheetId="5">#N/A</definedName>
    <definedName name="ฐา" localSheetId="3">#N/A</definedName>
    <definedName name="ฐา" localSheetId="9">#N/A</definedName>
    <definedName name="ฐา" localSheetId="2">IF(#REF!&gt;=[0]!ขา,"",#REF!+1)</definedName>
    <definedName name="ฐา" localSheetId="0">#N/A</definedName>
    <definedName name="ฐา">IF(#REF!&gt;=ขา,"",#REF!+1)</definedName>
    <definedName name="ฑา">#N/A</definedName>
    <definedName name="ฒา">#N/A</definedName>
    <definedName name="ณ" localSheetId="10">#REF!</definedName>
    <definedName name="ณ" localSheetId="8">#REF!</definedName>
    <definedName name="ณ" localSheetId="5">#REF!</definedName>
    <definedName name="ณ" localSheetId="3">#REF!</definedName>
    <definedName name="ณ" localSheetId="4">#REF!</definedName>
    <definedName name="ณ" localSheetId="2">#REF!</definedName>
    <definedName name="ณ">#REF!</definedName>
    <definedName name="ณา" localSheetId="10">IF(#REF!&gt;=[0]!kkk,"",#REF!+1)</definedName>
    <definedName name="ณา" localSheetId="8">IF(#REF!&gt;=kkk,"",#REF!+1)</definedName>
    <definedName name="ณา" localSheetId="5">IF(#REF!&gt;=ความต้องการ!kkk,"",#REF!+1)</definedName>
    <definedName name="ณา" localSheetId="3">IF(#REF!&gt;=kkk,"",#REF!+1)</definedName>
    <definedName name="ณา" localSheetId="4">IF(#REF!&gt;=งบการเงิน!kkk,"",#REF!+1)</definedName>
    <definedName name="ณา" localSheetId="9">IF(#REF!&gt;=[0]!kkk,"",#REF!+1)</definedName>
    <definedName name="ณา" localSheetId="2">IF(#REF!&gt;=[0]!kkk,"",#REF!+1)</definedName>
    <definedName name="ณา" localSheetId="0">#N/A</definedName>
    <definedName name="ณา">IF(#REF!&gt;=kkk,"",#REF!+1)</definedName>
    <definedName name="ด" localSheetId="10">IF(#REF!&gt;=[0]!o,"",#REF!+1)</definedName>
    <definedName name="ด" localSheetId="8">IF(#REF!&gt;=o,"",#REF!+1)</definedName>
    <definedName name="ด" localSheetId="5">IF(#REF!&gt;=o,"",#REF!+1)</definedName>
    <definedName name="ด" localSheetId="7">IF(#REF!&gt;=o,"",#REF!+1)</definedName>
    <definedName name="ด" localSheetId="3">IF(#REF!&gt;=o,"",#REF!+1)</definedName>
    <definedName name="ด" localSheetId="4">IF(#REF!&gt;=o,"",#REF!+1)</definedName>
    <definedName name="ด" localSheetId="9">IF(#REF!&gt;=o,"",#REF!+1)</definedName>
    <definedName name="ด" localSheetId="2">IF(#REF!&gt;=[0]!o,"",#REF!+1)</definedName>
    <definedName name="ด" localSheetId="0">IF(#REF!&gt;=o,"",#REF!+1)</definedName>
    <definedName name="ด">IF(#REF!&gt;=o,"",#REF!+1)</definedName>
    <definedName name="ด_1" localSheetId="5">IF(#REF!&gt;=o_1,"",#REF!+1)</definedName>
    <definedName name="ด_1" localSheetId="3">IF(#REF!&gt;=o_1,"",#REF!+1)</definedName>
    <definedName name="ด_1" localSheetId="4">IF(#REF!&gt;=o_1,"",#REF!+1)</definedName>
    <definedName name="ด_1" localSheetId="0">IF(#REF!&gt;=o_1,"",#REF!+1)</definedName>
    <definedName name="ด_1">IF(#REF!&gt;=o_1,"",#REF!+1)</definedName>
    <definedName name="ด_2" localSheetId="5">IF(#REF!&gt;=o_2,"",#REF!+1)</definedName>
    <definedName name="ด_2" localSheetId="3">IF(#REF!&gt;=o_2,"",#REF!+1)</definedName>
    <definedName name="ด_2" localSheetId="4">IF(#REF!&gt;=o_2,"",#REF!+1)</definedName>
    <definedName name="ด_2" localSheetId="0">IF(#REF!&gt;=o_2,"",#REF!+1)</definedName>
    <definedName name="ด_2">IF(#REF!&gt;=o_2,"",#REF!+1)</definedName>
    <definedName name="ดก" localSheetId="8">IF(#REF!&gt;=หเ,"",#REF!+1)</definedName>
    <definedName name="ดก" localSheetId="5">#N/A</definedName>
    <definedName name="ดก" localSheetId="4">#N/A</definedName>
    <definedName name="ดก" localSheetId="9">IF(#REF!&gt;=หเ,"",#REF!+1)</definedName>
    <definedName name="ดก" localSheetId="0">IF(#REF!&gt;=หเ,"",#REF!+1)</definedName>
    <definedName name="ดก">#N/A</definedName>
    <definedName name="ดกน">#REF!</definedName>
    <definedName name="ดกหกำ">#N/A</definedName>
    <definedName name="ดกเเกดเก" localSheetId="10">#REF!</definedName>
    <definedName name="ดกเเกดเก" localSheetId="5">#REF!</definedName>
    <definedName name="ดกเเกดเก" localSheetId="3">#REF!</definedName>
    <definedName name="ดกเเกดเก" localSheetId="4">#REF!</definedName>
    <definedName name="ดกเเกดเก" localSheetId="2">#REF!</definedName>
    <definedName name="ดกเเกดเก">#REF!</definedName>
    <definedName name="ดกไ">#REF!</definedName>
    <definedName name="ดด" localSheetId="10">DATE(YEAR('DSCR (2)'!Loan_Start),MONTH('DSCR (2)'!Loan_Start)+[0]!Payment_Number,DAY('DSCR (2)'!Loan_Start))</definedName>
    <definedName name="ดด" localSheetId="8">DATE(YEAR(Loan_Start),MONTH(Loan_Start)+Statement!Payment_Number,DAY(Loan_Start))</definedName>
    <definedName name="ดด" localSheetId="5">DATE(YEAR(ความต้องการ!Loan_Start),MONTH(ความต้องการ!Loan_Start)+ความต้องการ!Payment_Number,DAY(ความต้องการ!Loan_Start))</definedName>
    <definedName name="ดด" localSheetId="3">DATE(YEAR(โครงสร้าง!Loan_Start),MONTH(โครงสร้าง!Loan_Start)+[0]!Payment_Number,DAY(โครงสร้าง!Loan_Start))</definedName>
    <definedName name="ดด" localSheetId="4">DATE(YEAR(งบการเงิน!Loan_Start),MONTH(งบการเงิน!Loan_Start)+งบการเงิน!Payment_Number,DAY(งบการเงิน!Loan_Start))</definedName>
    <definedName name="ดด" localSheetId="9">DATE(YEAR([0]!Loan_Start),MONTH([0]!Loan_Start)+งบสรรพากร!Payment_Number,DAY([0]!Loan_Start))</definedName>
    <definedName name="ดด" localSheetId="2">#N/A</definedName>
    <definedName name="ดด">#N/A</definedName>
    <definedName name="ดดด">#N/A</definedName>
    <definedName name="ดดดด">#N/A</definedName>
    <definedName name="ดดดดด">#N/A</definedName>
    <definedName name="ดดดดดด">#N/A</definedName>
    <definedName name="ดดดดดดด" localSheetId="10">#REF!</definedName>
    <definedName name="ดดดดดดด" localSheetId="8">#REF!</definedName>
    <definedName name="ดดดดดดด" localSheetId="5">#REF!</definedName>
    <definedName name="ดดดดดดด" localSheetId="3">#REF!</definedName>
    <definedName name="ดดดดดดด" localSheetId="2">#REF!</definedName>
    <definedName name="ดดดดดดด">#REF!</definedName>
    <definedName name="ดดดดดดดด">#N/A</definedName>
    <definedName name="ดดดดดดดดดด">#N/A</definedName>
    <definedName name="ดด่ากหาด่กหาดฟ่สาด่กห" localSheetId="5">#REF!</definedName>
    <definedName name="ดด่ากหาด่กหาดฟ่สาด่กห" localSheetId="3">#REF!</definedName>
    <definedName name="ดด่ากหาด่กหาดฟ่สาด่กห" localSheetId="4">#REF!</definedName>
    <definedName name="ดด่ากหาด่กหาดฟ่สาด่กห">#REF!</definedName>
    <definedName name="ดเด_ดก_">#N/A</definedName>
    <definedName name="ดเดก_ดก_">#N/A</definedName>
    <definedName name="ดเดก้ดก้" localSheetId="10">IF(#REF!&gt;=[0]!khjhjj,"",#REF!+1)</definedName>
    <definedName name="ดเดก้ดก้" localSheetId="8">#N/A</definedName>
    <definedName name="ดเดก้ดก้" localSheetId="7">IF(#REF!&gt;=[0]!khjhjj,"",#REF!+1)</definedName>
    <definedName name="ดเดก้ดก้" localSheetId="9">IF(#REF!&gt;=khjhjj,"",#REF!+1)</definedName>
    <definedName name="ดเดก้ดก้" localSheetId="2">IF(#REF!&gt;=[0]!khjhjj,"",#REF!+1)</definedName>
    <definedName name="ดเดก้ดก้">#N/A</definedName>
    <definedName name="ดเด้ดก้" localSheetId="8">#N/A</definedName>
    <definedName name="ดเด้ดก้" localSheetId="9">IF('[386]Cash Flow'!poioii&gt;[0]!First_Payment,1,"")</definedName>
    <definedName name="ดเด้ดก้">#N/A</definedName>
    <definedName name="ดเดเ" localSheetId="8">#N/A</definedName>
    <definedName name="ดเดเ" localSheetId="9">IF([0]!Total.Payment&gt;[0]!First_Payment,1,"")</definedName>
    <definedName name="ดเดเ">#N/A</definedName>
    <definedName name="ดเดเดก้" localSheetId="8">#N/A</definedName>
    <definedName name="ดเดเดก้" localSheetId="9">([0]!Term_In_Year*12)+[0]!Term_In_Month</definedName>
    <definedName name="ดเดเดก้">#N/A</definedName>
    <definedName name="ดเดเดก_">#N/A</definedName>
    <definedName name="ดเดเดก_ดก">#N/A</definedName>
    <definedName name="ดเดเดก้ดก" localSheetId="8">#N/A</definedName>
    <definedName name="ดเดเดก้ดก" localSheetId="9">IF(hjkhjkhjgk&gt;[0]!First_Payment,1,"")</definedName>
    <definedName name="ดเดเดก้ดก">#N/A</definedName>
    <definedName name="ดเดเดเ">#N/A</definedName>
    <definedName name="ดบ_">#REF!</definedName>
    <definedName name="ดบ." localSheetId="10">#REF!</definedName>
    <definedName name="ดบ." localSheetId="8">#REF!</definedName>
    <definedName name="ดบ." localSheetId="5">#REF!</definedName>
    <definedName name="ดบ." localSheetId="3">#REF!</definedName>
    <definedName name="ดบ." localSheetId="4">#REF!</definedName>
    <definedName name="ดบ." localSheetId="9">#REF!</definedName>
    <definedName name="ดบ." localSheetId="2">#REF!</definedName>
    <definedName name="ดบ.">#REF!</definedName>
    <definedName name="ดป">#N/A</definedName>
    <definedName name="ดพเด_กด_ด">#N/A</definedName>
    <definedName name="ดพเด้กด้ด" localSheetId="8">#N/A</definedName>
    <definedName name="ดพเด้กด้ด" localSheetId="9">IF(#REF!&lt;0.05,0,IF(ดเดเดเ&lt;=งบสรรพากร!Free_Principle,[0]!Loan_Amount*Interest.Period,[0]!Fix_Pay))</definedName>
    <definedName name="ดพเด้กด้ด">#N/A</definedName>
    <definedName name="ดพฟ" localSheetId="5">IF(#REF!&lt;0.05,0,#REF!*[19]!Interest.Period)</definedName>
    <definedName name="ดพฟ" localSheetId="3">IF(#REF!&lt;0.05,0,#REF!*[19]!Interest.Period)</definedName>
    <definedName name="ดพฟ" localSheetId="4">IF(#REF!&lt;0.05,0,#REF!*[19]!Interest.Period)</definedName>
    <definedName name="ดพฟ" localSheetId="0">IF(#REF!&lt;0.05,0,#REF!*[19]!Interest.Period)</definedName>
    <definedName name="ดพฟ">IF(#REF!&lt;0.05,0,#REF!*[19]!Interest.Period)</definedName>
    <definedName name="ดพำ">#N/A</definedName>
    <definedName name="ดไพไพรีรำพีรนไพรไ" localSheetId="10">#REF!</definedName>
    <definedName name="ดไพไพรีรำพีรนไพรไ" localSheetId="8">#REF!</definedName>
    <definedName name="ดไพไพรีรำพีรนไพรไ" localSheetId="5">#REF!</definedName>
    <definedName name="ดไพไพรีรำพีรนไพรไ" localSheetId="3">#REF!</definedName>
    <definedName name="ดไพไพรีรำพีรนไพรไ" localSheetId="4">#REF!</definedName>
    <definedName name="ดไพไพรีรำพีรนไพรไ" localSheetId="2">#REF!</definedName>
    <definedName name="ดไพไพรีรำพีรนไพรไ">#REF!</definedName>
    <definedName name="ดฟหกด" localSheetId="10">#REF!</definedName>
    <definedName name="ดฟหกด" localSheetId="4">#REF!</definedName>
    <definedName name="ดฟหกด" localSheetId="2">#REF!</definedName>
    <definedName name="ดฟหกด">#REF!</definedName>
    <definedName name="ดฟหดหก" localSheetId="10">#REF!</definedName>
    <definedName name="ดฟหดหก" localSheetId="4">#REF!</definedName>
    <definedName name="ดฟหดหก" localSheetId="2">#REF!</definedName>
    <definedName name="ดฟหดหก">#REF!</definedName>
    <definedName name="ดไฟ้พำไพ่ไหดฟ่" localSheetId="10">#REF!</definedName>
    <definedName name="ดไฟ้พำไพ่ไหดฟ่" localSheetId="4">#REF!</definedName>
    <definedName name="ดไฟ้พำไพ่ไหดฟ่" localSheetId="2">#REF!</definedName>
    <definedName name="ดไฟ้พำไพ่ไหดฟ่">#REF!</definedName>
    <definedName name="ดส_หเส_">NA()</definedName>
    <definedName name="ดสดกวสกส">#N/A</definedName>
    <definedName name="ดส่หเส่">#N/A</definedName>
    <definedName name="ดสาหดสาฟห_ดาสฟห">#N/A</definedName>
    <definedName name="ดสาหดสาฟห่ดาสฟห" localSheetId="8">#N/A</definedName>
    <definedName name="ดสาหดสาฟห่ดาสฟห" localSheetId="9">([0]!Term_In_Year*12)+[0]!Term_In_Month</definedName>
    <definedName name="ดสาหดสาฟห่ดาสฟห">#N/A</definedName>
    <definedName name="ดหกดหกดห" localSheetId="10">IF(#REF!="",0,#REF!+#REF!)</definedName>
    <definedName name="ดหกดหกดห" localSheetId="8">IF(#REF!="",0,#REF!+#REF!)</definedName>
    <definedName name="ดหกดหกดห" localSheetId="5">IF(#REF!="",0,#REF!+#REF!)</definedName>
    <definedName name="ดหกดหกดห" localSheetId="3">IF(#REF!="",0,#REF!+#REF!)</definedName>
    <definedName name="ดหกดหกดห" localSheetId="4">IF(#REF!="",0,#REF!+#REF!)</definedName>
    <definedName name="ดหกดหกดห" localSheetId="2">IF(#REF!="",0,#REF!+#REF!)</definedName>
    <definedName name="ดหกดหกดห">IF(#REF!="",0,#REF!+#REF!)</definedName>
    <definedName name="ดหเกแหกเด" localSheetId="4">#REF!</definedName>
    <definedName name="ดหเกแหกเด">#REF!</definedName>
    <definedName name="ดหดด" localSheetId="4">#REF!</definedName>
    <definedName name="ดหดด">#REF!</definedName>
    <definedName name="ดหดดห" localSheetId="4">#REF!</definedName>
    <definedName name="ดหดดห">#REF!</definedName>
    <definedName name="ด้ห่ด้ห่" localSheetId="5">IF(#REF!&gt;=[18]!pmmt2,"",#REF!+1)</definedName>
    <definedName name="ด้ห่ด้ห่" localSheetId="3">IF(#REF!&gt;=[18]!pmmt2,"",#REF!+1)</definedName>
    <definedName name="ด้ห่ด้ห่" localSheetId="0">IF(#REF!&gt;=[18]!pmmt2,"",#REF!+1)</definedName>
    <definedName name="ด้ห่ด้ห่">IF(#REF!&gt;=[18]!pmmt2,"",#REF!+1)</definedName>
    <definedName name="ดหดหกดห" localSheetId="10">#REF!</definedName>
    <definedName name="ดหดหกดห" localSheetId="4">#REF!</definedName>
    <definedName name="ดหดหกดห" localSheetId="2">#REF!</definedName>
    <definedName name="ดหดหกดห">#REF!</definedName>
    <definedName name="ดหฟดฟ" localSheetId="10">#N/A</definedName>
    <definedName name="ดหฟดฟ" localSheetId="8">#N/A</definedName>
    <definedName name="ดหฟดฟ" localSheetId="5">#N/A</definedName>
    <definedName name="ดหฟดฟ" localSheetId="3">#N/A</definedName>
    <definedName name="ดหฟดฟ" localSheetId="9">#N/A</definedName>
    <definedName name="ดหฟดฟ" localSheetId="2">('ภพ 30'!Term_In_Year*12)+'ภพ 30'!Term_In_Month</definedName>
    <definedName name="ดหฟดฟ" localSheetId="0">#N/A</definedName>
    <definedName name="ดหฟดฟ">(Term_In_Year*12)+Term_In_Month</definedName>
    <definedName name="ดหฟำนพรำพ" localSheetId="5">#REF!</definedName>
    <definedName name="ดหฟำนพรำพ" localSheetId="3">#REF!</definedName>
    <definedName name="ดหฟำนพรำพ" localSheetId="4">#REF!</definedName>
    <definedName name="ดหฟำนพรำพ">#REF!</definedName>
    <definedName name="ดเหกดเหกด" localSheetId="8">#N/A</definedName>
    <definedName name="ดเหกดเหกด" localSheetId="9">IF(poioii&gt;[0]!First_Payment,1,"")</definedName>
    <definedName name="ดเหกดเหกด">#N/A</definedName>
    <definedName name="ดอก">#N/A</definedName>
    <definedName name="ดอกเบ__ย">#N/A</definedName>
    <definedName name="ดอกเบ__ย_">NA()</definedName>
    <definedName name="ดอกเบ__ยร_บร__">IF(#REF!="",0,#REF!+#REF!)</definedName>
    <definedName name="ดอกเบี้ย">#N/A</definedName>
    <definedName name="ดอกเบี้ย.">#N/A</definedName>
    <definedName name="ดอกเบี้ยรับรู้" localSheetId="10">IF(#REF!="",0,#REF!+#REF!)</definedName>
    <definedName name="ดอกเบี้ยรับรู้" localSheetId="8">IF(#REF!="",0,#REF!+#REF!)</definedName>
    <definedName name="ดอกเบี้ยรับรู้" localSheetId="5">IF(#REF!="",0,#REF!+#REF!)</definedName>
    <definedName name="ดอกเบี้ยรับรู้" localSheetId="3">IF(#REF!="",0,#REF!+#REF!)</definedName>
    <definedName name="ดอกเบี้ยรับรู้" localSheetId="4">IF(#REF!="",0,#REF!+#REF!)</definedName>
    <definedName name="ดอกเบี้ยรับรู้" localSheetId="9">IF(#REF!="",0,#REF!+#REF!)</definedName>
    <definedName name="ดอกเบี้ยรับรู้" localSheetId="2">IF(#REF!="",0,#REF!+#REF!)</definedName>
    <definedName name="ดอกเบี้ยรับรู้">IF(#REF!="",0,#REF!+#REF!)</definedName>
    <definedName name="ดฮ" localSheetId="10">(____ter66*12)+____ter12</definedName>
    <definedName name="ดฮ" localSheetId="8">(____ter66*12)+____ter12</definedName>
    <definedName name="ดฮ" localSheetId="5">([0]!____ter66*12)+[0]!____ter12</definedName>
    <definedName name="ดฮ" localSheetId="3">([0]!____ter66*12)+[0]!____ter12</definedName>
    <definedName name="ดฮ" localSheetId="4">([0]!____ter66*12)+[0]!____ter12</definedName>
    <definedName name="ดฮ" localSheetId="9">(____ter66*12)+____ter12</definedName>
    <definedName name="ดฮ" localSheetId="0">([0]!____ter66*12)+[0]!____ter12</definedName>
    <definedName name="ดฮ">(____ter66*12)+____ter12</definedName>
    <definedName name="ดา" localSheetId="8">IF(#REF!&gt;=ขา,"",#REF!+1)</definedName>
    <definedName name="ดา" localSheetId="5">#N/A</definedName>
    <definedName name="ดา" localSheetId="4">#N/A</definedName>
    <definedName name="ดา" localSheetId="9">IF(#REF!&gt;='[8]รายชื่อบริษัทเช่า ปี 55'!o,"",#REF!+1)</definedName>
    <definedName name="ดา" localSheetId="0">IF(#REF!&gt;='[9]รายชื่อบริษัทเช่า ปี 55'!o,"",#REF!+1)</definedName>
    <definedName name="ดา">#N/A</definedName>
    <definedName name="ด่าหก่ดาหก่ด่าหกาด" localSheetId="10">#REF!</definedName>
    <definedName name="ด่าหก่ดาหก่ด่าหกาด" localSheetId="5">#REF!</definedName>
    <definedName name="ด่าหก่ดาหก่ด่าหกาด" localSheetId="3">#REF!</definedName>
    <definedName name="ด่าหก่ดาหก่ด่าหกาด" localSheetId="4">#REF!</definedName>
    <definedName name="ด่าหก่ดาหก่ด่าหกาด" localSheetId="2">#REF!</definedName>
    <definedName name="ด่าหก่ดาหก่ด่าหกาด">#REF!</definedName>
    <definedName name="ดาหด่าดด่ห" localSheetId="4">#REF!</definedName>
    <definedName name="ดาหด่าดด่ห">#REF!</definedName>
    <definedName name="ดาห่า" localSheetId="5">IF(#REF!&gt;=pmmt2,"",#REF!+1)</definedName>
    <definedName name="ดาห่า" localSheetId="3">IF(#REF!&gt;=pmmt2,"",#REF!+1)</definedName>
    <definedName name="ดาห่า" localSheetId="4">IF(#REF!&gt;=pmmt2,"",#REF!+1)</definedName>
    <definedName name="ดาห่า" localSheetId="0">IF(#REF!&gt;=pmmt2,"",#REF!+1)</definedName>
    <definedName name="ดาห่า">IF(#REF!&gt;=pmmt2,"",#REF!+1)</definedName>
    <definedName name="ด่าหาหด่สา" localSheetId="4">#REF!</definedName>
    <definedName name="ด่าหาหด่สา">#REF!</definedName>
    <definedName name="ดำ">#N/A</definedName>
    <definedName name="ดิ้กิ้ก" localSheetId="5">IF(#REF!&gt;=_top1,"",#REF!+1)</definedName>
    <definedName name="ดิ้กิ้ก" localSheetId="3">IF(#REF!&gt;=_top1,"",#REF!+1)</definedName>
    <definedName name="ดิ้กิ้ก" localSheetId="4">IF(#REF!&gt;=_top1,"",#REF!+1)</definedName>
    <definedName name="ดิ้กิ้ก" localSheetId="0">IF(#REF!&gt;=_top1,"",#REF!+1)</definedName>
    <definedName name="ดิ้กิ้ก">IF(#REF!&gt;=_top1,"",#REF!+1)</definedName>
    <definedName name="ดีร" localSheetId="10">#REF!</definedName>
    <definedName name="ดีร" localSheetId="8">#REF!</definedName>
    <definedName name="ดีร" localSheetId="4">#REF!</definedName>
    <definedName name="ดีร" localSheetId="2">#REF!</definedName>
    <definedName name="ดีร">#REF!</definedName>
    <definedName name="เด" localSheetId="10">IF([329]ผ่อนชำระ!$A1048576&gt;=[0]!อ,"",[329]ผ่อนชำระ!$A1048576+1)</definedName>
    <definedName name="เด" localSheetId="8">IF([460]ผ่อนชำระ!$A1048576&gt;=อ,"",[460]ผ่อนชำระ!$A1048576+1)</definedName>
    <definedName name="เด" localSheetId="5">IF([329]ผ่อนชำระ!$A1048576&gt;=อ,"",[329]ผ่อนชำระ!$A1048576+1)</definedName>
    <definedName name="เด" localSheetId="3">IF([329]ผ่อนชำระ!$A1048576&gt;=อ,"",[329]ผ่อนชำระ!$A1048576+1)</definedName>
    <definedName name="เด" localSheetId="4">IF([329]ผ่อนชำระ!$A1048576&gt;=อ,"",[329]ผ่อนชำระ!$A1048576+1)</definedName>
    <definedName name="เด" localSheetId="2">IF([329]ผ่อนชำระ!$A1048576&gt;=[0]!อ,"",[329]ผ่อนชำระ!$A1048576+1)</definedName>
    <definedName name="เด" localSheetId="0">IF([21]ผ่อนชำระ!$A1048576&gt;=อ,"",[21]ผ่อนชำระ!$A1048576+1)</definedName>
    <definedName name="เด">IF([329]ผ่อนชำระ!$A1048576&gt;=อ,"",[329]ผ่อนชำระ!$A1048576+1)</definedName>
    <definedName name="เด_ดอ_ป">#N/A</definedName>
    <definedName name="เด_เด_เด_เด">NA()</definedName>
    <definedName name="เด_เดดด">NA()</definedName>
    <definedName name="เด_เดอ_">#N/A</definedName>
    <definedName name="เด_อ_อ">#N/A</definedName>
    <definedName name="เดก" localSheetId="5">#REF!</definedName>
    <definedName name="เดก" localSheetId="3">#REF!</definedName>
    <definedName name="เดก" localSheetId="4">#REF!</definedName>
    <definedName name="เดก">#REF!</definedName>
    <definedName name="เดด">#N/A</definedName>
    <definedName name="เดดดดดด" localSheetId="5">Scheduled_Payment+Extra_Payment</definedName>
    <definedName name="เดดดดดด" localSheetId="3">Scheduled_Payment+Extra_Payment</definedName>
    <definedName name="เดดดดดด" localSheetId="4">Scheduled_Payment+Extra_Payment</definedName>
    <definedName name="เดดดดดด" localSheetId="0">Scheduled_Payment+Extra_Payment</definedName>
    <definedName name="เดดดดดด">Scheduled_Payment+Extra_Payment</definedName>
    <definedName name="เดดแด้">#N/A</definedName>
    <definedName name="เดดแด_">NA()</definedName>
    <definedName name="เด้เดดด">#N/A</definedName>
    <definedName name="เด้เด้เด่เด">#N/A</definedName>
    <definedName name="เดเดเ">#N/A</definedName>
    <definedName name="เดเดเดก" localSheetId="8">#N/A</definedName>
    <definedName name="เดเดเดก" localSheetId="9">([0]!Term_In_Year*12)+[0]!Term_In_Month</definedName>
    <definedName name="เดเดเดก">#N/A</definedName>
    <definedName name="เดิอือ" localSheetId="10">IF(#REF!&gt;=[0]!khjhjj,"",#REF!+1)</definedName>
    <definedName name="เดิอือ" localSheetId="8">#N/A</definedName>
    <definedName name="เดิอือ" localSheetId="7">IF(#REF!&gt;=[0]!khjhjj,"",#REF!+1)</definedName>
    <definedName name="เดิอือ" localSheetId="9">IF(#REF!&gt;=khjhjj,"",#REF!+1)</definedName>
    <definedName name="เดิอือ" localSheetId="2">IF(#REF!&gt;=[0]!khjhjj,"",#REF!+1)</definedName>
    <definedName name="เดิอือ">#N/A</definedName>
    <definedName name="เดืดอืป" localSheetId="8">#N/A</definedName>
    <definedName name="เดืดอืป" localSheetId="9">([0]!Term_In_Year*12)+[0]!Term_In_Month</definedName>
    <definedName name="เดืดอืป">#N/A</definedName>
    <definedName name="เดืเดอิ" localSheetId="8">#N/A</definedName>
    <definedName name="เดืเดอิ" localSheetId="9">[0]!Interest_Rate/12</definedName>
    <definedName name="เดืเดอิ">#N/A</definedName>
    <definedName name="แด" localSheetId="10">#N/A</definedName>
    <definedName name="แด" localSheetId="8">#N/A</definedName>
    <definedName name="แด" localSheetId="5">#N/A</definedName>
    <definedName name="แด" localSheetId="3">#N/A</definedName>
    <definedName name="แด" localSheetId="9">#N/A</definedName>
    <definedName name="แด" localSheetId="2">IF(#REF!&gt;=[0]!o,"",#REF!+1)</definedName>
    <definedName name="แด" localSheetId="0">#N/A</definedName>
    <definedName name="แด">IF(#REF!&gt;=o,"",#REF!+1)</definedName>
    <definedName name="ไดดำได" localSheetId="3">#REF!</definedName>
    <definedName name="ไดดำได">#REF!</definedName>
    <definedName name="ต_นท_น">NA()</definedName>
    <definedName name="ต_นท_นจ_าย">NA()</definedName>
    <definedName name="ต_นท_นจ_ายก">NA()</definedName>
    <definedName name="ต_ระ">#REF!</definedName>
    <definedName name="ตดตามเรงรด">"Picture 165"</definedName>
    <definedName name="ตตต" localSheetId="10">IF([461]ผ่อนชำระ!XFD1&lt;0.05,0,[461]ผ่อนชำระ!$B1-[461]ผ่อนชำระ!$D1)</definedName>
    <definedName name="ตตต" localSheetId="8">IF([462]ผ่อนชำระ!XFD1&lt;0.05,0,[462]ผ่อนชำระ!$B1-[462]ผ่อนชำระ!$D1)</definedName>
    <definedName name="ตตต" localSheetId="5">IF([461]ผ่อนชำระ!XFD1&lt;0.05,0,[461]ผ่อนชำระ!$B1-[461]ผ่อนชำระ!$D1)</definedName>
    <definedName name="ตตต" localSheetId="3">IF([461]ผ่อนชำระ!XFD1&lt;0.05,0,[461]ผ่อนชำระ!$B1-[461]ผ่อนชำระ!$D1)</definedName>
    <definedName name="ตตต" localSheetId="4">IF([461]ผ่อนชำระ!XFD1&lt;0.05,0,[461]ผ่อนชำระ!$B1-[461]ผ่อนชำระ!$D1)</definedName>
    <definedName name="ตตต" localSheetId="9">IF([383]ผ่อนชำระ!XFD1&lt;0.05,0,[383]ผ่อนชำระ!$B1-[383]ผ่อนชำระ!$D1)</definedName>
    <definedName name="ตตต" localSheetId="2">IF([384]ผ่อนชำระ!XFD1&lt;0.05,0,[384]ผ่อนชำระ!$B1-[384]ผ่อนชำระ!$D1)</definedName>
    <definedName name="ตตต" localSheetId="0">IF([463]ผ่อนชำระ!XFD1&lt;0.05,0,[463]ผ่อนชำระ!$B1-[463]ผ่อนชำระ!$D1)</definedName>
    <definedName name="ตตต">IF([384]ผ่อนชำระ!XFD1&lt;0.05,0,[384]ผ่อนชำระ!$B1-[384]ผ่อนชำระ!$D1)</definedName>
    <definedName name="ต้นทุน">#N/A</definedName>
    <definedName name="ต้นทุน00" localSheetId="10">#REF!</definedName>
    <definedName name="ต้นทุน00" localSheetId="8">#REF!</definedName>
    <definedName name="ต้นทุน00" localSheetId="5">#REF!</definedName>
    <definedName name="ต้นทุน00" localSheetId="3">#REF!</definedName>
    <definedName name="ต้นทุน00" localSheetId="4">#REF!</definedName>
    <definedName name="ต้นทุน00" localSheetId="2">#REF!</definedName>
    <definedName name="ต้นทุน00">#REF!</definedName>
    <definedName name="ต้นทุนจ่าย">#N/A</definedName>
    <definedName name="ต้นทุนจ่ายก">#N/A</definedName>
    <definedName name="ตนรา" localSheetId="5">IF(#REF!&gt;=เดดแด้,"",#REF!+1)</definedName>
    <definedName name="ตนรา" localSheetId="3">IF(#REF!&gt;=เดดแด้,"",#REF!+1)</definedName>
    <definedName name="ตนรา" localSheetId="4">IF(#REF!&gt;=เดดแด้,"",#REF!+1)</definedName>
    <definedName name="ตนรา" localSheetId="0">IF(#REF!&gt;=เดดแด้,"",#REF!+1)</definedName>
    <definedName name="ตนรา">IF(#REF!&gt;=เดดแด้,"",#REF!+1)</definedName>
    <definedName name="ตรวจสอบเอกสาร">#N/A</definedName>
    <definedName name="ตลาด">#N/A</definedName>
    <definedName name="ต่อ" localSheetId="5">(ความต้องการ!Term_In_Year*12)+ความต้องการ!Term_In_Month</definedName>
    <definedName name="ต่อ" localSheetId="3">(โครงสร้าง!Term_In_Year*12)+โครงสร้าง!Term_In_Month</definedName>
    <definedName name="ต่อ" localSheetId="4">(งบการเงิน!Term_In_Year*12)+งบการเงิน!Term_In_Month</definedName>
    <definedName name="ต่อ" localSheetId="0">(รายละเอียด!Term_In_Year*12)+รายละเอียด!Term_In_Month</definedName>
    <definedName name="ต่อ">([0]!Term_In_Year*12)+[0]!Term_In_Month</definedName>
    <definedName name="ตะมุ" localSheetId="5">IF(#REF!&gt;=[0]!เดดแด้,"",#REF!+1)</definedName>
    <definedName name="ตะมุ" localSheetId="3">IF(#REF!&gt;=[0]!เดดแด้,"",#REF!+1)</definedName>
    <definedName name="ตะมุ" localSheetId="4">IF(#REF!&gt;=[0]!เดดแด้,"",#REF!+1)</definedName>
    <definedName name="ตะมุ" localSheetId="0">IF(#REF!&gt;=[0]!เดดแด้,"",#REF!+1)</definedName>
    <definedName name="ตะมุ">IF(#REF!&gt;=[0]!เดดแด้,"",#REF!+1)</definedName>
    <definedName name="ตัด100" localSheetId="4">#REF!</definedName>
    <definedName name="ตัด100">#REF!</definedName>
    <definedName name="ตัวอย่าง" localSheetId="4">#REF!</definedName>
    <definedName name="ตัวอย่าง">#REF!</definedName>
    <definedName name="ตา">#N/A</definedName>
    <definedName name="ตางรางชำระหน__ใหม_ล">#REF!</definedName>
    <definedName name="ตางรางชำระหนี้ใหม่ล" localSheetId="10">#REF!</definedName>
    <definedName name="ตางรางชำระหนี้ใหม่ล" localSheetId="5">#REF!</definedName>
    <definedName name="ตางรางชำระหนี้ใหม่ล" localSheetId="3">#REF!</definedName>
    <definedName name="ตางรางชำระหนี้ใหม่ล" localSheetId="4">#REF!</definedName>
    <definedName name="ตางรางชำระหนี้ใหม่ล" localSheetId="2">#REF!</definedName>
    <definedName name="ตางรางชำระหนี้ใหม่ล">#REF!</definedName>
    <definedName name="ตารง">#REF!</definedName>
    <definedName name="ตาราง" localSheetId="10">#N/A</definedName>
    <definedName name="ตาราง" localSheetId="8">#N/A</definedName>
    <definedName name="ตาราง" localSheetId="5">#N/A</definedName>
    <definedName name="ตาราง" localSheetId="3">#N/A</definedName>
    <definedName name="ตาราง" localSheetId="9">#N/A</definedName>
    <definedName name="ตาราง" localSheetId="2">#REF!</definedName>
    <definedName name="ตาราง" localSheetId="0">#N/A</definedName>
    <definedName name="ตาราง">#REF!</definedName>
    <definedName name="ตาราง3" localSheetId="10">#REF!</definedName>
    <definedName name="ตาราง3" localSheetId="8">#REF!</definedName>
    <definedName name="ตาราง3" localSheetId="5">#REF!</definedName>
    <definedName name="ตาราง3" localSheetId="3">#REF!</definedName>
    <definedName name="ตาราง3" localSheetId="4">#REF!</definedName>
    <definedName name="ตาราง3" localSheetId="2">#REF!</definedName>
    <definedName name="ตาราง3">#REF!</definedName>
    <definedName name="ตาราง6" localSheetId="10">#REF!</definedName>
    <definedName name="ตาราง6" localSheetId="8">#REF!</definedName>
    <definedName name="ตาราง6" localSheetId="9">#REF!</definedName>
    <definedName name="ตาราง6" localSheetId="2">#REF!</definedName>
    <definedName name="ตาราง6">#REF!</definedName>
    <definedName name="ตารางการชะร">#N/A</definedName>
    <definedName name="ตารางการชำระ">#N/A</definedName>
    <definedName name="ตารางการผ่อน">#N/A</definedName>
    <definedName name="ตารางชำระ2" localSheetId="8">#N/A</definedName>
    <definedName name="ตารางชำระ2" localSheetId="9">([0]!Term_In_Year*12)+[0]!Term_In_Month</definedName>
    <definedName name="ตารางชำระ2">#N/A</definedName>
    <definedName name="ตารางชำระหน__">NA()</definedName>
    <definedName name="ตารางชำระหน__PN2">NA()</definedName>
    <definedName name="ตารางชำระหน__ไม_ลดต_น">NA()</definedName>
    <definedName name="ตารางชำระหน__ใหม_">#REF!</definedName>
    <definedName name="ตารางชำระหนี้" localSheetId="10">#N/A</definedName>
    <definedName name="ตารางชำระหนี้" localSheetId="8">#N/A</definedName>
    <definedName name="ตารางชำระหนี้" localSheetId="5">#N/A</definedName>
    <definedName name="ตารางชำระหนี้" localSheetId="3">#N/A</definedName>
    <definedName name="ตารางชำระหนี้" localSheetId="9">#N/A</definedName>
    <definedName name="ตารางชำระหนี้" localSheetId="2">[464]ตารางผ่อน!$D$4</definedName>
    <definedName name="ตารางชำระหนี้" localSheetId="0">#N/A</definedName>
    <definedName name="ตารางชำระหนี้">[464]ตารางผ่อน!$D$4</definedName>
    <definedName name="ตารางชำระหนี้PN2" localSheetId="8">#N/A</definedName>
    <definedName name="ตารางชำระหนี้PN2" localSheetId="9">IF(#REF!&gt;=[0]!Total.Payment,"",#REF!+1)</definedName>
    <definedName name="ตารางชำระหนี้PN2">#N/A</definedName>
    <definedName name="ตารางชำระหนี้ไม่ลดต้น">#N/A</definedName>
    <definedName name="ตารางชำระหนี้ใหม่" localSheetId="10">#REF!</definedName>
    <definedName name="ตารางชำระหนี้ใหม่" localSheetId="5">#REF!</definedName>
    <definedName name="ตารางชำระหนี้ใหม่" localSheetId="3">#REF!</definedName>
    <definedName name="ตารางชำระหนี้ใหม่" localSheetId="4">#REF!</definedName>
    <definedName name="ตารางชำระหนี้ใหม่" localSheetId="2">#REF!</definedName>
    <definedName name="ตารางชำระหนี้ใหม่">#REF!</definedName>
    <definedName name="ตารางที่1.1">'[465]List data adj.'!$E$2:$E$5</definedName>
    <definedName name="ตารางที่2" localSheetId="5">#REF!</definedName>
    <definedName name="ตารางที่2" localSheetId="3">#REF!</definedName>
    <definedName name="ตารางที่2" localSheetId="4">#REF!</definedName>
    <definedName name="ตารางที่2">#REF!</definedName>
    <definedName name="ตารางที่5">'[463]List data adj.'!$B$2:$B$5</definedName>
    <definedName name="ตารางบัญชีเดียว">#REF!</definedName>
    <definedName name="ตารางผ_อนP">NA()</definedName>
    <definedName name="ตารางผ_อนชำระ1">#REF!</definedName>
    <definedName name="ตารางผ่อน">IF('[466]PAYMENT '!$A1048576&gt;='[466]PAYMENT '!Total.Payment,"",'[466]PAYMENT '!$A1048576+1)</definedName>
    <definedName name="ตารางผ่อนP">#N/A</definedName>
    <definedName name="ตารางผ่อนชำระ" localSheetId="10">'[467]payment (2)'!Interest_Rate/12</definedName>
    <definedName name="ตารางผ่อนชำระ" localSheetId="8">'[467]payment (2)'!Interest_Rate/12</definedName>
    <definedName name="ตารางผ่อนชำระ" localSheetId="5">'[467]payment (2)'!Interest_Rate/12</definedName>
    <definedName name="ตารางผ่อนชำระ" localSheetId="3">'[467]payment (2)'!Interest_Rate/12</definedName>
    <definedName name="ตารางผ่อนชำระ" localSheetId="4">'[467]payment (2)'!Interest_Rate/12</definedName>
    <definedName name="ตารางผ่อนชำระ" localSheetId="9">'[467]payment (2)'!Interest_Rate/12</definedName>
    <definedName name="ตารางผ่อนชำระ" localSheetId="2">'[468]payment (2)'!Interest_Rate/12</definedName>
    <definedName name="ตารางผ่อนชำระ" localSheetId="0">'[320]payment (2)'!Interest_Rate/12</definedName>
    <definedName name="ตารางผ่อนชำระ">'[468]payment (2)'!Interest_Rate/12</definedName>
    <definedName name="ตารางผ่อนชำระ1" localSheetId="10">#REF!</definedName>
    <definedName name="ตารางผ่อนชำระ1" localSheetId="5">#REF!</definedName>
    <definedName name="ตารางผ่อนชำระ1" localSheetId="3">#REF!</definedName>
    <definedName name="ตารางผ่อนชำระ1" localSheetId="4">#REF!</definedName>
    <definedName name="ตารางผ่อนชำระ1" localSheetId="2">#REF!</definedName>
    <definedName name="ตารางผ่อนชำระ1">#REF!</definedName>
    <definedName name="ตารางผ่อนชำระภาระหนี้อื่นๆ" localSheetId="10">#REF!</definedName>
    <definedName name="ตารางผ่อนชำระภาระหนี้อื่นๆ" localSheetId="4">#REF!</definedName>
    <definedName name="ตารางผ่อนชำระภาระหนี้อื่นๆ" localSheetId="2">#REF!</definedName>
    <definedName name="ตารางผ่อนชำระภาระหนี้อื่นๆ">#REF!</definedName>
    <definedName name="ตารางผ่อนนนนชำระ">#REF!</definedName>
    <definedName name="ตาล">#N/A</definedName>
    <definedName name="ตีระ" localSheetId="10">#REF!</definedName>
    <definedName name="ตีระ" localSheetId="8">#REF!</definedName>
    <definedName name="ตีระ" localSheetId="5">#REF!</definedName>
    <definedName name="ตีระ" localSheetId="3">#REF!</definedName>
    <definedName name="ตีระ" localSheetId="4">#REF!</definedName>
    <definedName name="ตีระ" localSheetId="2">#REF!</definedName>
    <definedName name="ตีระ">#REF!</definedName>
    <definedName name="ถอนใช_ส_วนต_ว">#REF!</definedName>
    <definedName name="ถอนใช้ส่วนตัว" localSheetId="10">#REF!</definedName>
    <definedName name="ถอนใช้ส่วนตัว" localSheetId="2">#REF!</definedName>
    <definedName name="ถอนใช้ส่วนตัว">#REF!</definedName>
    <definedName name="ถา" localSheetId="10">#N/A</definedName>
    <definedName name="ถา" localSheetId="8">IF(#REF!&gt;=ขา,"",#REF!+1)</definedName>
    <definedName name="ถา" localSheetId="5">#N/A</definedName>
    <definedName name="ถา" localSheetId="3">#N/A</definedName>
    <definedName name="ถา" localSheetId="9">#N/A</definedName>
    <definedName name="ถา" localSheetId="2">IF(#REF!&gt;=[0]!ขา,"",#REF!+1)</definedName>
    <definedName name="ถา" localSheetId="0">#N/A</definedName>
    <definedName name="ถา">IF(#REF!&gt;=ขา,"",#REF!+1)</definedName>
    <definedName name="ท" localSheetId="5">#N/A</definedName>
    <definedName name="ท" localSheetId="4">#N/A</definedName>
    <definedName name="ท" localSheetId="0">('[9]รายชื่อบริษัทเช่า ปี 55'!Term_In_Year*12)+'[9]รายชื่อบริษัทเช่า ปี 55'!Term_In_Month</definedName>
    <definedName name="ท">#N/A</definedName>
    <definedName name="ท__ด_น">'[469]หน้า 1'!$N$2</definedName>
    <definedName name="ท_1">#N/A</definedName>
    <definedName name="ท_2">#N/A</definedName>
    <definedName name="ท_กษ_ณ1">NA()</definedName>
    <definedName name="ท_ศน_ย_">NA()</definedName>
    <definedName name="ทท">#N/A</definedName>
    <definedName name="ททททท" localSheetId="10">IF(#REF!-#REF!&lt;1,0,#REF!-#REF!)</definedName>
    <definedName name="ททททท" localSheetId="8">IF(#REF!-#REF!&lt;1,0,#REF!-#REF!)</definedName>
    <definedName name="ททททท" localSheetId="5">IF(#REF!-#REF!&lt;1,0,#REF!-#REF!)</definedName>
    <definedName name="ททททท" localSheetId="3">IF(#REF!-#REF!&lt;1,0,#REF!-#REF!)</definedName>
    <definedName name="ททททท" localSheetId="4">IF(#REF!-#REF!&lt;1,0,#REF!-#REF!)</definedName>
    <definedName name="ททททท" localSheetId="9">IF(#REF!-#REF!&lt;1,0,#REF!-#REF!)</definedName>
    <definedName name="ททททท" localSheetId="2">IF(#REF!-#REF!&lt;1,0,#REF!-#REF!)</definedName>
    <definedName name="ททททท">IF(#REF!-#REF!&lt;1,0,#REF!-#REF!)</definedName>
    <definedName name="ทททททท">#N/A</definedName>
    <definedName name="ททททททท" localSheetId="10">#REF!</definedName>
    <definedName name="ททททททท" localSheetId="8">#REF!</definedName>
    <definedName name="ททททททท" localSheetId="5">#REF!</definedName>
    <definedName name="ททททททท" localSheetId="3">#REF!</definedName>
    <definedName name="ททททททท" localSheetId="2">#REF!</definedName>
    <definedName name="ททททททท">#REF!</definedName>
    <definedName name="ททททททททท" localSheetId="10">#REF!</definedName>
    <definedName name="ททททททททท" localSheetId="2">#REF!</definedName>
    <definedName name="ททททททททท">#REF!</definedName>
    <definedName name="ททา" localSheetId="10">IF(#REF!&gt;=[19]!tp1.2,"",#REF!+1)</definedName>
    <definedName name="ททา" localSheetId="8">IF(#REF!&gt;=[470]!tp1.2,"",#REF!+1)</definedName>
    <definedName name="ททา" localSheetId="5">IF(#REF!&gt;=[19]!tp1.2,"",#REF!+1)</definedName>
    <definedName name="ททา" localSheetId="3">IF(#REF!&gt;=[19]!tp1.2,"",#REF!+1)</definedName>
    <definedName name="ททา" localSheetId="4">IF(#REF!&gt;=[19]!tp1.2,"",#REF!+1)</definedName>
    <definedName name="ททา" localSheetId="9">IF(#REF!&gt;=[330]!tp1.2,"",#REF!+1)</definedName>
    <definedName name="ททา" localSheetId="2">IF(#REF!&gt;=[19]!tp1.2,"",#REF!+1)</definedName>
    <definedName name="ททา" localSheetId="0">IF(#REF!&gt;=[0]!tp1.2,"",#REF!+1)</definedName>
    <definedName name="ททา">IF(#REF!&gt;=[330]!tp1.2,"",#REF!+1)</definedName>
    <definedName name="ทบ">#N/A</definedName>
    <definedName name="ทบทวน" localSheetId="10">[471]finance!#REF!</definedName>
    <definedName name="ทบทวน" localSheetId="8">[471]finance!#REF!</definedName>
    <definedName name="ทบทวน" localSheetId="5">[471]finance!#REF!</definedName>
    <definedName name="ทบทวน" localSheetId="3">[471]finance!#REF!</definedName>
    <definedName name="ทบทวน" localSheetId="4">[471]finance!#REF!</definedName>
    <definedName name="ทบทวน" localSheetId="2">[471]finance!#REF!</definedName>
    <definedName name="ทบทวน">[471]finance!#REF!</definedName>
    <definedName name="ทะเบ_ยน">#REF!</definedName>
    <definedName name="ทะเบ_ยนเง_นก__">#REF!</definedName>
    <definedName name="ทะเบียน" localSheetId="10">#REF!</definedName>
    <definedName name="ทะเบียน" localSheetId="8">#REF!</definedName>
    <definedName name="ทะเบียน" localSheetId="5">#REF!</definedName>
    <definedName name="ทะเบียน" localSheetId="3">#REF!</definedName>
    <definedName name="ทะเบียน" localSheetId="4">#REF!</definedName>
    <definedName name="ทะเบียน" localSheetId="2">#REF!</definedName>
    <definedName name="ทะเบียน">#REF!</definedName>
    <definedName name="ทะเบียนเงินกู้" localSheetId="10">#REF!</definedName>
    <definedName name="ทะเบียนเงินกู้" localSheetId="2">#REF!</definedName>
    <definedName name="ทะเบียนเงินกู้">#REF!</definedName>
    <definedName name="ทะเบียนเงินกู้1" localSheetId="10">[472]finance!#REF!</definedName>
    <definedName name="ทะเบียนเงินกู้1" localSheetId="8">[472]finance!#REF!</definedName>
    <definedName name="ทะเบียนเงินกู้1" localSheetId="5">[472]finance!#REF!</definedName>
    <definedName name="ทะเบียนเงินกู้1" localSheetId="3">[472]finance!#REF!</definedName>
    <definedName name="ทะเบียนเงินกู้1" localSheetId="4">[472]finance!#REF!</definedName>
    <definedName name="ทะเบียนเงินกู้1" localSheetId="2">[472]finance!#REF!</definedName>
    <definedName name="ทะเบียนเงินกู้1">[472]finance!#REF!</definedName>
    <definedName name="ทะเบียนโอดี" localSheetId="10">[136]finance!#REF!</definedName>
    <definedName name="ทะเบียนโอดี" localSheetId="8">[136]finance!#REF!</definedName>
    <definedName name="ทะเบียนโอดี" localSheetId="2">[136]finance!#REF!</definedName>
    <definedName name="ทะเบียนโอดี">[136]finance!#REF!</definedName>
    <definedName name="ทักษิณ">#N/A</definedName>
    <definedName name="ทักษิณ1">#N/A</definedName>
    <definedName name="ทัศนีย์">#N/A</definedName>
    <definedName name="ทา">#N/A</definedName>
    <definedName name="ทาทสวา" localSheetId="10">#REF!</definedName>
    <definedName name="ทาทสวา" localSheetId="8">#REF!</definedName>
    <definedName name="ทาทสวา" localSheetId="5">#REF!</definedName>
    <definedName name="ทาทสวา" localSheetId="3">#REF!</definedName>
    <definedName name="ทาทสวา" localSheetId="4">#REF!</definedName>
    <definedName name="ทาทสวา" localSheetId="9">#REF!</definedName>
    <definedName name="ทาทสวา" localSheetId="2">#REF!</definedName>
    <definedName name="ทาทสวา">#REF!</definedName>
    <definedName name="ทาวน์เฮ้าส์">#N/A</definedName>
    <definedName name="ทำไม">#N/A</definedName>
    <definedName name="ทำเลที่ตั้ง" localSheetId="5">'[106]List data adj.'!$B$2:$B$5</definedName>
    <definedName name="ทำเลที่ตั้ง" localSheetId="3">'[106]List data adj.'!$B$2:$B$5</definedName>
    <definedName name="ทำเลที่ตั้ง" localSheetId="4">'[106]List data adj.'!$B$2:$B$5</definedName>
    <definedName name="ทำเลที่ตั้ง">'[107]List data adj.'!$B$2:$B$5</definedName>
    <definedName name="ที่ดิน" localSheetId="10">IF([464]schdaul!$A1="",0,[464]schdaul!$E1048576+[464]schdaul!$B1)</definedName>
    <definedName name="ที่ดิน" localSheetId="8">IF([464]schdaul!$A1="",0,[464]schdaul!$E1048576+[464]schdaul!$B1)</definedName>
    <definedName name="ที่ดิน" localSheetId="5">IF([464]schdaul!$A1="",0,[464]schdaul!$E1048576+[464]schdaul!$B1)</definedName>
    <definedName name="ที่ดิน" localSheetId="3">IF([464]schdaul!$A1="",0,[464]schdaul!$E1048576+[464]schdaul!$B1)</definedName>
    <definedName name="ที่ดิน" localSheetId="4">IF([464]schdaul!$A1="",0,[464]schdaul!$E1048576+[464]schdaul!$B1)</definedName>
    <definedName name="ที่ดิน" localSheetId="9">IF([464]schdaul!$A1="",0,[464]schdaul!$E1048576+[464]schdaul!$B1)</definedName>
    <definedName name="ที่ดิน" localSheetId="2">IF([473]schdaul!$A1="",0,[473]schdaul!$E1048576+[473]schdaul!$B1)</definedName>
    <definedName name="ที่ดิน" localSheetId="0">IF([463]schdaul!$A1="",0,[463]schdaul!$E1048576+[463]schdaul!$B1)</definedName>
    <definedName name="ที่ดิน">IF([473]schdaul!$A1="",0,[473]schdaul!$E1048576+[473]schdaul!$B1)</definedName>
    <definedName name="ที่อยู่อาศัย" localSheetId="10">#REF!</definedName>
    <definedName name="ที่อยู่อาศัย" localSheetId="8">#REF!</definedName>
    <definedName name="ที่อยู่อาศัย" localSheetId="4">#REF!</definedName>
    <definedName name="ที่อยู่อาศัย" localSheetId="2">#REF!</definedName>
    <definedName name="ที่อยู่อาศัย">#REF!</definedName>
    <definedName name="แทรก" localSheetId="5">'[474]หน้า 1'!$N$2</definedName>
    <definedName name="แทรก" localSheetId="3">'[474]หน้า 1'!$N$2</definedName>
    <definedName name="แทรก" localSheetId="4">'[474]หน้า 1'!$N$2</definedName>
    <definedName name="แทรก">'[475]หน้า 1'!$N$2</definedName>
    <definedName name="แทรก1" localSheetId="5">'[476]หน้า 1'!$D$3</definedName>
    <definedName name="แทรก1" localSheetId="3">'[476]หน้า 1'!$D$3</definedName>
    <definedName name="แทรก1" localSheetId="4">'[476]หน้า 1'!$D$3</definedName>
    <definedName name="แทรก1">'[477]หน้า 1'!$D$3</definedName>
    <definedName name="แทรก1_1">'[478]หน้า 1'!$D$3</definedName>
    <definedName name="แทรก1_10">'[479]หน้า 1'!$D$3</definedName>
    <definedName name="แทรก1_10_1">'[480]หน้า 1'!$D$3</definedName>
    <definedName name="แทรก1_10_26">'[448]หน้า 1'!$D$3</definedName>
    <definedName name="แทรก1_11">'[481]หน้า 1'!$D$3</definedName>
    <definedName name="แทรก1_11_1">'[194]หน้า 1'!$D$3</definedName>
    <definedName name="แทรก1_11_1_1">'[482]หน้า 1'!$D$3</definedName>
    <definedName name="แทรก1_11_1_26">'[437]หน้า 1'!$D$3</definedName>
    <definedName name="แทรก1_11_26">'[448]หน้า 1'!$D$3</definedName>
    <definedName name="แทรก1_12">'[483]หน้า 1'!$D$3</definedName>
    <definedName name="แทรก1_12_1">'[484]หน้า 1'!$D$3</definedName>
    <definedName name="แทรก1_12_26">'[448]หน้า 1'!$D$3</definedName>
    <definedName name="แทรก1_13">'[442]หน้า 1'!$D$3</definedName>
    <definedName name="แทรก1_13_20">'[448]หน้า 1'!$D$3</definedName>
    <definedName name="แทรก1_13_26">'[448]หน้า 1'!$D$3</definedName>
    <definedName name="แทรก1_14">'[485]หน้า 1'!$D$3</definedName>
    <definedName name="แทรก1_15">'[485]หน้า 1'!$D$3</definedName>
    <definedName name="แทรก1_15_1">'[486]หน้า 1'!$D$3</definedName>
    <definedName name="แทรก1_16">'[487]หน้า 1'!$D$3</definedName>
    <definedName name="แทรก1_16_1">'[486]หน้า 1'!$D$3</definedName>
    <definedName name="แทรก1_18">'[168]หน้า 1'!$D$3</definedName>
    <definedName name="แทรก1_19">'[488]หน้า 1'!$D$3</definedName>
    <definedName name="แทรก1_2">'[168]หน้า 1'!$D$3</definedName>
    <definedName name="แทรก1_2_1">'[489]หน้า 1'!$D$3</definedName>
    <definedName name="แทรก1_2_20">'[490]หน้า 1'!$D$3</definedName>
    <definedName name="แทรก1_2_26">'[491]หน้า 1'!$D$3</definedName>
    <definedName name="แทรก1_20">'[492]หน้า 1'!$D$3</definedName>
    <definedName name="แทรก1_21">'[194]หน้า 1'!$D$3</definedName>
    <definedName name="แทรก1_22">'[448]หน้า 1'!$D$3</definedName>
    <definedName name="แทรก1_23">'[493]หน้า 1'!$D$3</definedName>
    <definedName name="แทรก1_24">'[446]หน้า 1'!$D$3</definedName>
    <definedName name="แทรก1_26">'[448]หน้า 1'!$D$3</definedName>
    <definedName name="แทรก1_3">'[168]หน้า 1'!$D$3</definedName>
    <definedName name="แทรก1_38">'[448]หน้า 1'!$D$3</definedName>
    <definedName name="แทรก1_4">'[168]หน้า 1'!$D$3</definedName>
    <definedName name="แทรก1_4_1">'[494]หน้า 1'!$D$3</definedName>
    <definedName name="แทรก1_4_1_26">'[437]หน้า 1'!$D$3</definedName>
    <definedName name="แทรก1_4_26">'[448]หน้า 1'!$D$3</definedName>
    <definedName name="แทรก1_5">'[495]หน้า 1'!$D$3</definedName>
    <definedName name="แทรก1_6">'[168]หน้า 1'!$D$3</definedName>
    <definedName name="แทรก1_7">'[168]หน้า 1'!$D$3</definedName>
    <definedName name="แทรก1_7_1">'[482]หน้า 1'!$D$3</definedName>
    <definedName name="แทรก1_7_26">'[446]หน้า 1'!$D$3</definedName>
    <definedName name="แทรก1_8">'[496]หน้า 1'!$D$3</definedName>
    <definedName name="แทรก1_9">'[483]หน้า 1'!$D$3</definedName>
    <definedName name="แทรก1_9_1">'[497]หน้า 1'!$D$3</definedName>
    <definedName name="แทรก2" localSheetId="5">'[476]หน้า 1'!$N$2</definedName>
    <definedName name="แทรก2" localSheetId="3">'[476]หน้า 1'!$N$2</definedName>
    <definedName name="แทรก2" localSheetId="4">'[476]หน้า 1'!$N$2</definedName>
    <definedName name="แทรก2">'[477]หน้า 1'!$N$2</definedName>
    <definedName name="แทรก2_1">'[478]หน้า 1'!$N$2</definedName>
    <definedName name="แทรก2_10">'[479]หน้า 1'!$N$2</definedName>
    <definedName name="แทรก2_10_1">'[480]หน้า 1'!$N$2</definedName>
    <definedName name="แทรก2_10_26">'[448]หน้า 1'!$N$2</definedName>
    <definedName name="แทรก2_11">'[481]หน้า 1'!$N$2</definedName>
    <definedName name="แทรก2_11_1">'[194]หน้า 1'!$N$2</definedName>
    <definedName name="แทรก2_11_1_1">'[482]หน้า 1'!$N$2</definedName>
    <definedName name="แทรก2_11_1_26">'[437]หน้า 1'!$N$2</definedName>
    <definedName name="แทรก2_11_26">'[448]หน้า 1'!$N$2</definedName>
    <definedName name="แทรก2_12">'[483]หน้า 1'!$N$2</definedName>
    <definedName name="แทรก2_12_1">'[484]หน้า 1'!$N$2</definedName>
    <definedName name="แทรก2_12_26">'[448]หน้า 1'!$N$2</definedName>
    <definedName name="แทรก2_13">'[442]หน้า 1'!$N$2</definedName>
    <definedName name="แทรก2_13_20">'[448]หน้า 1'!$N$2</definedName>
    <definedName name="แทรก2_13_26">'[448]หน้า 1'!$N$2</definedName>
    <definedName name="แทรก2_14">'[485]หน้า 1'!$N$2</definedName>
    <definedName name="แทรก2_15">'[485]หน้า 1'!$N$2</definedName>
    <definedName name="แทรก2_15_1">'[486]หน้า 1'!$N$2</definedName>
    <definedName name="แทรก2_16">'[487]หน้า 1'!$N$2</definedName>
    <definedName name="แทรก2_16_1">'[486]หน้า 1'!$N$2</definedName>
    <definedName name="แทรก2_18">'[168]หน้า 1'!$N$2</definedName>
    <definedName name="แทรก2_19">'[488]หน้า 1'!$N$2</definedName>
    <definedName name="แทรก2_2">'[168]หน้า 1'!$N$2</definedName>
    <definedName name="แทรก2_2_1">'[489]หน้า 1'!$N$2</definedName>
    <definedName name="แทรก2_2_20">'[490]หน้า 1'!$N$2</definedName>
    <definedName name="แทรก2_2_26">'[491]หน้า 1'!$N$2</definedName>
    <definedName name="แทรก2_20">'[492]หน้า 1'!$N$2</definedName>
    <definedName name="แทรก2_21">'[194]หน้า 1'!$N$2</definedName>
    <definedName name="แทรก2_22">'[448]หน้า 1'!$N$2</definedName>
    <definedName name="แทรก2_23">'[493]หน้า 1'!$N$2</definedName>
    <definedName name="แทรก2_24">'[446]หน้า 1'!$N$2</definedName>
    <definedName name="แทรก2_26">'[448]หน้า 1'!$N$2</definedName>
    <definedName name="แทรก2_3">'[168]หน้า 1'!$N$2</definedName>
    <definedName name="แทรก2_38">'[448]หน้า 1'!$N$2</definedName>
    <definedName name="แทรก2_4">'[168]หน้า 1'!$N$2</definedName>
    <definedName name="แทรก2_4_1">'[494]หน้า 1'!$N$2</definedName>
    <definedName name="แทรก2_4_1_26">'[437]หน้า 1'!$N$2</definedName>
    <definedName name="แทรก2_4_26">'[448]หน้า 1'!$N$2</definedName>
    <definedName name="แทรก2_5">'[495]หน้า 1'!$N$2</definedName>
    <definedName name="แทรก2_6">'[168]หน้า 1'!$N$2</definedName>
    <definedName name="แทรก2_7">'[168]หน้า 1'!$N$2</definedName>
    <definedName name="แทรก2_7_1">'[482]หน้า 1'!$N$2</definedName>
    <definedName name="แทรก2_7_26">'[446]หน้า 1'!$N$2</definedName>
    <definedName name="แทรก2_8">'[496]หน้า 1'!$N$2</definedName>
    <definedName name="แทรก2_9">'[483]หน้า 1'!$N$2</definedName>
    <definedName name="แทรก2_9_1">'[497]หน้า 1'!$N$2</definedName>
    <definedName name="ธนาคารเดิม">#N/A</definedName>
    <definedName name="ธุรกิจ" localSheetId="10">[393]PAYMENT!$F$6</definedName>
    <definedName name="ธุรกิจ" localSheetId="8">[417]PAYMENT!$F$6</definedName>
    <definedName name="ธุรกิจ" localSheetId="5">[393]PAYMENT!$F$6</definedName>
    <definedName name="ธุรกิจ" localSheetId="3">[393]PAYMENT!$F$6</definedName>
    <definedName name="ธุรกิจ" localSheetId="4">[393]PAYMENT!$F$6</definedName>
    <definedName name="ธุรกิจ" localSheetId="2">[396]PAYMENT!$F$6</definedName>
    <definedName name="ธุรกิจ" localSheetId="0">[397]PAYMENT!$F$6</definedName>
    <definedName name="ธุรกิจ">[395]PAYMENT!$F$6</definedName>
    <definedName name="น" localSheetId="8">(Statement!ร*12)+Statement!พ</definedName>
    <definedName name="น" localSheetId="9">(งบสรรพากร!ร*12)+งบสรรพากร!พ</definedName>
    <definedName name="น">#N/A</definedName>
    <definedName name="น_ก">NA()</definedName>
    <definedName name="น_ส">#N/A</definedName>
    <definedName name="นก">('[7]รายชื่อบริษัทเช่า ปี 55'!Term_In_Year*12)+'[7]รายชื่อบริษัทเช่า ปี 55'!Term_In_Month</definedName>
    <definedName name="นครราชส_มา">#REF!</definedName>
    <definedName name="นครราชสีมา" localSheetId="10">#REF!</definedName>
    <definedName name="นครราชสีมา" localSheetId="5">#REF!</definedName>
    <definedName name="นครราชสีมา" localSheetId="3">#REF!</definedName>
    <definedName name="นครราชสีมา" localSheetId="4">#REF!</definedName>
    <definedName name="นครราชสีมา" localSheetId="2">#REF!</definedName>
    <definedName name="นครราชสีมา">#REF!</definedName>
    <definedName name="นน" localSheetId="5">#N/A</definedName>
    <definedName name="นน" localSheetId="4">#N/A</definedName>
    <definedName name="นน" localSheetId="0">IF(#REF!&gt;='[9]รายชื่อบริษัทเช่า ปี 55'!Total.Payment,"",#REF!+1)</definedName>
    <definedName name="นน">#N/A</definedName>
    <definedName name="นน_1">#N/A</definedName>
    <definedName name="นน_2">#N/A</definedName>
    <definedName name="นนท์">#N/A</definedName>
    <definedName name="นนท_">NA()</definedName>
    <definedName name="นนน" localSheetId="5">('[8]รายชื่อบริษัทเช่า ปี 55'!Term_In_Year*12)+'[8]รายชื่อบริษัทเช่า ปี 55'!Term_In_Month</definedName>
    <definedName name="นนน" localSheetId="3">('[8]รายชื่อบริษัทเช่า ปี 55'!Term_In_Year*12)+'[8]รายชื่อบริษัทเช่า ปี 55'!Term_In_Month</definedName>
    <definedName name="นนน" localSheetId="4">('[8]รายชื่อบริษัทเช่า ปี 55'!Term_In_Year*12)+'[8]รายชื่อบริษัทเช่า ปี 55'!Term_In_Month</definedName>
    <definedName name="นนน" localSheetId="0">('[10]รายชื่อบริษัทเช่า ปี 55'!Term_In_Year*12)+'[10]รายชื่อบริษัทเช่า ปี 55'!Term_In_Month</definedName>
    <definedName name="นนน">('[8]รายชื่อบริษัทเช่า ปี 55'!Term_In_Year*12)+'[8]รายชื่อบริษัทเช่า ปี 55'!Term_In_Month</definedName>
    <definedName name="นนนน" localSheetId="10">#REF!</definedName>
    <definedName name="นนนน" localSheetId="5">#REF!</definedName>
    <definedName name="นนนน" localSheetId="3">#REF!</definedName>
    <definedName name="นนนน" localSheetId="4">#REF!</definedName>
    <definedName name="นนนน" localSheetId="2">#REF!</definedName>
    <definedName name="นนนน">#REF!</definedName>
    <definedName name="นนนนน">#N/A</definedName>
    <definedName name="นนนนนน">#N/A</definedName>
    <definedName name="นนสยย" localSheetId="8">#N/A</definedName>
    <definedName name="นนสยย" localSheetId="2">#N/A</definedName>
    <definedName name="นนสยย">#N/A</definedName>
    <definedName name="นย" localSheetId="10">IF(#REF!&gt;=[0]!หแ,"",#REF!+1)</definedName>
    <definedName name="นย" localSheetId="8">IF(#REF!&gt;=หแ,"",#REF!+1)</definedName>
    <definedName name="นย" localSheetId="5">IF(#REF!&gt;=หแ,"",#REF!+1)</definedName>
    <definedName name="นย" localSheetId="3">IF(#REF!&gt;=หแ,"",#REF!+1)</definedName>
    <definedName name="นย" localSheetId="4">IF(#REF!&gt;=หแ,"",#REF!+1)</definedName>
    <definedName name="นย" localSheetId="9">IF(#REF!&gt;=หแ,"",#REF!+1)</definedName>
    <definedName name="นย" localSheetId="2">IF(#REF!&gt;=[0]!หแ,"",#REF!+1)</definedName>
    <definedName name="นย" localSheetId="0">IF(#REF!&gt;=หแ,"",#REF!+1)</definedName>
    <definedName name="นย">IF(#REF!&gt;=หแ,"",#REF!+1)</definedName>
    <definedName name="นยน" localSheetId="4">#REF!</definedName>
    <definedName name="นยน">#REF!</definedName>
    <definedName name="นยนยน">#N/A</definedName>
    <definedName name="นยนสว">#N/A</definedName>
    <definedName name="นยบ" localSheetId="5">#REF!</definedName>
    <definedName name="นยบ" localSheetId="3">#REF!</definedName>
    <definedName name="นยบ" localSheetId="4">#REF!</definedName>
    <definedName name="นยบ">#REF!</definedName>
    <definedName name="นยบยน">#N/A</definedName>
    <definedName name="นยย" localSheetId="5">#REF!</definedName>
    <definedName name="นยย" localSheetId="3">#REF!</definedName>
    <definedName name="นยย" localSheetId="4">#REF!</definedName>
    <definedName name="นยย">#REF!</definedName>
    <definedName name="นยร">#N/A</definedName>
    <definedName name="นร">#N/A</definedName>
    <definedName name="นรน" localSheetId="8">IF(#REF!="",0,#REF!+#REF!)</definedName>
    <definedName name="นรน" localSheetId="9">IF(#REF!="",0,#REF!+#REF!)</definedName>
    <definedName name="นรน" localSheetId="2">IF(#REF!="",0,#REF!+#REF!)</definedName>
    <definedName name="นรน">#N/A</definedName>
    <definedName name="นรยนยบ" localSheetId="10">#REF!</definedName>
    <definedName name="นรยนยบ" localSheetId="4">#REF!</definedName>
    <definedName name="นรยนยบ" localSheetId="2">#REF!</definedName>
    <definedName name="นรยนยบ">#REF!</definedName>
    <definedName name="นสส" localSheetId="2">('[231]LAND (2)'!Term_In_Year*12)+'[231]LAND (2)'!Term_In_Month</definedName>
    <definedName name="นสส">#N/A</definedName>
    <definedName name="นัก">#N/A</definedName>
    <definedName name="นัส" localSheetId="10">IF(#REF!&lt;0.05,0,#REF!*[0]!__ps100)</definedName>
    <definedName name="นัส" localSheetId="8">IF(#REF!&lt;0.05,0,#REF!*_ps100)</definedName>
    <definedName name="นัส" localSheetId="5">IF(#REF!&lt;0.05,0,#REF!*[0]!__ps100)</definedName>
    <definedName name="นัส" localSheetId="3">IF(#REF!&lt;0.05,0,#REF!*[0]!__ps100)</definedName>
    <definedName name="นัส" localSheetId="4">IF(#REF!&lt;0.05,0,#REF!*[0]!__ps100)</definedName>
    <definedName name="นัส" localSheetId="9">IF(#REF!&lt;0.05,0,#REF!*_ps100)</definedName>
    <definedName name="นัส" localSheetId="2">IF(#REF!&lt;0.05,0,#REF!*[0]!_ps100)</definedName>
    <definedName name="นัส" localSheetId="0">IF(#REF!&lt;0.05,0,#REF!*__ps100)</definedName>
    <definedName name="นัส">IF(#REF!&lt;0.05,0,#REF!*_ps100)</definedName>
    <definedName name="นา">#N/A</definedName>
    <definedName name="นางสาวชนต___สังวาลย์" localSheetId="5">[497]CA!#REF!</definedName>
    <definedName name="นางสาวชนต___สังวาลย์" localSheetId="3">[497]CA!#REF!</definedName>
    <definedName name="นางสาวชนต___สังวาลย์" localSheetId="4">[497]CA!#REF!</definedName>
    <definedName name="นางสาวชนต___สังวาลย์">[497]CA!#REF!</definedName>
    <definedName name="นาน" localSheetId="5">'[498]cash flow'!#REF!</definedName>
    <definedName name="นาน" localSheetId="3">'[498]cash flow'!#REF!</definedName>
    <definedName name="นาน" localSheetId="0">'[498]cash flow'!#REF!</definedName>
    <definedName name="นาน">'[498]cash flow'!#REF!</definedName>
    <definedName name="นาย" localSheetId="5">#REF!</definedName>
    <definedName name="นาย" localSheetId="3">#REF!</definedName>
    <definedName name="นาย" localSheetId="4">#REF!</definedName>
    <definedName name="นาย">#REF!</definedName>
    <definedName name="นายมน_ส">#N/A</definedName>
    <definedName name="นายมนัส" localSheetId="5">(ความต้องการ!Term_In_Year*12)+ความต้องการ!Term_In_Month</definedName>
    <definedName name="นายมนัส" localSheetId="3">(โครงสร้าง!Term_In_Year*12)+โครงสร้าง!Term_In_Month</definedName>
    <definedName name="นายมนัส" localSheetId="4">(งบการเงิน!Term_In_Year*12)+งบการเงิน!Term_In_Month</definedName>
    <definedName name="นายมนัส" localSheetId="0">(รายละเอียด!Term_In_Year*12)+รายละเอียด!Term_In_Month</definedName>
    <definedName name="นายมนัส">([0]!Term_In_Year*12)+[0]!Term_In_Month</definedName>
    <definedName name="แนบ" localSheetId="5">[428]FS!$F$55:$G$68,[428]FS!$I$55:$I$68,[428]FS!$K$55:$K$68,[428]FS!$F$70:$G$76,[428]FS!$I$70:$I$76,[428]FS!$K$70:$K$76,[428]FS!$F$79:$G$85,[428]FS!$I$79:$I$85,[428]FS!$K$79:$K$85</definedName>
    <definedName name="แนบ" localSheetId="4">[428]FS!$F$55:$G$68,[428]FS!$I$55:$I$68,[428]FS!$K$55:$K$68,[428]FS!$F$70:$G$76,[428]FS!$I$70:$I$76,[428]FS!$K$70:$K$76,[428]FS!$F$79:$G$85,[428]FS!$I$79:$I$85,[428]FS!$K$79:$K$85</definedName>
    <definedName name="แนบ" localSheetId="0">[499]FS!$F$55:$G$68,[499]FS!$I$55:$I$68,[499]FS!$K$55:$K$68,[499]FS!$F$70:$G$76,[499]FS!$I$70:$I$76,[499]FS!$K$70:$K$76,[499]FS!$F$79:$G$85,[499]FS!$I$79:$I$85,[499]FS!$K$79:$K$85</definedName>
    <definedName name="แนบ">[428]FS!$F$55:$G$68,[428]FS!$I$55:$I$68,[428]FS!$K$55:$K$68,[428]FS!$F$70:$G$76,[428]FS!$I$70:$I$76,[428]FS!$K$70:$K$76,[428]FS!$F$79:$G$85,[428]FS!$I$79:$I$85,[428]FS!$K$79:$K$85</definedName>
    <definedName name="แนบ2">([500]!Term_In_Year*12)+[500]!Term_In_Month</definedName>
    <definedName name="บ" localSheetId="8">[501]ผ่อนชำระ!$D$4</definedName>
    <definedName name="บ" localSheetId="9">[502]ผ่อนชำระ!$D$4</definedName>
    <definedName name="บ" localSheetId="2">[503]ผ่อนชำระ!$D$4</definedName>
    <definedName name="บ">#N/A</definedName>
    <definedName name="บ__เอ_น">NA()</definedName>
    <definedName name="บ_นท_ก">#REF!</definedName>
    <definedName name="บ_นท_กเข_าวาระจรคณะอน_กรรมการ">NA()</definedName>
    <definedName name="บ.ส.ย.">#N/A</definedName>
    <definedName name="บงกช">#N/A</definedName>
    <definedName name="บจ.แสตนดาร์ด" localSheetId="5">[504]finance!#REF!</definedName>
    <definedName name="บจ.แสตนดาร์ด" localSheetId="0">[504]finance!#REF!</definedName>
    <definedName name="บจ.แสตนดาร์ด">[504]finance!#REF!</definedName>
    <definedName name="บจก.เอส.อาร์.เอส.ศิริสรณ์" localSheetId="5">Scheduled_Payment+Extra_Payment</definedName>
    <definedName name="บจก.เอส.อาร์.เอส.ศิริสรณ์" localSheetId="3">Scheduled_Payment+Extra_Payment</definedName>
    <definedName name="บจก.เอส.อาร์.เอส.ศิริสรณ์" localSheetId="4">Scheduled_Payment+Extra_Payment</definedName>
    <definedName name="บจก.เอส.อาร์.เอส.ศิริสรณ์" localSheetId="0">Scheduled_Payment+Extra_Payment</definedName>
    <definedName name="บจก.เอส.อาร์.เอส.ศิริสรณ์">Scheduled_Payment+Extra_Payment</definedName>
    <definedName name="บบ">#N/A</definedName>
    <definedName name="บบบบบ" localSheetId="10">IF(#REF!&lt;0.05,0,IF('[8]รายชื่อบริษัทเช่า ปี 55'!พพ&lt;='[8]รายชื่อบริษัทเช่า ปี 55'!Free_Principle,'[8]รายชื่อบริษัทเช่า ปี 55'!Loan_Amount*'[8]รายชื่อบริษัทเช่า ปี 55'!ฟฟฟฟ,'[8]รายชื่อบริษัทเช่า ปี 55'!Fix_Pay))</definedName>
    <definedName name="บบบบบ" localSheetId="8">IF(#REF!&lt;0.05,0,IF('[8]รายชื่อบริษัทเช่า ปี 55'!พพ&lt;='[8]รายชื่อบริษัทเช่า ปี 55'!Free_Principle,'[8]รายชื่อบริษัทเช่า ปี 55'!Loan_Amount*'[8]รายชื่อบริษัทเช่า ปี 55'!ฟฟฟฟ,'[8]รายชื่อบริษัทเช่า ปี 55'!Fix_Pay))</definedName>
    <definedName name="บบบบบ" localSheetId="5">IF(#REF!&lt;0.05,0,IF('[8]รายชื่อบริษัทเช่า ปี 55'!พพ&lt;='[8]รายชื่อบริษัทเช่า ปี 55'!Free_Principle,'[8]รายชื่อบริษัทเช่า ปี 55'!Loan_Amount*'[8]รายชื่อบริษัทเช่า ปี 55'!ฟฟฟฟ,'[8]รายชื่อบริษัทเช่า ปี 55'!Fix_Pay))</definedName>
    <definedName name="บบบบบ" localSheetId="3">IF(#REF!&lt;0.05,0,IF('[8]รายชื่อบริษัทเช่า ปี 55'!พพ&lt;='[8]รายชื่อบริษัทเช่า ปี 55'!Free_Principle,'[8]รายชื่อบริษัทเช่า ปี 55'!Loan_Amount*'[8]รายชื่อบริษัทเช่า ปี 55'!ฟฟฟฟ,'[8]รายชื่อบริษัทเช่า ปี 55'!Fix_Pay))</definedName>
    <definedName name="บบบบบ" localSheetId="4">IF(#REF!&lt;0.05,0,IF('[8]รายชื่อบริษัทเช่า ปี 55'!พพ&lt;='[8]รายชื่อบริษัทเช่า ปี 55'!Free_Principle,'[8]รายชื่อบริษัทเช่า ปี 55'!Loan_Amount*'[8]รายชื่อบริษัทเช่า ปี 55'!ฟฟฟฟ,'[8]รายชื่อบริษัทเช่า ปี 55'!Fix_Pay))</definedName>
    <definedName name="บบบบบ" localSheetId="0">IF(#REF!&lt;0.05,0,IF('[10]รายชื่อบริษัทเช่า ปี 55'!พพ&lt;='[10]รายชื่อบริษัทเช่า ปี 55'!Free_Principle,'[10]รายชื่อบริษัทเช่า ปี 55'!Loan_Amount*'[10]รายชื่อบริษัทเช่า ปี 55'!ฟฟฟฟ,'[10]รายชื่อบริษัทเช่า ปี 55'!Fix_Pay))</definedName>
    <definedName name="บบบบบ">IF(#REF!&lt;0.05,0,IF('[8]รายชื่อบริษัทเช่า ปี 55'!พพ&lt;='[8]รายชื่อบริษัทเช่า ปี 55'!Free_Principle,'[8]รายชื่อบริษัทเช่า ปี 55'!Loan_Amount*'[8]รายชื่อบริษัทเช่า ปี 55'!ฟฟฟฟ,'[8]รายชื่อบริษัทเช่า ปี 55'!Fix_Pay))</definedName>
    <definedName name="บบยนไนไ" localSheetId="10">[247]finance!#REF!</definedName>
    <definedName name="บบยนไนไ" localSheetId="8">[248]finance!#REF!</definedName>
    <definedName name="บบยนไนไ" localSheetId="5">[249]finance!#REF!</definedName>
    <definedName name="บบยนไนไ" localSheetId="3">[249]finance!#REF!</definedName>
    <definedName name="บบยนไนไ" localSheetId="4">[249]finance!#REF!</definedName>
    <definedName name="บบยนไนไ" localSheetId="2">[247]finance!#REF!</definedName>
    <definedName name="บบยนไนไ" localSheetId="0">[248]finance!#REF!</definedName>
    <definedName name="บบยนไนไ">[247]finance!#REF!</definedName>
    <definedName name="บอย" localSheetId="10">IF([393]ผ่อนชำระ!XFD1&lt;0.05,0,[393]ผ่อนชำระ!$B1-[393]ผ่อนชำระ!$D1)</definedName>
    <definedName name="บอย" localSheetId="8">IF([398]ผ่อนชำระ!XFD1&lt;0.05,0,[398]ผ่อนชำระ!$B1-[398]ผ่อนชำระ!$D1)</definedName>
    <definedName name="บอย" localSheetId="5">IF([393]ผ่อนชำระ!XFD1&lt;0.05,0,[393]ผ่อนชำระ!$B1-[393]ผ่อนชำระ!$D1)</definedName>
    <definedName name="บอย" localSheetId="3">IF([393]ผ่อนชำระ!XFD1&lt;0.05,0,[393]ผ่อนชำระ!$B1-[393]ผ่อนชำระ!$D1)</definedName>
    <definedName name="บอย" localSheetId="4">IF([393]ผ่อนชำระ!XFD1&lt;0.05,0,[393]ผ่อนชำระ!$B1-[393]ผ่อนชำระ!$D1)</definedName>
    <definedName name="บอย" localSheetId="9">IF([395]ผ่อนชำระ!XFD1&lt;0.05,0,[395]ผ่อนชำระ!$B1-[395]ผ่อนชำระ!$D1)</definedName>
    <definedName name="บอย" localSheetId="2">IF([399]ผ่อนชำระ!XFD1&lt;0.05,0,[399]ผ่อนชำระ!$B1-[399]ผ่อนชำระ!$D1)</definedName>
    <definedName name="บอย" localSheetId="0">IF([400]ผ่อนชำระ!XFD1&lt;0.05,0,[400]ผ่อนชำระ!$B1-[400]ผ่อนชำระ!$D1)</definedName>
    <definedName name="บอย">IF([399]ผ่อนชำระ!XFD1&lt;0.05,0,[399]ผ่อนชำระ!$B1-[399]ผ่อนชำระ!$D1)</definedName>
    <definedName name="บอร์ด">#N/A</definedName>
    <definedName name="บัญชีรายได้" localSheetId="10">IF(#REF!="",0,#REF!+#REF!)</definedName>
    <definedName name="บัญชีรายได้" localSheetId="5">IF(#REF!="",0,#REF!+#REF!)</definedName>
    <definedName name="บัญชีรายได้" localSheetId="3">IF(#REF!="",0,#REF!+#REF!)</definedName>
    <definedName name="บัญชีรายได้" localSheetId="4">IF(#REF!="",0,#REF!+#REF!)</definedName>
    <definedName name="บัญชีรายได้" localSheetId="2">IF(#REF!="",0,#REF!+#REF!)</definedName>
    <definedName name="บัญชีรายได้" localSheetId="0">IF(#REF!="",0,#REF!+#REF!)</definedName>
    <definedName name="บัญชีรายได้">IF(#REF!="",0,#REF!+#REF!)</definedName>
    <definedName name="บันทึก" localSheetId="10">#REF!</definedName>
    <definedName name="บันทึก" localSheetId="8">#REF!</definedName>
    <definedName name="บันทึก" localSheetId="4">#REF!</definedName>
    <definedName name="บันทึก" localSheetId="2">#REF!</definedName>
    <definedName name="บันทึก">#REF!</definedName>
    <definedName name="บันทึกเข้าวาระจรคณะอนุกรรมการ" localSheetId="8">IF([343]!Total.Payment&gt;First_Payment,1,"")</definedName>
    <definedName name="บันทึกเข้าวาระจรคณะอนุกรรมการ" localSheetId="9">IF([343]!Total.Payment&gt;งบสรรพากร!First_Payment,1,"")</definedName>
    <definedName name="บันทึกเข้าวาระจรคณะอนุกรรมการ">#N/A</definedName>
    <definedName name="บัสรี">#N/A</definedName>
    <definedName name="บา">#N/A</definedName>
    <definedName name="บางเลน">#N/A</definedName>
    <definedName name="บิล">#N/A</definedName>
    <definedName name="บิลซื้อ">#N/A</definedName>
    <definedName name="บี.เอ็น">#N/A</definedName>
    <definedName name="บืลซื้อ">#REF!</definedName>
    <definedName name="บุคคล3" localSheetId="10">#REF!</definedName>
    <definedName name="บุคคล3" localSheetId="8">#REF!</definedName>
    <definedName name="บุคคล3" localSheetId="4">#REF!</definedName>
    <definedName name="บุคคล3" localSheetId="2">#REF!</definedName>
    <definedName name="บุคคล3">#REF!</definedName>
    <definedName name="บูโร" localSheetId="10">IF(#REF!&lt;0.05,0,#REF!-#REF!)</definedName>
    <definedName name="บูโร" localSheetId="8">IF(#REF!&lt;0.05,0,#REF!-#REF!)</definedName>
    <definedName name="บูโร" localSheetId="5">IF(#REF!&lt;0.05,0,#REF!-#REF!)</definedName>
    <definedName name="บูโร" localSheetId="3">IF(#REF!&lt;0.05,0,#REF!-#REF!)</definedName>
    <definedName name="บูโร" localSheetId="4">IF(#REF!&lt;0.05,0,#REF!-#REF!)</definedName>
    <definedName name="บูโร" localSheetId="9">IF(#REF!&lt;0.05,0,#REF!-#REF!)</definedName>
    <definedName name="บูโร" localSheetId="2">IF(#REF!&lt;0.05,0,#REF!-#REF!)</definedName>
    <definedName name="บูโร">IF(#REF!&lt;0.05,0,#REF!-#REF!)</definedName>
    <definedName name="เบ_กเง_น_">NA()</definedName>
    <definedName name="เบตง" localSheetId="8">#N/A</definedName>
    <definedName name="เบตง" localSheetId="9">IF(#REF!&lt;0.05,0,IF(Payment.Number&lt;=งบสรรพากร!Free_Principle,[0]!Loan_Amount*Interest.Period,[0]!Fix_Pay))</definedName>
    <definedName name="เบตง">#N/A</definedName>
    <definedName name="เบิกเงิน" localSheetId="8">'[505]ดอกเบี้ย Loan'!$E$5</definedName>
    <definedName name="เบิกเงิน" localSheetId="5">'[506]ดอกเบี้ย Loan'!$E$5</definedName>
    <definedName name="เบิกเงิน" localSheetId="3">'[506]ดอกเบี้ย Loan'!$E$5</definedName>
    <definedName name="เบิกเงิน" localSheetId="4">'[506]ดอกเบี้ย Loan'!$E$5</definedName>
    <definedName name="เบิกเงิน" localSheetId="9">'[505]ดอกเบี้ย Loan'!$E$5</definedName>
    <definedName name="เบิกเงิน" localSheetId="0">'[507]ดอกเบี้ย Loan'!$E$5</definedName>
    <definedName name="เบิกเงิน">'[505]ดอกเบี้ย Loan'!$E$5</definedName>
    <definedName name="เบิกเงิน.">#N/A</definedName>
    <definedName name="แบบ">#N/A</definedName>
    <definedName name="แบบทบทวน">#N/A</definedName>
    <definedName name="แบบฟอร์ม" localSheetId="8">('[508]กำไร-ขาดทุน(ภายใน)'!Term_In_Year*12)+[508]!Term_In_Month</definedName>
    <definedName name="แบบฟอร์ม" localSheetId="5">('[509]กำไร-ขาดทุน(ภายใน)'!Term_In_Year*12)+[509]!Term_In_Month</definedName>
    <definedName name="แบบฟอร์ม" localSheetId="3">('[509]กำไร-ขาดทุน(ภายใน)'!Term_In_Year*12)+[509]!Term_In_Month</definedName>
    <definedName name="แบบฟอร์ม" localSheetId="4">('[509]กำไร-ขาดทุน(ภายใน)'!Term_In_Year*12)+[509]!Term_In_Month</definedName>
    <definedName name="แบบฟอร์ม" localSheetId="0">([510]!Term_In_Year*12)+[510]!Term_In_Month</definedName>
    <definedName name="แบบฟอร์ม">('[511]กำไร-ขาดทุน(ภายใน)'!Term_In_Year*12)+[511]!Term_In_Month</definedName>
    <definedName name="ใบแทรก" localSheetId="5">'[66]หน้า 1'!$N$2</definedName>
    <definedName name="ใบแทรก" localSheetId="3">'[66]หน้า 1'!$N$2</definedName>
    <definedName name="ใบแทรก" localSheetId="4">'[66]หน้า 1'!$N$2</definedName>
    <definedName name="ใบแทรก">'[67]หน้า 1'!$N$2</definedName>
    <definedName name="ใบแทรก_1">'[512]หน้า 1'!$N$2</definedName>
    <definedName name="ใบแทรก_10">'[2]หน้า 1'!$N$2</definedName>
    <definedName name="ใบแทรก_11">'[513]หน้า 1'!$N$2</definedName>
    <definedName name="ใบแทรก_11_1">'[298]หน้า 1'!$N$2</definedName>
    <definedName name="ใบแทรก_12">'[513]หน้า 1'!$N$2</definedName>
    <definedName name="ใบแทรก_12_1">'[292]หน้า 1'!$N$2</definedName>
    <definedName name="ใบแทรก_13">'[513]หน้า 1'!$N$2</definedName>
    <definedName name="ใบแทรก_14">'[513]หน้า 1'!$N$2</definedName>
    <definedName name="ใบแทรก_14_1">'[2]หน้า 1'!$N$2</definedName>
    <definedName name="ใบแทรก_15">'[513]หน้า 1'!$N$2</definedName>
    <definedName name="ใบแทรก_15_1">'[436]หน้า 1'!$N$2</definedName>
    <definedName name="ใบแทรก_16">'[514]หน้า 1'!$N$2</definedName>
    <definedName name="ใบแทรก_16_1">'[436]หน้า 1'!$N$2</definedName>
    <definedName name="ใบแทรก_18">'[5]หน้า 1'!$N$2</definedName>
    <definedName name="ใบแทรก_19">'[299]หน้า 1'!$N$2</definedName>
    <definedName name="ใบแทรก_2">'[5]หน้า 1'!$N$2</definedName>
    <definedName name="ใบแทรก_2_1">'[513]หน้า 1'!$N$2</definedName>
    <definedName name="ใบแทรก_2_20">'[5]หน้า 1'!$N$2</definedName>
    <definedName name="ใบแทรก_2_26">'[5]หน้า 1'!$N$2</definedName>
    <definedName name="ใบแทรก_20">'[5]หน้า 1'!$N$2</definedName>
    <definedName name="ใบแทรก_21">'[5]หน้า 1'!$N$2</definedName>
    <definedName name="ใบแทรก_22">'[515]หน้า 1'!$N$2</definedName>
    <definedName name="ใบแทรก_23">'[434]หน้า 1'!$N$2</definedName>
    <definedName name="ใบแทรก_24">'[436]หน้า 1'!$N$2</definedName>
    <definedName name="ใบแทรก_3">'[516]หน้า 1'!$N$2</definedName>
    <definedName name="ใบแทรก_3_1">'[436]หน้า 1'!$N$2</definedName>
    <definedName name="ใบแทรก_4">'[305]หน้า 1'!$N$2</definedName>
    <definedName name="ใบแทรก_4_1">'[436]หน้า 1'!$N$2</definedName>
    <definedName name="ใบแทรก_5">'[513]หน้า 1'!$N$2</definedName>
    <definedName name="ใบแทรก_6">'[516]หน้า 1'!$N$2</definedName>
    <definedName name="ใบแทรก_7">'[516]หน้า 1'!$N$2</definedName>
    <definedName name="ใบแทรก_8">'[516]หน้า 1'!$N$2</definedName>
    <definedName name="ใบแทรก_9">'[2]หน้า 1'!$N$2</definedName>
    <definedName name="ใบแทรก1">'[517]หน้า 1'!$N$2</definedName>
    <definedName name="ใบแทรก1_2">'[494]หน้า 1'!$N$2</definedName>
    <definedName name="ใบแทรก1_20">'[518]หน้า 1'!$N$2</definedName>
    <definedName name="ใบแทรก1_26">'[518]หน้า 1'!$N$2</definedName>
    <definedName name="ใบแทรก1_9">'[519]หน้า 1'!$N$2</definedName>
    <definedName name="ป" localSheetId="10">IF([520]ผ่อนชำระ!$A1="",0,[520]ผ่อนชำระ!A1048576+[520]ผ่อนชำระ!XFC1)</definedName>
    <definedName name="ป" localSheetId="8">IF([501]ผ่อนชำระ!$A1="",0,[501]ผ่อนชำระ!A1048576+[501]ผ่อนชำระ!XFC1)</definedName>
    <definedName name="ป" localSheetId="5">IF([520]ผ่อนชำระ!$A1="",0,[520]ผ่อนชำระ!A1048576+[520]ผ่อนชำระ!XFC1)</definedName>
    <definedName name="ป" localSheetId="3">IF([520]ผ่อนชำระ!$A1="",0,[520]ผ่อนชำระ!A1048576+[520]ผ่อนชำระ!XFC1)</definedName>
    <definedName name="ป" localSheetId="4">IF([520]ผ่อนชำระ!$A1="",0,[520]ผ่อนชำระ!A1048576+[520]ผ่อนชำระ!XFC1)</definedName>
    <definedName name="ป" localSheetId="9">IF([502]ผ่อนชำระ!$A1="",0,[502]ผ่อนชำระ!A1048576+[502]ผ่อนชำระ!XFC1)</definedName>
    <definedName name="ป" localSheetId="2">IF([503]ผ่อนชำระ!$A1="",0,[503]ผ่อนชำระ!A1048576+[503]ผ่อนชำระ!XFC1)</definedName>
    <definedName name="ป" localSheetId="0">IF([521]ผ่อนชำระ!$A1="",0,[521]ผ่อนชำระ!A1048576+[521]ผ่อนชำระ!XFC1)</definedName>
    <definedName name="ป">IF([503]ผ่อนชำระ!$A1="",0,[503]ผ่อนชำระ!A1048576+[503]ผ่อนชำระ!XFC1)</definedName>
    <definedName name="ป_2546">NA()</definedName>
    <definedName name="ปกก" localSheetId="5">#REF!</definedName>
    <definedName name="ปกก" localSheetId="3">#REF!</definedName>
    <definedName name="ปกก" localSheetId="4">#REF!</definedName>
    <definedName name="ปกก" localSheetId="0">#REF!</definedName>
    <definedName name="ปกก">#REF!</definedName>
    <definedName name="ปแกแก">#N/A</definedName>
    <definedName name="ปแกห" localSheetId="10">IF(#REF!&gt;=[0]!xcds,"",#REF!+1)</definedName>
    <definedName name="ปแกห" localSheetId="8">IF(#REF!&gt;=xcds,"",#REF!+1)</definedName>
    <definedName name="ปแกห" localSheetId="5">IF(#REF!&gt;=xcds,"",#REF!+1)</definedName>
    <definedName name="ปแกห" localSheetId="7">IF(#REF!&gt;=xcds,"",#REF!+1)</definedName>
    <definedName name="ปแกห" localSheetId="3">IF(#REF!&gt;=xcds,"",#REF!+1)</definedName>
    <definedName name="ปแกห" localSheetId="4">IF(#REF!&gt;=xcds,"",#REF!+1)</definedName>
    <definedName name="ปแกห" localSheetId="9">IF(#REF!&gt;=xcds,"",#REF!+1)</definedName>
    <definedName name="ปแกห" localSheetId="2">IF(#REF!&gt;=[0]!xcds,"",#REF!+1)</definedName>
    <definedName name="ปแกห" localSheetId="0">IF(#REF!&gt;=xcds,"",#REF!+1)</definedName>
    <definedName name="ปแกห">IF(#REF!&gt;=xcds,"",#REF!+1)</definedName>
    <definedName name="ปป" localSheetId="10">[522]schdaul!Interest_Rate/12</definedName>
    <definedName name="ปป" localSheetId="8">IF(#REF!&lt;0.05,0,#REF!*'[8]รายชื่อบริษัทเช่า ปี 55'!ยยยย)</definedName>
    <definedName name="ปป" localSheetId="5">[522]schdaul!Interest_Rate/12</definedName>
    <definedName name="ปป" localSheetId="4">[522]schdaul!Interest_Rate/12</definedName>
    <definedName name="ปป" localSheetId="9">IF(#REF!&lt;0.05,0,#REF!*'[8]รายชื่อบริษัทเช่า ปี 55'!ยยยย)</definedName>
    <definedName name="ปป" localSheetId="2">[522]schdaul!Interest_Rate/12</definedName>
    <definedName name="ปป" localSheetId="0">IF(#REF!&lt;0.05,0,#REF!*'[10]รายชื่อบริษัทเช่า ปี 55'!ยยยย)</definedName>
    <definedName name="ปป">[522]schdaul!Interest_Rate/12</definedName>
    <definedName name="ปปป">#N/A</definedName>
    <definedName name="ปปปปปปปป" localSheetId="10">#REF!</definedName>
    <definedName name="ปปปปปปปป" localSheetId="8">#REF!</definedName>
    <definedName name="ปปปปปปปป" localSheetId="5">#REF!</definedName>
    <definedName name="ปปปปปปปป" localSheetId="3">#REF!</definedName>
    <definedName name="ปปปปปปปป" localSheetId="4">#REF!</definedName>
    <definedName name="ปปปปปปปป" localSheetId="2">#REF!</definedName>
    <definedName name="ปปปปปปปป">#REF!</definedName>
    <definedName name="ปผ">#REF!</definedName>
    <definedName name="ปรมาณการป_52">#N/A</definedName>
    <definedName name="ปรมาณการปี52">#N/A</definedName>
    <definedName name="ประมาณ">#N/A</definedName>
    <definedName name="ประมาณการ" localSheetId="5">#N/A</definedName>
    <definedName name="ประมาณการ" localSheetId="4">#N/A</definedName>
    <definedName name="ประมาณการ" localSheetId="2">#N/A</definedName>
    <definedName name="ประมาณการ" localSheetId="0">IF([523]schdaul!$A1="",0,[523]schdaul!A1048576+[523]schdaul!XFC1)</definedName>
    <definedName name="ประมาณการ">#N/A</definedName>
    <definedName name="ประมาณการ1">#N/A</definedName>
    <definedName name="ประมาณการ50">#N/A</definedName>
    <definedName name="ประมาณร_บจ_าย">NA()</definedName>
    <definedName name="ประมาณรับจ่าย">#N/A</definedName>
    <definedName name="ประวัติ">IF([524]Payment!$A1="",0,[524]Payment!A1048576+[524]Payment!XFC1)</definedName>
    <definedName name="ประวัติการผ่อนชำระตามมติปรับโครงสร้าง">#N/A</definedName>
    <definedName name="ปรับปรุง">#N/A</definedName>
    <definedName name="ปรับเปลี่ยน">#N/A</definedName>
    <definedName name="ปลายงวด" localSheetId="5">#REF!</definedName>
    <definedName name="ปลายงวด" localSheetId="3">#REF!</definedName>
    <definedName name="ปลายงวด" localSheetId="4">#REF!</definedName>
    <definedName name="ปลายงวด">#REF!</definedName>
    <definedName name="ปา">#N/A</definedName>
    <definedName name="ปี2543" localSheetId="10">#N/A</definedName>
    <definedName name="ปี2543" localSheetId="8">#N/A</definedName>
    <definedName name="ปี2543" localSheetId="5">(ความต้องการ!Term_In_Year*12)+ความต้องการ!Term_In_Month</definedName>
    <definedName name="ปี2543" localSheetId="3">(โครงสร้าง!Term_In_Year*12)+โครงสร้าง!Term_In_Month</definedName>
    <definedName name="ปี2543" localSheetId="4">(งบการเงิน!Term_In_Year*12)+งบการเงิน!Term_In_Month</definedName>
    <definedName name="ปี2543" localSheetId="2">('ภพ 30'!Term_In_Year*12)+'ภพ 30'!Term_In_Month</definedName>
    <definedName name="ปี2543" localSheetId="0">#N/A</definedName>
    <definedName name="ปี2543">(Term_In_Year*12)+Term_In_Month</definedName>
    <definedName name="ปี2544" localSheetId="10">#N/A</definedName>
    <definedName name="ปี2544" localSheetId="8">#N/A</definedName>
    <definedName name="ปี2544" localSheetId="5">#N/A</definedName>
    <definedName name="ปี2544" localSheetId="3">#N/A</definedName>
    <definedName name="ปี2544" localSheetId="2">IF('ภพ 30'!ปี2543&gt;'ภพ 30'!First_Payment,1,"")</definedName>
    <definedName name="ปี2544" localSheetId="0">#N/A</definedName>
    <definedName name="ปี2544">IF(ปี2543&gt;First_Payment,1,"")</definedName>
    <definedName name="ปี2546">#N/A</definedName>
    <definedName name="แปอ" localSheetId="10">#REF!</definedName>
    <definedName name="แปอ" localSheetId="8">#REF!</definedName>
    <definedName name="แปอ" localSheetId="5">#REF!</definedName>
    <definedName name="แปอ" localSheetId="3">#REF!</definedName>
    <definedName name="แปอ" localSheetId="4">#REF!</definedName>
    <definedName name="แปอ">#REF!</definedName>
    <definedName name="ผ" localSheetId="10">#N/A</definedName>
    <definedName name="ผ" localSheetId="8">#N/A</definedName>
    <definedName name="ผ" localSheetId="5">#N/A</definedName>
    <definedName name="ผ" localSheetId="3">#N/A</definedName>
    <definedName name="ผ" localSheetId="4">#N/A</definedName>
    <definedName name="ผ" localSheetId="9">#N/A</definedName>
    <definedName name="ผ" localSheetId="2">IF([525]ผ่อนชำระ!$A1="",0,[525]ผ่อนชำระ!$E1048576+[525]ผ่อนชำระ!$B1)</definedName>
    <definedName name="ผ" localSheetId="0">IF(รายละเอียด!M&gt;'[9]รายชื่อบริษัทเช่า ปี 55'!First_Payment,1,"")</definedName>
    <definedName name="ผ">IF([525]ผ่อนชำระ!$A1="",0,[525]ผ่อนชำระ!$E1048576+[525]ผ่อนชำระ!$B1)</definedName>
    <definedName name="ผ_1">#N/A</definedName>
    <definedName name="ผ_2">#N/A</definedName>
    <definedName name="ผ_อน">NA()</definedName>
    <definedName name="ผ_อนชำระ">#N/A</definedName>
    <definedName name="ผ_อนชำระ_1">#N/A</definedName>
    <definedName name="ผ_อนชำระ_2">#N/A</definedName>
    <definedName name="ผ1">#N/A</definedName>
    <definedName name="ผกฉอฟผ">#N/A</definedName>
    <definedName name="ผปผ">#N/A</definedName>
    <definedName name="ผผปป">#N/A</definedName>
    <definedName name="ผผผ">#N/A</definedName>
    <definedName name="ผผผผ" localSheetId="8">IF([526]ผ่อนชำระ!$G1048576-[526]ผ่อนชำระ!XFA1&lt;1,0,[526]ผ่อนชำระ!$G1048576-[526]ผ่อนชำระ!$C1)</definedName>
    <definedName name="ผผผผ" localSheetId="5">IF([527]ผ่อนชำระ!$G1048576-[527]ผ่อนชำระ!XFA1&lt;1,0,[527]ผ่อนชำระ!$G1048576-[527]ผ่อนชำระ!$C1)</definedName>
    <definedName name="ผผผผ" localSheetId="3">IF([527]ผ่อนชำระ!$G1048576-[527]ผ่อนชำระ!XFA1&lt;1,0,[527]ผ่อนชำระ!$G1048576-[527]ผ่อนชำระ!$C1)</definedName>
    <definedName name="ผผผผ" localSheetId="4">IF([527]ผ่อนชำระ!$G1048576-[527]ผ่อนชำระ!XFA1&lt;1,0,[527]ผ่อนชำระ!$G1048576-[527]ผ่อนชำระ!$C1)</definedName>
    <definedName name="ผผผผ" localSheetId="0">IF([526]ผ่อนชำระ!$G1048576-[526]ผ่อนชำระ!XFA1&lt;1,0,[526]ผ่อนชำระ!$G1048576-[526]ผ่อนชำระ!$C1)</definedName>
    <definedName name="ผผผผ">IF([89]ผ่อนชำระ!$G1048576-[89]ผ่อนชำระ!XFA1&lt;1,0,[89]ผ่อนชำระ!$G1048576-[89]ผ่อนชำระ!$C1)</definedName>
    <definedName name="ผลไม้ดอง" localSheetId="10">IF([528]PAYMENT!$G1048576&lt;0.05,0,[528]PAYMENT!$G1048576*[0]!ผลไม้ดอง1)</definedName>
    <definedName name="ผลไม้ดอง" localSheetId="8">IF([529]PAYMENT!$G1048576&lt;0.05,0,[529]PAYMENT!$G1048576*ผลไม้ดอง1)</definedName>
    <definedName name="ผลไม้ดอง" localSheetId="5">IF([528]PAYMENT!$G1048576&lt;0.05,0,[528]PAYMENT!$G1048576*ผลไม้ดอง1)</definedName>
    <definedName name="ผลไม้ดอง" localSheetId="3">IF([528]PAYMENT!$G1048576&lt;0.05,0,[528]PAYMENT!$G1048576*ผลไม้ดอง1)</definedName>
    <definedName name="ผลไม้ดอง" localSheetId="4">IF([528]PAYMENT!$G1048576&lt;0.05,0,[528]PAYMENT!$G1048576*ผลไม้ดอง1)</definedName>
    <definedName name="ผลไม้ดอง" localSheetId="9">IF([529]PAYMENT!$G1048576&lt;0.05,0,[529]PAYMENT!$G1048576*ผลไม้ดอง1)</definedName>
    <definedName name="ผลไม้ดอง" localSheetId="2">IF([528]PAYMENT!$G1048576&lt;0.05,0,[528]PAYMENT!$G1048576*[0]!ผลไม้ดอง1)</definedName>
    <definedName name="ผลไม้ดอง" localSheetId="0">IF([530]PAYMENT!$G1048576&lt;0.05,0,[530]PAYMENT!$G1048576*ผลไม้ดอง1)</definedName>
    <definedName name="ผลไม้ดอง">IF([528]PAYMENT!$G1048576&lt;0.05,0,[528]PAYMENT!$G1048576*ผลไม้ดอง1)</definedName>
    <definedName name="ผลไม้ดอง1">#N/A</definedName>
    <definedName name="ผ่อน">#N/A</definedName>
    <definedName name="ผ่อนชำระ" localSheetId="2">'ภพ 30'!Interest_Rate/12</definedName>
    <definedName name="ผ่อนชำระ">#N/A</definedName>
    <definedName name="ผ่อนชำระ1111111111" localSheetId="10">#REF!</definedName>
    <definedName name="ผ่อนชำระ1111111111" localSheetId="8">#REF!</definedName>
    <definedName name="ผ่อนชำระ1111111111" localSheetId="5">#REF!</definedName>
    <definedName name="ผ่อนชำระ1111111111" localSheetId="3">#REF!</definedName>
    <definedName name="ผ่อนชำระ1111111111" localSheetId="4">#REF!</definedName>
    <definedName name="ผ่อนชำระ1111111111" localSheetId="2">#REF!</definedName>
    <definedName name="ผ่อนชำระ1111111111">#REF!</definedName>
    <definedName name="ผ่อนชำระ2">#N/A</definedName>
    <definedName name="ผ่อนชำระ3">#N/A</definedName>
    <definedName name="ผ่อนต้น" localSheetId="10">'[531]ประมาณการรายได้(เดือน)'!#REF!</definedName>
    <definedName name="ผ่อนต้น" localSheetId="8">'[531]ประมาณการรายได้(เดือน)'!#REF!</definedName>
    <definedName name="ผ่อนต้น" localSheetId="5">'[532]ประมาณการรายได้(เดือน)'!#REF!</definedName>
    <definedName name="ผ่อนต้น" localSheetId="3">'[532]ประมาณการรายได้(เดือน)'!#REF!</definedName>
    <definedName name="ผ่อนต้น" localSheetId="4">'[532]ประมาณการรายได้(เดือน)'!#REF!</definedName>
    <definedName name="ผ่อนต้น" localSheetId="0">'[533]ประมาณการรายได้(เดือน)'!#REF!</definedName>
    <definedName name="ผ่อนต้น">'[531]ประมาณการรายได้(เดือน)'!#REF!</definedName>
    <definedName name="ผ่อนต้น1" localSheetId="10">'[531]ประมาณการรายได้(เดือน)'!#REF!</definedName>
    <definedName name="ผ่อนต้น1" localSheetId="8">'[531]ประมาณการรายได้(เดือน)'!#REF!</definedName>
    <definedName name="ผ่อนต้น1" localSheetId="5">'[532]ประมาณการรายได้(เดือน)'!#REF!</definedName>
    <definedName name="ผ่อนต้น1" localSheetId="3">'[532]ประมาณการรายได้(เดือน)'!#REF!</definedName>
    <definedName name="ผ่อนต้น1" localSheetId="4">'[532]ประมาณการรายได้(เดือน)'!#REF!</definedName>
    <definedName name="ผ่อนต้น1" localSheetId="0">'[533]ประมาณการรายได้(เดือน)'!#REF!</definedName>
    <definedName name="ผ่อนต้น1">'[531]ประมาณการรายได้(เดือน)'!#REF!</definedName>
    <definedName name="ผัง">'[518]List data adj.'!$C$2:$C$5</definedName>
    <definedName name="ผา">#N/A</definedName>
    <definedName name="ผู้ค้ำ">IF([499]PAYMENT!$B1="",0,[499]PAYMENT!A1048576+[499]PAYMENT!XFC1)</definedName>
    <definedName name="แผนที่">#N/A</definedName>
    <definedName name="แผนที่2">#N/A</definedName>
    <definedName name="แผนที่สุพรรณี">#REF!</definedName>
    <definedName name="พ" localSheetId="10">[520]ผ่อนชำระ!$F$5</definedName>
    <definedName name="พ" localSheetId="8">[501]ผ่อนชำระ!$F$5</definedName>
    <definedName name="พ" localSheetId="5">[520]ผ่อนชำระ!$F$5</definedName>
    <definedName name="พ" localSheetId="3">[520]ผ่อนชำระ!$F$5</definedName>
    <definedName name="พ" localSheetId="4">[520]ผ่อนชำระ!$F$5</definedName>
    <definedName name="พ" localSheetId="9">[502]ผ่อนชำระ!$F$5</definedName>
    <definedName name="พ" localSheetId="2">[503]ผ่อนชำระ!$F$5</definedName>
    <definedName name="พ" localSheetId="0">[521]ผ่อนชำระ!$F$5</definedName>
    <definedName name="พ">[503]ผ่อนชำระ!$F$5</definedName>
    <definedName name="พ_มพ_งบ">#REF!</definedName>
    <definedName name="พ_ห">#N/A</definedName>
    <definedName name="พ_ะพ_ดก_">#N/A</definedName>
    <definedName name="พ91" localSheetId="10">#REF!</definedName>
    <definedName name="พ91" localSheetId="5">#REF!</definedName>
    <definedName name="พ91" localSheetId="3">#REF!</definedName>
    <definedName name="พ91" localSheetId="4">#REF!</definedName>
    <definedName name="พ91" localSheetId="2">#REF!</definedName>
    <definedName name="พ91">#REF!</definedName>
    <definedName name="พเ">#N/A</definedName>
    <definedName name="พเกดเ" localSheetId="8">#N/A</definedName>
    <definedName name="พเกดเ" localSheetId="9">[0]!Interest_Rate/12</definedName>
    <definedName name="พเกดเ">#N/A</definedName>
    <definedName name="พดกด">#N/A</definedName>
    <definedName name="พดดด" localSheetId="10">IF(#REF!&lt;0.05,0,#REF!*[8]!แอกห)</definedName>
    <definedName name="พดดด" localSheetId="8">IF(#REF!&lt;0.05,0,#REF!*[8]!แอกห)</definedName>
    <definedName name="พดดด" localSheetId="5">IF(#REF!&lt;0.05,0,#REF!*[8]!แอกห)</definedName>
    <definedName name="พดดด" localSheetId="3">IF(#REF!&lt;0.05,0,#REF!*[8]!แอกห)</definedName>
    <definedName name="พดดด" localSheetId="4">IF(#REF!&lt;0.05,0,#REF!*[8]!แอกห)</definedName>
    <definedName name="พดดด" localSheetId="9">IF(#REF!&lt;0.05,0,#REF!*[8]!แอกห)</definedName>
    <definedName name="พดดด" localSheetId="0">IF(#REF!&lt;0.05,0,#REF!*[10]!แอกห)</definedName>
    <definedName name="พดดด">IF(#REF!&lt;0.05,0,#REF!*[8]!แอกห)</definedName>
    <definedName name="พดำดด">#N/A</definedName>
    <definedName name="พนัส" localSheetId="8">#N/A</definedName>
    <definedName name="พนัส" localSheetId="9">([0]!Term_In_Year*12)+[0]!Term_In_Month</definedName>
    <definedName name="พนัส">#N/A</definedName>
    <definedName name="พนา">#N/A</definedName>
    <definedName name="พพ" localSheetId="10">IF(#REF!&gt;=[0]!นนน,"",#REF!+1)</definedName>
    <definedName name="พพ" localSheetId="8">IF(#REF!&lt;0.05,0,#REF!*บา)</definedName>
    <definedName name="พพ" localSheetId="5">IF(#REF!&gt;=ความต้องการ!นนน,"",#REF!+1)</definedName>
    <definedName name="พพ" localSheetId="7">IF(#REF!&gt;=นนน,"",#REF!+1)</definedName>
    <definedName name="พพ" localSheetId="3">IF(#REF!&gt;=โครงสร้าง!นนน,"",#REF!+1)</definedName>
    <definedName name="พพ" localSheetId="4">IF(#REF!&gt;=งบการเงิน!นนน,"",#REF!+1)</definedName>
    <definedName name="พพ" localSheetId="9">IF(#REF!&gt;=นนน,"",#REF!+1)</definedName>
    <definedName name="พพ" localSheetId="2">IF(#REF!&lt;0.05,0,#REF!*[0]!บา)</definedName>
    <definedName name="พพ" localSheetId="0">IF(#REF!&gt;=รายละเอียด!นนน,"",#REF!+1)</definedName>
    <definedName name="พพ">IF(#REF!&gt;=นนน,"",#REF!+1)</definedName>
    <definedName name="พพพ" localSheetId="10">[461]ผ่อนชำระ!$D$5</definedName>
    <definedName name="พพพ" localSheetId="8">IF(#REF!&gt;=jfkdfjlsj,"",#REF!+1)</definedName>
    <definedName name="พพพ" localSheetId="5">[461]ผ่อนชำระ!$D$5</definedName>
    <definedName name="พพพ" localSheetId="3">[461]ผ่อนชำระ!$D$5</definedName>
    <definedName name="พพพ" localSheetId="4">[461]ผ่อนชำระ!$D$5</definedName>
    <definedName name="พพพ" localSheetId="9">[383]ผ่อนชำระ!$D$5</definedName>
    <definedName name="พพพ" localSheetId="2">[384]ผ่อนชำระ!$D$5</definedName>
    <definedName name="พพพ" localSheetId="0">[463]ผ่อนชำระ!$D$5</definedName>
    <definedName name="พพพ">[384]ผ่อนชำระ!$D$5</definedName>
    <definedName name="พพพพ">#N/A</definedName>
    <definedName name="พพพพพพ">#N/A</definedName>
    <definedName name="พพพพพพพ" localSheetId="10">#REF!</definedName>
    <definedName name="พพพพพพพ" localSheetId="8">#REF!</definedName>
    <definedName name="พพพพพพพ" localSheetId="5">#REF!</definedName>
    <definedName name="พพพพพพพ" localSheetId="3">#REF!</definedName>
    <definedName name="พพพพพพพ" localSheetId="4">#REF!</definedName>
    <definedName name="พพพพพพพ" localSheetId="2">#REF!</definedName>
    <definedName name="พพพพพพพ">#REF!</definedName>
    <definedName name="พพพพพพพพ">([17]!ร*12)+[17]!พ</definedName>
    <definedName name="พพพพพพพพพพพพพพพพพ" localSheetId="10">#REF!</definedName>
    <definedName name="พพพพพพพพพพพพพพพพพ" localSheetId="5">#REF!</definedName>
    <definedName name="พพพพพพพพพพพพพพพพพ" localSheetId="3">#REF!</definedName>
    <definedName name="พพพพพพพพพพพพพพพพพ" localSheetId="4">#REF!</definedName>
    <definedName name="พพพพพพพพพพพพพพพพพ" localSheetId="2">#REF!</definedName>
    <definedName name="พพพพพพพพพพพพพพพพพ">#REF!</definedName>
    <definedName name="พพำดำ" localSheetId="5">IF(#REF!&gt;=[18]!พดำดด,"",#REF!+1)</definedName>
    <definedName name="พพำดำ" localSheetId="3">IF(#REF!&gt;=[18]!พดำดด,"",#REF!+1)</definedName>
    <definedName name="พพำดำ" localSheetId="4">IF(#REF!&gt;=[18]!พดำดด,"",#REF!+1)</definedName>
    <definedName name="พพำดำ" localSheetId="0">IF(#REF!&gt;=[7]!พดำดด,"",#REF!+1)</definedName>
    <definedName name="พพำดำ">IF(#REF!&gt;=[7]!พดำดด,"",#REF!+1)</definedName>
    <definedName name="พระ" localSheetId="10">IF(#REF!&gt;=[0]!khjhjj,"",#REF!+1)</definedName>
    <definedName name="พระ" localSheetId="8">IF(#REF!&gt;=Statement!khjhjj,"",#REF!+1)</definedName>
    <definedName name="พระ" localSheetId="7">IF(#REF!&gt;=[0]!khjhjj,"",#REF!+1)</definedName>
    <definedName name="พระ" localSheetId="9">IF(#REF!&gt;=งบสรรพากร!khjhjj,"",#REF!+1)</definedName>
    <definedName name="พระ" localSheetId="2">IF(#REF!&gt;=[0]!khjhjj,"",#REF!+1)</definedName>
    <definedName name="พระ">#N/A</definedName>
    <definedName name="พระ_1" localSheetId="5">IF(#REF!&gt;=khjhjj_1,"",#REF!+1)</definedName>
    <definedName name="พระ_1" localSheetId="3">IF(#REF!&gt;=khjhjj_1,"",#REF!+1)</definedName>
    <definedName name="พระ_1" localSheetId="4">IF(#REF!&gt;=khjhjj_1,"",#REF!+1)</definedName>
    <definedName name="พระ_1" localSheetId="0">IF(#REF!&gt;=khjhjj_1,"",#REF!+1)</definedName>
    <definedName name="พระ_1">IF(#REF!&gt;=khjhjj_1,"",#REF!+1)</definedName>
    <definedName name="พระ_2" localSheetId="5">IF(#REF!&gt;=khjhjj_2,"",#REF!+1)</definedName>
    <definedName name="พระ_2" localSheetId="3">IF(#REF!&gt;=khjhjj_2,"",#REF!+1)</definedName>
    <definedName name="พระ_2" localSheetId="4">IF(#REF!&gt;=khjhjj_2,"",#REF!+1)</definedName>
    <definedName name="พระ_2" localSheetId="0">IF(#REF!&gt;=khjhjj_2,"",#REF!+1)</definedName>
    <definedName name="พระ_2">IF(#REF!&gt;=khjhjj_2,"",#REF!+1)</definedName>
    <definedName name="พลอย" localSheetId="10">#REF!</definedName>
    <definedName name="พลอย" localSheetId="2">#REF!</definedName>
    <definedName name="พลอย">#REF!</definedName>
    <definedName name="พ้ห" localSheetId="8">IF(#REF!&gt;=หเ,"",#REF!+1)</definedName>
    <definedName name="พ้ห" localSheetId="5">#N/A</definedName>
    <definedName name="พ้ห" localSheetId="4">#N/A</definedName>
    <definedName name="พ้ห" localSheetId="9">IF(#REF!&gt;=หเ,"",#REF!+1)</definedName>
    <definedName name="พ้ห" localSheetId="0">IF(#REF!&gt;=หเ,"",#REF!+1)</definedName>
    <definedName name="พ้ห">#N/A</definedName>
    <definedName name="พะ" localSheetId="2">IF([534]ผ่อนชำระ!$A1048576&gt;=[0]!แกกปแ,"",[534]ผ่อนชำระ!$A1048576+1)</definedName>
    <definedName name="พะ">#N/A</definedName>
    <definedName name="พ้ะพ่ดก้" localSheetId="8">#N/A</definedName>
    <definedName name="พ้ะพ่ดก้" localSheetId="9">IF(งบสรรพากร!ดเดเดก้&gt;[0]!First_Payment,1,"")</definedName>
    <definedName name="พ้ะพ่ดก้">#N/A</definedName>
    <definedName name="พะพะ" localSheetId="10">#REF!</definedName>
    <definedName name="พะพะ" localSheetId="8">#REF!</definedName>
    <definedName name="พะพะ" localSheetId="5">#REF!</definedName>
    <definedName name="พะพะ" localSheetId="3">#REF!</definedName>
    <definedName name="พะพะ" localSheetId="2">#REF!</definedName>
    <definedName name="พะพะ">#REF!</definedName>
    <definedName name="พะพำพะพำ">#REF!</definedName>
    <definedName name="พา" localSheetId="10">#N/A</definedName>
    <definedName name="พา" localSheetId="8">IF(#REF!&gt;=ขา,"",#REF!+1)</definedName>
    <definedName name="พา" localSheetId="5">#N/A</definedName>
    <definedName name="พา" localSheetId="3">#N/A</definedName>
    <definedName name="พา" localSheetId="9">#N/A</definedName>
    <definedName name="พา" localSheetId="2">IF(#REF!&gt;=[0]!ขา,"",#REF!+1)</definedName>
    <definedName name="พา" localSheetId="0">#N/A</definedName>
    <definedName name="พา">IF(#REF!&gt;=ขา,"",#REF!+1)</definedName>
    <definedName name="พาน">#N/A</definedName>
    <definedName name="พารากอน" localSheetId="5">#REF!</definedName>
    <definedName name="พารากอน" localSheetId="3">#REF!</definedName>
    <definedName name="พารากอน" localSheetId="0">#REF!</definedName>
    <definedName name="พารากอน">#REF!</definedName>
    <definedName name="พำ" localSheetId="8">#N/A</definedName>
    <definedName name="พำ" localSheetId="9">IF(#REF!&lt;0.05,0,#REF!*[0]!Interest.Period)</definedName>
    <definedName name="พำ" localSheetId="2">IF([231]เงินผ่อนชำระ!$G1048576&lt;0.05,0,[231]เงินผ่อนชำระ!$G1048576*[0]!รีร)</definedName>
    <definedName name="พำ">#N/A</definedName>
    <definedName name="พิ้เดืหผำดพๆไดพอะพ้ห" localSheetId="5">#N/A</definedName>
    <definedName name="พิ้เดืหผำดพๆไดพอะพ้ห" localSheetId="0">#N/A</definedName>
    <definedName name="พิ้เดืหผำดพๆไดพอะพ้ห">#N/A</definedName>
    <definedName name="พิมพ์">[535]!พิมพ์</definedName>
    <definedName name="พิมพ์งบ" localSheetId="10">#REF!</definedName>
    <definedName name="พิมพ์งบ" localSheetId="5">#REF!</definedName>
    <definedName name="พิมพ์งบ" localSheetId="3">#REF!</definedName>
    <definedName name="พิมพ์งบ" localSheetId="4">#REF!</definedName>
    <definedName name="พิมพ์งบ" localSheetId="2">#REF!</definedName>
    <definedName name="พิมพ์งบ">#REF!</definedName>
    <definedName name="พีดี" localSheetId="5">IF(#REF!&gt;=[0]!pmmt2,"",#REF!+1)</definedName>
    <definedName name="พีดี" localSheetId="3">IF(#REF!&gt;=[0]!pmmt2,"",#REF!+1)</definedName>
    <definedName name="พีดี" localSheetId="4">IF(#REF!&gt;=[0]!pmmt2,"",#REF!+1)</definedName>
    <definedName name="พีดี" localSheetId="0">IF(#REF!&gt;=[0]!pmmt2,"",#REF!+1)</definedName>
    <definedName name="พีดี">IF(#REF!&gt;=[0]!pmmt2,"",#REF!+1)</definedName>
    <definedName name="พีรนไพรไรดีไรนพีไนรพ" localSheetId="10">#REF!</definedName>
    <definedName name="พีรนไพรไรดีไรนพีไนรพ" localSheetId="4">#REF!</definedName>
    <definedName name="พีรนไพรไรดีไรนพีไนรพ" localSheetId="2">#REF!</definedName>
    <definedName name="พีรนไพรไรดีไรนพีไนรพ">#REF!</definedName>
    <definedName name="พีรไพด่าหด่าฟห่ดาห่" localSheetId="10">#REF!</definedName>
    <definedName name="พีรไพด่าหด่าฟห่ดาห่" localSheetId="4">#REF!</definedName>
    <definedName name="พีรไพด่าหด่าฟห่ดาห่" localSheetId="2">#REF!</definedName>
    <definedName name="พีรไพด่าหด่าฟห่ดาห่">#REF!</definedName>
    <definedName name="เพ" localSheetId="10">IF([534]ผ่อนชำระ!$A1048576&gt;=[0]!sqw,"",[534]ผ่อนชำระ!$A1048576+1)</definedName>
    <definedName name="เพ" localSheetId="8">IF([536]ผ่อนชำระ!$A1048576&gt;=sqw,"",[536]ผ่อนชำระ!$A1048576+1)</definedName>
    <definedName name="เพ" localSheetId="5">IF([534]ผ่อนชำระ!$A1048576&gt;=sqw,"",[534]ผ่อนชำระ!$A1048576+1)</definedName>
    <definedName name="เพ" localSheetId="3">IF([534]ผ่อนชำระ!$A1048576&gt;=sqw,"",[534]ผ่อนชำระ!$A1048576+1)</definedName>
    <definedName name="เพ" localSheetId="4">IF([534]ผ่อนชำระ!$A1048576&gt;=sqw,"",[534]ผ่อนชำระ!$A1048576+1)</definedName>
    <definedName name="เพ" localSheetId="2">IF([534]ผ่อนชำระ!$A1048576&gt;=[0]!sqw,"",[534]ผ่อนชำระ!$A1048576+1)</definedName>
    <definedName name="เพ" localSheetId="0">IF([537]ผ่อนชำระ!$A1048576&gt;=sqw,"",[537]ผ่อนชำระ!$A1048576+1)</definedName>
    <definedName name="เพ">IF([534]ผ่อนชำระ!$A1048576&gt;=sqw,"",[534]ผ่อนชำระ!$A1048576+1)</definedName>
    <definedName name="ไ">#N/A</definedName>
    <definedName name="ไพ" localSheetId="5">#REF!</definedName>
    <definedName name="ไพ" localSheetId="3">#REF!</definedName>
    <definedName name="ไพ" localSheetId="4">#REF!</definedName>
    <definedName name="ไพ">#REF!</definedName>
    <definedName name="ไพพพ">#N/A</definedName>
    <definedName name="ไพไพไพรไรพีรไ" localSheetId="10">#REF!</definedName>
    <definedName name="ไพไพไพรไรพีรไ" localSheetId="8">#REF!</definedName>
    <definedName name="ไพไพไพรไรพีรไ" localSheetId="5">#REF!</definedName>
    <definedName name="ไพไพไพรไรพีรไ" localSheetId="3">#REF!</definedName>
    <definedName name="ไพไพไพรไรพีรไ" localSheetId="4">#REF!</definedName>
    <definedName name="ไพไพไพรไรพีรไ" localSheetId="2">#REF!</definedName>
    <definedName name="ไพไพไพรไรพีรไ">#REF!</definedName>
    <definedName name="ไพรไรพีไร" localSheetId="10">#REF!</definedName>
    <definedName name="ไพรไรพีไร" localSheetId="4">#REF!</definedName>
    <definedName name="ไพรไรพีไร" localSheetId="2">#REF!</definedName>
    <definedName name="ไพรไรพีไร">#REF!</definedName>
    <definedName name="ฟ" localSheetId="5">#N/A</definedName>
    <definedName name="ฟ" localSheetId="4">#N/A</definedName>
    <definedName name="ฟ" localSheetId="2">IF(#REF!&gt;='ภพ 30'!Total.Payment,"",#REF!+1)</definedName>
    <definedName name="ฟ" localSheetId="0">IF(#REF!&gt;='[9]รายชื่อบริษัทเช่า ปี 55'!Total.Payment,"",#REF!+1)</definedName>
    <definedName name="ฟ">#N/A</definedName>
    <definedName name="ฟ_1">#N/A</definedName>
    <definedName name="ฟ_2">#N/A</definedName>
    <definedName name="ฟ1" localSheetId="10">#REF!</definedName>
    <definedName name="ฟ1" localSheetId="8">#REF!</definedName>
    <definedName name="ฟ1" localSheetId="5">#REF!</definedName>
    <definedName name="ฟ1" localSheetId="3">#REF!</definedName>
    <definedName name="ฟ1" localSheetId="4">#REF!</definedName>
    <definedName name="ฟ1" localSheetId="2">#REF!</definedName>
    <definedName name="ฟ1">#REF!</definedName>
    <definedName name="ฟ1_1" localSheetId="4">#REF!</definedName>
    <definedName name="ฟ1_1">#REF!</definedName>
    <definedName name="ฟ1_3" localSheetId="4">#REF!</definedName>
    <definedName name="ฟ1_3">#REF!</definedName>
    <definedName name="ฟ1_4" localSheetId="4">#REF!</definedName>
    <definedName name="ฟ1_4">#REF!</definedName>
    <definedName name="ฟ11" localSheetId="4">#REF!</definedName>
    <definedName name="ฟ11">#REF!</definedName>
    <definedName name="ฟ2" localSheetId="4">#REF!</definedName>
    <definedName name="ฟ2">#REF!</definedName>
    <definedName name="ฟ5" localSheetId="10">#REF!</definedName>
    <definedName name="ฟ5" localSheetId="4">#REF!</definedName>
    <definedName name="ฟ5" localSheetId="2">#REF!</definedName>
    <definedName name="ฟ5">#REF!</definedName>
    <definedName name="ฟก" localSheetId="5">IF([255]ผ่อนชำระ!$A1048576&gt;=อ,"",[255]ผ่อนชำระ!$A1048576+1)</definedName>
    <definedName name="ฟก" localSheetId="3">IF([255]ผ่อนชำระ!$A1048576&gt;=อ,"",[255]ผ่อนชำระ!$A1048576+1)</definedName>
    <definedName name="ฟก" localSheetId="4">IF([255]ผ่อนชำระ!$A1048576&gt;=อ,"",[255]ผ่อนชำระ!$A1048576+1)</definedName>
    <definedName name="ฟก" localSheetId="0">IF([256]ผ่อนชำระ!$A1048576&gt;=อ,"",[256]ผ่อนชำระ!$A1048576+1)</definedName>
    <definedName name="ฟก">IF([256]ผ่อนชำระ!$A1048576&gt;=อ,"",[256]ผ่อนชำระ!$A1048576+1)</definedName>
    <definedName name="ฟดฟก" localSheetId="5">#REF!</definedName>
    <definedName name="ฟดฟก" localSheetId="3">#REF!</definedName>
    <definedName name="ฟดฟก" localSheetId="0">#REF!</definedName>
    <definedName name="ฟดฟก">#REF!</definedName>
    <definedName name="ฟดหฟ">#N/A</definedName>
    <definedName name="ฟ่ดาห่ดาหก่ดาสห" localSheetId="10">#REF!</definedName>
    <definedName name="ฟ่ดาห่ดาหก่ดาสห" localSheetId="5">#REF!</definedName>
    <definedName name="ฟ่ดาห่ดาหก่ดาสห" localSheetId="3">#REF!</definedName>
    <definedName name="ฟ่ดาห่ดาหก่ดาสห" localSheetId="4">#REF!</definedName>
    <definedName name="ฟ่ดาห่ดาหก่ดาสห" localSheetId="2">#REF!</definedName>
    <definedName name="ฟ่ดาห่ดาหก่ดาสห">#REF!</definedName>
    <definedName name="ฟไนรพีไพรีฟพรไ" localSheetId="10">#REF!</definedName>
    <definedName name="ฟไนรพีไพรีฟพรไ" localSheetId="4">#REF!</definedName>
    <definedName name="ฟไนรพีไพรีฟพรไ" localSheetId="2">#REF!</definedName>
    <definedName name="ฟไนรพีไพรีฟพรไ">#REF!</definedName>
    <definedName name="ฟปป" localSheetId="2">IF('[230]PN47-0818'!$G1048576&lt;0.05,0,'[230]PN47-0818'!$G1048576*'[231]LAND (2)'!พำ)</definedName>
    <definedName name="ฟปป">#N/A</definedName>
    <definedName name="ฟพพ" localSheetId="10">#REF!</definedName>
    <definedName name="ฟพพ" localSheetId="5">#REF!</definedName>
    <definedName name="ฟพพ" localSheetId="3">#REF!</definedName>
    <definedName name="ฟพพ" localSheetId="2">#REF!</definedName>
    <definedName name="ฟพพ">#REF!</definedName>
    <definedName name="ฟพาไพ่พ่าพาไ" localSheetId="10">#REF!</definedName>
    <definedName name="ฟพาไพ่พ่าพาไ" localSheetId="4">#REF!</definedName>
    <definedName name="ฟพาไพ่พ่าพาไ" localSheetId="2">#REF!</definedName>
    <definedName name="ฟพาไพ่พ่าพาไ">#REF!</definedName>
    <definedName name="ฟฟ">#N/A</definedName>
    <definedName name="ฟฟฟ">#N/A</definedName>
    <definedName name="ฟฟฟ_1">#N/A</definedName>
    <definedName name="ฟฟฟ_2">#N/A</definedName>
    <definedName name="ฟฟฟฟ" localSheetId="5">#N/A</definedName>
    <definedName name="ฟฟฟฟ" localSheetId="4">#N/A</definedName>
    <definedName name="ฟฟฟฟ" localSheetId="0">'[9]รายชื่อบริษัทเช่า ปี 55'!Interest_Rate/12</definedName>
    <definedName name="ฟฟฟฟ">#N/A</definedName>
    <definedName name="ฟฟฟฟฟ" localSheetId="8">#N/A</definedName>
    <definedName name="ฟฟฟฟฟ" localSheetId="9">([330]!loan2*12)+[330]!loan3</definedName>
    <definedName name="ฟฟฟฟฟ">#N/A</definedName>
    <definedName name="ฟฟฟฟฟฟฟ" localSheetId="10">#REF!</definedName>
    <definedName name="ฟฟฟฟฟฟฟ" localSheetId="8">#REF!</definedName>
    <definedName name="ฟฟฟฟฟฟฟ" localSheetId="5">#REF!</definedName>
    <definedName name="ฟฟฟฟฟฟฟ" localSheetId="3">#REF!</definedName>
    <definedName name="ฟฟฟฟฟฟฟ" localSheetId="2">#REF!</definedName>
    <definedName name="ฟฟฟฟฟฟฟ">#REF!</definedName>
    <definedName name="ฟฟฟฟฟฟฟฟ" localSheetId="10">#REF!</definedName>
    <definedName name="ฟฟฟฟฟฟฟฟ" localSheetId="2">#REF!</definedName>
    <definedName name="ฟฟฟฟฟฟฟฟ">#REF!</definedName>
    <definedName name="ฟฟฟฟฟฟฟฟฟ">#N/A</definedName>
    <definedName name="ฟฟฟหหหหหหหห" localSheetId="10">#REF!</definedName>
    <definedName name="ฟฟฟหหหหหหหห" localSheetId="5">#REF!</definedName>
    <definedName name="ฟฟฟหหหหหหหห" localSheetId="3">#REF!</definedName>
    <definedName name="ฟฟฟหหหหหหหห" localSheetId="2">#REF!</definedName>
    <definedName name="ฟฟฟหหหหหหหห">#REF!</definedName>
    <definedName name="ฟฟ่าห" localSheetId="5">IF(#REF!&lt;0.05,0,#REF!-#REF!)</definedName>
    <definedName name="ฟฟ่าห" localSheetId="3">IF(#REF!&lt;0.05,0,#REF!-#REF!)</definedName>
    <definedName name="ฟฟ่าห" localSheetId="4">IF(#REF!&lt;0.05,0,#REF!-#REF!)</definedName>
    <definedName name="ฟฟ่าห" localSheetId="0">IF(#REF!&lt;0.05,0,#REF!-#REF!)</definedName>
    <definedName name="ฟฟ่าห">IF(#REF!&lt;0.05,0,#REF!-#REF!)</definedName>
    <definedName name="ฟยย">#N/A</definedName>
    <definedName name="ฟฤฆฏฏฆฤ">#N/A</definedName>
    <definedName name="ฟสาฟด" localSheetId="5">#REF!</definedName>
    <definedName name="ฟสาฟด" localSheetId="3">#REF!</definedName>
    <definedName name="ฟสาฟด" localSheetId="4">#REF!</definedName>
    <definedName name="ฟสาฟด">#REF!</definedName>
    <definedName name="ฟห" localSheetId="10">'DSCR (2)'!Interest_Rate/12</definedName>
    <definedName name="ฟห" localSheetId="8">[156]!Interest_Rate/12</definedName>
    <definedName name="ฟห" localSheetId="9">[391]!Interest_Rate/12</definedName>
    <definedName name="ฟห" localSheetId="2">#N/A</definedName>
    <definedName name="ฟห">#N/A</definedName>
    <definedName name="ฟหกด">#REF!</definedName>
    <definedName name="ฟหกดฟ" localSheetId="10">IF(#REF!="",0,#REF!+#REF!)</definedName>
    <definedName name="ฟหกดฟ" localSheetId="8">IF(#REF!="",0,#REF!+#REF!)</definedName>
    <definedName name="ฟหกดฟ" localSheetId="5">IF(#REF!="",0,#REF!+#REF!)</definedName>
    <definedName name="ฟหกดฟ" localSheetId="3">IF(#REF!="",0,#REF!+#REF!)</definedName>
    <definedName name="ฟหกดฟ" localSheetId="4">IF(#REF!="",0,#REF!+#REF!)</definedName>
    <definedName name="ฟหกดฟ" localSheetId="9">IF(#REF!="",0,#REF!+#REF!)</definedName>
    <definedName name="ฟหกดฟ" localSheetId="2">IF(#REF!="",0,#REF!+#REF!)</definedName>
    <definedName name="ฟหกดฟ">IF(#REF!="",0,#REF!+#REF!)</definedName>
    <definedName name="ฟหกดหฟกด" localSheetId="10">#REF!</definedName>
    <definedName name="ฟหกดหฟกด" localSheetId="4">#REF!</definedName>
    <definedName name="ฟหกดหฟกด" localSheetId="2">#REF!</definedName>
    <definedName name="ฟหกดหฟกด">#REF!</definedName>
    <definedName name="ฟหกฟห">#N/A</definedName>
    <definedName name="ฟหดหดหฟด" localSheetId="10">#N/A</definedName>
    <definedName name="ฟหดหดหฟด" localSheetId="8">#N/A</definedName>
    <definedName name="ฟหดหดหฟด" localSheetId="5">#N/A</definedName>
    <definedName name="ฟหดหดหฟด" localSheetId="3">#N/A</definedName>
    <definedName name="ฟหดหดหฟด" localSheetId="4">#N/A</definedName>
    <definedName name="ฟหดหดหฟด" localSheetId="2">('ภพ 30'!Term_In_Year*12)+'ภพ 30'!Term_In_Month</definedName>
    <definedName name="ฟหดหดหฟด" localSheetId="0">([14]Sheet1!Term_In_Year*12)+[14]Sheet1!Term_In_Month</definedName>
    <definedName name="ฟหดหดหฟด">(Term_In_Year*12)+Term_In_Month</definedName>
    <definedName name="ฟหดหฟด">#N/A</definedName>
    <definedName name="ฟหห">#N/A</definedName>
    <definedName name="ฟหหห" localSheetId="10">IF(#REF!&gt;=[0]!xcds,"",#REF!+1)</definedName>
    <definedName name="ฟหหห" localSheetId="8">IF(#REF!&gt;=xcds,"",#REF!+1)</definedName>
    <definedName name="ฟหหห" localSheetId="5">IF(#REF!&gt;=xcds,"",#REF!+1)</definedName>
    <definedName name="ฟหหห" localSheetId="7">IF(#REF!&gt;=xcds,"",#REF!+1)</definedName>
    <definedName name="ฟหหห" localSheetId="3">IF(#REF!&gt;=xcds,"",#REF!+1)</definedName>
    <definedName name="ฟหหห" localSheetId="4">IF(#REF!&gt;=xcds,"",#REF!+1)</definedName>
    <definedName name="ฟหหห" localSheetId="9">IF(#REF!&gt;=xcds,"",#REF!+1)</definedName>
    <definedName name="ฟหหห" localSheetId="2">IF(#REF!&gt;=[0]!xcds,"",#REF!+1)</definedName>
    <definedName name="ฟหหห" localSheetId="0">IF(#REF!&gt;=xcds,"",#REF!+1)</definedName>
    <definedName name="ฟหหห">IF(#REF!&gt;=xcds,"",#REF!+1)</definedName>
    <definedName name="ฟหำ">#N/A</definedName>
    <definedName name="ฟหไ" localSheetId="2">IF([231]เงินผ่อนชำระ!$A1048576&gt;=[0]!สววว,"",[231]เงินผ่อนชำระ!$A1048576+1)</definedName>
    <definedName name="ฟหไ">#N/A</definedName>
    <definedName name="ฟา">#N/A</definedName>
    <definedName name="ฟาด_หกน">NA()</definedName>
    <definedName name="ฟาด่หกน">#N/A</definedName>
    <definedName name="ฟาวเวอร์">'[19]Cash Flow'!#REF!</definedName>
    <definedName name="ฟิ" localSheetId="5">#N/A</definedName>
    <definedName name="ฟิ" localSheetId="3">#N/A</definedName>
    <definedName name="ฟิ" localSheetId="4">#N/A</definedName>
    <definedName name="ฟิ" localSheetId="0">IF(#REF!&gt;=รายละเอียด!Total.Payment,"",#REF!+1)</definedName>
    <definedName name="ฟิ">IF(#REF!&gt;=[0]!Total.Payment,"",#REF!+1)</definedName>
    <definedName name="ฟื" localSheetId="10">IF(#REF!="",0,#REF!+#REF!)</definedName>
    <definedName name="ฟื" localSheetId="8">IF(#REF!="",0,#REF!+#REF!)</definedName>
    <definedName name="ฟื" localSheetId="5">IF(#REF!="",0,#REF!+#REF!)</definedName>
    <definedName name="ฟื" localSheetId="3">IF(#REF!="",0,#REF!+#REF!)</definedName>
    <definedName name="ฟื" localSheetId="4">IF(#REF!="",0,#REF!+#REF!)</definedName>
    <definedName name="ฟื" localSheetId="9">IF(#REF!="",0,#REF!+#REF!)</definedName>
    <definedName name="ฟื" localSheetId="2">IF(#REF!="",0,#REF!+#REF!)</definedName>
    <definedName name="ฟื">IF(#REF!="",0,#REF!+#REF!)</definedName>
    <definedName name="ฟแ" localSheetId="5">IF(#REF!="",0,#REF!+#REF!)</definedName>
    <definedName name="ฟแ" localSheetId="3">IF(#REF!="",0,#REF!+#REF!)</definedName>
    <definedName name="ฟแ" localSheetId="4">IF(#REF!="",0,#REF!+#REF!)</definedName>
    <definedName name="ฟแ" localSheetId="0">IF(#REF!="",0,#REF!+#REF!)</definedName>
    <definedName name="ฟแ">IF(#REF!="",0,#REF!+#REF!)</definedName>
    <definedName name="แฟห">#N/A</definedName>
    <definedName name="โฟลไลน์">#N/A</definedName>
    <definedName name="โฟลไลน_">NA()</definedName>
    <definedName name="ภ_แลนด_" localSheetId="5">#REF!</definedName>
    <definedName name="ภ_แลนด_" localSheetId="3">#REF!</definedName>
    <definedName name="ภ_แลนด_" localSheetId="4">#REF!</definedName>
    <definedName name="ภ_แลนด_" localSheetId="0">#REF!</definedName>
    <definedName name="ภ_แลนด_">#REF!</definedName>
    <definedName name="ภพ." localSheetId="10">IF(#REF!&lt;0.05,0,#REF!*[0]!Interest.Period)</definedName>
    <definedName name="ภพ." localSheetId="8">IF(#REF!&lt;0.05,0,#REF!*Interest.Period)</definedName>
    <definedName name="ภพ." localSheetId="5">IF(#REF!&lt;0.05,0,#REF!*Interest.Period)</definedName>
    <definedName name="ภพ." localSheetId="3">IF(#REF!&lt;0.05,0,#REF!*Interest.Period)</definedName>
    <definedName name="ภพ." localSheetId="4">IF(#REF!&lt;0.05,0,#REF!*Interest.Period)</definedName>
    <definedName name="ภพ." localSheetId="9">IF(#REF!&lt;0.05,0,#REF!*Interest.Period)</definedName>
    <definedName name="ภพ." localSheetId="0">IF(#REF!&lt;0.05,0,#REF!*Interest.Period)</definedName>
    <definedName name="ภพ.">IF(#REF!&lt;0.05,0,#REF!*Interest.Period)</definedName>
    <definedName name="ภพ30">IF(#REF!="",0,#REF!+#REF!)</definedName>
    <definedName name="ภภภ">#N/A</definedName>
    <definedName name="ภาพ" localSheetId="8">IF(#REF!&lt;0.05,0,#REF!*[538]กระแสสด!Interest.Period)</definedName>
    <definedName name="ภาพ" localSheetId="9">IF(#REF!&lt;0.05,0,#REF!*[538]กระแสสด!Interest.Period)</definedName>
    <definedName name="ภาพ">#N/A</definedName>
    <definedName name="ภาพ1" localSheetId="10">IF(#REF!&lt;0.05,0,#REF!*[0]!__itp1)</definedName>
    <definedName name="ภาพ1" localSheetId="8">#N/A</definedName>
    <definedName name="ภาพ1" localSheetId="5">IF(#REF!&lt;0.05,0,#REF!*ความต้องการ!__itp1)</definedName>
    <definedName name="ภาพ1" localSheetId="3">IF(#REF!&lt;0.05,0,#REF!*[0]!__itp1)</definedName>
    <definedName name="ภาพ1" localSheetId="4">IF(#REF!&lt;0.05,0,#REF!*งบการเงิน!__itp1)</definedName>
    <definedName name="ภาพ1" localSheetId="9">IF(#REF!&lt;0.05,0,#REF!*[0]!_itp1)</definedName>
    <definedName name="ภาพ1" localSheetId="2">IF(#REF!&lt;0.05,0,#REF!*[22]!___itp1)</definedName>
    <definedName name="ภาพ1" localSheetId="0">IF(#REF!&lt;0.05,0,#REF!*[331]!__itp1)</definedName>
    <definedName name="ภาพ1">IF(#REF!&lt;0.05,0,#REF!*[22]!___itp1)</definedName>
    <definedName name="ภาพ4">#N/A</definedName>
    <definedName name="ภาพถ_ายว_ช_ต">NA()</definedName>
    <definedName name="ภาพถ่ายวิชิต">#N/A</definedName>
    <definedName name="ภาษี" localSheetId="10">IF(#REF!&lt;0.05,0,#REF!*[0]!Interest.Period)</definedName>
    <definedName name="ภาษี" localSheetId="5">IF(#REF!&lt;0.05,0,#REF!*[0]!Interest.Period)</definedName>
    <definedName name="ภาษี" localSheetId="3">IF(#REF!&lt;0.05,0,#REF!*[0]!Interest.Period)</definedName>
    <definedName name="ภาษี" localSheetId="4">IF(#REF!&lt;0.05,0,#REF!*[0]!Interest.Period)</definedName>
    <definedName name="ภาษี" localSheetId="2">IF(#REF!&lt;0.05,0,#REF!*[0]!Interest.Period)</definedName>
    <definedName name="ภาษี" localSheetId="0">IF(#REF!&lt;0.05,0,#REF!*[0]!Interest.Period)</definedName>
    <definedName name="ภาษี">IF(#REF!&lt;0.05,0,#REF!*[0]!Interest.Period)</definedName>
    <definedName name="ภูแลนด์" localSheetId="10">#REF!</definedName>
    <definedName name="ภูแลนด์" localSheetId="7">#REF!</definedName>
    <definedName name="ภูแลนด์" localSheetId="4">#REF!</definedName>
    <definedName name="ภูแลนด์" localSheetId="2">#REF!</definedName>
    <definedName name="ภูแลนด์">#REF!</definedName>
    <definedName name="ไภพฟพพ" localSheetId="10">#REF!</definedName>
    <definedName name="ไภพฟพพ" localSheetId="4">#REF!</definedName>
    <definedName name="ไภพฟพพ" localSheetId="2">#REF!</definedName>
    <definedName name="ไภพฟพพ">#REF!</definedName>
    <definedName name="ม" localSheetId="5">#N/A</definedName>
    <definedName name="ม" localSheetId="4">#N/A</definedName>
    <definedName name="ม" localSheetId="0">IF(#REF!&gt;='[9]รายชื่อบริษัทเช่า ปี 55'!Total.Payment,"",#REF!+1)</definedName>
    <definedName name="ม">#N/A</definedName>
    <definedName name="ม่">#N/A</definedName>
    <definedName name="ม_1">#N/A</definedName>
    <definedName name="ม_2">#N/A</definedName>
    <definedName name="ม112">#N/A</definedName>
    <definedName name="มกราคม" localSheetId="3">#REF!</definedName>
    <definedName name="มกราคม" localSheetId="0">#REF!</definedName>
    <definedName name="มกราคม">#REF!</definedName>
    <definedName name="มติ2" localSheetId="5">#REF!,#REF!,#REF!,#REF!,#REF!,#REF!,#REF!,#REF!,#REF!,#REF!,#REF!,#REF!,#REF!,#REF!,#REF!,#REF!,#REF!,#REF!,#REF!,#REF!,#REF!</definedName>
    <definedName name="มติ2" localSheetId="3">#REF!,#REF!,#REF!,#REF!,#REF!,#REF!,#REF!,#REF!,#REF!,#REF!,#REF!,#REF!,#REF!,#REF!,#REF!,#REF!,#REF!,#REF!,#REF!,#REF!,#REF!</definedName>
    <definedName name="มติ2" localSheetId="4">#REF!,#REF!,#REF!,#REF!,#REF!,#REF!,#REF!,#REF!,#REF!,#REF!,#REF!,#REF!,#REF!,#REF!,#REF!,#REF!,#REF!,#REF!,#REF!,#REF!,#REF!</definedName>
    <definedName name="มติ2">#REF!,#REF!,#REF!,#REF!,#REF!,#REF!,#REF!,#REF!,#REF!,#REF!,#REF!,#REF!,#REF!,#REF!,#REF!,#REF!,#REF!,#REF!,#REF!,#REF!,#REF!</definedName>
    <definedName name="มท" localSheetId="5">#N/A</definedName>
    <definedName name="มท" localSheetId="4">#N/A</definedName>
    <definedName name="มท" localSheetId="0">('[9]รายชื่อบริษัทเช่า ปี 55'!Term_In_Year*12)+'[9]รายชื่อบริษัทเช่า ปี 55'!Term_In_Month</definedName>
    <definedName name="มท">#N/A</definedName>
    <definedName name="มท_1">#N/A</definedName>
    <definedName name="มท_2">#N/A</definedName>
    <definedName name="มมมม">#N/A</definedName>
    <definedName name="มมมมมม" localSheetId="10">#REF!</definedName>
    <definedName name="มมมมมม" localSheetId="8">#REF!</definedName>
    <definedName name="มมมมมม" localSheetId="5">#REF!</definedName>
    <definedName name="มมมมมม" localSheetId="3">#REF!</definedName>
    <definedName name="มมมมมม" localSheetId="2">#REF!</definedName>
    <definedName name="มมมมมม">#REF!</definedName>
    <definedName name="มมมมมมม">#N/A</definedName>
    <definedName name="มมมมมมมมม" localSheetId="5">IF(#REF!&lt;0.05,0,#REF!*[13]Sheet1!Interest.Period)</definedName>
    <definedName name="มมมมมมมมม" localSheetId="3">IF(#REF!&lt;0.05,0,#REF!*[13]Sheet1!Interest.Period)</definedName>
    <definedName name="มมมมมมมมม" localSheetId="4">IF(#REF!&lt;0.05,0,#REF!*[13]Sheet1!Interest.Period)</definedName>
    <definedName name="มมมมมมมมม" localSheetId="0">IF(#REF!&lt;0.05,0,#REF!*[14]Sheet1!Interest.Period)</definedName>
    <definedName name="มมมมมมมมม">IF(#REF!&lt;0.05,0,#REF!*[14]Sheet1!Interest.Period)</definedName>
    <definedName name="มะเหมี่ยว" localSheetId="4">#REF!</definedName>
    <definedName name="มะเหมี่ยว">#REF!</definedName>
    <definedName name="มา">#N/A</definedName>
    <definedName name="มาร_เก_ตต__ง">#REF!</definedName>
    <definedName name="มาร์เก็ตติ้ง" localSheetId="10">#REF!</definedName>
    <definedName name="มาร์เก็ตติ้ง" localSheetId="8">#REF!</definedName>
    <definedName name="มาร์เก็ตติ้ง" localSheetId="5">#REF!</definedName>
    <definedName name="มาร์เก็ตติ้ง" localSheetId="3">#REF!</definedName>
    <definedName name="มาร์เก็ตติ้ง" localSheetId="2">#REF!</definedName>
    <definedName name="มาร์เก็ตติ้ง">#REF!</definedName>
    <definedName name="มารส" localSheetId="10">IF([329]ผ่อนชำระ!$A1048576&gt;=[0]!อ,"",[329]ผ่อนชำระ!$A1048576+1)</definedName>
    <definedName name="มารส" localSheetId="8">IF([460]ผ่อนชำระ!$A1048576&gt;=อ,"",[460]ผ่อนชำระ!$A1048576+1)</definedName>
    <definedName name="มารส" localSheetId="5">IF([329]ผ่อนชำระ!$A1048576&gt;=อ,"",[329]ผ่อนชำระ!$A1048576+1)</definedName>
    <definedName name="มารส" localSheetId="3">IF([329]ผ่อนชำระ!$A1048576&gt;=อ,"",[329]ผ่อนชำระ!$A1048576+1)</definedName>
    <definedName name="มารส" localSheetId="4">IF([329]ผ่อนชำระ!$A1048576&gt;=อ,"",[329]ผ่อนชำระ!$A1048576+1)</definedName>
    <definedName name="มารส" localSheetId="2">IF([329]ผ่อนชำระ!$A1048576&gt;=[0]!อ,"",[329]ผ่อนชำระ!$A1048576+1)</definedName>
    <definedName name="มารส" localSheetId="0">IF([21]ผ่อนชำระ!$A1048576&gt;=อ,"",[21]ผ่อนชำระ!$A1048576+1)</definedName>
    <definedName name="มารส">IF([329]ผ่อนชำระ!$A1048576&gt;=อ,"",[329]ผ่อนชำระ!$A1048576+1)</definedName>
    <definedName name="มาสเตอร์" localSheetId="10">#REF!</definedName>
    <definedName name="มาสเตอร์" localSheetId="8">#REF!</definedName>
    <definedName name="มาสเตอร์" localSheetId="5">#REF!</definedName>
    <definedName name="มาสเตอร์" localSheetId="3">#REF!</definedName>
    <definedName name="มาสเตอร์" localSheetId="4">#REF!</definedName>
    <definedName name="มาสเตอร์" localSheetId="2">#REF!</definedName>
    <definedName name="มาสเตอร์">#REF!</definedName>
    <definedName name="มาสเตอร_" localSheetId="4">#REF!</definedName>
    <definedName name="มาสเตอร_">#REF!</definedName>
    <definedName name="มีเดีย">#REF!</definedName>
    <definedName name="เม__อ">#REF!</definedName>
    <definedName name="เมื่อ" localSheetId="10">#REF!</definedName>
    <definedName name="เมื่อ" localSheetId="2">#REF!</definedName>
    <definedName name="เมื่อ">#REF!</definedName>
    <definedName name="แมน" localSheetId="10">[539]ดอกเบี้ยจ่าย!$G$6</definedName>
    <definedName name="แมน" localSheetId="8">[540]ดอกเบี้ยจ่าย!$G$6</definedName>
    <definedName name="แมน" localSheetId="5">[539]ดอกเบี้ยจ่าย!$G$6</definedName>
    <definedName name="แมน" localSheetId="3">[539]ดอกเบี้ยจ่าย!$G$6</definedName>
    <definedName name="แมน" localSheetId="4">[539]ดอกเบี้ยจ่าย!$G$6</definedName>
    <definedName name="แมน" localSheetId="9">[539]ดอกเบี้ยจ่าย!$G$6</definedName>
    <definedName name="แมน" localSheetId="2">[541]ดอกเบี้ยจ่าย!$G$6</definedName>
    <definedName name="แมน" localSheetId="0">[542]ดอกเบี้ยจ่าย!$G$6</definedName>
    <definedName name="แมน">[541]ดอกเบี้ยจ่าย!$G$6</definedName>
    <definedName name="ย" localSheetId="5">#N/A</definedName>
    <definedName name="ย" localSheetId="4">#N/A</definedName>
    <definedName name="ย" localSheetId="0">'[9]รายชื่อบริษัทเช่า ปี 55'!Interest_Rate/12</definedName>
    <definedName name="ย">#N/A</definedName>
    <definedName name="ย_1">#N/A</definedName>
    <definedName name="ย_2">#N/A</definedName>
    <definedName name="ยน" localSheetId="5">#N/A</definedName>
    <definedName name="ยน" localSheetId="4">#N/A</definedName>
    <definedName name="ยน" localSheetId="0">IF(#REF!&lt;0.05,0,IF('[9]รายชื่อบริษัทเช่า ปี 55'!Payment.Number&lt;='[9]รายชื่อบริษัทเช่า ปี 55'!Free_Principle,'[9]รายชื่อบริษัทเช่า ปี 55'!Loan_Amount*'[9]รายชื่อบริษัทเช่า ปี 55'!Interest.Period,'[9]รายชื่อบริษัทเช่า ปี 55'!Fix_Pay))</definedName>
    <definedName name="ยน">#N/A</definedName>
    <definedName name="ยน_1">#N/A</definedName>
    <definedName name="ยน_2">#N/A</definedName>
    <definedName name="ยนพพ">#N/A</definedName>
    <definedName name="ยบ" localSheetId="10">#N/A</definedName>
    <definedName name="ยบ" localSheetId="8">#N/A</definedName>
    <definedName name="ยบ" localSheetId="5">#N/A</definedName>
    <definedName name="ยบ" localSheetId="3">#N/A</definedName>
    <definedName name="ยบ" localSheetId="9">#N/A</definedName>
    <definedName name="ยบ" localSheetId="2">IF(#REF!&gt;=[0]!o,"",#REF!+1)</definedName>
    <definedName name="ยบ" localSheetId="0">#N/A</definedName>
    <definedName name="ยบ">IF(#REF!&gt;=o,"",#REF!+1)</definedName>
    <definedName name="ยฟกกก" localSheetId="5">[543]Payment!$D$7</definedName>
    <definedName name="ยฟกกก" localSheetId="4">[543]Payment!$D$7</definedName>
    <definedName name="ยฟกกก" localSheetId="0">[528]PAYMENT!$D$7</definedName>
    <definedName name="ยฟกกก">[543]Payment!$D$7</definedName>
    <definedName name="ยย" localSheetId="10">#REF!</definedName>
    <definedName name="ยย" localSheetId="8">#REF!</definedName>
    <definedName name="ยย" localSheetId="5">#REF!</definedName>
    <definedName name="ยย" localSheetId="3">#REF!</definedName>
    <definedName name="ยย" localSheetId="4">#REF!</definedName>
    <definedName name="ยย" localSheetId="2">#REF!</definedName>
    <definedName name="ยย">#REF!</definedName>
    <definedName name="ยยย" localSheetId="10">#REF!</definedName>
    <definedName name="ยยย" localSheetId="2">#REF!</definedName>
    <definedName name="ยยย">#REF!</definedName>
    <definedName name="ยยยย" localSheetId="5">'[8]รายชื่อบริษัทเช่า ปี 55'!Interest_Rate/12</definedName>
    <definedName name="ยยยย" localSheetId="3">'[8]รายชื่อบริษัทเช่า ปี 55'!Interest_Rate/12</definedName>
    <definedName name="ยยยย" localSheetId="4">'[8]รายชื่อบริษัทเช่า ปี 55'!Interest_Rate/12</definedName>
    <definedName name="ยยยย" localSheetId="0">'[9]รายชื่อบริษัทเช่า ปี 55'!Interest_Rate/12</definedName>
    <definedName name="ยยยย">'[8]รายชื่อบริษัทเช่า ปี 55'!Interest_Rate/12</definedName>
    <definedName name="ยวนน">#N/A</definedName>
    <definedName name="ยอดซื้อ_Lotus_2008" localSheetId="5">#REF!</definedName>
    <definedName name="ยอดซื้อ_Lotus_2008" localSheetId="3">#REF!</definedName>
    <definedName name="ยอดซื้อ_Lotus_2008" localSheetId="4">#REF!</definedName>
    <definedName name="ยอดซื้อ_Lotus_2008">#REF!</definedName>
    <definedName name="ยอดโอน_Sushi">#REF!</definedName>
    <definedName name="ยะลาสถาพร" localSheetId="10">IF(#REF!&lt;0.05,0,#REF!*[0]!Interest.Period)</definedName>
    <definedName name="ยะลาสถาพร" localSheetId="8">#N/A</definedName>
    <definedName name="ยะลาสถาพร" localSheetId="5">IF(#REF!&lt;0.05,0,#REF!*[0]!Interest.Period)</definedName>
    <definedName name="ยะลาสถาพร" localSheetId="3">IF(#REF!&lt;0.05,0,#REF!*[0]!Interest.Period)</definedName>
    <definedName name="ยะลาสถาพร" localSheetId="4">IF(#REF!&lt;0.05,0,#REF!*[0]!Interest.Period)</definedName>
    <definedName name="ยะลาสถาพร" localSheetId="9">IF(#REF!&lt;0.05,0,#REF!*Interest.Period)</definedName>
    <definedName name="ยะลาสถาพร" localSheetId="2">#N/A</definedName>
    <definedName name="ยะลาสถาพร">#N/A</definedName>
    <definedName name="ยา">#N/A</definedName>
    <definedName name="ร" localSheetId="10">[520]ผ่อนชำระ!$D$5</definedName>
    <definedName name="ร" localSheetId="8">[501]ผ่อนชำระ!$D$5</definedName>
    <definedName name="ร" localSheetId="5">[520]ผ่อนชำระ!$D$5</definedName>
    <definedName name="ร" localSheetId="3">[520]ผ่อนชำระ!$D$5</definedName>
    <definedName name="ร" localSheetId="4">[520]ผ่อนชำระ!$D$5</definedName>
    <definedName name="ร" localSheetId="9">[502]ผ่อนชำระ!$D$5</definedName>
    <definedName name="ร" localSheetId="2">[503]ผ่อนชำระ!$D$5</definedName>
    <definedName name="ร" localSheetId="0">[521]ผ่อนชำระ!$D$5</definedName>
    <definedName name="ร">[503]ผ่อนชำระ!$D$5</definedName>
    <definedName name="ร__งเร_อง">#REF!</definedName>
    <definedName name="ร_กษ_อ_นเตอร_">#REF!</definedName>
    <definedName name="ร_บจ_าย">NA()</definedName>
    <definedName name="ร_บจ_าย1">NA()</definedName>
    <definedName name="ร_บจ_าย11">NA()</definedName>
    <definedName name="ร_บจ_าย2">NA()</definedName>
    <definedName name="ร_บจ_าย222">IF(#REF!&lt;0.05,0,#REF!*ร_บจ_าย11)</definedName>
    <definedName name="ร_ป1">#N/A</definedName>
    <definedName name="รน" hidden="1">OFFSET([11]!Data.Top.Left,1,0)</definedName>
    <definedName name="รนน">#N/A</definedName>
    <definedName name="รนนยส">#N/A</definedName>
    <definedName name="รนย">#N/A</definedName>
    <definedName name="รนยย">#N/A</definedName>
    <definedName name="รนร" localSheetId="5">#REF!</definedName>
    <definedName name="รนร" localSheetId="3">#REF!</definedName>
    <definedName name="รนร" localSheetId="4">#REF!</definedName>
    <definedName name="รนร">#REF!</definedName>
    <definedName name="รนรน" localSheetId="10">#REF!</definedName>
    <definedName name="รนรน" localSheetId="8">#REF!</definedName>
    <definedName name="รนรน" localSheetId="4">#REF!</definedName>
    <definedName name="รนรน" localSheetId="2">#REF!</definedName>
    <definedName name="รนรน">#REF!</definedName>
    <definedName name="รพีรีพรไพรนาดรพ" localSheetId="4">#REF!</definedName>
    <definedName name="รพีรีพรไพรนาดรพ">#REF!</definedName>
    <definedName name="รพีรีพรไรพีไรฃ" localSheetId="10">#REF!</definedName>
    <definedName name="รพีรีพรไรพีไรฃ" localSheetId="4">#REF!</definedName>
    <definedName name="รพีรีพรไรพีไรฃ" localSheetId="2">#REF!</definedName>
    <definedName name="รพีรีพรไรพีไรฃ">#REF!</definedName>
    <definedName name="รไพรีไรพีไนรพ" localSheetId="10">#REF!</definedName>
    <definedName name="รไพรีไรพีไนรพ" localSheetId="4">#REF!</definedName>
    <definedName name="รไพรีไรพีไนรพ" localSheetId="2">#REF!</definedName>
    <definedName name="รไพรีไรพีไนรพ">#REF!</definedName>
    <definedName name="รไพรีไรพีรไ">#N/A</definedName>
    <definedName name="รยบบสส" localSheetId="10">#REF!</definedName>
    <definedName name="รยบบสส" localSheetId="8">#REF!</definedName>
    <definedName name="รยบบสส" localSheetId="5">#REF!</definedName>
    <definedName name="รยบบสส" localSheetId="3">#REF!</definedName>
    <definedName name="รยบบสส" localSheetId="4">#REF!</definedName>
    <definedName name="รยบบสส" localSheetId="2">#REF!</definedName>
    <definedName name="รยบบสส">#REF!</definedName>
    <definedName name="รร" localSheetId="10">IF(#REF!&gt;=[0]!หแ,"",#REF!+1)</definedName>
    <definedName name="รร" localSheetId="8">IF(#REF!&gt;=หแ,"",#REF!+1)</definedName>
    <definedName name="รร" localSheetId="5">IF(#REF!&gt;=หแ,"",#REF!+1)</definedName>
    <definedName name="รร" localSheetId="3">IF(#REF!&gt;=หแ,"",#REF!+1)</definedName>
    <definedName name="รร" localSheetId="4">IF(#REF!&gt;=หแ,"",#REF!+1)</definedName>
    <definedName name="รร" localSheetId="9">IF(#REF!&gt;=หแ,"",#REF!+1)</definedName>
    <definedName name="รร" localSheetId="2">IF(#REF!&gt;=[0]!หแ,"",#REF!+1)</definedName>
    <definedName name="รร" localSheetId="0">IF(#REF!&gt;=หแ,"",#REF!+1)</definedName>
    <definedName name="รร">IF(#REF!&gt;=หแ,"",#REF!+1)</definedName>
    <definedName name="รรนนร">#N/A</definedName>
    <definedName name="รรนร">#N/A</definedName>
    <definedName name="รรร" localSheetId="10">IF([464]schdaul!XFD1&lt;0.05,0,[464]schdaul!$B1-[464]schdaul!$D1)</definedName>
    <definedName name="รรร" localSheetId="8">IF([464]schdaul!XFD1&lt;0.05,0,[464]schdaul!$B1-[464]schdaul!$D1)</definedName>
    <definedName name="รรร" localSheetId="5">IF([464]schdaul!XFD1&lt;0.05,0,[464]schdaul!$B1-[464]schdaul!$D1)</definedName>
    <definedName name="รรร" localSheetId="3">IF([464]schdaul!XFD1&lt;0.05,0,[464]schdaul!$B1-[464]schdaul!$D1)</definedName>
    <definedName name="รรร" localSheetId="4">IF([464]schdaul!XFD1&lt;0.05,0,[464]schdaul!$B1-[464]schdaul!$D1)</definedName>
    <definedName name="รรร" localSheetId="9">IF([464]schdaul!XFD1&lt;0.05,0,[464]schdaul!$B1-[464]schdaul!$D1)</definedName>
    <definedName name="รรร" localSheetId="2">IF([473]schdaul!XFD1&lt;0.05,0,[473]schdaul!$B1-[473]schdaul!$D1)</definedName>
    <definedName name="รรร" localSheetId="0">IF([463]schdaul!XFD1&lt;0.05,0,[463]schdaul!$B1-[463]schdaul!$D1)</definedName>
    <definedName name="รรร">IF([473]schdaul!XFD1&lt;0.05,0,[473]schdaul!$B1-[473]schdaul!$D1)</definedName>
    <definedName name="รรรร" localSheetId="8">('[8]รายชื่อบริษัทเช่า ปี 55'!Term_In_Year*12)+'[8]รายชื่อบริษัทเช่า ปี 55'!Term_In_Month</definedName>
    <definedName name="รรรร" localSheetId="5">#N/A</definedName>
    <definedName name="รรรร" localSheetId="4">#N/A</definedName>
    <definedName name="รรรร" localSheetId="9">('[8]รายชื่อบริษัทเช่า ปี 55'!Term_In_Year*12)+'[8]รายชื่อบริษัทเช่า ปี 55'!Term_In_Month</definedName>
    <definedName name="รรรร" localSheetId="0">('[9]รายชื่อบริษัทเช่า ปี 55'!Term_In_Year*12)+'[9]รายชื่อบริษัทเช่า ปี 55'!Term_In_Month</definedName>
    <definedName name="รรรร">#N/A</definedName>
    <definedName name="รรรรร">#N/A</definedName>
    <definedName name="รรรรรรรร">#N/A</definedName>
    <definedName name="รรั" localSheetId="5">#REF!</definedName>
    <definedName name="รรั" localSheetId="3">#REF!</definedName>
    <definedName name="รรั" localSheetId="0">#REF!</definedName>
    <definedName name="รรั">#REF!</definedName>
    <definedName name="รวม" localSheetId="10">([330]!Term_In_Year*12)+[330]!Term_In_Month</definedName>
    <definedName name="รวม" localSheetId="8">([359]!Term_In_Year*12)+[359]!Term_In_Month</definedName>
    <definedName name="รวม" localSheetId="5">([330]!Term_In_Year*12)+[330]!Term_In_Month</definedName>
    <definedName name="รวม" localSheetId="3">([330]!Term_In_Year*12)+[330]!Term_In_Month</definedName>
    <definedName name="รวม" localSheetId="4">([330]!Term_In_Year*12)+[330]!Term_In_Month</definedName>
    <definedName name="รวม" localSheetId="9">([360]!Term_In_Year*12)+[360]!Term_In_Month</definedName>
    <definedName name="รวม" localSheetId="2">#N/A</definedName>
    <definedName name="รวม" localSheetId="0">([331]!Term_In_Year*12)+[331]!Term_In_Month</definedName>
    <definedName name="รวม">#N/A</definedName>
    <definedName name="รวม_1">#N/A</definedName>
    <definedName name="รวม_2">#N/A</definedName>
    <definedName name="รไสพ่าพา" localSheetId="5">IF(#REF!&lt;0.05,0,IF([18]!pa&lt;=[18]!Free_Principle,[18]!Loan_Amount*[18]!Interest.Period,[18]!Fix_Pay))</definedName>
    <definedName name="รไสพ่าพา" localSheetId="3">IF(#REF!&lt;0.05,0,IF([18]!pa&lt;=[18]!Free_Principle,[18]!Loan_Amount*[18]!Interest.Period,[18]!Fix_Pay))</definedName>
    <definedName name="รไสพ่าพา" localSheetId="0">IF(#REF!&lt;0.05,0,IF([18]!pa&lt;=[18]!Free_Principle,[18]!Loan_Amount*[18]!Interest.Period,[18]!Fix_Pay))</definedName>
    <definedName name="รไสพ่าพา">IF(#REF!&lt;0.05,0,IF([18]!pa&lt;=[18]!Free_Principle,[18]!Loan_Amount*[18]!Interest.Period,[18]!Fix_Pay))</definedName>
    <definedName name="รห_สเร__อง">'[433]หน้า 1'!$N$2</definedName>
    <definedName name="รห_สเร__อง_1">'[434]หน้า 1'!$N$2</definedName>
    <definedName name="รห_สเร__อง_1_1">'[5]หน้า 1'!$N$2</definedName>
    <definedName name="รห_สเร__อง_1_1_1">'[435]หน้า 1'!$N$2</definedName>
    <definedName name="รห_สเร__อง_1_20">'[436]หน้า 1'!$N$2</definedName>
    <definedName name="รห_สเร__อง_1_26">'[437]หน้า 1'!$N$2</definedName>
    <definedName name="รห_สเร__อง_10">'[2]หน้า 1'!$N$2</definedName>
    <definedName name="รห_สเร__อง_10_1">'[5]หน้า 1'!$N$2</definedName>
    <definedName name="รห_สเร__อง_10_1_1">'[287]หน้า 1'!$N$2</definedName>
    <definedName name="รห_สเร__อง_11">'[438]หน้า 1'!$N$2</definedName>
    <definedName name="รห_สเร__อง_11_1">'[5]หน้า 1'!$N$2</definedName>
    <definedName name="รห_สเร__อง_11_1_1">'[287]หน้า 1'!$N$2</definedName>
    <definedName name="รห_สเร__อง_11_1_26">'[437]หน้า 1'!$N$2</definedName>
    <definedName name="รห_สเร__อง_11_15">'[439]หน้า 1'!$N$2</definedName>
    <definedName name="รห_สเร__อง_12">'[440]หน้า 1'!$N$2</definedName>
    <definedName name="รห_สเร__อง_12_1">'[5]หน้า 1'!$N$2</definedName>
    <definedName name="รห_สเร__อง_12_20">'[441]หน้า 1'!$N$2</definedName>
    <definedName name="รห_สเร__อง_12_26">'[441]หน้า 1'!$N$2</definedName>
    <definedName name="รห_สเร__อง_13">'[442]หน้า 1'!$N$2</definedName>
    <definedName name="รห_สเร__อง_13_1">'[443]หน้า 1'!$N$2</definedName>
    <definedName name="รห_สเร__อง_13_15">'[444]หน้า 1'!$N$2</definedName>
    <definedName name="รห_สเร__อง_13_20">'[439]หน้า 1'!$N$2</definedName>
    <definedName name="รห_สเร__อง_13_26">'[439]หน้า 1'!$N$2</definedName>
    <definedName name="รห_สเร__อง_14">'[439]หน้า 1'!$N$2</definedName>
    <definedName name="รห_สเร__อง_14_1">'[445]หน้า 1'!$N$2</definedName>
    <definedName name="รห_สเร__อง_14_15">'[439]หน้า 1'!$N$2</definedName>
    <definedName name="รห_สเร__อง_15">'[441]หน้า 1'!$N$2</definedName>
    <definedName name="รห_สเร__อง_15_1">'[446]หน้า 1'!$N$2</definedName>
    <definedName name="รห_สเร__อง_15_15">'[5]หน้า 1'!$N$2</definedName>
    <definedName name="รห_สเร__อง_15_20">'[447]หน้า 1'!$N$2</definedName>
    <definedName name="รห_สเร__อง_15_26">'[447]หน้า 1'!$N$2</definedName>
    <definedName name="รห_สเร__อง_16">'[438]หน้า 1'!$N$2</definedName>
    <definedName name="รห_สเร__อง_16_1">'[439]หน้า 1'!$N$2</definedName>
    <definedName name="รห_สเร__อง_16_20">'[448]หน้า 1'!$N$2</definedName>
    <definedName name="รห_สเร__อง_16_26">'[448]หน้า 1'!$N$2</definedName>
    <definedName name="รห_สเร__อง_17">'[5]หน้า 1'!$N$2</definedName>
    <definedName name="รห_สเร__อง_18">'[433]หน้า 1'!$N$2</definedName>
    <definedName name="รห_สเร__อง_18_15">'[446]หน้า 1'!$N$2</definedName>
    <definedName name="รห_สเร__อง_19">'[446]หน้า 1'!$N$2</definedName>
    <definedName name="รห_สเร__อง_19_15">'[448]หน้า 1'!$N$2</definedName>
    <definedName name="รห_สเร__อง_2">'[433]หน้า 1'!$N$2</definedName>
    <definedName name="รห_สเร__อง_2_1">'[447]หน้า 1'!$N$2</definedName>
    <definedName name="รห_สเร__อง_2_20">'[444]หน้า 1'!$N$2</definedName>
    <definedName name="รห_สเร__อง_2_26">'[444]หน้า 1'!$N$2</definedName>
    <definedName name="รห_สเร__อง_20">'[5]หน้า 1'!$N$2</definedName>
    <definedName name="รห_สเร__อง_21">'[449]หน้า 1'!$N$2</definedName>
    <definedName name="รห_สเร__อง_22">'[433]หน้า 1'!$N$2</definedName>
    <definedName name="รห_สเร__อง_22_20">'[298]หน้า 1'!$N$2</definedName>
    <definedName name="รห_สเร__อง_22_26">'[298]หน้า 1'!$N$2</definedName>
    <definedName name="รห_สเร__อง_23">'[445]หน้า 1'!$N$2</definedName>
    <definedName name="รห_สเร__อง_24">'[444]หน้า 1'!$N$2</definedName>
    <definedName name="รห_สเร__อง_25">'[5]หน้า 1'!$N$2</definedName>
    <definedName name="รห_สเร__อง_26">'[302]หน้า 1'!$N$2</definedName>
    <definedName name="รห_สเร__อง_27">'[5]หน้า 1'!$N$2</definedName>
    <definedName name="รห_สเร__อง_3">'[2]หน้า 1'!$N$2</definedName>
    <definedName name="รห_สเร__อง_3_1">'[439]หน้า 1'!$N$2</definedName>
    <definedName name="รห_สเร__อง_38">'[304]หน้า 1'!$N$2</definedName>
    <definedName name="รห_สเร__อง_4">'[2]หน้า 1'!$N$2</definedName>
    <definedName name="รห_สเร__อง_4_1">'[450]หน้า 1'!$N$2</definedName>
    <definedName name="รห_สเร__อง_4_15">'[451]หน้า 1'!$N$2</definedName>
    <definedName name="รห_สเร__อง_4_20">'[448]หน้า 1'!$N$2</definedName>
    <definedName name="รห_สเร__อง_4_26">'[448]หน้า 1'!$N$2</definedName>
    <definedName name="รห_สเร__อง_5">'[5]หน้า 1'!$N$2</definedName>
    <definedName name="รห_สเร__อง_6">'[403]หน้า 1'!$N$2</definedName>
    <definedName name="รห_สเร__อง_6_20">'[302]หน้า 1'!$N$2</definedName>
    <definedName name="รห_สเร__อง_6_26">'[302]หน้า 1'!$N$2</definedName>
    <definedName name="รห_สเร__อง_7">'[450]หน้า 1'!$N$2</definedName>
    <definedName name="รห_สเร__อง_7_1">'[21]หน้า 1'!$N$2</definedName>
    <definedName name="รห_สเร__อง_8">'[452]หน้า 1'!$N$2</definedName>
    <definedName name="รห_สเร__อง_8_1">'[296]หน้า 1'!$N$2</definedName>
    <definedName name="รห_สเร__อง_8_15">'[451]หน้า 1'!$N$2</definedName>
    <definedName name="รห_สเร__อง_8_20">'[21]หน้า 1'!$N$2</definedName>
    <definedName name="รห_สเร__อง_8_26">'[21]หน้า 1'!$N$2</definedName>
    <definedName name="รห_สเร__อง_9">'[453]หน้า 1'!$N$2</definedName>
    <definedName name="รห_สเร__อง_9_1">'[2]หน้า 1'!$N$2</definedName>
    <definedName name="รหัสประเภทธุรกิจ">[122]ฐานข้อมูล!$C$3:$C$60001</definedName>
    <definedName name="รหัสพนักงานวิเคราะห์" localSheetId="10">#REF!</definedName>
    <definedName name="รหัสพนักงานวิเคราะห์" localSheetId="8">#REF!</definedName>
    <definedName name="รหัสพนักงานวิเคราะห์" localSheetId="5">#REF!</definedName>
    <definedName name="รหัสพนักงานวิเคราะห์" localSheetId="3">#REF!</definedName>
    <definedName name="รหัสพนักงานวิเคราะห์" localSheetId="4">#REF!</definedName>
    <definedName name="รหัสพนักงานวิเคราะห์" localSheetId="2">#REF!</definedName>
    <definedName name="รหัสพนักงานวิเคราะห์">#REF!</definedName>
    <definedName name="รหัสเรื่อง">'[168]หน้า 1'!$N$2</definedName>
    <definedName name="รหัสหน่วยงาน">[122]ฐานข้อมูล!$B$3:$B$60001</definedName>
    <definedName name="รอ">#N/A</definedName>
    <definedName name="รัก">#N/A</definedName>
    <definedName name="รักษ์อินเตอร์" localSheetId="10">#REF!</definedName>
    <definedName name="รักษ์อินเตอร์" localSheetId="5">#REF!</definedName>
    <definedName name="รักษ์อินเตอร์" localSheetId="3">#REF!</definedName>
    <definedName name="รักษ์อินเตอร์" localSheetId="4">#REF!</definedName>
    <definedName name="รักษ์อินเตอร์" localSheetId="2">#REF!</definedName>
    <definedName name="รักษ์อินเตอร์">#REF!</definedName>
    <definedName name="รับจ่าย">#N/A</definedName>
    <definedName name="รับจ่าย1">#N/A</definedName>
    <definedName name="รับจ่าย11">#N/A</definedName>
    <definedName name="รับจ่าย2">#N/A</definedName>
    <definedName name="รับจ่าย222" localSheetId="10">IF(#REF!&lt;0.05,0,#REF!*[0]!รับจ่าย11)</definedName>
    <definedName name="รับจ่าย222" localSheetId="8">IF(#REF!&lt;0.05,0,#REF!*รับจ่าย11)</definedName>
    <definedName name="รับจ่าย222" localSheetId="5">IF(#REF!&lt;0.05,0,#REF!*รับจ่าย11)</definedName>
    <definedName name="รับจ่าย222" localSheetId="3">IF(#REF!&lt;0.05,0,#REF!*รับจ่าย11)</definedName>
    <definedName name="รับจ่าย222" localSheetId="4">IF(#REF!&lt;0.05,0,#REF!*รับจ่าย11)</definedName>
    <definedName name="รับจ่าย222" localSheetId="9">IF(#REF!&lt;0.05,0,#REF!*รับจ่าย11)</definedName>
    <definedName name="รับจ่าย222" localSheetId="2">IF(#REF!&lt;0.05,0,#REF!*[0]!รับจ่าย11)</definedName>
    <definedName name="รับจ่าย222" localSheetId="0">IF(#REF!&lt;0.05,0,#REF!*รับจ่าย11)</definedName>
    <definedName name="รับจ่าย222">IF(#REF!&lt;0.05,0,#REF!*รับจ่าย11)</definedName>
    <definedName name="รา">#N/A</definedName>
    <definedName name="ราคา" localSheetId="5">'[106]List data adj.'!$A$2:$A$5</definedName>
    <definedName name="ราคา" localSheetId="3">'[106]List data adj.'!$A$2:$A$5</definedName>
    <definedName name="ราคา" localSheetId="4">'[106]List data adj.'!$A$2:$A$5</definedName>
    <definedName name="ราคา">'[107]List data adj.'!$A$2:$A$5</definedName>
    <definedName name="ร้านสุดศิริ">#N/A</definedName>
    <definedName name="รายการเด_นบ_ญช_">NA()</definedName>
    <definedName name="รายการเดืนบัญชี" localSheetId="10">IF([539]schdaul!$G1048576&lt;0.05,0,[539]schdaul!$G1048576*[0]!Interest.Period)</definedName>
    <definedName name="รายการเดืนบัญชี" localSheetId="8">#N/A</definedName>
    <definedName name="รายการเดืนบัญชี" localSheetId="5">IF([539]schdaul!$G1048576&lt;0.05,0,[539]schdaul!$G1048576*[0]!Interest.Period)</definedName>
    <definedName name="รายการเดืนบัญชี" localSheetId="3">IF([539]schdaul!$G1048576&lt;0.05,0,[539]schdaul!$G1048576*[0]!Interest.Period)</definedName>
    <definedName name="รายการเดืนบัญชี" localSheetId="4">IF([539]schdaul!$G1048576&lt;0.05,0,[539]schdaul!$G1048576*[0]!Interest.Period)</definedName>
    <definedName name="รายการเดืนบัญชี" localSheetId="9">IF([539]schdaul!$G1048576&lt;0.05,0,[539]schdaul!$G1048576*[0]!Interest.Period)</definedName>
    <definedName name="รายการเดืนบัญชี" localSheetId="2">#N/A</definedName>
    <definedName name="รายการเดืนบัญชี">#N/A</definedName>
    <definedName name="รายงาน" localSheetId="10">#REF!</definedName>
    <definedName name="รายงาน" localSheetId="5">#REF!</definedName>
    <definedName name="รายงาน" localSheetId="3">#REF!</definedName>
    <definedName name="รายงาน" localSheetId="4">#REF!</definedName>
    <definedName name="รายงาน" localSheetId="2">#REF!</definedName>
    <definedName name="รายงาน">#REF!</definedName>
    <definedName name="รายงาน1">#N/A</definedName>
    <definedName name="รายงานตรวจสอบเอกสารผู้กู้" localSheetId="10">IF(#REF!="",0,#REF!+#REF!)</definedName>
    <definedName name="รายงานตรวจสอบเอกสารผู้กู้" localSheetId="8">IF(#REF!="",0,#REF!+#REF!)</definedName>
    <definedName name="รายงานตรวจสอบเอกสารผู้กู้" localSheetId="5">IF(#REF!="",0,#REF!+#REF!)</definedName>
    <definedName name="รายงานตรวจสอบเอกสารผู้กู้" localSheetId="3">IF(#REF!="",0,#REF!+#REF!)</definedName>
    <definedName name="รายงานตรวจสอบเอกสารผู้กู้" localSheetId="4">IF(#REF!="",0,#REF!+#REF!)</definedName>
    <definedName name="รายงานตรวจสอบเอกสารผู้กู้" localSheetId="9">IF(#REF!="",0,#REF!+#REF!)</definedName>
    <definedName name="รายงานตรวจสอบเอกสารผู้กู้" localSheetId="2">IF(#REF!="",0,#REF!+#REF!)</definedName>
    <definedName name="รายงานตรวจสอบเอกสารผู้กู้">IF(#REF!="",0,#REF!+#REF!)</definedName>
    <definedName name="รายจ_าย">NA()</definedName>
    <definedName name="รายจ่าย">#N/A</definedName>
    <definedName name="รายช__อ">NA()</definedName>
    <definedName name="รายชื่อ">#N/A</definedName>
    <definedName name="รายชื่อลูกค้า" localSheetId="5">#REF!</definedName>
    <definedName name="รายชื่อลูกค้า" localSheetId="3">#REF!</definedName>
    <definedName name="รายชื่อลูกค้า" localSheetId="4">#REF!</definedName>
    <definedName name="รายชื่อลูกค้า" localSheetId="0">#REF!</definedName>
    <definedName name="รายชื่อลูกค้า">#REF!</definedName>
    <definedName name="รายได้" localSheetId="10">#REF!</definedName>
    <definedName name="รายได้" localSheetId="8">#REF!</definedName>
    <definedName name="รายได้" localSheetId="4">#REF!</definedName>
    <definedName name="รายได้" localSheetId="2">#REF!</definedName>
    <definedName name="รายได้">#REF!</definedName>
    <definedName name="รายได_">#REF!</definedName>
    <definedName name="รายได้ร้านวัสดุ">#N/A</definedName>
    <definedName name="รายละเอียดเครื่องจักร_อุปกรณ์" localSheetId="10">'[544]เครื่องจักร-อุปกรณ์'!$A$15,'[544]เครื่องจักร-อุปกรณ์'!$A$20</definedName>
    <definedName name="รายละเอียดเครื่องจักร_อุปกรณ์" localSheetId="8">'[544]เครื่องจักร-อุปกรณ์'!$A$15,'[544]เครื่องจักร-อุปกรณ์'!$A$20</definedName>
    <definedName name="รายละเอียดเครื่องจักร_อุปกรณ์" localSheetId="5">'[544]เครื่องจักร-อุปกรณ์'!$A$15,'[544]เครื่องจักร-อุปกรณ์'!$A$20</definedName>
    <definedName name="รายละเอียดเครื่องจักร_อุปกรณ์" localSheetId="3">'[544]เครื่องจักร-อุปกรณ์'!$A$15,'[544]เครื่องจักร-อุปกรณ์'!$A$20</definedName>
    <definedName name="รายละเอียดเครื่องจักร_อุปกรณ์" localSheetId="4">'[544]เครื่องจักร-อุปกรณ์'!$A$15,'[544]เครื่องจักร-อุปกรณ์'!$A$20</definedName>
    <definedName name="รายละเอียดเครื่องจักร_อุปกรณ์" localSheetId="9">'[544]เครื่องจักร-อุปกรณ์'!$A$15,'[544]เครื่องจักร-อุปกรณ์'!$A$20</definedName>
    <definedName name="รายละเอียดเครื่องจักร_อุปกรณ์" localSheetId="2">'[463]เครื่องจักร-อุปกรณ์'!$A$15,'[463]เครื่องจักร-อุปกรณ์'!$A$20</definedName>
    <definedName name="รายละเอียดเครื่องจักร_อุปกรณ์" localSheetId="0">'[545]เครื่องจักร-อุปกรณ์'!$A$15,'[545]เครื่องจักร-อุปกรณ์'!$A$20</definedName>
    <definedName name="รายละเอียดเครื่องจักร_อุปกรณ์">'[463]เครื่องจักร-อุปกรณ์'!$A$15,'[463]เครื่องจักร-อุปกรณ์'!$A$20</definedName>
    <definedName name="รำพรพัไรพรีไพรไรพีรไพ" localSheetId="10">#REF!</definedName>
    <definedName name="รำพรพัไรพรีไพรไรพีรไพ" localSheetId="8">#REF!</definedName>
    <definedName name="รำพรพัไรพรีไพรไรพีรไพ" localSheetId="5">#REF!</definedName>
    <definedName name="รำพรพัไรพรีไพรไรพีรไพ" localSheetId="3">#REF!</definedName>
    <definedName name="รำพรพัไรพรีไพรไรพีรไพ" localSheetId="4">#REF!</definedName>
    <definedName name="รำพรพัไรพรีไพรไรพีรไพ" localSheetId="2">#REF!</definedName>
    <definedName name="รำพรพัไรพรีไพรไรพีรไพ">#REF!</definedName>
    <definedName name="รีพำรไพรีพีไ" localSheetId="5">IF(#REF!&gt;=pmmt2,"",#REF!+1)</definedName>
    <definedName name="รีพำรไพรีพีไ" localSheetId="3">IF(#REF!&gt;=pmmt2,"",#REF!+1)</definedName>
    <definedName name="รีพำรไพรีพีไ" localSheetId="4">IF(#REF!&gt;=pmmt2,"",#REF!+1)</definedName>
    <definedName name="รีพำรไพรีพีไ" localSheetId="0">IF(#REF!&gt;=pmmt2,"",#REF!+1)</definedName>
    <definedName name="รีพำรไพรีพีไ">IF(#REF!&gt;=pmmt2,"",#REF!+1)</definedName>
    <definedName name="รีร">#N/A</definedName>
    <definedName name="รุ่งเรือง" localSheetId="10">#REF!</definedName>
    <definedName name="รุ่งเรือง" localSheetId="8">#REF!</definedName>
    <definedName name="รุ่งเรือง" localSheetId="5">#REF!</definedName>
    <definedName name="รุ่งเรือง" localSheetId="3">#REF!</definedName>
    <definedName name="รุ่งเรือง" localSheetId="4">#REF!</definedName>
    <definedName name="รุ่งเรือง" localSheetId="2">#REF!</definedName>
    <definedName name="รุ่งเรือง">#REF!</definedName>
    <definedName name="รุปป" localSheetId="10">'DSCR (2)'!Interest_Rate/12</definedName>
    <definedName name="รุปป" localSheetId="8">[156]!Interest_Rate/12</definedName>
    <definedName name="รุปป" localSheetId="9">[391]!Interest_Rate/12</definedName>
    <definedName name="รุปป" localSheetId="2">#N/A</definedName>
    <definedName name="รุปป">#N/A</definedName>
    <definedName name="รูป">#N/A</definedName>
    <definedName name="รูป1" localSheetId="5">([13]Sheet1!Term_In_Year*12)+[13]Sheet1!Term_In_Month</definedName>
    <definedName name="รูป1" localSheetId="3">([13]Sheet1!Term_In_Year*12)+[13]Sheet1!Term_In_Month</definedName>
    <definedName name="รูป1" localSheetId="4">([13]Sheet1!Term_In_Year*12)+[13]Sheet1!Term_In_Month</definedName>
    <definedName name="รูป1">([14]Sheet1!Term_In_Year*12)+[14]Sheet1!Term_In_Month</definedName>
    <definedName name="รูปถ่าย" localSheetId="10">IF(#REF!="",0,#REF!+#REF!)</definedName>
    <definedName name="รูปถ่าย" localSheetId="8">IF(#REF!="",0,#REF!+#REF!)</definedName>
    <definedName name="รูปถ่าย" localSheetId="5">IF(#REF!="",0,#REF!+#REF!)</definedName>
    <definedName name="รูปถ่าย" localSheetId="3">IF(#REF!="",0,#REF!+#REF!)</definedName>
    <definedName name="รูปถ่าย" localSheetId="4">IF(#REF!="",0,#REF!+#REF!)</definedName>
    <definedName name="รูปถ่าย" localSheetId="2">IF(#REF!="",0,#REF!+#REF!)</definedName>
    <definedName name="รูปถ่าย">IF(#REF!="",0,#REF!+#REF!)</definedName>
    <definedName name="รูปบ้าน">IF(#REF!-#REF!&lt;1,0,#REF!-#REF!)</definedName>
    <definedName name="รูปบ้านผู้ค้ำ">IF(#REF!="",0,#REF!+#REF!)</definedName>
    <definedName name="เร_องส_ทธ__">NA()</definedName>
    <definedName name="เรว_ตร">#REF!</definedName>
    <definedName name="เรวัตร" localSheetId="10">#REF!</definedName>
    <definedName name="เรวัตร" localSheetId="2">#REF!</definedName>
    <definedName name="เรวัตร">#REF!</definedName>
    <definedName name="เรื่องเดิมต่อ">#N/A</definedName>
    <definedName name="เรืองสิทธิ์">#N/A</definedName>
    <definedName name="โรงพิมพ์">#N/A</definedName>
    <definedName name="ฤ" localSheetId="10">#REF!</definedName>
    <definedName name="ฤ" localSheetId="8">#REF!</definedName>
    <definedName name="ฤ" localSheetId="5">#REF!</definedName>
    <definedName name="ฤ" localSheetId="3">#REF!</definedName>
    <definedName name="ฤ" localSheetId="9">#REF!</definedName>
    <definedName name="ฤ" localSheetId="2">#N/A</definedName>
    <definedName name="ฤ" localSheetId="0">#REF!</definedName>
    <definedName name="ฤ">#REF!</definedName>
    <definedName name="ฤ_1" localSheetId="3">#REF!</definedName>
    <definedName name="ฤ_1" localSheetId="4">#REF!</definedName>
    <definedName name="ฤ_1">#REF!</definedName>
    <definedName name="ฤ_3" localSheetId="4">#REF!</definedName>
    <definedName name="ฤ_3">#REF!</definedName>
    <definedName name="ฤ_4" localSheetId="4">#REF!</definedName>
    <definedName name="ฤ_4">#REF!</definedName>
    <definedName name="ฤ1" localSheetId="10">#REF!</definedName>
    <definedName name="ฤ1" localSheetId="4">#REF!</definedName>
    <definedName name="ฤ1" localSheetId="2">#REF!</definedName>
    <definedName name="ฤ1">#REF!</definedName>
    <definedName name="ฤ1_1" localSheetId="4">#REF!</definedName>
    <definedName name="ฤ1_1">#REF!</definedName>
    <definedName name="ฤ1_3" localSheetId="4">#REF!</definedName>
    <definedName name="ฤ1_3">#REF!</definedName>
    <definedName name="ฤ1_3_1" localSheetId="4">#REF!</definedName>
    <definedName name="ฤ1_3_1">#REF!</definedName>
    <definedName name="ฤ1_4" localSheetId="4">#REF!</definedName>
    <definedName name="ฤ1_4">#REF!</definedName>
    <definedName name="ล" localSheetId="10">#REF!</definedName>
    <definedName name="ล" localSheetId="2">#REF!</definedName>
    <definedName name="ล">#REF!</definedName>
    <definedName name="ล_1" localSheetId="4">#REF!</definedName>
    <definedName name="ล_1">#REF!</definedName>
    <definedName name="ล_กหน__การค_า">#REF!</definedName>
    <definedName name="ล_ลาวด_">NA()</definedName>
    <definedName name="ลน" localSheetId="5">#N/A</definedName>
    <definedName name="ลน" localSheetId="3">#N/A</definedName>
    <definedName name="ลน" localSheetId="4">#N/A</definedName>
    <definedName name="ลน">IF([410]Schdule!$G1048576&lt;0.05,0,IF('[7]รายชื่อบริษัทเช่า ปี 55'!Payment.Number&lt;='[7]รายชื่อบริษัทเช่า ปี 55'!Free_Principle,'[7]รายชื่อบริษัทเช่า ปี 55'!Loan_Amount*'[7]รายชื่อบริษัทเช่า ปี 55'!Interest.Period,'[7]รายชื่อบริษัทเช่า ปี 55'!Fix_Pay))</definedName>
    <definedName name="ลบกำไร" localSheetId="8">[546]FS!$F$90:$G$91,[546]FS!$I$90:$I$91,[546]FS!$K$90:$K$91,[546]FS!$F$93:$G$93,[546]FS!$I$93,[546]FS!$K$93,[546]FS!$F$95:$G$96,[546]FS!$I$95:$I$96,[546]FS!$K$95:$K$96,[546]FS!$F$98:$G$99,[546]FS!$I$98:$I$99,[546]FS!$K$98:$K$99,[546]FS!$F$101:$G$101,[546]FS!$I$101,[546]FS!$K$101,[546]FS!$F$103:$G$103,[546]FS!$I$103,[546]FS!$K$103,[546]FS!$F$105:$G$105,[546]FS!$I$105,[546]FS!$K$105</definedName>
    <definedName name="ลบกำไร" localSheetId="5">[547]FS!$F$95:$G$96,[547]FS!$I$95:$I$96,[547]FS!$K$95:$K$96,[547]FS!$F$98:$G$98,[547]FS!$I$98,[547]FS!$K$98,[547]FS!$F$100:$G$101,[547]FS!$I$100:$I$101,[547]FS!$K$100:$K$101,[547]FS!$F$103:$G$104,[547]FS!$I$103:$I$104,[547]FS!$K$103:$K$104,[547]FS!$F$106:$G$106,[547]FS!$I$106,[547]FS!$K$106,[547]FS!$F$108:$G$108,[547]FS!$I$108,[547]FS!$K$108,[547]FS!$F$110:$G$110,[547]FS!$I$110,[547]FS!$K$110</definedName>
    <definedName name="ลบกำไร" localSheetId="4">[547]FS!$F$95:$G$96,[547]FS!$I$95:$I$96,[547]FS!$K$95:$K$96,[547]FS!$F$98:$G$98,[547]FS!$I$98,[547]FS!$K$98,[547]FS!$F$100:$G$101,[547]FS!$I$100:$I$101,[547]FS!$K$100:$K$101,[547]FS!$F$103:$G$104,[547]FS!$I$103:$I$104,[547]FS!$K$103:$K$104,[547]FS!$F$106:$G$106,[547]FS!$I$106,[547]FS!$K$106,[547]FS!$F$108:$G$108,[547]FS!$I$108,[547]FS!$K$108,[547]FS!$F$110:$G$110,[547]FS!$I$110,[547]FS!$K$110</definedName>
    <definedName name="ลบกำไร" localSheetId="0">[546]FS!$F$90:$G$91,[546]FS!$I$90:$I$91,[546]FS!$K$90:$K$91,[546]FS!$F$93:$G$93,[546]FS!$I$93,[546]FS!$K$93,[546]FS!$F$95:$G$96,[546]FS!$I$95:$I$96,[546]FS!$K$95:$K$96,[546]FS!$F$98:$G$99,[546]FS!$I$98:$I$99,[546]FS!$K$98:$K$99,[546]FS!$F$101:$G$101,[546]FS!$I$101,[546]FS!$K$101,[546]FS!$F$103:$G$103,[546]FS!$I$103,[546]FS!$K$103,[546]FS!$F$105:$G$105,[546]FS!$I$105,[546]FS!$K$105</definedName>
    <definedName name="ลบกำไร">[547]FS!$F$95:$G$96,[547]FS!$I$95:$I$96,[547]FS!$K$95:$K$96,[547]FS!$F$98:$G$98,[547]FS!$I$98,[547]FS!$K$98,[547]FS!$F$100:$G$101,[547]FS!$I$100:$I$101,[547]FS!$K$100:$K$101,[547]FS!$F$103:$G$104,[547]FS!$I$103:$I$104,[547]FS!$K$103:$K$104,[547]FS!$F$106:$G$106,[547]FS!$I$106,[547]FS!$K$106,[547]FS!$F$108:$G$108,[547]FS!$I$108,[547]FS!$K$108,[547]FS!$F$110:$G$110,[547]FS!$I$110,[547]FS!$K$110</definedName>
    <definedName name="ลบกำไร1">[548]FS!$F$95:$G$96,[548]FS!$I$95:$I$96,[548]FS!$K$95:$K$96,[548]FS!$F$98:$G$98,[548]FS!$I$98,[548]FS!$K$98,[548]FS!$F$100:$G$101,[548]FS!$I$100:$I$101,[548]FS!$K$100:$K$101,[548]FS!$F$103:$G$104,[548]FS!$I$103:$I$104,[548]FS!$K$103:$K$104,[548]FS!$F$106:$G$106,[548]FS!$I$106,[548]FS!$K$106,[548]FS!$F$108:$G$108,[548]FS!$I$108,[548]FS!$K$108,[548]FS!$F$110:$G$110,[548]FS!$I$110,[548]FS!$K$110</definedName>
    <definedName name="ลบกำไร12">[548]FS!$F$95:$G$96,[548]FS!$I$95:$I$96,[548]FS!$K$95:$K$96,[548]FS!$F$98:$G$98,[548]FS!$I$98,[548]FS!$K$98,[548]FS!$F$100:$G$101,[548]FS!$I$100:$I$101,[548]FS!$K$100:$K$101,[548]FS!$F$103:$G$104,[548]FS!$I$103:$I$104,[548]FS!$K$103:$K$104,[548]FS!$F$106:$G$106,[548]FS!$I$106,[548]FS!$K$106,[548]FS!$F$108:$G$108,[548]FS!$I$108,[548]FS!$K$108,[548]FS!$F$110:$G$110,[548]FS!$I$110,[548]FS!$K$110</definedName>
    <definedName name="ลบทิ้ง" localSheetId="5">IF(#REF!&gt;=[0]!____________________la2,"",#REF!+1)</definedName>
    <definedName name="ลบทิ้ง" localSheetId="3">IF(#REF!&gt;=[0]!____________________la2,"",#REF!+1)</definedName>
    <definedName name="ลบทิ้ง" localSheetId="4">IF(#REF!&gt;=[0]!____________________la2,"",#REF!+1)</definedName>
    <definedName name="ลบทิ้ง" localSheetId="0">IF(#REF!&gt;=[0]!____________________la2,"",#REF!+1)</definedName>
    <definedName name="ลบทิ้ง">IF(#REF!&gt;=[0]!____________________la2,"",#REF!+1)</definedName>
    <definedName name="ลบสินทรัพย์" localSheetId="8">[546]FS!$F$13:$G$25,[546]FS!$I$13:$I$25,[546]FS!$K$13:$K$25,[546]FS!$F$29:$F$34,[546]FS!$G$29:$G$34,[546]FS!$I$29:$I$34,[546]FS!$K$29:$K$34,[546]FS!$F$36:$G$37,[546]FS!$I$36:$I$37,[546]FS!$K$36:$K$37,[546]FS!$F$39:$G$44,[546]FS!$I$39:$I$44,[546]FS!$K$39:$K$44,[546]FS!$F$47:$G$50,[546]FS!$I$47:$I$50,[546]FS!$K$47:$K$50</definedName>
    <definedName name="ลบสินทรัพย์" localSheetId="5">[547]FS!$F$12:$G$25,[547]FS!$I$12:$I$25,[547]FS!$K$12:$K$25,[547]FS!$F$29:$F$34,[547]FS!$G$29:$G$34,[547]FS!$I$29:$I$34,[547]FS!$K$29:$K$34,[547]FS!$F$36:$G$37,[547]FS!$I$36:$I$37,[547]FS!$K$36:$K$37,[547]FS!$F$39:$G$44,[547]FS!$I$39:$I$44,[547]FS!$K$39:$K$44,[547]FS!$F$47:$G$50,[547]FS!$I$47:$I$50,[547]FS!$K$47:$K$50</definedName>
    <definedName name="ลบสินทรัพย์" localSheetId="4">[547]FS!$F$12:$G$25,[547]FS!$I$12:$I$25,[547]FS!$K$12:$K$25,[547]FS!$F$29:$F$34,[547]FS!$G$29:$G$34,[547]FS!$I$29:$I$34,[547]FS!$K$29:$K$34,[547]FS!$F$36:$G$37,[547]FS!$I$36:$I$37,[547]FS!$K$36:$K$37,[547]FS!$F$39:$G$44,[547]FS!$I$39:$I$44,[547]FS!$K$39:$K$44,[547]FS!$F$47:$G$50,[547]FS!$I$47:$I$50,[547]FS!$K$47:$K$50</definedName>
    <definedName name="ลบสินทรัพย์" localSheetId="0">[546]FS!$F$13:$G$25,[546]FS!$I$13:$I$25,[546]FS!$K$13:$K$25,[546]FS!$F$29:$F$34,[546]FS!$G$29:$G$34,[546]FS!$I$29:$I$34,[546]FS!$K$29:$K$34,[546]FS!$F$36:$G$37,[546]FS!$I$36:$I$37,[546]FS!$K$36:$K$37,[546]FS!$F$39:$G$44,[546]FS!$I$39:$I$44,[546]FS!$K$39:$K$44,[546]FS!$F$47:$G$50,[546]FS!$I$47:$I$50,[546]FS!$K$47:$K$50</definedName>
    <definedName name="ลบสินทรัพย์">[547]FS!$F$12:$G$25,[547]FS!$I$12:$I$25,[547]FS!$K$12:$K$25,[547]FS!$F$29:$F$34,[547]FS!$G$29:$G$34,[547]FS!$I$29:$I$34,[547]FS!$K$29:$K$34,[547]FS!$F$36:$G$37,[547]FS!$I$36:$I$37,[547]FS!$K$36:$K$37,[547]FS!$F$39:$G$44,[547]FS!$I$39:$I$44,[547]FS!$K$39:$K$44,[547]FS!$F$47:$G$50,[547]FS!$I$47:$I$50,[547]FS!$K$47:$K$50</definedName>
    <definedName name="ลบสินทรัพย์1">[548]FS!$F$12:$G$25,[548]FS!$I$12:$I$25,[548]FS!$K$12:$K$25,[548]FS!$F$29:$F$34,[548]FS!$G$29:$G$34,[548]FS!$I$29:$I$34,[548]FS!$K$29:$K$34,[548]FS!$F$36:$G$37,[548]FS!$I$36:$I$37,[548]FS!$K$36:$K$37,[548]FS!$F$39:$G$44,[548]FS!$I$39:$I$44,[548]FS!$K$39:$K$44,[548]FS!$F$47:$G$50,[548]FS!$I$47:$I$50,[548]FS!$K$47:$K$50</definedName>
    <definedName name="ลบหนี้" localSheetId="8">[546]FS!$F$55:$G$68,[546]FS!$I$55:$I$68,[546]FS!$K$55:$K$68,[546]FS!$F$70:$G$76,[546]FS!$I$70:$I$76,[546]FS!$K$70:$K$76,[546]FS!$F$79:$G$85,[546]FS!$I$79:$I$85,[546]FS!$K$79:$K$85</definedName>
    <definedName name="ลบหนี้" localSheetId="5">[547]FS!$F$60:$G$73,[547]FS!$I$60:$I$73,[547]FS!$K$60:$K$73,[547]FS!$F$75:$G$81,[547]FS!$I$75:$I$81,[547]FS!$K$75:$K$81,[547]FS!$F$84:$G$90,[547]FS!$I$84:$I$90,[547]FS!$K$84:$K$90</definedName>
    <definedName name="ลบหนี้" localSheetId="4">[547]FS!$F$60:$G$73,[547]FS!$I$60:$I$73,[547]FS!$K$60:$K$73,[547]FS!$F$75:$G$81,[547]FS!$I$75:$I$81,[547]FS!$K$75:$K$81,[547]FS!$F$84:$G$90,[547]FS!$I$84:$I$90,[547]FS!$K$84:$K$90</definedName>
    <definedName name="ลบหนี้" localSheetId="0">[546]FS!$F$55:$G$68,[546]FS!$I$55:$I$68,[546]FS!$K$55:$K$68,[546]FS!$F$70:$G$76,[546]FS!$I$70:$I$76,[546]FS!$K$70:$K$76,[546]FS!$F$79:$G$85,[546]FS!$I$79:$I$85,[546]FS!$K$79:$K$85</definedName>
    <definedName name="ลบหนี้">[547]FS!$F$60:$G$73,[547]FS!$I$60:$I$73,[547]FS!$K$60:$K$73,[547]FS!$F$75:$G$81,[547]FS!$I$75:$I$81,[547]FS!$K$75:$K$81,[547]FS!$F$84:$G$90,[547]FS!$I$84:$I$90,[547]FS!$K$84:$K$90</definedName>
    <definedName name="ลบหนี้1">[548]FS!$F$60:$G$73,[548]FS!$I$60:$I$73,[548]FS!$K$60:$K$73,[548]FS!$F$75:$G$81,[548]FS!$I$75:$I$81,[548]FS!$K$75:$K$81,[548]FS!$F$84:$G$90,[548]FS!$I$84:$I$90,[548]FS!$K$84:$K$90</definedName>
    <definedName name="ลบหนี้11">[548]FS!$F$60:$G$73,[548]FS!$I$60:$I$73,[548]FS!$K$60:$K$73,[548]FS!$F$75:$G$81,[548]FS!$I$75:$I$81,[548]FS!$K$75:$K$81,[548]FS!$F$84:$G$90,[548]FS!$I$84:$I$90,[548]FS!$K$84:$K$90</definedName>
    <definedName name="ลลล">#N/A</definedName>
    <definedName name="ลลลลลลลลล" localSheetId="5">IF(#REF!&gt;=[13]!o,"",#REF!+1)</definedName>
    <definedName name="ลลลลลลลลล" localSheetId="3">IF(#REF!&gt;=[13]!o,"",#REF!+1)</definedName>
    <definedName name="ลลลลลลลลล" localSheetId="4">IF(#REF!&gt;=[13]!o,"",#REF!+1)</definedName>
    <definedName name="ลลลลลลลลล" localSheetId="0">IF(#REF!&gt;=[14]!o,"",#REF!+1)</definedName>
    <definedName name="ลลลลลลลลล">IF(#REF!&gt;=[14]!o,"",#REF!+1)</definedName>
    <definedName name="ลา">#N/A</definedName>
    <definedName name="ลิ้มเจริญ">#REF!</definedName>
    <definedName name="ลีลาวดี">#N/A</definedName>
    <definedName name="ลื้มเจริญลำเลียง">IF(#REF!="",0,#REF!+#REF!)</definedName>
    <definedName name="ลูกค้าราย_นายกัมพล_สิริสัณห์" localSheetId="10">[549]PAYMENT!Interest_Rate/12</definedName>
    <definedName name="ลูกค้าราย_นายกัมพล_สิริสัณห์" localSheetId="2">[549]PAYMENT!Interest_Rate/12</definedName>
    <definedName name="ลูกค้าราย_นายกัมพล_สิริสัณห์">[549]PAYMENT!Interest_Rate/12</definedName>
    <definedName name="ลูกหนี้การค้า" localSheetId="10">#REF!</definedName>
    <definedName name="ลูกหนี้การค้า" localSheetId="8">#REF!</definedName>
    <definedName name="ลูกหนี้การค้า" localSheetId="5">#REF!</definedName>
    <definedName name="ลูกหนี้การค้า" localSheetId="3">#REF!</definedName>
    <definedName name="ลูกหนี้การค้า" localSheetId="4">#REF!</definedName>
    <definedName name="ลูกหนี้การค้า" localSheetId="2">#REF!</definedName>
    <definedName name="ลูกหนี้การค้า">#REF!</definedName>
    <definedName name="ลูกหนี้เพาเวอร์บาย" localSheetId="5">IF(#REF!&lt;0.05,0,#REF!-#REF!)</definedName>
    <definedName name="ลูกหนี้เพาเวอร์บาย" localSheetId="3">IF(#REF!&lt;0.05,0,#REF!-#REF!)</definedName>
    <definedName name="ลูกหนี้เพาเวอร์บาย" localSheetId="4">IF(#REF!&lt;0.05,0,#REF!-#REF!)</definedName>
    <definedName name="ลูกหนี้เพาเวอร์บาย" localSheetId="0">IF(#REF!&lt;0.05,0,#REF!-#REF!)</definedName>
    <definedName name="ลูกหนี้เพาเวอร์บาย">IF(#REF!&lt;0.05,0,#REF!-#REF!)</definedName>
    <definedName name="เล_ก">NA()</definedName>
    <definedName name="เล_อก">#REF!</definedName>
    <definedName name="เล็ก">#N/A</definedName>
    <definedName name="เล่ม2">#N/A</definedName>
    <definedName name="เลือก" localSheetId="10">#REF!</definedName>
    <definedName name="เลือก" localSheetId="8">#REF!</definedName>
    <definedName name="เลือก" localSheetId="5">#REF!</definedName>
    <definedName name="เลือก" localSheetId="3">#REF!</definedName>
    <definedName name="เลือก" localSheetId="2">#REF!</definedName>
    <definedName name="เลือก">#REF!</definedName>
    <definedName name="ว" localSheetId="8">#N/A</definedName>
    <definedName name="ว" localSheetId="9">#REF!</definedName>
    <definedName name="ว">#N/A</definedName>
    <definedName name="ว__นมะพร_าว">NA()</definedName>
    <definedName name="ว_ช_ต1">NA()</definedName>
    <definedName name="ว_ชร">NA()</definedName>
    <definedName name="ว_ตถ_ประสงค_">NA()</definedName>
    <definedName name="ว_ธ_ต_นท_น">#REF!</definedName>
    <definedName name="ว_ร_ยะ">NA()</definedName>
    <definedName name="วงเง_น">#REF!</definedName>
    <definedName name="วงเง_นส_นเช__อท__งหมด">#REF!</definedName>
    <definedName name="วงเงิน" localSheetId="10">#REF!</definedName>
    <definedName name="วงเงิน" localSheetId="5">#REF!</definedName>
    <definedName name="วงเงิน" localSheetId="3">#REF!</definedName>
    <definedName name="วงเงิน" localSheetId="4">#REF!</definedName>
    <definedName name="วงเงิน" localSheetId="2">#REF!</definedName>
    <definedName name="วงเงิน">#REF!</definedName>
    <definedName name="วงเงินลูกคฃ" hidden="1">#REF!</definedName>
    <definedName name="วงเงินสินเชื่อทั้งหมด" localSheetId="10">#REF!</definedName>
    <definedName name="วงเงินสินเชื่อทั้งหมด" localSheetId="2">#REF!</definedName>
    <definedName name="วงเงินสินเชื่อทั้งหมด">#REF!</definedName>
    <definedName name="วงเดิม">#REF!</definedName>
    <definedName name="วนสย" localSheetId="5">IF(#REF!&gt;=[18]!พดำดด,"",#REF!+1)</definedName>
    <definedName name="วนสย" localSheetId="3">IF(#REF!&gt;=[18]!พดำดด,"",#REF!+1)</definedName>
    <definedName name="วนสย" localSheetId="4">IF(#REF!&gt;=[18]!พดำดด,"",#REF!+1)</definedName>
    <definedName name="วนสย" localSheetId="0">IF(#REF!&gt;=[7]!พดำดด,"",#REF!+1)</definedName>
    <definedName name="วนสย">IF(#REF!&gt;=[7]!พดำดด,"",#REF!+1)</definedName>
    <definedName name="วรรณ">#N/A</definedName>
    <definedName name="วรรณ_1">#N/A</definedName>
    <definedName name="วรรณ_2">#N/A</definedName>
    <definedName name="วรรณ1">#N/A</definedName>
    <definedName name="วว" localSheetId="8">#N/A</definedName>
    <definedName name="วว" localSheetId="9">IF(#REF!&lt;0.05,0,IF(Payment.Number&lt;=งบสรรพากร!Free_Principle,[0]!Loan_Amount*Interest.Period,[0]!Fix_Pay))</definedName>
    <definedName name="วว">#N/A</definedName>
    <definedName name="ววว" localSheetId="5">#N/A</definedName>
    <definedName name="ววว" localSheetId="4">#N/A</definedName>
    <definedName name="ววว" localSheetId="0">IF(รายละเอียด!มท&gt;'[9]รายชื่อบริษัทเช่า ปี 55'!First_Payment,1,"")</definedName>
    <definedName name="ววว">#N/A</definedName>
    <definedName name="ววว_1">#N/A</definedName>
    <definedName name="ววว_2">#N/A</definedName>
    <definedName name="ววว1" localSheetId="10">#N/A</definedName>
    <definedName name="ววว1" localSheetId="8">IF(#REF!&gt;=Statement!_tov3,"",#REF!+1)</definedName>
    <definedName name="ววว1" localSheetId="5">#N/A</definedName>
    <definedName name="ววว1" localSheetId="3">#N/A</definedName>
    <definedName name="ววว1" localSheetId="4">#N/A</definedName>
    <definedName name="ววว1" localSheetId="9">IF(#REF!&gt;=งบสรรพากร!_tov3,"",#REF!+1)</definedName>
    <definedName name="ววว1" localSheetId="2">IF(#REF!&gt;=[19]!__tov3,"",#REF!+1)</definedName>
    <definedName name="ววว1" localSheetId="0">IF(#REF!&gt;=[19]!__tov3,"",#REF!+1)</definedName>
    <definedName name="ววว1">IF(#REF!&gt;=[19]!__tov3,"",#REF!+1)</definedName>
    <definedName name="วววว9999" localSheetId="10">#N/A</definedName>
    <definedName name="วววว9999" localSheetId="8">IF(#REF!&gt;=Statement!_tot124,"",#REF!+1)</definedName>
    <definedName name="วววว9999" localSheetId="5">#N/A</definedName>
    <definedName name="วววว9999" localSheetId="3">#N/A</definedName>
    <definedName name="วววว9999" localSheetId="4">#N/A</definedName>
    <definedName name="วววว9999" localSheetId="9">IF(#REF!&gt;=งบสรรพากร!_tot124,"",#REF!+1)</definedName>
    <definedName name="วววว9999" localSheetId="2">IF(#REF!&gt;=[19]!__tot124,"",#REF!+1)</definedName>
    <definedName name="วววว9999">IF(#REF!&gt;=[19]!__tot124,"",#REF!+1)</definedName>
    <definedName name="ววววว" localSheetId="8">IF(#REF!&gt;=[81]ฟอร์มเบิกเงินกู้เปล่า!Total.Payment,"",#REF!+1)</definedName>
    <definedName name="ววววว" localSheetId="9">IF(#REF!&gt;=[0]!Total.Payment,"",#REF!+1)</definedName>
    <definedName name="ววววว">#N/A</definedName>
    <definedName name="วสสส">#N/A</definedName>
    <definedName name="วสา">#N/A</definedName>
    <definedName name="วัชร">#N/A</definedName>
    <definedName name="วัตถุประสงค์">#N/A</definedName>
    <definedName name="วาส่น" localSheetId="5">#REF!</definedName>
    <definedName name="วาส่น" localSheetId="3">#REF!</definedName>
    <definedName name="วาส่น" localSheetId="4">#REF!</definedName>
    <definedName name="วาส่น">#REF!</definedName>
    <definedName name="วิเคราะห์2" localSheetId="10">[393]ผ่อนชำระ!$F$6</definedName>
    <definedName name="วิเคราะห์2" localSheetId="8">[398]ผ่อนชำระ!$F$6</definedName>
    <definedName name="วิเคราะห์2" localSheetId="5">[393]ผ่อนชำระ!$F$6</definedName>
    <definedName name="วิเคราะห์2" localSheetId="3">[393]ผ่อนชำระ!$F$6</definedName>
    <definedName name="วิเคราะห์2" localSheetId="4">[393]ผ่อนชำระ!$F$6</definedName>
    <definedName name="วิเคราะห์2" localSheetId="9">[395]ผ่อนชำระ!$F$6</definedName>
    <definedName name="วิเคราะห์2" localSheetId="2">[399]ผ่อนชำระ!$F$6</definedName>
    <definedName name="วิเคราะห์2" localSheetId="0">[400]ผ่อนชำระ!$F$6</definedName>
    <definedName name="วิเคราะห์2">[399]ผ่อนชำระ!$F$6</definedName>
    <definedName name="วิชิต">[550]DATA!$E$36:$G$44</definedName>
    <definedName name="วิชิต1">#N/A</definedName>
    <definedName name="วิฑูรย์" localSheetId="5">Scheduled_Payment+Extra_Payment</definedName>
    <definedName name="วิฑูรย์" localSheetId="3">Scheduled_Payment+Extra_Payment</definedName>
    <definedName name="วิฑูรย์" localSheetId="4">Scheduled_Payment+Extra_Payment</definedName>
    <definedName name="วิฑูรย์" localSheetId="0">Scheduled_Payment+Extra_Payment</definedName>
    <definedName name="วิฑูรย์">Scheduled_Payment+Extra_Payment</definedName>
    <definedName name="วิธีต้นทุน" localSheetId="10">#REF!</definedName>
    <definedName name="วิธีต้นทุน" localSheetId="8">#REF!</definedName>
    <definedName name="วิธีต้นทุน" localSheetId="5">#REF!</definedName>
    <definedName name="วิธีต้นทุน" localSheetId="3">#REF!</definedName>
    <definedName name="วิธีต้นทุน" localSheetId="4">#REF!</definedName>
    <definedName name="วิธีต้นทุน" localSheetId="2">#REF!</definedName>
    <definedName name="วิธีต้นทุน">#REF!</definedName>
    <definedName name="วิริยะ" localSheetId="8">#N/A</definedName>
    <definedName name="วิริยะ" localSheetId="9">IF([0]!Total.Payment&gt;[0]!First_Payment,1,"")</definedName>
    <definedName name="วิริยะ">#N/A</definedName>
    <definedName name="วิศาล1">#N/A</definedName>
    <definedName name="วีพี1" localSheetId="5">#REF!</definedName>
    <definedName name="วีพี1" localSheetId="3">#REF!</definedName>
    <definedName name="วีพี1" localSheetId="4">#REF!</definedName>
    <definedName name="วีพี1">#REF!</definedName>
    <definedName name="วุ้นมะพร้าว">#N/A</definedName>
    <definedName name="เวท" localSheetId="5">'[551]หน้า 1'!$N$2</definedName>
    <definedName name="เวท" localSheetId="3">'[551]หน้า 1'!$N$2</definedName>
    <definedName name="เวท" localSheetId="4">'[551]หน้า 1'!$N$2</definedName>
    <definedName name="เวท">'[552]หน้า 1'!$N$2</definedName>
    <definedName name="เวท_10">'[553]หน้า 1'!$N$2</definedName>
    <definedName name="เวท_2">'[441]หน้า 1'!$N$2</definedName>
    <definedName name="เวท_2_1">'[554]หน้า 1'!$N$2</definedName>
    <definedName name="เวท_22">'[444]หน้า 1'!$N$2</definedName>
    <definedName name="เวท_7">'[553]หน้า 1'!$N$2</definedName>
    <definedName name="เวท_9">'[555]หน้า 1'!$N$2</definedName>
    <definedName name="เวท3">'[296]หน้า 1'!$N$2</definedName>
    <definedName name="เวท3_26">'[301]หน้า 1'!$N$2</definedName>
    <definedName name="ศ" localSheetId="10">[28]finance!#REF!</definedName>
    <definedName name="ศ" localSheetId="8">[28]finance!#REF!</definedName>
    <definedName name="ศ" localSheetId="5">[28]finance!#REF!</definedName>
    <definedName name="ศ" localSheetId="3">[28]finance!#REF!</definedName>
    <definedName name="ศ" localSheetId="4">[28]finance!#REF!</definedName>
    <definedName name="ศ">[28]finance!#REF!</definedName>
    <definedName name="ศ_ภล_กษณ_2">NA()</definedName>
    <definedName name="ศุภลักษณ์2">#N/A</definedName>
    <definedName name="ศูนย์ธุรกิจ" localSheetId="5">[357]ศูนย์ธุรกิจ!$B$2:$E$102</definedName>
    <definedName name="ศูนย์ธุรกิจ" localSheetId="3">[357]ศูนย์ธุรกิจ!$B$2:$E$102</definedName>
    <definedName name="ศูนย์ธุรกิจ" localSheetId="4">[357]ศูนย์ธุรกิจ!$B$2:$E$102</definedName>
    <definedName name="ศูนย์ธุรกิจ" localSheetId="0">[355]ศูนย์ธุรกิจ!$B$2:$E$102</definedName>
    <definedName name="ศูนย์ธุรกิจ">[357]ศูนย์ธุรกิจ!$B$2:$E$102</definedName>
    <definedName name="ษ" localSheetId="10">[330]!Interest_Rate/12</definedName>
    <definedName name="ษ" localSheetId="8">[359]!Interest_Rate/12</definedName>
    <definedName name="ษ" localSheetId="5">[330]!Interest_Rate/12</definedName>
    <definedName name="ษ" localSheetId="3">[330]!Interest_Rate/12</definedName>
    <definedName name="ษ" localSheetId="4">[330]!Interest_Rate/12</definedName>
    <definedName name="ษ" localSheetId="9">[360]!Interest_Rate/12</definedName>
    <definedName name="ษ" localSheetId="2">#N/A</definedName>
    <definedName name="ษ" localSheetId="0">[331]!Interest_Rate/12</definedName>
    <definedName name="ษ">#N/A</definedName>
    <definedName name="ษ_1">#N/A</definedName>
    <definedName name="ษ_2">#N/A</definedName>
    <definedName name="ส" localSheetId="5">#N/A</definedName>
    <definedName name="ส" localSheetId="4">#N/A</definedName>
    <definedName name="ส" localSheetId="2">IF(#REF!&gt;='ภพ 30'!Total.Payment,"",#REF!+1)</definedName>
    <definedName name="ส" localSheetId="0">IF(#REF!&gt;='[9]รายชื่อบริษัทเช่า ปี 55'!Total.Payment,"",#REF!+1)</definedName>
    <definedName name="ส">#N/A</definedName>
    <definedName name="ส__แสนสองหม__น">NA()</definedName>
    <definedName name="ส_1">#N/A</definedName>
    <definedName name="ส_2">#N/A</definedName>
    <definedName name="ส_แด">#N/A</definedName>
    <definedName name="ส_นเช__อ">#REF!</definedName>
    <definedName name="ส_นทร_พย_">#N/A</definedName>
    <definedName name="ส_ร_นทร_">NA()</definedName>
    <definedName name="ส_วนต_ว">#REF!</definedName>
    <definedName name="ส1" localSheetId="10">IF([0]!__top1&gt;'DSCR (2)'!First_Payment,1,"")</definedName>
    <definedName name="ส1" localSheetId="8">#N/A</definedName>
    <definedName name="ส1" localSheetId="9">IF([0]!_top1&gt;[0]!First_Payment,1,"")</definedName>
    <definedName name="ส1" localSheetId="2">#N/A</definedName>
    <definedName name="ส1">#N/A</definedName>
    <definedName name="สกสกสก">#N/A</definedName>
    <definedName name="สงคราม">#N/A</definedName>
    <definedName name="สง่า">#N/A</definedName>
    <definedName name="สช." localSheetId="10">'[556]พิจารณาอนุมัติ3 '!#REF!</definedName>
    <definedName name="สช." localSheetId="8">'[556]พิจารณาอนุมัติ3 '!#REF!</definedName>
    <definedName name="สช." localSheetId="5">'[556]พิจารณาอนุมัติ3 '!#REF!</definedName>
    <definedName name="สช." localSheetId="3">'[556]พิจารณาอนุมัติ3 '!#REF!</definedName>
    <definedName name="สช." localSheetId="4">'[556]พิจารณาอนุมัติ3 '!#REF!</definedName>
    <definedName name="สช." localSheetId="2">'[556]พิจารณาอนุมัติ3 '!#REF!</definedName>
    <definedName name="สช.">'[556]พิจารณาอนุมัติ3 '!#REF!</definedName>
    <definedName name="ส้แด" localSheetId="8">#N/A</definedName>
    <definedName name="ส้แด" localSheetId="9">([0]!Term_In_Year*12)+[0]!Term_In_Month</definedName>
    <definedName name="ส้แด">#N/A</definedName>
    <definedName name="สเตทเม_นต_โอด_">#REF!</definedName>
    <definedName name="สเตทเม้นต์เงินกู้" localSheetId="10">[549]finance!#REF!</definedName>
    <definedName name="สเตทเม้นต์เงินกู้" localSheetId="8">[547]finance!#REF!</definedName>
    <definedName name="สเตทเม้นต์เงินกู้" localSheetId="5">[549]finance!#REF!</definedName>
    <definedName name="สเตทเม้นต์เงินกู้" localSheetId="4">[549]finance!#REF!</definedName>
    <definedName name="สเตทเม้นต์เงินกู้" localSheetId="2">[549]finance!#REF!</definedName>
    <definedName name="สเตทเม้นต์เงินกู้" localSheetId="0">[547]finance!#REF!</definedName>
    <definedName name="สเตทเม้นต์เงินกู้">[549]finance!#REF!</definedName>
    <definedName name="สเตทเม้นต์โอดี" localSheetId="10">#REF!</definedName>
    <definedName name="สเตทเม้นต์โอดี" localSheetId="5">#REF!</definedName>
    <definedName name="สเตทเม้นต์โอดี" localSheetId="3">#REF!</definedName>
    <definedName name="สเตทเม้นต์โอดี" localSheetId="4">#REF!</definedName>
    <definedName name="สเตทเม้นต์โอดี" localSheetId="2">#REF!</definedName>
    <definedName name="สเตทเม้นต์โอดี">#REF!</definedName>
    <definedName name="สเตสเม้น">IF(#REF!&gt;=_________________tp1,"",#REF!+1)</definedName>
    <definedName name="สถานภาพครอบคร_ว">#REF!</definedName>
    <definedName name="สถานภาพครอบครัว" localSheetId="10">#REF!</definedName>
    <definedName name="สถานภาพครอบครัว" localSheetId="2">#REF!</definedName>
    <definedName name="สถานภาพครอบครัว">#REF!</definedName>
    <definedName name="สน">#N/A</definedName>
    <definedName name="สนช." localSheetId="5">IF(#REF!&lt;0.05,0,#REF!*[0]!Interest.Period)</definedName>
    <definedName name="สนช." localSheetId="3">IF(#REF!&lt;0.05,0,#REF!*[0]!Interest.Period)</definedName>
    <definedName name="สนช." localSheetId="4">IF(#REF!&lt;0.05,0,#REF!*[0]!Interest.Period)</definedName>
    <definedName name="สนช.">#N/A</definedName>
    <definedName name="สฟ">(NTerm_In_Year*12)+[0]!NTerm_In_Month</definedName>
    <definedName name="สฟห่ส่หก" localSheetId="10">#REF!</definedName>
    <definedName name="สฟห่ส่หก" localSheetId="8">#REF!</definedName>
    <definedName name="สฟห่ส่หก" localSheetId="4">#REF!</definedName>
    <definedName name="สฟห่ส่หก" localSheetId="2">#REF!</definedName>
    <definedName name="สฟห่ส่หก">#REF!</definedName>
    <definedName name="สภาพหน__">#REF!</definedName>
    <definedName name="สภาพหนี้" localSheetId="10">#REF!</definedName>
    <definedName name="สภาพหนี้" localSheetId="4">#REF!</definedName>
    <definedName name="สภาพหนี้" localSheetId="2">#REF!</definedName>
    <definedName name="สภาพหนี้">#REF!</definedName>
    <definedName name="สภาพอาคาร" localSheetId="5">'[106]List data adj.'!$E$2:$E$5</definedName>
    <definedName name="สภาพอาคาร" localSheetId="3">'[106]List data adj.'!$E$2:$E$5</definedName>
    <definedName name="สภาพอาคาร" localSheetId="4">'[106]List data adj.'!$E$2:$E$5</definedName>
    <definedName name="สภาพอาคาร">'[107]List data adj.'!$E$2:$E$5</definedName>
    <definedName name="สภาพอาคาร1">'[518]List data adj.'!$E$2:$E$5</definedName>
    <definedName name="สมชาย" localSheetId="10">#REF!</definedName>
    <definedName name="สมชาย" localSheetId="5">#REF!</definedName>
    <definedName name="สมชาย" localSheetId="3">#REF!</definedName>
    <definedName name="สมชาย" localSheetId="4">#REF!</definedName>
    <definedName name="สมชาย" localSheetId="2">#REF!</definedName>
    <definedName name="สมชาย">#REF!</definedName>
    <definedName name="สมมต_ฐาน1">NA()</definedName>
    <definedName name="สมมต_ฐาน3">NA()</definedName>
    <definedName name="สมมต_ฐาน4">#N/A</definedName>
    <definedName name="สมมต_ฐานใหม_">#N/A</definedName>
    <definedName name="สมมติฐาน" localSheetId="4" hidden="1">#REF!</definedName>
    <definedName name="สมมติฐาน" localSheetId="0" hidden="1">#REF!</definedName>
    <definedName name="สมมติฐาน" hidden="1">#REF!</definedName>
    <definedName name="สมมติฐาน1">#N/A</definedName>
    <definedName name="สมมติฐาน11" localSheetId="5" hidden="1">#REF!</definedName>
    <definedName name="สมมติฐาน11" localSheetId="3" hidden="1">#REF!</definedName>
    <definedName name="สมมติฐาน11" localSheetId="4" hidden="1">#REF!</definedName>
    <definedName name="สมมติฐาน11" hidden="1">#REF!</definedName>
    <definedName name="สมมติฐาน2" localSheetId="5">IF([528]ผ่อนชำระ!$G1048576-[528]ผ่อนชำระ!XFA1&lt;1,0,[528]ผ่อนชำระ!$G1048576-[528]ผ่อนชำระ!$C1)</definedName>
    <definedName name="สมมติฐาน2" localSheetId="3">IF([528]ผ่อนชำระ!$G1048576-[528]ผ่อนชำระ!XFA1&lt;1,0,[528]ผ่อนชำระ!$G1048576-[528]ผ่อนชำระ!$C1)</definedName>
    <definedName name="สมมติฐาน2" localSheetId="4">IF([528]ผ่อนชำระ!$G1048576-[528]ผ่อนชำระ!XFA1&lt;1,0,[528]ผ่อนชำระ!$G1048576-[528]ผ่อนชำระ!$C1)</definedName>
    <definedName name="สมมติฐาน2">IF([557]ผ่อนชำระ!$G1048576-[557]ผ่อนชำระ!XFA1&lt;1,0,[557]ผ่อนชำระ!$G1048576-[557]ผ่อนชำระ!$C1)</definedName>
    <definedName name="สมมติฐาน3">#N/A</definedName>
    <definedName name="สมมติฐาน4" localSheetId="8">#N/A</definedName>
    <definedName name="สมมติฐาน4">#N/A</definedName>
    <definedName name="สมมติฐานใหม่">#N/A</definedName>
    <definedName name="สมมุติฐาน3">#N/A</definedName>
    <definedName name="สมาน" localSheetId="10">IF(#REF!&lt;0.05,0,#REF!*[0]!__ps100)</definedName>
    <definedName name="สมาน" localSheetId="8">IF(#REF!&lt;0.05,0,#REF!*_ps100)</definedName>
    <definedName name="สมาน" localSheetId="5">IF(#REF!&lt;0.05,0,#REF!*[0]!__ps100)</definedName>
    <definedName name="สมาน" localSheetId="3">IF(#REF!&lt;0.05,0,#REF!*[0]!__ps100)</definedName>
    <definedName name="สมาน" localSheetId="4">IF(#REF!&lt;0.05,0,#REF!*[0]!__ps100)</definedName>
    <definedName name="สมาน" localSheetId="9">IF(#REF!&lt;0.05,0,#REF!*_ps100)</definedName>
    <definedName name="สมาน" localSheetId="2">IF(#REF!&lt;0.05,0,#REF!*[0]!_ps100)</definedName>
    <definedName name="สมาน" localSheetId="0">IF(#REF!&lt;0.05,0,#REF!*__ps100)</definedName>
    <definedName name="สมาน">IF(#REF!&lt;0.05,0,#REF!*_ps100)</definedName>
    <definedName name="สยยน">#N/A</definedName>
    <definedName name="สร" localSheetId="10">IF(#REF!&gt;=[0]!นร,"",#REF!+1)</definedName>
    <definedName name="สร" localSheetId="8">IF(#REF!&gt;=นร,"",#REF!+1)</definedName>
    <definedName name="สร" localSheetId="5">IF(#REF!&gt;=นร,"",#REF!+1)</definedName>
    <definedName name="สร" localSheetId="7">IF(#REF!&gt;=นร,"",#REF!+1)</definedName>
    <definedName name="สร" localSheetId="3">IF(#REF!&gt;=นร,"",#REF!+1)</definedName>
    <definedName name="สร" localSheetId="4">IF(#REF!&gt;=นร,"",#REF!+1)</definedName>
    <definedName name="สร" localSheetId="9">IF(#REF!&gt;=นร,"",#REF!+1)</definedName>
    <definedName name="สร" localSheetId="2">#N/A</definedName>
    <definedName name="สร" localSheetId="0">IF(#REF!&gt;=นร,"",#REF!+1)</definedName>
    <definedName name="สร">IF(#REF!&gt;=นร,"",#REF!+1)</definedName>
    <definedName name="สร_ป">NA()</definedName>
    <definedName name="สร_ปความค_ดเห_น">#N/A</definedName>
    <definedName name="สร_ปชำระหน__">NA()</definedName>
    <definedName name="สร_ปย_อ">NA()</definedName>
    <definedName name="สร_ปรายงานย_อ">#N/A</definedName>
    <definedName name="สรน" localSheetId="10">IF(#REF!&gt;=[0]!ม่,"",#REF!+1)</definedName>
    <definedName name="สรน" localSheetId="8">IF(#REF!&gt;=ม่,"",#REF!+1)</definedName>
    <definedName name="สรน" localSheetId="5">IF(#REF!&gt;=ม่,"",#REF!+1)</definedName>
    <definedName name="สรน" localSheetId="7">IF(#REF!&gt;=ม่,"",#REF!+1)</definedName>
    <definedName name="สรน" localSheetId="3">IF(#REF!&gt;=ม่,"",#REF!+1)</definedName>
    <definedName name="สรน" localSheetId="4">IF(#REF!&gt;=ม่,"",#REF!+1)</definedName>
    <definedName name="สรน" localSheetId="9">IF(#REF!&gt;=ม่,"",#REF!+1)</definedName>
    <definedName name="สรน" localSheetId="2">IF(#REF!&gt;=[0]!ม่,"",#REF!+1)</definedName>
    <definedName name="สรน" localSheetId="0">IF(#REF!&gt;=ม่,"",#REF!+1)</definedName>
    <definedName name="สรน">IF(#REF!&gt;=ม่,"",#REF!+1)</definedName>
    <definedName name="สรป">#N/A</definedName>
    <definedName name="สรรพากร">#N/A</definedName>
    <definedName name="สรุป" localSheetId="8">#N/A</definedName>
    <definedName name="สรุป" localSheetId="9">([0]!Term_In_Year*12)+[0]!Term_In_Month</definedName>
    <definedName name="สรุป">#N/A</definedName>
    <definedName name="สรุปความคิดเห็น" localSheetId="8">#N/A</definedName>
    <definedName name="สรุปความคิดเห็น" localSheetId="9">IF(งบสรรพากร!ส้แด&gt;[0]!First_Payment,1,"")</definedName>
    <definedName name="สรุปความคิดเห็น">#N/A</definedName>
    <definedName name="สรุปความเป็นไปได้ของโครงการ">#N/A</definedName>
    <definedName name="สรุปชำระหนี้">#N/A</definedName>
    <definedName name="สรุปธกส.">#N/A</definedName>
    <definedName name="สรุปย่อ" localSheetId="10">IF(#REF!&gt;=[0]!สรุปรายงานย่อ,"",#REF!+1)</definedName>
    <definedName name="สรุปย่อ" localSheetId="8">#N/A</definedName>
    <definedName name="สรุปย่อ" localSheetId="5">IF(#REF!&gt;=สรุปรายงานย่อ,"",#REF!+1)</definedName>
    <definedName name="สรุปย่อ" localSheetId="7">IF(#REF!&gt;=สรุปรายงานย่อ,"",#REF!+1)</definedName>
    <definedName name="สรุปย่อ" localSheetId="3">IF(#REF!&gt;=สรุปรายงานย่อ,"",#REF!+1)</definedName>
    <definedName name="สรุปย่อ" localSheetId="4">#N/A</definedName>
    <definedName name="สรุปย่อ" localSheetId="9">#N/A</definedName>
    <definedName name="สรุปย่อ" localSheetId="2">IF(#REF!&gt;=[0]!สรุปรายงานย่อ,"",#REF!+1)</definedName>
    <definedName name="สรุปย่อ" localSheetId="0">#N/A</definedName>
    <definedName name="สรุปย่อ">IF(#REF!&gt;=สรุปรายงานย่อ,"",#REF!+1)</definedName>
    <definedName name="สรุปรายงานย่อ" localSheetId="8">#N/A</definedName>
    <definedName name="สรุปรายงานย่อ" localSheetId="9">([0]!Term_In_Year*12)+[0]!Term_In_Month</definedName>
    <definedName name="สรุปรายงานย่อ">#N/A</definedName>
    <definedName name="สว">#N/A</definedName>
    <definedName name="สวก_ดกสทแอใ">NA()</definedName>
    <definedName name="สวก่ดกสทแอใ">#N/A</definedName>
    <definedName name="ส่วนตัว" localSheetId="10">#REF!</definedName>
    <definedName name="ส่วนตัว" localSheetId="8">#REF!</definedName>
    <definedName name="ส่วนตัว" localSheetId="5">#REF!</definedName>
    <definedName name="ส่วนตัว" localSheetId="3">#REF!</definedName>
    <definedName name="ส่วนตัว" localSheetId="4">#REF!</definedName>
    <definedName name="ส่วนตัว" localSheetId="2">#REF!</definedName>
    <definedName name="ส่วนตัว">#REF!</definedName>
    <definedName name="ส่วนทุน">#N/A</definedName>
    <definedName name="สวยงาม" localSheetId="10">IF([528]ตารางการผ่อนชำระ!$G1048576-[528]ตารางการผ่อนชำระ!XFA1&lt;1,0,[528]ตารางการผ่อนชำระ!$G1048576-[528]ตารางการผ่อนชำระ!$C1)</definedName>
    <definedName name="สวยงาม" localSheetId="8">IF([528]ตารางการผ่อนชำระ!$G1048576-[528]ตารางการผ่อนชำระ!XFA1&lt;1,0,[528]ตารางการผ่อนชำระ!$G1048576-[528]ตารางการผ่อนชำระ!$C1)</definedName>
    <definedName name="สวยงาม" localSheetId="5">IF([528]ตารางการผ่อนชำระ!$G1048576-[528]ตารางการผ่อนชำระ!XFA1&lt;1,0,[528]ตารางการผ่อนชำระ!$G1048576-[528]ตารางการผ่อนชำระ!$C1)</definedName>
    <definedName name="สวยงาม" localSheetId="3">IF([528]ตารางการผ่อนชำระ!$G1048576-[528]ตารางการผ่อนชำระ!XFA1&lt;1,0,[528]ตารางการผ่อนชำระ!$G1048576-[528]ตารางการผ่อนชำระ!$C1)</definedName>
    <definedName name="สวยงาม" localSheetId="4">IF([528]ตารางการผ่อนชำระ!$G1048576-[528]ตารางการผ่อนชำระ!XFA1&lt;1,0,[528]ตารางการผ่อนชำระ!$G1048576-[528]ตารางการผ่อนชำระ!$C1)</definedName>
    <definedName name="สวยงาม" localSheetId="9">IF([528]ตารางการผ่อนชำระ!$G1048576-[528]ตารางการผ่อนชำระ!XFA1&lt;1,0,[528]ตารางการผ่อนชำระ!$G1048576-[528]ตารางการผ่อนชำระ!$C1)</definedName>
    <definedName name="สวยงาม" localSheetId="2">IF([558]ตารางการผ่อนชำระ!$G1048576-[558]ตารางการผ่อนชำระ!XFA1&lt;1,0,[558]ตารางการผ่อนชำระ!$G1048576-[558]ตารางการผ่อนชำระ!$C1)</definedName>
    <definedName name="สวยงาม" localSheetId="0">IF([559]ตารางการผ่อนชำระ!$G1048576-[559]ตารางการผ่อนชำระ!XFA1&lt;1,0,[559]ตารางการผ่อนชำระ!$G1048576-[559]ตารางการผ่อนชำระ!$C1)</definedName>
    <definedName name="สวยงาม">IF([558]ตารางการผ่อนชำระ!$G1048576-[558]ตารางการผ่อนชำระ!XFA1&lt;1,0,[558]ตารางการผ่อนชำระ!$G1048576-[558]ตารางการผ่อนชำระ!$C1)</definedName>
    <definedName name="สววว">#N/A</definedName>
    <definedName name="สววสา">#N/A</definedName>
    <definedName name="สส" localSheetId="5">#N/A</definedName>
    <definedName name="สส" localSheetId="4">#N/A</definedName>
    <definedName name="สส" localSheetId="0">IF(#REF!&lt;0.05,0,IF('[9]รายชื่อบริษัทเช่า ปี 55'!Payment.Number&lt;='[9]รายชื่อบริษัทเช่า ปี 55'!Free_Principle,'[9]รายชื่อบริษัทเช่า ปี 55'!Loan_Amount*'[9]รายชื่อบริษัทเช่า ปี 55'!Interest.Period,'[9]รายชื่อบริษัทเช่า ปี 55'!Fix_Pay))</definedName>
    <definedName name="สส">#N/A</definedName>
    <definedName name="สส_1">#N/A</definedName>
    <definedName name="สส_2">#N/A</definedName>
    <definedName name="สสนยน" localSheetId="10">IF(#REF!&gt;=[0]!พดำดด,"",#REF!+1)</definedName>
    <definedName name="สสนยน" localSheetId="8">IF(#REF!&gt;=พดำดด,"",#REF!+1)</definedName>
    <definedName name="สสนยน" localSheetId="5">IF(#REF!&gt;=พดำดด,"",#REF!+1)</definedName>
    <definedName name="สสนยน" localSheetId="3">IF(#REF!&gt;=พดำดด,"",#REF!+1)</definedName>
    <definedName name="สสนยน" localSheetId="4">IF(#REF!&gt;=พดำดด,"",#REF!+1)</definedName>
    <definedName name="สสนยน" localSheetId="9">IF(#REF!&gt;=พดำดด,"",#REF!+1)</definedName>
    <definedName name="สสนยน" localSheetId="2">IF(#REF!&gt;=[0]!พดำดด,"",#REF!+1)</definedName>
    <definedName name="สสนยน" localSheetId="0">IF(#REF!&gt;=พดำดด,"",#REF!+1)</definedName>
    <definedName name="สสนยน">IF(#REF!&gt;=พดำดด,"",#REF!+1)</definedName>
    <definedName name="สสว" localSheetId="5">#N/A</definedName>
    <definedName name="สสว" localSheetId="4">#N/A</definedName>
    <definedName name="สสว" localSheetId="0">('[9]รายชื่อบริษัทเช่า ปี 55'!Term_In_Year*12)+'[9]รายชื่อบริษัทเช่า ปี 55'!Term_In_Month</definedName>
    <definedName name="สสว">#N/A</definedName>
    <definedName name="สสว_1">#N/A</definedName>
    <definedName name="สสว_2">#N/A</definedName>
    <definedName name="สสส">#N/A</definedName>
    <definedName name="สสสฃ">#N/A</definedName>
    <definedName name="สสสส" localSheetId="5">#REF!</definedName>
    <definedName name="สสสส" localSheetId="3">#REF!</definedName>
    <definedName name="สสสส" localSheetId="4">#REF!</definedName>
    <definedName name="สสสส">#REF!</definedName>
    <definedName name="สสสสส">#N/A</definedName>
    <definedName name="สสสสสส">#N/A</definedName>
    <definedName name="สสสสสสส" localSheetId="5">IF(#REF!&gt;=[13]!o,"",#REF!+1)</definedName>
    <definedName name="สสสสสสส" localSheetId="3">IF(#REF!&gt;=[13]!o,"",#REF!+1)</definedName>
    <definedName name="สสสสสสส" localSheetId="4">IF(#REF!&gt;=[13]!o,"",#REF!+1)</definedName>
    <definedName name="สสสสสสส">IF(#REF!&gt;=[14]!o,"",#REF!+1)</definedName>
    <definedName name="สสสสสสสส">#N/A</definedName>
    <definedName name="สสสสสสสสสสส" localSheetId="10">#REF!</definedName>
    <definedName name="สสสสสสสสสสส" localSheetId="8">#REF!</definedName>
    <definedName name="สสสสสสสสสสส" localSheetId="5">#REF!</definedName>
    <definedName name="สสสสสสสสสสส" localSheetId="3">#REF!</definedName>
    <definedName name="สสสสสสสสสสส" localSheetId="4">#REF!</definedName>
    <definedName name="สสสสสสสสสสส" localSheetId="2">#REF!</definedName>
    <definedName name="สสสสสสสสสสส">#REF!</definedName>
    <definedName name="สสสสสสสสสสสส">#N/A</definedName>
    <definedName name="สสห" localSheetId="10">[560]finance!#REF!</definedName>
    <definedName name="สสห" localSheetId="8">[560]finance!#REF!</definedName>
    <definedName name="สสห" localSheetId="5">[560]finance!#REF!</definedName>
    <definedName name="สสห" localSheetId="3">[560]finance!#REF!</definedName>
    <definedName name="สสห" localSheetId="4">[560]finance!#REF!</definedName>
    <definedName name="สสห" localSheetId="2">[560]finance!#REF!</definedName>
    <definedName name="สสห">[560]finance!#REF!</definedName>
    <definedName name="สหนหไสหจำไ" localSheetId="10">#REF!</definedName>
    <definedName name="สหนหไสหจำไ" localSheetId="8">#REF!</definedName>
    <definedName name="สหนหไสหจำไ" localSheetId="5">#REF!</definedName>
    <definedName name="สหนหไสหจำไ" localSheetId="3">#REF!</definedName>
    <definedName name="สหนหไสหจำไ" localSheetId="4">#REF!</definedName>
    <definedName name="สหนหไสหจำไ" localSheetId="2">#REF!</definedName>
    <definedName name="สหนหไสหจำไ">#REF!</definedName>
    <definedName name="สหสยามสมบูรณ์" localSheetId="5">IF(#REF!-#REF!&lt;1,0,#REF!-#REF!)</definedName>
    <definedName name="สหสยามสมบูรณ์" localSheetId="3">IF(#REF!-#REF!&lt;1,0,#REF!-#REF!)</definedName>
    <definedName name="สหสยามสมบูรณ์" localSheetId="4">IF(#REF!-#REF!&lt;1,0,#REF!-#REF!)</definedName>
    <definedName name="สหสยามสมบูรณ์" localSheetId="0">IF(#REF!-#REF!&lt;1,0,#REF!-#REF!)</definedName>
    <definedName name="สหสยามสมบูรณ์">IF(#REF!-#REF!&lt;1,0,#REF!-#REF!)</definedName>
    <definedName name="สองทอศ">#N/A</definedName>
    <definedName name="สัญญา2" localSheetId="5">(ความต้องการ!Term_In_Year*12)+ความต้องการ!Term_In_Month</definedName>
    <definedName name="สัญญา2" localSheetId="3">(โครงสร้าง!Term_In_Year*12)+โครงสร้าง!Term_In_Month</definedName>
    <definedName name="สัญญา2" localSheetId="0">#N/A</definedName>
    <definedName name="สัญญา2">(งบการเงิน!Term_In_Year*12)+งบการเงิน!Term_In_Month</definedName>
    <definedName name="สัญญา3">#N/A</definedName>
    <definedName name="สัญญาจ้าง">#N/A</definedName>
    <definedName name="สา">#N/A</definedName>
    <definedName name="สากสา" localSheetId="10">#N/A</definedName>
    <definedName name="สากสา" localSheetId="8">IF(#REF!&lt;0.05,0,IF(Statement!jdjokc&lt;=[343]!Free_Principle,[343]!Loan_Amount*[343]!Interest.Period,[343]!Fix_Pay))</definedName>
    <definedName name="สากสา" localSheetId="5">#N/A</definedName>
    <definedName name="สากสา" localSheetId="3">#N/A</definedName>
    <definedName name="สากสา" localSheetId="9">IF(#REF!&lt;0.05,0,IF(งบสรรพากร!jdjokc&lt;=[343]!Free_Principle,[343]!Loan_Amount*[343]!Interest.Period,[343]!Fix_Pay))</definedName>
    <definedName name="สากสา" localSheetId="2">#N/A</definedName>
    <definedName name="สากสา" localSheetId="0">#N/A</definedName>
    <definedName name="สากสา">IF(#REF!&lt;0.05,0,IF(jdjokc&lt;=[0]!Free_Principle,[0]!Loan_Amount*[0]!Interest.Period,[0]!Fix_Pay))</definedName>
    <definedName name="สากสา_1">#N/A</definedName>
    <definedName name="สากสา_2">#N/A</definedName>
    <definedName name="สากสา1">#N/A</definedName>
    <definedName name="สาขา" localSheetId="5">[357]ศูนย์ธุรกิจ!$B$2:$B$102</definedName>
    <definedName name="สาขา" localSheetId="3">[357]ศูนย์ธุรกิจ!$B$2:$B$102</definedName>
    <definedName name="สาขา" localSheetId="4">[357]ศูนย์ธุรกิจ!$B$2:$B$102</definedName>
    <definedName name="สาขา" localSheetId="0">[355]ศูนย์ธุรกิจ!$B$2:$B$102</definedName>
    <definedName name="สาขา">[357]ศูนย์ธุรกิจ!$B$2:$B$102</definedName>
    <definedName name="สาน" localSheetId="5">#REF!</definedName>
    <definedName name="สาน" localSheetId="3">#REF!</definedName>
    <definedName name="สาน" localSheetId="4">#REF!</definedName>
    <definedName name="สาน">#REF!</definedName>
    <definedName name="สารนส">#N/A</definedName>
    <definedName name="สารา" localSheetId="10">IF(#REF!&gt;=[0]!พดำดด,"",#REF!+1)</definedName>
    <definedName name="สารา" localSheetId="8">IF(#REF!&gt;=พดำดด,"",#REF!+1)</definedName>
    <definedName name="สารา" localSheetId="5">IF(#REF!&gt;=พดำดด,"",#REF!+1)</definedName>
    <definedName name="สารา" localSheetId="3">IF(#REF!&gt;=พดำดด,"",#REF!+1)</definedName>
    <definedName name="สารา" localSheetId="4">IF(#REF!&gt;=พดำดด,"",#REF!+1)</definedName>
    <definedName name="สารา" localSheetId="9">IF(#REF!&gt;=พดำดด,"",#REF!+1)</definedName>
    <definedName name="สารา" localSheetId="2">IF(#REF!&gt;=[0]!พดำดด,"",#REF!+1)</definedName>
    <definedName name="สารา" localSheetId="0">IF(#REF!&gt;=พดำดด,"",#REF!+1)</definedName>
    <definedName name="สารา">IF(#REF!&gt;=พดำดด,"",#REF!+1)</definedName>
    <definedName name="สาว" localSheetId="5">IF(#REF!&gt;=[13]!khjhjj,"",#REF!+1)</definedName>
    <definedName name="สาว" localSheetId="3">IF(#REF!&gt;=[13]!khjhjj,"",#REF!+1)</definedName>
    <definedName name="สาว" localSheetId="4">IF(#REF!&gt;=[13]!khjhjj,"",#REF!+1)</definedName>
    <definedName name="สาว">IF(#REF!&gt;=[14]!khjhjj,"",#REF!+1)</definedName>
    <definedName name="สำนักงานเขต">[122]ฐานข้อมูล!$A$3:$A$60001</definedName>
    <definedName name="สิ่งปลูกสร้าง" localSheetId="10">[464]schdaul!$D$6</definedName>
    <definedName name="สิ่งปลูกสร้าง" localSheetId="8">[464]schdaul!$D$6</definedName>
    <definedName name="สิ่งปลูกสร้าง" localSheetId="5">[464]schdaul!$D$6</definedName>
    <definedName name="สิ่งปลูกสร้าง" localSheetId="3">[464]schdaul!$D$6</definedName>
    <definedName name="สิ่งปลูกสร้าง" localSheetId="4">[464]schdaul!$D$6</definedName>
    <definedName name="สิ่งปลูกสร้าง" localSheetId="9">[464]schdaul!$D$6</definedName>
    <definedName name="สิ่งปลูกสร้าง" localSheetId="2">[473]schdaul!$D$6</definedName>
    <definedName name="สิ่งปลูกสร้าง" localSheetId="0">[463]schdaul!$D$6</definedName>
    <definedName name="สิ่งปลูกสร้าง">[473]schdaul!$D$6</definedName>
    <definedName name="สิ่งปลูกสร้างเดิม" localSheetId="8">[334]con!$C$57:$D$86,[334]con!$H$57:$H$86,[334]con!$J$57:$M$86,[334]con!$Q$57:$Q$86</definedName>
    <definedName name="สิ่งปลูกสร้างเดิม" localSheetId="5">[406]con!$C$57:$D$86,[406]con!$H$57:$H$86,[406]con!$J$57:$M$86,[406]con!$Q$57:$Q$86</definedName>
    <definedName name="สิ่งปลูกสร้างเดิม" localSheetId="4">[406]con!$C$57:$D$86,[406]con!$H$57:$H$86,[406]con!$J$57:$M$86,[406]con!$Q$57:$Q$86</definedName>
    <definedName name="สิ่งปลูกสร้างเดิม" localSheetId="0">[334]con!$C$57:$D$86,[334]con!$H$57:$H$86,[334]con!$J$57:$M$86,[334]con!$Q$57:$Q$86</definedName>
    <definedName name="สิ่งปลูกสร้างเดิม">[406]con!$C$57:$D$86,[406]con!$H$57:$H$86,[406]con!$J$57:$M$86,[406]con!$Q$57:$Q$86</definedName>
    <definedName name="สิ่งปลูกสร้างใหม่" localSheetId="8">[334]con!$C$9:$Q$38,[334]con!$C$40:$Q$40</definedName>
    <definedName name="สิ่งปลูกสร้างใหม่" localSheetId="5">[406]con!$C$9:$Q$38,[406]con!$C$40:$Q$40</definedName>
    <definedName name="สิ่งปลูกสร้างใหม่" localSheetId="4">[406]con!$C$9:$Q$38,[406]con!$C$40:$Q$40</definedName>
    <definedName name="สิ่งปลูกสร้างใหม่" localSheetId="0">[334]con!$C$9:$Q$38,[334]con!$C$40:$Q$40</definedName>
    <definedName name="สิ่งปลูกสร้างใหม่">[406]con!$C$9:$Q$38,[406]con!$C$40:$Q$40</definedName>
    <definedName name="สิงหะ">#N/A</definedName>
    <definedName name="สินเชื่อ" localSheetId="10">#REF!</definedName>
    <definedName name="สินเชื่อ" localSheetId="5">#REF!</definedName>
    <definedName name="สินเชื่อ" localSheetId="3">#REF!</definedName>
    <definedName name="สินเชื่อ" localSheetId="4">#REF!</definedName>
    <definedName name="สินเชื่อ" localSheetId="2">#REF!</definedName>
    <definedName name="สินเชื่อ">#REF!</definedName>
    <definedName name="สินทรัพย์">#N/A</definedName>
    <definedName name="สี่แสนสองหมื่น">#N/A</definedName>
    <definedName name="สุมานะ">#N/A</definedName>
    <definedName name="สุรชัย">#N/A</definedName>
    <definedName name="สุรินทร์">#N/A</definedName>
    <definedName name="ห" localSheetId="2">IF(#REF!&lt;0.05,0,#REF!-#REF!)</definedName>
    <definedName name="ห">#N/A</definedName>
    <definedName name="หก">#N/A</definedName>
    <definedName name="หกก">#N/A</definedName>
    <definedName name="หกกก" localSheetId="5">OFFSET([0]!Full_Print,0,0,[0]!Last_Row)</definedName>
    <definedName name="หกกก" localSheetId="3">OFFSET([0]!Full_Print,0,0,[0]!Last_Row)</definedName>
    <definedName name="หกกก" localSheetId="4">OFFSET([0]!Full_Print,0,0,[0]!Last_Row)</definedName>
    <definedName name="หกกก" localSheetId="0">OFFSET([0]!Full_Print,0,0,[0]!Last_Row)</definedName>
    <definedName name="หกกก">OFFSET([0]!Full_Print,0,0,[0]!Last_Row)</definedName>
    <definedName name="หกเกดเก" localSheetId="5">IF([387]PaymentPN5!$A1="",0,[387]PaymentPN5!$E1048576+[387]PaymentPN5!$B1)</definedName>
    <definedName name="หกเกดเก" localSheetId="3">IF([387]PaymentPN5!$A1="",0,[387]PaymentPN5!$E1048576+[387]PaymentPN5!$B1)</definedName>
    <definedName name="หกเกดเก" localSheetId="4">IF([387]PaymentPN5!$A1="",0,[387]PaymentPN5!$E1048576+[387]PaymentPN5!$B1)</definedName>
    <definedName name="หกเกดเก">IF([388]PaymentPN5!$A1="",0,[388]PaymentPN5!$E1048576+[388]PaymentPN5!$B1)</definedName>
    <definedName name="หกด" localSheetId="10">#REF!</definedName>
    <definedName name="หกด" localSheetId="8">#REF!</definedName>
    <definedName name="หกด" localSheetId="5">#REF!</definedName>
    <definedName name="หกด" localSheetId="3">#REF!</definedName>
    <definedName name="หกด" localSheetId="4">#REF!</definedName>
    <definedName name="หกด" localSheetId="2">#REF!</definedName>
    <definedName name="หกด">#REF!</definedName>
    <definedName name="หกดฟดกห" localSheetId="8">#N/A</definedName>
    <definedName name="หกดฟดกห" localSheetId="9">([0]!Term_In_Year*12)+[0]!Term_In_Month</definedName>
    <definedName name="หกดฟดกห">#N/A</definedName>
    <definedName name="หกดห">#N/A</definedName>
    <definedName name="หกดหกกกก">#N/A</definedName>
    <definedName name="หกดหกด" localSheetId="10">IF(#REF!&gt;=[0]!jfkdfjlsj,"",#REF!+1)</definedName>
    <definedName name="หกดหกด" localSheetId="8">IF(#REF!&gt;=jfkdfjlsj,"",#REF!+1)</definedName>
    <definedName name="หกดหกด" localSheetId="5">IF(#REF!&gt;=jfkdfjlsj,"",#REF!+1)</definedName>
    <definedName name="หกดหกด" localSheetId="7">IF(#REF!&gt;=jfkdfjlsj,"",#REF!+1)</definedName>
    <definedName name="หกดหกด" localSheetId="3">IF(#REF!&gt;=jfkdfjlsj,"",#REF!+1)</definedName>
    <definedName name="หกดหกด" localSheetId="4">IF(#REF!&gt;=jfkdfjlsj,"",#REF!+1)</definedName>
    <definedName name="หกดหกด" localSheetId="9">IF(#REF!&gt;=jfkdfjlsj,"",#REF!+1)</definedName>
    <definedName name="หกดหกด" localSheetId="2">IF(#REF!&gt;=[0]!jfkdfjlsj,"",#REF!+1)</definedName>
    <definedName name="หกดหกด" localSheetId="0">IF(#REF!&gt;=jfkdfjlsj,"",#REF!+1)</definedName>
    <definedName name="หกดหกด">IF(#REF!&gt;=jfkdfjlsj,"",#REF!+1)</definedName>
    <definedName name="หกดหกดดก" localSheetId="8">#N/A</definedName>
    <definedName name="หกดหกดดก" localSheetId="9">IF([0]!Total.Payment&gt;[0]!First_Payment,1,"")</definedName>
    <definedName name="หกดหกดดก">#N/A</definedName>
    <definedName name="หกดหกดหก" localSheetId="8">#N/A</definedName>
    <definedName name="หกดหกดหก" localSheetId="9">([0]!Term_In_Year*12)+[0]!Term_In_Month</definedName>
    <definedName name="หกดหกดหก">#N/A</definedName>
    <definedName name="หกดหกดหกด" localSheetId="10">IF(#REF!&gt;=[0]!khjhjj,"",#REF!+1)</definedName>
    <definedName name="หกดหกดหกด" localSheetId="8">#N/A</definedName>
    <definedName name="หกดหกดหกด" localSheetId="7">IF(#REF!&gt;=[0]!khjhjj,"",#REF!+1)</definedName>
    <definedName name="หกดหกดหกด" localSheetId="9">IF(#REF!&gt;=khjhjj,"",#REF!+1)</definedName>
    <definedName name="หกดหกดหกด" localSheetId="2">IF(#REF!&gt;=[0]!khjhjj,"",#REF!+1)</definedName>
    <definedName name="หกดหกดหกด">#N/A</definedName>
    <definedName name="หกดหกฟห" localSheetId="8">#N/A</definedName>
    <definedName name="หกดหกฟห" localSheetId="9">([0]!Term_In_Year*12)+[0]!Term_In_Month</definedName>
    <definedName name="หกดหกฟห">#N/A</definedName>
    <definedName name="หกดหกห" localSheetId="8">IF(#REF!&gt;=[81]ฟอร์มเบิกเงินกู้เปล่า!Total.Payment,"",#REF!+1)</definedName>
    <definedName name="หกดหกห" localSheetId="9">IF(#REF!&gt;=[0]!Total.Payment,"",#REF!+1)</definedName>
    <definedName name="หกดหกห" localSheetId="2">IF(#REF!&gt;='ภพ 30'!Total.Payment,"",#REF!+1)</definedName>
    <definedName name="หกดหกห">#N/A</definedName>
    <definedName name="หกดหฟกดหกด" localSheetId="8">#N/A</definedName>
    <definedName name="หกดหฟกดหกด" localSheetId="9">IF(#REF!&lt;0.05,0,IF(งบสรรพากร!vcbcvbc&lt;=งบสรรพากร!Free_Principle,[0]!Loan_Amount*งบสรรพากร!พเกดเ,[0]!Fix_Pay))</definedName>
    <definedName name="หกดหฟกดหกด">#N/A</definedName>
    <definedName name="หกดเหกดเดก" localSheetId="8">#N/A</definedName>
    <definedName name="หกดเหกดเดก" localSheetId="9">([0]!Term_In_Year*12)+[0]!Term_In_Month</definedName>
    <definedName name="หกดเหกดเดก">#N/A</definedName>
    <definedName name="หกดแ" localSheetId="10">#REF!</definedName>
    <definedName name="หกดแ" localSheetId="4">#REF!</definedName>
    <definedName name="หกดแ" localSheetId="2">#REF!</definedName>
    <definedName name="หกดแ">#REF!</definedName>
    <definedName name="หกฟ" localSheetId="8">([561]!Term_In_Year*12)+[561]!Term_In_Month</definedName>
    <definedName name="หกฟ" localSheetId="5">([561]!Term_In_Year*12)+[561]!Term_In_Month</definedName>
    <definedName name="หกฟ" localSheetId="3">([561]!Term_In_Year*12)+[561]!Term_In_Month</definedName>
    <definedName name="หกฟ" localSheetId="4">([561]!Term_In_Year*12)+[561]!Term_In_Month</definedName>
    <definedName name="หกฟ" localSheetId="0">([562]!Term_In_Year*12)+[562]!Term_In_Month</definedName>
    <definedName name="หกฟ">([563]!Term_In_Year*12)+[563]!Term_In_Month</definedName>
    <definedName name="หกห" localSheetId="5">#N/A</definedName>
    <definedName name="หกห" localSheetId="4">#N/A</definedName>
    <definedName name="หกห" localSheetId="0">IF(รายละเอียด!มท&gt;'[9]รายชื่อบริษัทเช่า ปี 55'!First_Payment,1,"")</definedName>
    <definedName name="หกห">#N/A</definedName>
    <definedName name="หกห_1">#N/A</definedName>
    <definedName name="หกห_2">#N/A</definedName>
    <definedName name="หกหก" localSheetId="10">[564]finance!#REF!</definedName>
    <definedName name="หกหก" localSheetId="8">[564]finance!#REF!</definedName>
    <definedName name="หกหก" localSheetId="5">[564]finance!#REF!</definedName>
    <definedName name="หกหก" localSheetId="3">[564]finance!#REF!</definedName>
    <definedName name="หกหก" localSheetId="4">[564]finance!#REF!</definedName>
    <definedName name="หกหก" localSheetId="9">#REF!</definedName>
    <definedName name="หกหก" localSheetId="2">[564]finance!#REF!</definedName>
    <definedName name="หกหก" localSheetId="0">#REF!</definedName>
    <definedName name="หกหก">[564]finance!#REF!</definedName>
    <definedName name="หกหกห">#N/A</definedName>
    <definedName name="หกำ" localSheetId="5">IF(#REF!&gt;=[18]!พดำดด,"",#REF!+1)</definedName>
    <definedName name="หกำ" localSheetId="3">IF(#REF!&gt;=[18]!พดำดด,"",#REF!+1)</definedName>
    <definedName name="หกำ" localSheetId="4">IF(#REF!&gt;=[18]!พดำดด,"",#REF!+1)</definedName>
    <definedName name="หกำ" localSheetId="0">IF(#REF!&gt;=[7]!พดำดด,"",#REF!+1)</definedName>
    <definedName name="หกำ">IF(#REF!&gt;=[7]!พดำดด,"",#REF!+1)</definedName>
    <definedName name="หจก.จันทร์แจ่มฟ้า.XLS">#N/A</definedName>
    <definedName name="หดฟกด" localSheetId="10">#N/A</definedName>
    <definedName name="หดฟกด" localSheetId="8">#N/A</definedName>
    <definedName name="หดฟกด" localSheetId="5">#N/A</definedName>
    <definedName name="หดฟกด" localSheetId="3">#N/A</definedName>
    <definedName name="หดฟกด" localSheetId="2">('ภพ 30'!Term_In_Year*12)+'ภพ 30'!Term_In_Month</definedName>
    <definedName name="หดฟกด" localSheetId="0">#N/A</definedName>
    <definedName name="หดฟกด">(Term_In_Year*12)+Term_In_Month</definedName>
    <definedName name="หดห">#N/A</definedName>
    <definedName name="หดหกด" localSheetId="10">#REF!</definedName>
    <definedName name="หดหกด" localSheetId="8">#REF!</definedName>
    <definedName name="หดหกด" localSheetId="5">#REF!</definedName>
    <definedName name="หดหกด" localSheetId="3">#REF!</definedName>
    <definedName name="หดหกด" localSheetId="4">#REF!</definedName>
    <definedName name="หดหกด" localSheetId="2">#REF!</definedName>
    <definedName name="หดหกด">#REF!</definedName>
    <definedName name="หดหด">#N/A</definedName>
    <definedName name="หดหดหฟกดฟ" localSheetId="10">#REF!</definedName>
    <definedName name="หดหดหฟกดฟ" localSheetId="8">#REF!</definedName>
    <definedName name="หดหดหฟกดฟ" localSheetId="5">#REF!</definedName>
    <definedName name="หดหดหฟกดฟ" localSheetId="3">#REF!</definedName>
    <definedName name="หดหดหฟกดฟ" localSheetId="4">#REF!</definedName>
    <definedName name="หดหดหฟกดฟ" localSheetId="2">#REF!</definedName>
    <definedName name="หดหดหฟกดฟ">#REF!</definedName>
    <definedName name="หดหน" localSheetId="4">#REF!</definedName>
    <definedName name="หดหน">#REF!</definedName>
    <definedName name="หน__ง">NA()</definedName>
    <definedName name="หน_า5">#N/A</definedName>
    <definedName name="หน้า5" localSheetId="8">IF(#REF!&lt;0.05,0,#REF!*Interest.Period)</definedName>
    <definedName name="หน้า5" localSheetId="5">#N/A</definedName>
    <definedName name="หน้า5" localSheetId="4">#N/A</definedName>
    <definedName name="หน้า5" localSheetId="9">IF(#REF!&lt;0.05,0,#REF!*งบสรรพากร!Interest.Period)</definedName>
    <definedName name="หน้า5" localSheetId="0">IF(#REF!&lt;0.05,0,#REF!*Interest.Period)</definedName>
    <definedName name="หน้า5">#N/A</definedName>
    <definedName name="หนากกา" localSheetId="10">#REF!</definedName>
    <definedName name="หนากกา" localSheetId="5">#REF!</definedName>
    <definedName name="หนากกา" localSheetId="3">#REF!</definedName>
    <definedName name="หนากกา" localSheetId="4">#REF!</definedName>
    <definedName name="หนากกา" localSheetId="2">#REF!</definedName>
    <definedName name="หนากกา">#REF!</definedName>
    <definedName name="หนิง">#N/A</definedName>
    <definedName name="หนึ่ง" localSheetId="8">#N/A</definedName>
    <definedName name="หนึ่ง" localSheetId="9">IF(#REF!&lt;0.05,0,IF(Payment.Number&lt;=งบสรรพากร!Free_Principle,[0]!Loan_Amount*_ps100,[0]!Fix_Pay))</definedName>
    <definedName name="หนึ่ง">#N/A</definedName>
    <definedName name="หป" localSheetId="10">IF(#REF!&lt;0.05,0,#REF!*[0]!นร)</definedName>
    <definedName name="หป" localSheetId="8">IF(#REF!&lt;0.05,0,#REF!*นร)</definedName>
    <definedName name="หป" localSheetId="5">IF(#REF!&lt;0.05,0,#REF!*นร)</definedName>
    <definedName name="หป" localSheetId="3">IF(#REF!&lt;0.05,0,#REF!*นร)</definedName>
    <definedName name="หป" localSheetId="4">IF(#REF!&lt;0.05,0,#REF!*นร)</definedName>
    <definedName name="หป" localSheetId="9">IF(#REF!&lt;0.05,0,#REF!*นร)</definedName>
    <definedName name="หป" localSheetId="2">IF(#REF!&lt;0.05,0,#REF!*[0]!นร)</definedName>
    <definedName name="หป" localSheetId="0">IF(#REF!&lt;0.05,0,#REF!*นร)</definedName>
    <definedName name="หป">IF(#REF!&lt;0.05,0,#REF!*นร)</definedName>
    <definedName name="หปห">#N/A</definedName>
    <definedName name="หพ่ดาห่ดาห่" localSheetId="10">#REF!</definedName>
    <definedName name="หพ่ดาห่ดาห่" localSheetId="8">#REF!</definedName>
    <definedName name="หพ่ดาห่ดาห่" localSheetId="5">#REF!</definedName>
    <definedName name="หพ่ดาห่ดาห่" localSheetId="3">#REF!</definedName>
    <definedName name="หพ่ดาห่ดาห่" localSheetId="4">#REF!</definedName>
    <definedName name="หพ่ดาห่ดาห่" localSheetId="2">#REF!</definedName>
    <definedName name="หพ่ดาห่ดาห่">#REF!</definedName>
    <definedName name="หพไหฟ่ด่าหาด่หาฟ" localSheetId="4">#REF!</definedName>
    <definedName name="หพไหฟ่ด่าหาด่หาฟ">#REF!</definedName>
    <definedName name="หฟ" localSheetId="5">IF(#REF!&gt;=GHKHGKGHJ,"",#REF!+1)</definedName>
    <definedName name="หฟ" localSheetId="3">IF(#REF!&gt;=GHKHGKGHJ,"",#REF!+1)</definedName>
    <definedName name="หฟ" localSheetId="4">IF(#REF!&gt;=GHKHGKGHJ,"",#REF!+1)</definedName>
    <definedName name="หฟ" localSheetId="0">IF(#REF!&gt;=[7]!GHKHGKGHJ,"",#REF!+1)</definedName>
    <definedName name="หฟ">IF(#REF!&gt;=[7]!GHKHGKGHJ,"",#REF!+1)</definedName>
    <definedName name="หม_นเว_ยน">NA()</definedName>
    <definedName name="หมุนเวียน">#N/A</definedName>
    <definedName name="หล_กประก_น">#REF!</definedName>
    <definedName name="หลักประกัน" localSheetId="10">#REF!</definedName>
    <definedName name="หลักประกัน" localSheetId="8">#REF!</definedName>
    <definedName name="หลักประกัน" localSheetId="5">#REF!</definedName>
    <definedName name="หลักประกัน" localSheetId="3">#REF!</definedName>
    <definedName name="หลักประกัน" localSheetId="2">#REF!</definedName>
    <definedName name="หลักประกัน">#REF!</definedName>
    <definedName name="หลักประกัน1" localSheetId="5">[565]Payment!$E$5</definedName>
    <definedName name="หลักประกัน1" localSheetId="4">[565]Payment!$E$5</definedName>
    <definedName name="หลักประกัน1">[565]Payment!$E$5</definedName>
    <definedName name="หลักประกันเครื่องเดิม" localSheetId="10">[566]mac!#REF!</definedName>
    <definedName name="หลักประกันเครื่องเดิม" localSheetId="8">[499]mac!#REF!</definedName>
    <definedName name="หลักประกันเครื่องเดิม" localSheetId="5">[566]mac!#REF!</definedName>
    <definedName name="หลักประกันเครื่องเดิม" localSheetId="3">[566]mac!#REF!</definedName>
    <definedName name="หลักประกันเครื่องเดิม" localSheetId="4">[566]mac!#REF!</definedName>
    <definedName name="หลักประกันเครื่องเดิม" localSheetId="2">[566]mac!#REF!</definedName>
    <definedName name="หลักประกันเครื่องเดิม" localSheetId="0">[499]mac!#REF!</definedName>
    <definedName name="หลักประกันเครื่องเดิม">[566]mac!#REF!</definedName>
    <definedName name="หลักประกันเครื่องใหม่" localSheetId="10">[566]mac!#REF!</definedName>
    <definedName name="หลักประกันเครื่องใหม่" localSheetId="8">[499]mac!#REF!</definedName>
    <definedName name="หลักประกันเครื่องใหม่" localSheetId="5">[566]mac!#REF!</definedName>
    <definedName name="หลักประกันเครื่องใหม่" localSheetId="4">[566]mac!#REF!</definedName>
    <definedName name="หลักประกันเครื่องใหม่" localSheetId="2">[566]mac!#REF!</definedName>
    <definedName name="หลักประกันเครื่องใหม่" localSheetId="0">[499]mac!#REF!</definedName>
    <definedName name="หลักประกันเครื่องใหม่">[566]mac!#REF!</definedName>
    <definedName name="หสหนฟ" localSheetId="10">[560]finance!#REF!</definedName>
    <definedName name="หสหนฟ" localSheetId="5">[560]finance!#REF!</definedName>
    <definedName name="หสหนฟ" localSheetId="2">[560]finance!#REF!</definedName>
    <definedName name="หสหนฟ">[560]finance!#REF!</definedName>
    <definedName name="หห">#N/A</definedName>
    <definedName name="หหก" localSheetId="5">IF(#REF!&lt;0.05,0,#REF!*Interest.Period)</definedName>
    <definedName name="หหก" localSheetId="3">IF(#REF!&lt;0.05,0,#REF!*Interest.Period)</definedName>
    <definedName name="หหก" localSheetId="4">IF(#REF!&lt;0.05,0,#REF!*Interest.Period)</definedName>
    <definedName name="หหก">#N/A</definedName>
    <definedName name="หหฟฟ">#N/A</definedName>
    <definedName name="หหห" localSheetId="5">#N/A</definedName>
    <definedName name="หหห" localSheetId="4">#N/A</definedName>
    <definedName name="หหห" localSheetId="0">IF('[567]PN47-0818'!$A1048576&gt;=นสส,"",'[567]PN47-0818'!$A1048576+1)</definedName>
    <definedName name="หหห">#N/A</definedName>
    <definedName name="หหหห" localSheetId="10">#N/A</definedName>
    <definedName name="หหหห" localSheetId="8">#N/A</definedName>
    <definedName name="หหหห" localSheetId="5">#N/A</definedName>
    <definedName name="หหหห" localSheetId="3">#N/A</definedName>
    <definedName name="หหหห" localSheetId="9">#N/A</definedName>
    <definedName name="หหหห" localSheetId="2">IF(#REF!&gt;=[0]!o,"",#REF!+1)</definedName>
    <definedName name="หหหห" localSheetId="0">#N/A</definedName>
    <definedName name="หหหห">IF(#REF!&gt;=o,"",#REF!+1)</definedName>
    <definedName name="หหหหห" localSheetId="5">'[8]รายชื่อบริษัทเช่า ปี 55'!Interest_Rate/12</definedName>
    <definedName name="หหหหห" localSheetId="3">'[8]รายชื่อบริษัทเช่า ปี 55'!Interest_Rate/12</definedName>
    <definedName name="หหหหห" localSheetId="4">'[8]รายชื่อบริษัทเช่า ปี 55'!Interest_Rate/12</definedName>
    <definedName name="หหหหห" localSheetId="0">'[9]รายชื่อบริษัทเช่า ปี 55'!Interest_Rate/12</definedName>
    <definedName name="หหหหห">'[8]รายชื่อบริษัทเช่า ปี 55'!Interest_Rate/12</definedName>
    <definedName name="หหหหหห" localSheetId="10">#REF!</definedName>
    <definedName name="หหหหหห" localSheetId="5">#REF!</definedName>
    <definedName name="หหหหหห" localSheetId="3">#REF!</definedName>
    <definedName name="หหหหหห" localSheetId="4">#REF!</definedName>
    <definedName name="หหหหหห" localSheetId="2">#REF!</definedName>
    <definedName name="หหหหหห">#REF!</definedName>
    <definedName name="หหหหหหห" localSheetId="5">IF(#REF!&lt;0.05,0,#REF!*[13]!ย)</definedName>
    <definedName name="หหหหหหห" localSheetId="3">IF(#REF!&lt;0.05,0,#REF!*[13]!ย)</definedName>
    <definedName name="หหหหหหห" localSheetId="4">IF(#REF!&lt;0.05,0,#REF!*[13]!ย)</definedName>
    <definedName name="หหหหหหห" localSheetId="0">IF(#REF!&lt;0.05,0,#REF!*[14]!ย)</definedName>
    <definedName name="หหหหหหห">IF(#REF!&lt;0.05,0,#REF!*[14]!ย)</definedName>
    <definedName name="หหหหหหหหห" localSheetId="5">IF([13]!loan1&gt;[13]!loan8,1,"")</definedName>
    <definedName name="หหหหหหหหห" localSheetId="3">IF([13]!loan1&gt;[13]!loan8,1,"")</definedName>
    <definedName name="หหหหหหหหห" localSheetId="4">IF([13]!loan1&gt;[13]!loan8,1,"")</definedName>
    <definedName name="หหหหหหหหห">IF([14]!loan1&gt;[14]!loan8,1,"")</definedName>
    <definedName name="หหหหหหหหหห">#N/A</definedName>
    <definedName name="หะ">#N/A</definedName>
    <definedName name="หากร" localSheetId="10">IF([463]ตารางการผ่อนชำระ!$G1048576&lt;0.05,0,[463]ตารางการผ่อนชำระ!$G1048576*[0]!statement111)</definedName>
    <definedName name="หากร" localSheetId="8">IF([463]ตารางการผ่อนชำระ!$G1048576&lt;0.05,0,[463]ตารางการผ่อนชำระ!$G1048576*Statement!statement111)</definedName>
    <definedName name="หากร" localSheetId="5">IF([463]ตารางการผ่อนชำระ!$G1048576&lt;0.05,0,[463]ตารางการผ่อนชำระ!$G1048576*[0]!statement111)</definedName>
    <definedName name="หากร" localSheetId="3">IF([463]ตารางการผ่อนชำระ!$G1048576&lt;0.05,0,[463]ตารางการผ่อนชำระ!$G1048576*[0]!statement111)</definedName>
    <definedName name="หากร" localSheetId="4">IF([463]ตารางการผ่อนชำระ!$G1048576&lt;0.05,0,[463]ตารางการผ่อนชำระ!$G1048576*[0]!statement111)</definedName>
    <definedName name="หากร" localSheetId="9">IF([463]ตารางการผ่อนชำระ!$G1048576&lt;0.05,0,[463]ตารางการผ่อนชำระ!$G1048576*งบสรรพากร!statement111)</definedName>
    <definedName name="หากร" localSheetId="2">IF([568]ตารางการผ่อนชำระ!$G1048576&lt;0.05,0,[568]ตารางการผ่อนชำระ!$G1048576*[0]!statement111)</definedName>
    <definedName name="หากร" localSheetId="0">IF([569]ตารางการผ่อนชำระ!$G1048576&lt;0.05,0,[569]ตารางการผ่อนชำระ!$G1048576*statement111)</definedName>
    <definedName name="หากร">IF([568]ตารางการผ่อนชำระ!$G1048576&lt;0.05,0,[568]ตารางการผ่อนชำระ!$G1048576*statement111)</definedName>
    <definedName name="ห้างหุ้นส่วนจำกัดจันทร์แจ่มฟ้า" localSheetId="5">IF(#REF!&gt;=ความต้องการ!_________________la2,"",#REF!+1)</definedName>
    <definedName name="ห้างหุ้นส่วนจำกัดจันทร์แจ่มฟ้า" localSheetId="3">IF(#REF!&gt;=[0]!_________________la2,"",#REF!+1)</definedName>
    <definedName name="ห้างหุ้นส่วนจำกัดจันทร์แจ่มฟ้า" localSheetId="4">IF(#REF!&gt;=งบการเงิน!_________________la2,"",#REF!+1)</definedName>
    <definedName name="ห้างหุ้นส่วนจำกัดจันทร์แจ่มฟ้า" localSheetId="0">#N/A</definedName>
    <definedName name="ห้างหุ้นส่วนจำกัดจันทร์แจ่มฟ้า">#N/A</definedName>
    <definedName name="ห่าห" localSheetId="5">#REF!</definedName>
    <definedName name="ห่าห" localSheetId="3">#REF!</definedName>
    <definedName name="ห่าห" localSheetId="4">#REF!</definedName>
    <definedName name="ห่าห">#REF!</definedName>
    <definedName name="ห่าห่" localSheetId="4">#REF!</definedName>
    <definedName name="ห่าห่">#REF!</definedName>
    <definedName name="ห่าหฟด่หาด่" localSheetId="10">#N/A</definedName>
    <definedName name="ห่าหฟด่หาด่" localSheetId="8">#N/A</definedName>
    <definedName name="ห่าหฟด่หาด่" localSheetId="5">#N/A</definedName>
    <definedName name="ห่าหฟด่หาด่" localSheetId="3">#N/A</definedName>
    <definedName name="ห่าหฟด่หาด่" localSheetId="2">'ภพ 30'!Interest_Rate/12</definedName>
    <definedName name="ห่าหฟด่หาด่" localSheetId="0">#N/A</definedName>
    <definedName name="ห่าหฟด่หาด่">Interest_Rate/12</definedName>
    <definedName name="หำกก" localSheetId="10">IF(#REF!&gt;=[0]!o,"",#REF!+1)</definedName>
    <definedName name="หำกก" localSheetId="8">#N/A</definedName>
    <definedName name="หำกก" localSheetId="5">IF(#REF!&gt;=o,"",#REF!+1)</definedName>
    <definedName name="หำกก" localSheetId="3">IF(#REF!&gt;=o,"",#REF!+1)</definedName>
    <definedName name="หำกก" localSheetId="4">IF(#REF!&gt;=o,"",#REF!+1)</definedName>
    <definedName name="หำกก" localSheetId="9">#N/A</definedName>
    <definedName name="หำกก" localSheetId="2">IF(#REF!&gt;=[0]!o,"",#REF!+1)</definedName>
    <definedName name="หำกก" localSheetId="0">#N/A</definedName>
    <definedName name="หำกก">IF(#REF!&gt;=o,"",#REF!+1)</definedName>
    <definedName name="ห่ำห้ำด้ด้ดก">#N/A</definedName>
    <definedName name="หเ">#N/A</definedName>
    <definedName name="หเหกดหกเด" localSheetId="5">#REF!</definedName>
    <definedName name="หเหกดหกเด" localSheetId="3">#REF!</definedName>
    <definedName name="หเหกดหกเด" localSheetId="4">#REF!</definedName>
    <definedName name="หเหกดหกเด">#REF!</definedName>
    <definedName name="เหกดเหกดเ">#N/A</definedName>
    <definedName name="หแ">#N/A</definedName>
    <definedName name="ให" localSheetId="10">[568]finance!#REF!</definedName>
    <definedName name="ให" localSheetId="8">[549]finance!#REF!</definedName>
    <definedName name="ให" localSheetId="5">[568]finance!#REF!</definedName>
    <definedName name="ให" localSheetId="3">[568]finance!#REF!</definedName>
    <definedName name="ให" localSheetId="4">[568]finance!#REF!</definedName>
    <definedName name="ให" localSheetId="2">[568]finance!#REF!</definedName>
    <definedName name="ให" localSheetId="0">[549]finance!#REF!</definedName>
    <definedName name="ให">[568]finance!#REF!</definedName>
    <definedName name="ให_2">NA()</definedName>
    <definedName name="ให้2">#N/A</definedName>
    <definedName name="ใหญ่">#N/A</definedName>
    <definedName name="ใหญ_">NA()</definedName>
    <definedName name="ใหม่" localSheetId="10">#N/A</definedName>
    <definedName name="ใหม่" localSheetId="8">#N/A</definedName>
    <definedName name="ใหม่" localSheetId="5">#N/A</definedName>
    <definedName name="ใหม่" localSheetId="3">#N/A</definedName>
    <definedName name="ใหม่" localSheetId="9">IF(#REF!&lt;0.05,0,IF(jdjokc&lt;=งบสรรพากร!Free_Principle,[0]!Loan_Amount*Interest.Period,[0]!Fix_Pay))</definedName>
    <definedName name="ใหม่" localSheetId="2">#REF!</definedName>
    <definedName name="ใหม่" localSheetId="0">#N/A</definedName>
    <definedName name="ใหม่">#REF!</definedName>
    <definedName name="ใหม_">NA()</definedName>
    <definedName name="หไ" localSheetId="10">IF(#REF!&gt;=[0]!รรนร,"",#REF!+1)</definedName>
    <definedName name="หไ" localSheetId="8">IF(#REF!&gt;=รรนร,"",#REF!+1)</definedName>
    <definedName name="หไ" localSheetId="5">IF(#REF!&gt;=รรนร,"",#REF!+1)</definedName>
    <definedName name="หไ" localSheetId="3">IF(#REF!&gt;=รรนร,"",#REF!+1)</definedName>
    <definedName name="หไ" localSheetId="4">IF(#REF!&gt;=รรนร,"",#REF!+1)</definedName>
    <definedName name="หไ" localSheetId="9">IF(#REF!&gt;=รรนร,"",#REF!+1)</definedName>
    <definedName name="หไ" localSheetId="2">IF(#REF!&gt;=[0]!รรนร,"",#REF!+1)</definedName>
    <definedName name="หไ" localSheetId="0">IF(#REF!&gt;=รรนร,"",#REF!+1)</definedName>
    <definedName name="หไ">IF(#REF!&gt;=รรนร,"",#REF!+1)</definedName>
    <definedName name="ไหก" localSheetId="2">IF('[230]PN47-0818'!$G1048576&lt;0.05,0,IF([22]!หหห&lt;='[231]LAND (2)'!Free_Principle,'[231]LAND (2)'!Loan_Amount*'[231]LAND (2)'!พำ,'[231]LAND (2)'!Fix_Pay))</definedName>
    <definedName name="ไหก">#N/A</definedName>
    <definedName name="ไหห">#N/A</definedName>
    <definedName name="อ">#N/A</definedName>
    <definedName name="อ_ตราดอกเบ__ย">#REF!</definedName>
    <definedName name="อ_ตราส_วน">#REF!</definedName>
    <definedName name="อ_บราเฮง">NA()</definedName>
    <definedName name="อ_บราเฮง1">#N/A</definedName>
    <definedName name="อ_มฮ_ง">NA()</definedName>
    <definedName name="อ_อ_">IF(#REF!&gt;=เดดแด_,"",#REF!+1)</definedName>
    <definedName name="อ_อ_อ_อ_อ_">IF(#REF!&lt;0.05,0,#REF!*อ_อแอแ)</definedName>
    <definedName name="อ_อแอแ">#N/A</definedName>
    <definedName name="อดดดเ" localSheetId="8">#N/A</definedName>
    <definedName name="อดดดเ" localSheetId="9">IF(#REF!&lt;0.05,0,#REF!*[0]!Interest.Period)</definedName>
    <definedName name="อดดดเ">#N/A</definedName>
    <definedName name="อรสา">[570]PAYMENT!$A$11:$A$130</definedName>
    <definedName name="อส" localSheetId="5">[568]Ass!$W$70</definedName>
    <definedName name="อส" localSheetId="4">[568]Ass!$W$70</definedName>
    <definedName name="อส" localSheetId="0">[571]Ass!$W$70</definedName>
    <definedName name="อส">[568]Ass!$W$70</definedName>
    <definedName name="อส7_1">#REF!</definedName>
    <definedName name="อส7_111">#REF!</definedName>
    <definedName name="อส7.1" localSheetId="10">#REF!</definedName>
    <definedName name="อส7.1" localSheetId="8">#REF!</definedName>
    <definedName name="อส7.1" localSheetId="5">#REF!</definedName>
    <definedName name="อส7.1" localSheetId="3">#REF!</definedName>
    <definedName name="อส7.1" localSheetId="4">#REF!</definedName>
    <definedName name="อส7.1" localSheetId="2">#REF!</definedName>
    <definedName name="อส7.1">#REF!</definedName>
    <definedName name="อส7.111" localSheetId="10">#REF!</definedName>
    <definedName name="อส7.111" localSheetId="2">#REF!</definedName>
    <definedName name="อส7.111">#REF!</definedName>
    <definedName name="อส7.4" localSheetId="4">#REF!</definedName>
    <definedName name="อส7.4">#REF!</definedName>
    <definedName name="ออ" localSheetId="10">IF(#REF!&gt;=[0]!AA,"",#REF!+1)</definedName>
    <definedName name="ออ" localSheetId="8">IF(#REF!&gt;=AA,"",#REF!+1)</definedName>
    <definedName name="ออ" localSheetId="5">IF(#REF!&gt;=AA,"",#REF!+1)</definedName>
    <definedName name="ออ" localSheetId="7">IF(#REF!&gt;=AA,"",#REF!+1)</definedName>
    <definedName name="ออ" localSheetId="3">IF(#REF!&gt;=AA,"",#REF!+1)</definedName>
    <definedName name="ออ" localSheetId="4">IF(#REF!&gt;=AA,"",#REF!+1)</definedName>
    <definedName name="ออ" localSheetId="9">IF(#REF!&gt;=AA,"",#REF!+1)</definedName>
    <definedName name="ออ" localSheetId="2">IF(#REF!&gt;=[0]!AA,"",#REF!+1)</definedName>
    <definedName name="ออ" localSheetId="0">IF(#REF!&gt;=AA,"",#REF!+1)</definedName>
    <definedName name="ออ">IF(#REF!&gt;=AA,"",#REF!+1)</definedName>
    <definedName name="ออ_อ_">NA()</definedName>
    <definedName name="ออ_อ_อแ">#N/A</definedName>
    <definedName name="ออมทรัพย์" localSheetId="5">[28]finance!#REF!</definedName>
    <definedName name="ออมทรัพย์">[28]finance!#REF!</definedName>
    <definedName name="ออมสิน" localSheetId="5">#REF!</definedName>
    <definedName name="ออมสิน">#REF!</definedName>
    <definedName name="ออออ">#N/A</definedName>
    <definedName name="ออิอื">#N/A</definedName>
    <definedName name="ออิอือแ" localSheetId="10">IF(#REF!&gt;=[0]!GHKHGKGHJ,"",#REF!+1)</definedName>
    <definedName name="ออิอือแ" localSheetId="8">#N/A</definedName>
    <definedName name="ออิอือแ" localSheetId="5">IF(#REF!&gt;=GHKHGKGHJ,"",#REF!+1)</definedName>
    <definedName name="ออิอือแ" localSheetId="7">IF(#REF!&gt;=GHKHGKGHJ,"",#REF!+1)</definedName>
    <definedName name="ออิอือแ" localSheetId="3">IF(#REF!&gt;=GHKHGKGHJ,"",#REF!+1)</definedName>
    <definedName name="ออิอือแ" localSheetId="4">IF(#REF!&gt;=GHKHGKGHJ,"",#REF!+1)</definedName>
    <definedName name="ออิอือแ" localSheetId="9">IF(#REF!&gt;=GHKHGKGHJ,"",#REF!+1)</definedName>
    <definedName name="ออิอือแ" localSheetId="2">IF(#REF!&gt;=[0]!GHKHGKGHJ,"",#REF!+1)</definedName>
    <definedName name="ออิอือแ" localSheetId="0">IF(#REF!&gt;=GHKHGKGHJ,"",#REF!+1)</definedName>
    <definedName name="ออิอือแ">IF(#REF!&gt;=GHKHGKGHJ,"",#REF!+1)</definedName>
    <definedName name="อแอปปดอ_อ">#N/A</definedName>
    <definedName name="อแอปปดอิอ" localSheetId="8">#N/A</definedName>
    <definedName name="อแอปปดอิอ" localSheetId="9">IF(poioii&gt;[0]!First_Payment,1,"")</definedName>
    <definedName name="อแอปปดอิอ">#N/A</definedName>
    <definedName name="อะไรว่ะ" localSheetId="5">[572]finance!#REF!</definedName>
    <definedName name="อะไรว่ะ" localSheetId="3">[572]finance!#REF!</definedName>
    <definedName name="อะไรว่ะ" localSheetId="0">[572]finance!#REF!</definedName>
    <definedName name="อะไรว่ะ">[572]finance!#REF!</definedName>
    <definedName name="อะไรโว_ย">#REF!</definedName>
    <definedName name="อะไรโว้ย" localSheetId="10">#REF!</definedName>
    <definedName name="อะไรโว้ย" localSheetId="8">#REF!</definedName>
    <definedName name="อะไรโว้ย" localSheetId="5">#REF!</definedName>
    <definedName name="อะไรโว้ย" localSheetId="3">#REF!</definedName>
    <definedName name="อะไรโว้ย" localSheetId="4">#REF!</definedName>
    <definedName name="อะไรโว้ย" localSheetId="2">#REF!</definedName>
    <definedName name="อะไรโว้ย">#REF!</definedName>
    <definedName name="อัตราดอกเบี้ย" localSheetId="10">#REF!</definedName>
    <definedName name="อัตราดอกเบี้ย" localSheetId="8">#REF!</definedName>
    <definedName name="อัตราดอกเบี้ย" localSheetId="9">#REF!</definedName>
    <definedName name="อัตราดอกเบี้ย" localSheetId="2">#REF!</definedName>
    <definedName name="อัตราดอกเบี้ย">#REF!</definedName>
    <definedName name="อัตราส่วน" localSheetId="10">#REF!</definedName>
    <definedName name="อัตราส่วน" localSheetId="2">#REF!</definedName>
    <definedName name="อัตราส่วน">#REF!</definedName>
    <definedName name="อับราเฮง" localSheetId="8">#N/A</definedName>
    <definedName name="อับราเฮง" localSheetId="9">IF(#REF!&lt;0.05,0,IF(Payment.Number&lt;=งบสรรพากร!Free_Principle,[0]!Loan_Amount*_ps100,[0]!Fix_Pay))</definedName>
    <definedName name="อับราเฮง">#N/A</definedName>
    <definedName name="อับราเฮง1" localSheetId="10">IF(#REF!&lt;0.05,0,#REF!*[0]!__ps100)</definedName>
    <definedName name="อับราเฮง1" localSheetId="8">IF(#REF!&lt;0.05,0,#REF!*_ps100)</definedName>
    <definedName name="อับราเฮง1" localSheetId="5">IF(#REF!&lt;0.05,0,#REF!*[0]!__ps100)</definedName>
    <definedName name="อับราเฮง1" localSheetId="3">IF(#REF!&lt;0.05,0,#REF!*[0]!__ps100)</definedName>
    <definedName name="อับราเฮง1" localSheetId="4">IF(#REF!&lt;0.05,0,#REF!*[0]!__ps100)</definedName>
    <definedName name="อับราเฮง1" localSheetId="9">IF(#REF!&lt;0.05,0,#REF!*_ps100)</definedName>
    <definedName name="อับราเฮง1" localSheetId="2">IF(#REF!&lt;0.05,0,#REF!*[0]!_ps100)</definedName>
    <definedName name="อับราเฮง1" localSheetId="0">IF(#REF!&lt;0.05,0,#REF!*__ps100)</definedName>
    <definedName name="อับราเฮง1">IF(#REF!&lt;0.05,0,#REF!*_ps100)</definedName>
    <definedName name="อัมฮัง" localSheetId="8">[573]สรุปยอดขาย!Interest_Rate/12</definedName>
    <definedName name="อัมฮัง" localSheetId="9">[573]สรุปยอดขาย!Interest_Rate/12</definedName>
    <definedName name="อัมฮัง">#N/A</definedName>
    <definedName name="อา">#N/A</definedName>
    <definedName name="อาโก" localSheetId="5">#REF!</definedName>
    <definedName name="อาโก" localSheetId="3">#REF!</definedName>
    <definedName name="อาโก" localSheetId="4">#REF!</definedName>
    <definedName name="อาโก">#REF!</definedName>
    <definedName name="อำนาจ" localSheetId="10">IF([574]PAYMENT!$A1="",0,[574]PAYMENT!$E1048576+[574]PAYMENT!$B1)</definedName>
    <definedName name="อำนาจ" localSheetId="8">IF([562]PAYMENT!$A1="",0,[562]PAYMENT!$E1048576+[562]PAYMENT!$B1)</definedName>
    <definedName name="อำนาจ" localSheetId="5">IF([575]PAYMENT!$A1="",0,[575]PAYMENT!$E1048576+[575]PAYMENT!$B1)</definedName>
    <definedName name="อำนาจ" localSheetId="3">IF([575]PAYMENT!$A1="",0,[575]PAYMENT!$E1048576+[575]PAYMENT!$B1)</definedName>
    <definedName name="อำนาจ" localSheetId="4">IF([575]PAYMENT!$A1="",0,[575]PAYMENT!$E1048576+[575]PAYMENT!$B1)</definedName>
    <definedName name="อำนาจ" localSheetId="2">IF([576]payment!$A1="",0,[576]payment!$E1048576+[576]payment!$B1)</definedName>
    <definedName name="อำนาจ" localSheetId="0">IF([577]PAYMENT!$A1="",0,[577]PAYMENT!$E1048576+[577]PAYMENT!$B1)</definedName>
    <definedName name="อำนาจ">IF([578]PAYMENT!$A1="",0,[578]PAYMENT!$E1048576+[578]PAYMENT!$B1)</definedName>
    <definedName name="อิ">#N/A</definedName>
    <definedName name="อิอแอแ" localSheetId="8">#N/A</definedName>
    <definedName name="อิอแอแ" localSheetId="9">[0]!Interest_Rate/12</definedName>
    <definedName name="อิอแอแ">#N/A</definedName>
    <definedName name="อิอิ" localSheetId="10">IF(#REF!&gt;=[0]!เดดแด้,"",#REF!+1)</definedName>
    <definedName name="อิอิ" localSheetId="8">IF(#REF!&gt;=เดดแด้,"",#REF!+1)</definedName>
    <definedName name="อิอิ" localSheetId="5">IF(#REF!&gt;=เดดแด้,"",#REF!+1)</definedName>
    <definedName name="อิอิ" localSheetId="7">IF(#REF!&gt;=เดดแด้,"",#REF!+1)</definedName>
    <definedName name="อิอิ" localSheetId="3">IF(#REF!&gt;=เดดแด้,"",#REF!+1)</definedName>
    <definedName name="อิอิ" localSheetId="4">IF(#REF!&gt;=เดดแด้,"",#REF!+1)</definedName>
    <definedName name="อิอิ" localSheetId="9">IF(#REF!&gt;=เดดแด้,"",#REF!+1)</definedName>
    <definedName name="อิอิ" localSheetId="2">IF(#REF!&gt;=[0]!เดดแด้,"",#REF!+1)</definedName>
    <definedName name="อิอิ" localSheetId="0">IF(#REF!&gt;=เดดแด้,"",#REF!+1)</definedName>
    <definedName name="อิอิ">IF(#REF!&gt;=เดดแด้,"",#REF!+1)</definedName>
    <definedName name="อิอือิอือิ" localSheetId="10">IF(#REF!&lt;0.05,0,#REF!*[0]!อิอแอแ)</definedName>
    <definedName name="อิอือิอือิ" localSheetId="8">IF(#REF!&lt;0.05,0,#REF!*Statement!อิอแอแ)</definedName>
    <definedName name="อิอือิอือิ" localSheetId="5">IF(#REF!&lt;0.05,0,#REF!*อิอแอแ)</definedName>
    <definedName name="อิอือิอือิ" localSheetId="7">IF(#REF!&lt;0.05,0,#REF!*อิอแอแ)</definedName>
    <definedName name="อิอือิอือิ" localSheetId="3">IF(#REF!&lt;0.05,0,#REF!*อิอแอแ)</definedName>
    <definedName name="อิอือิอือิ" localSheetId="4">IF(#REF!&lt;0.05,0,#REF!*อิอแอแ)</definedName>
    <definedName name="อิอือิอือิ" localSheetId="9">IF(#REF!&lt;0.05,0,#REF!*งบสรรพากร!อิอแอแ)</definedName>
    <definedName name="อิอือิอือิ" localSheetId="2">IF(#REF!&lt;0.05,0,#REF!*[0]!อิอแอแ)</definedName>
    <definedName name="อิอือิอือิ" localSheetId="0">IF(#REF!&lt;0.05,0,#REF!*อิอแอแ)</definedName>
    <definedName name="อิอือิอือิ">IF(#REF!&lt;0.05,0,#REF!*อิอแอแ)</definedName>
    <definedName name="อุปกรณ์">#N/A</definedName>
    <definedName name="เอก" localSheetId="5">#REF!</definedName>
    <definedName name="เอก" localSheetId="3">#REF!</definedName>
    <definedName name="เอก" localSheetId="4">#REF!</definedName>
    <definedName name="เอก">#REF!</definedName>
    <definedName name="เอกช_ย">NA()</definedName>
    <definedName name="เอกช_ยล_ท_ต__ง">#NAME?+#NAME?</definedName>
    <definedName name="เอกช_ยไลท_ต__ง">#REF!</definedName>
    <definedName name="เอกชัย">#N/A</definedName>
    <definedName name="เอกชัยล้ท์ติ้ง" localSheetId="10">Scheduled_Payment+Extra_Payment</definedName>
    <definedName name="เอกชัยล้ท์ติ้ง" localSheetId="8">Scheduled_Payment+Extra_Payment</definedName>
    <definedName name="เอกชัยล้ท์ติ้ง" localSheetId="5">Scheduled_Payment+Extra_Payment</definedName>
    <definedName name="เอกชัยล้ท์ติ้ง" localSheetId="3">Scheduled_Payment+Extra_Payment</definedName>
    <definedName name="เอกชัยล้ท์ติ้ง" localSheetId="4">Scheduled_Payment+Extra_Payment</definedName>
    <definedName name="เอกชัยล้ท์ติ้ง" localSheetId="9">Scheduled_Payment+Extra_Payment</definedName>
    <definedName name="เอกชัยล้ท์ติ้ง" localSheetId="2">Scheduled_Payment+Extra_Payment</definedName>
    <definedName name="เอกชัยล้ท์ติ้ง" localSheetId="0">Scheduled_Payment+Extra_Payment</definedName>
    <definedName name="เอกชัยล้ท์ติ้ง">Scheduled_Payment+Extra_Payment</definedName>
    <definedName name="เอกชัยไล้ท์ติ้ง">#N/A</definedName>
    <definedName name="เอกชียไลท์ติ้ง" localSheetId="10">#REF!</definedName>
    <definedName name="เอกชียไลท์ติ้ง" localSheetId="5">#REF!</definedName>
    <definedName name="เอกชียไลท์ติ้ง" localSheetId="3">#REF!</definedName>
    <definedName name="เอกชียไลท์ติ้ง" localSheetId="4">#REF!</definedName>
    <definedName name="เอกชียไลท์ติ้ง" localSheetId="2">#REF!</definedName>
    <definedName name="เอกชียไลท์ติ้ง">#REF!</definedName>
    <definedName name="เอกสรแนบ" localSheetId="5">[428]FS!$F$90:$G$91,[428]FS!$I$90:$I$91,[428]FS!$K$90:$K$91,[428]FS!$F$93:$G$93,[428]FS!$I$93,[428]FS!$K$93,[428]FS!$F$95:$G$96,[428]FS!$I$95:$I$96,[428]FS!$K$95:$K$96,[428]FS!$F$98:$G$99,[428]FS!$I$98:$I$99,[428]FS!$K$98:$K$99,[428]FS!$F$101:$G$101,[428]FS!$I$101,[428]FS!$K$101,[428]FS!$F$103:$G$103,[428]FS!$I$103,[428]FS!$K$103,[428]FS!$F$105:$G$105,[428]FS!$I$105,[428]FS!$K$105</definedName>
    <definedName name="เอกสรแนบ" localSheetId="4">[428]FS!$F$90:$G$91,[428]FS!$I$90:$I$91,[428]FS!$K$90:$K$91,[428]FS!$F$93:$G$93,[428]FS!$I$93,[428]FS!$K$93,[428]FS!$F$95:$G$96,[428]FS!$I$95:$I$96,[428]FS!$K$95:$K$96,[428]FS!$F$98:$G$99,[428]FS!$I$98:$I$99,[428]FS!$K$98:$K$99,[428]FS!$F$101:$G$101,[428]FS!$I$101,[428]FS!$K$101,[428]FS!$F$103:$G$103,[428]FS!$I$103,[428]FS!$K$103,[428]FS!$F$105:$G$105,[428]FS!$I$105,[428]FS!$K$105</definedName>
    <definedName name="เอกสรแนบ" localSheetId="0">[499]FS!$F$90:$G$91,[499]FS!$I$90:$I$91,[499]FS!$K$90:$K$91,[499]FS!$F$93:$G$93,[499]FS!$I$93,[499]FS!$K$93,[499]FS!$F$95:$G$96,[499]FS!$I$95:$I$96,[499]FS!$K$95:$K$96,[499]FS!$F$98:$G$99,[499]FS!$I$98:$I$99,[499]FS!$K$98:$K$99,[499]FS!$F$101:$G$101,[499]FS!$I$101,[499]FS!$K$101,[499]FS!$F$103:$G$103,[499]FS!$I$103,[499]FS!$K$103,[499]FS!$F$105:$G$105,[499]FS!$I$105,[499]FS!$K$105</definedName>
    <definedName name="เอกสรแนบ">[428]FS!$F$90:$G$91,[428]FS!$I$90:$I$91,[428]FS!$K$90:$K$91,[428]FS!$F$93:$G$93,[428]FS!$I$93,[428]FS!$K$93,[428]FS!$F$95:$G$96,[428]FS!$I$95:$I$96,[428]FS!$K$95:$K$96,[428]FS!$F$98:$G$99,[428]FS!$I$98:$I$99,[428]FS!$K$98:$K$99,[428]FS!$F$101:$G$101,[428]FS!$I$101,[428]FS!$K$101,[428]FS!$F$103:$G$103,[428]FS!$I$103,[428]FS!$K$103,[428]FS!$F$105:$G$105,[428]FS!$I$105,[428]FS!$K$105</definedName>
    <definedName name="เอกสาร" localSheetId="5">#REF!</definedName>
    <definedName name="เอกสาร" localSheetId="3">#REF!</definedName>
    <definedName name="เอกสาร" localSheetId="4">#REF!</definedName>
    <definedName name="เอกสาร">#REF!</definedName>
    <definedName name="เอกสารแนบ" localSheetId="10">DATE(YEAR([25]!Loan_Start),MONTH([25]!Loan_Start)+[0]!Payment_Number,DAY([25]!Loan_Start))</definedName>
    <definedName name="เอกสารแนบ" localSheetId="8">DATE(YEAR([19]!Loan_Start),MONTH([19]!Loan_Start)+Statement!Payment_Number,DAY([19]!Loan_Start))</definedName>
    <definedName name="เอกสารแนบ" localSheetId="5">DATE(YEAR([26]!Loan_Start),MONTH([26]!Loan_Start)+ความต้องการ!Payment_Number,DAY([26]!Loan_Start))</definedName>
    <definedName name="เอกสารแนบ" localSheetId="3">DATE(YEAR([26]!Loan_Start),MONTH([26]!Loan_Start)+[0]!Payment_Number,DAY([26]!Loan_Start))</definedName>
    <definedName name="เอกสารแนบ" localSheetId="4">DATE(YEAR([26]!Loan_Start),MONTH([26]!Loan_Start)+งบการเงิน!Payment_Number,DAY([26]!Loan_Start))</definedName>
    <definedName name="เอกสารแนบ" localSheetId="9">DATE(YEAR([7]!Loan_Start),MONTH([7]!Loan_Start)+งบสรรพากร!Payment_Number,DAY([7]!Loan_Start))</definedName>
    <definedName name="เอกสารแนบ" localSheetId="2">DATE(YEAR([19]!Loan_Start),MONTH([19]!Loan_Start)+[7]!Payment_Number,DAY([19]!Loan_Start))</definedName>
    <definedName name="เอกสารแนบ" localSheetId="0">DATE(YEAR([19]!Loan_Start),MONTH([19]!Loan_Start)+รายละเอียด!Payment_Number,DAY([19]!Loan_Start))</definedName>
    <definedName name="เอกสารแนบ">DATE(YEAR([19]!Loan_Start),MONTH([19]!Loan_Start)+[7]!Payment_Number,DAY([19]!Loan_Start))</definedName>
    <definedName name="เอกสารแนบ_4_1" localSheetId="10">#REF!</definedName>
    <definedName name="เอกสารแนบ_4_1" localSheetId="8">#REF!</definedName>
    <definedName name="เอกสารแนบ_4_1" localSheetId="5">#REF!</definedName>
    <definedName name="เอกสารแนบ_4_1" localSheetId="3">#REF!</definedName>
    <definedName name="เอกสารแนบ_4_1" localSheetId="4">#REF!</definedName>
    <definedName name="เอกสารแนบ_4_1" localSheetId="2">#REF!</definedName>
    <definedName name="เอกสารแนบ_4_1">#REF!</definedName>
    <definedName name="เอกสารแนบ5" localSheetId="10">#REF!</definedName>
    <definedName name="เอกสารแนบ5" localSheetId="2">#REF!</definedName>
    <definedName name="เอกสารแนบ5">#REF!</definedName>
    <definedName name="เอสพริ้นท์">IF(#REF!&gt;=GHKHGKGHJ,"",#REF!+1)</definedName>
    <definedName name="แ" localSheetId="8">#N/A</definedName>
    <definedName name="แ" localSheetId="5">#N/A</definedName>
    <definedName name="แ" localSheetId="4">#N/A</definedName>
    <definedName name="แ" localSheetId="9">Scheduled_Payment+Extra_Payment</definedName>
    <definedName name="แ" localSheetId="0">'[9]รายชื่อบริษัทเช่า ปี 55'!Interest_Rate/12</definedName>
    <definedName name="แ">#N/A</definedName>
    <definedName name="แอ">#N/A</definedName>
    <definedName name="แอกห">#N/A</definedName>
    <definedName name="แอดเ" localSheetId="10">IF(#REF!&gt;=[0]!ม่,"",#REF!+1)</definedName>
    <definedName name="แอดเ" localSheetId="8">IF(#REF!&gt;=ม่,"",#REF!+1)</definedName>
    <definedName name="แอดเ" localSheetId="5">IF(#REF!&gt;=ม่,"",#REF!+1)</definedName>
    <definedName name="แอดเ" localSheetId="7">IF(#REF!&gt;=ม่,"",#REF!+1)</definedName>
    <definedName name="แอดเ" localSheetId="3">IF(#REF!&gt;=ม่,"",#REF!+1)</definedName>
    <definedName name="แอดเ" localSheetId="4">IF(#REF!&gt;=ม่,"",#REF!+1)</definedName>
    <definedName name="แอดเ" localSheetId="9">IF(#REF!&gt;=ม่,"",#REF!+1)</definedName>
    <definedName name="แอดเ" localSheetId="2">IF(#REF!&gt;=[0]!ม่,"",#REF!+1)</definedName>
    <definedName name="แอดเ" localSheetId="0">IF(#REF!&gt;=ม่,"",#REF!+1)</definedName>
    <definedName name="แอดเ">IF(#REF!&gt;=ม่,"",#REF!+1)</definedName>
    <definedName name="โอดี" localSheetId="5">[428]FS!$F$55:$G$68,[428]FS!$I$55:$I$68,[428]FS!$K$55:$K$68,[428]FS!$F$70:$G$76,[428]FS!$I$70:$I$76,[428]FS!$K$70:$K$76,[428]FS!$F$79:$G$85,[428]FS!$I$79:$I$85,[428]FS!$K$79:$K$85</definedName>
    <definedName name="โอดี" localSheetId="4">[428]FS!$F$55:$G$68,[428]FS!$I$55:$I$68,[428]FS!$K$55:$K$68,[428]FS!$F$70:$G$76,[428]FS!$I$70:$I$76,[428]FS!$K$70:$K$76,[428]FS!$F$79:$G$85,[428]FS!$I$79:$I$85,[428]FS!$K$79:$K$85</definedName>
    <definedName name="โอดี" localSheetId="0">[499]FS!$F$55:$G$68,[499]FS!$I$55:$I$68,[499]FS!$K$55:$K$68,[499]FS!$F$70:$G$76,[499]FS!$I$70:$I$76,[499]FS!$K$70:$K$76,[499]FS!$F$79:$G$85,[499]FS!$I$79:$I$85,[499]FS!$K$79:$K$85</definedName>
    <definedName name="โอดี">[428]FS!$F$55:$G$68,[428]FS!$I$55:$I$68,[428]FS!$K$55:$K$68,[428]FS!$F$70:$G$76,[428]FS!$I$70:$I$76,[428]FS!$K$70:$K$76,[428]FS!$F$79:$G$85,[428]FS!$I$79:$I$85,[428]FS!$K$79:$K$85</definedName>
    <definedName name="โอภา">#N/A</definedName>
    <definedName name="โอภาชาติ" localSheetId="5">IF([579]Payment1!$G1048576&lt;0.05,0,[579]Payment1!$G1048576*โอภา)</definedName>
    <definedName name="โอภาชาติ" localSheetId="3">IF([579]Payment1!$G1048576&lt;0.05,0,[579]Payment1!$G1048576*โอภา)</definedName>
    <definedName name="โอภาชาติ" localSheetId="0">IF([579]Payment1!$G1048576&lt;0.05,0,[579]Payment1!$G1048576*โอภา)</definedName>
    <definedName name="โอภาชาติ">IF([579]Payment1!$G1048576&lt;0.05,0,[579]Payment1!$G1048576*โอภา)</definedName>
    <definedName name="ฯฏ" localSheetId="10">[28]finance!#REF!</definedName>
    <definedName name="ฯฏ" localSheetId="8">[568]finance!#REF!</definedName>
    <definedName name="ฯฏ" localSheetId="5">[28]finance!#REF!</definedName>
    <definedName name="ฯฏ" localSheetId="3">[28]finance!#REF!</definedName>
    <definedName name="ฯฏ" localSheetId="4">[28]finance!#REF!</definedName>
    <definedName name="ฯฏ" localSheetId="2">[28]finance!#REF!</definedName>
    <definedName name="ฯฏ" localSheetId="0">[568]finance!#REF!</definedName>
    <definedName name="ฯฏ">[28]finance!#REF!</definedName>
    <definedName name="ารา" localSheetId="8">#N/A</definedName>
    <definedName name="ารา" localSheetId="9">([0]!Term_In_Year*12)+[0]!Term_In_Month</definedName>
    <definedName name="ารา">#N/A</definedName>
    <definedName name="าสววสา" localSheetId="10">IF([0]!djsdhjf&gt;'DSCR (2)'!First_Payment,1,"")</definedName>
    <definedName name="าสววสา" localSheetId="8">IF(Statement!djsdhjf&gt;[343]!First_Payment,1,"")</definedName>
    <definedName name="าสววสา" localSheetId="5">#N/A</definedName>
    <definedName name="าสววสา" localSheetId="3">#N/A</definedName>
    <definedName name="าสววสา" localSheetId="9">IF(งบสรรพากร!djsdhjf&gt;[343]!First_Payment,1,"")</definedName>
    <definedName name="าสววสา" localSheetId="2">#N/A</definedName>
    <definedName name="าสววสา" localSheetId="0">#N/A</definedName>
    <definedName name="าสววสา">IF(djsdhjf&gt;[0]!First_Payment,1,"")</definedName>
    <definedName name="าสววสา_1">#N/A</definedName>
    <definedName name="าสววสา_2">#N/A</definedName>
    <definedName name="าาาส" localSheetId="8">#N/A</definedName>
    <definedName name="าาาส" localSheetId="9">IF([0]!Total.Payment&gt;[0]!First_Payment,1,"")</definedName>
    <definedName name="าาาส">#N/A</definedName>
    <definedName name="าาาา">#N/A</definedName>
    <definedName name="เ">#N/A</definedName>
    <definedName name="เเอ_าเ">NA()</definedName>
    <definedName name="เเอ่าเ">#N/A</definedName>
    <definedName name="เเเเด_ก">#N/A</definedName>
    <definedName name="เเเเด_ก_1">#N/A</definedName>
    <definedName name="เเเเด_ก_2">#N/A</definedName>
    <definedName name="เเเเด้ก" localSheetId="5">#N/A</definedName>
    <definedName name="เเเเด้ก" localSheetId="4">#N/A</definedName>
    <definedName name="เเเเด้ก" localSheetId="0">IF(#REF!&lt;0.05,0,#REF!*'[9]รายชื่อบริษัทเช่า ปี 55'!Interest.Period)</definedName>
    <definedName name="เเเเด้ก">#N/A</definedName>
    <definedName name="แแแ" localSheetId="8">#N/A</definedName>
    <definedName name="แแแ" localSheetId="9">[0]!Interest_Rate/12</definedName>
    <definedName name="แแแ">#N/A</definedName>
    <definedName name="แแแแแแแแแแ" localSheetId="10">#REF!</definedName>
    <definedName name="แแแแแแแแแแ" localSheetId="8">#REF!</definedName>
    <definedName name="แแแแแแแแแแ" localSheetId="5">#REF!</definedName>
    <definedName name="แแแแแแแแแแ" localSheetId="3">#REF!</definedName>
    <definedName name="แแแแแแแแแแ" localSheetId="4">#REF!</definedName>
    <definedName name="แแแแแแแแแแ" localSheetId="2">#REF!</definedName>
    <definedName name="แแแแแแแแแแ">#REF!</definedName>
    <definedName name="ๅ" localSheetId="10">#REF!</definedName>
    <definedName name="ๅ" localSheetId="8">#REF!</definedName>
    <definedName name="ๅ" localSheetId="5">#REF!</definedName>
    <definedName name="ๅ" localSheetId="3">#REF!</definedName>
    <definedName name="ๅ" localSheetId="4">#REF!</definedName>
    <definedName name="ๅ" localSheetId="2">#REF!</definedName>
    <definedName name="ๅ">#REF!</definedName>
    <definedName name="건">#N/A</definedName>
    <definedName name="결과">#N/A</definedName>
    <definedName name="금형단가">89064</definedName>
    <definedName name="기록읽기">"Rectangle 62"</definedName>
    <definedName name="기아단가">89064</definedName>
    <definedName name="기타1">#N/A</definedName>
    <definedName name="나ㅣ나ㅣㄴ">#N/A</definedName>
    <definedName name="내까">#N/A</definedName>
    <definedName name="ㄹㅇㄴㅁㄹㄴ">#N/A</definedName>
    <definedName name="류창렬">#N/A</definedName>
    <definedName name="매크로123">#N/A</definedName>
    <definedName name="매크로1245">#N/A</definedName>
    <definedName name="매크로14">#N/A</definedName>
    <definedName name="매크로15">#N/A</definedName>
    <definedName name="매크로16">#N/A</definedName>
    <definedName name="매크로17">#N/A</definedName>
    <definedName name="매크로6">#N/A</definedName>
    <definedName name="매크로7">#N/A</definedName>
    <definedName name="ㅂㅂㅂ">#N/A</definedName>
    <definedName name="별도">#N/A</definedName>
    <definedName name="보고">#N/A</definedName>
    <definedName name="보고서">#N/A</definedName>
    <definedName name="상세내역">#N/A</definedName>
    <definedName name="상세내용">#N/A</definedName>
    <definedName name="새시">#N/A</definedName>
    <definedName name="샤시M">#N/A</definedName>
    <definedName name="샤시MD일">#N/A</definedName>
    <definedName name="선ㄹ허">#N/A</definedName>
    <definedName name="설비">#N/A</definedName>
    <definedName name="소하단가">89064</definedName>
    <definedName name="신뢰">#N/A</definedName>
    <definedName name="신뢰성">#N/A</definedName>
    <definedName name="신뢰성설비">#N/A</definedName>
    <definedName name="실시">#N/A</definedName>
    <definedName name="ㅇㄹㅇㄹㅇㄹ">#N/A</definedName>
    <definedName name="원가">#N/A</definedName>
    <definedName name="원가비교">#N/A</definedName>
    <definedName name="의장현황">#N/A</definedName>
    <definedName name="입찰">#N/A</definedName>
    <definedName name="입찰결과">#N/A</definedName>
    <definedName name="재털이">#N/A</definedName>
    <definedName name="전체현황1">#N/A</definedName>
    <definedName name="주요차이">#N/A</definedName>
    <definedName name="주요차이내역">#N/A</definedName>
    <definedName name="주요차이내역2">#N/A</definedName>
    <definedName name="지그">#N/A</definedName>
    <definedName name="차이">#N/A</definedName>
    <definedName name="현대단가">107630</definedName>
    <definedName name="현황">#N/A</definedName>
    <definedName name="후드락">#N/A</definedName>
    <definedName name="ㅏㅏㅏㅏㅏ">#N/A</definedName>
    <definedName name="ㅡㅇ">#N/A</definedName>
    <definedName name="ㅡㅗ">#N/A</definedName>
    <definedName name="ㅣㅣ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8" i="10" l="1"/>
  <c r="F15" i="7"/>
  <c r="F16" i="7"/>
  <c r="F9" i="34"/>
  <c r="B22" i="7"/>
  <c r="B23" i="7" s="1"/>
  <c r="E59" i="48"/>
  <c r="D50" i="22"/>
  <c r="D51" i="22"/>
  <c r="E51" i="22"/>
  <c r="I7" i="36"/>
  <c r="I6" i="36"/>
  <c r="I9" i="36"/>
  <c r="B21" i="34"/>
  <c r="F5" i="34" s="1"/>
  <c r="K10" i="54"/>
  <c r="AD9" i="54"/>
  <c r="AD8" i="54"/>
  <c r="AD7" i="54"/>
  <c r="AD6" i="54"/>
  <c r="AD5" i="54"/>
  <c r="AD4" i="54"/>
  <c r="H61" i="32"/>
  <c r="AD58" i="10"/>
  <c r="Z51" i="10"/>
  <c r="V51" i="10"/>
  <c r="AD43" i="10"/>
  <c r="AD42" i="10"/>
  <c r="AD41" i="10"/>
  <c r="AD40" i="10"/>
  <c r="AD36" i="10"/>
  <c r="L11" i="32"/>
  <c r="F49" i="22"/>
  <c r="F50" i="22" s="1"/>
  <c r="F51" i="22" s="1"/>
  <c r="E49" i="22"/>
  <c r="E50" i="22" s="1"/>
  <c r="D49" i="22"/>
  <c r="C49" i="22"/>
  <c r="C50" i="22" s="1"/>
  <c r="C51" i="22" s="1"/>
  <c r="B49" i="22"/>
  <c r="B50" i="22" s="1"/>
  <c r="B51" i="22" s="1"/>
  <c r="AD10" i="54" l="1"/>
  <c r="AD51" i="10"/>
  <c r="C35" i="36" l="1"/>
  <c r="K11" i="36"/>
  <c r="D22" i="7"/>
  <c r="B61" i="7"/>
  <c r="E41" i="48"/>
  <c r="D41" i="48"/>
  <c r="D23" i="7" l="1"/>
  <c r="D61" i="7" s="1"/>
  <c r="H62" i="32"/>
  <c r="E22" i="7"/>
  <c r="C22" i="7"/>
  <c r="M39" i="48"/>
  <c r="E36" i="51"/>
  <c r="F36" i="51"/>
  <c r="C9" i="36"/>
  <c r="C5" i="36"/>
  <c r="C6" i="36"/>
  <c r="B1" i="36"/>
  <c r="L28" i="32"/>
  <c r="N28" i="32"/>
  <c r="H11" i="32"/>
  <c r="D9" i="32"/>
  <c r="B9" i="32"/>
  <c r="D10" i="32"/>
  <c r="B10" i="32"/>
  <c r="A10" i="32"/>
  <c r="D10" i="33"/>
  <c r="E9" i="33" s="1"/>
  <c r="F10" i="33"/>
  <c r="G9" i="33" s="1"/>
  <c r="E8" i="33"/>
  <c r="A1" i="33"/>
  <c r="F24" i="51"/>
  <c r="E24" i="51"/>
  <c r="F14" i="51"/>
  <c r="F25" i="51" s="1"/>
  <c r="E14" i="51"/>
  <c r="Q11" i="32"/>
  <c r="AD17" i="10"/>
  <c r="K4" i="36"/>
  <c r="E23" i="7" l="1"/>
  <c r="E61" i="7" s="1"/>
  <c r="C23" i="7"/>
  <c r="C61" i="7" s="1"/>
  <c r="G8" i="33"/>
  <c r="G5" i="33"/>
  <c r="G11" i="33"/>
  <c r="I9" i="32"/>
  <c r="I15" i="32"/>
  <c r="K15" i="32" s="1"/>
  <c r="M15" i="32" s="1"/>
  <c r="L15" i="32" s="1"/>
  <c r="N15" i="32" s="1"/>
  <c r="I14" i="32"/>
  <c r="K14" i="32" s="1"/>
  <c r="M14" i="32" s="1"/>
  <c r="J11" i="32"/>
  <c r="H13" i="32"/>
  <c r="I13" i="32" s="1"/>
  <c r="I12" i="32"/>
  <c r="K12" i="32" s="1"/>
  <c r="M12" i="32" s="1"/>
  <c r="F37" i="51"/>
  <c r="I10" i="32"/>
  <c r="E25" i="51"/>
  <c r="E37" i="51" s="1"/>
  <c r="J15" i="33"/>
  <c r="K10" i="34"/>
  <c r="G15" i="33"/>
  <c r="E15" i="33"/>
  <c r="M7" i="34"/>
  <c r="M8" i="34"/>
  <c r="I8" i="34"/>
  <c r="M6" i="34"/>
  <c r="AD21" i="10"/>
  <c r="AD26" i="10" s="1"/>
  <c r="H60" i="32" s="1"/>
  <c r="Z21" i="10"/>
  <c r="V21" i="10"/>
  <c r="Z17" i="10"/>
  <c r="V17" i="10"/>
  <c r="A1" i="34"/>
  <c r="J15" i="32" l="1"/>
  <c r="H16" i="32"/>
  <c r="Z26" i="10"/>
  <c r="J12" i="32"/>
  <c r="E46" i="7"/>
  <c r="E47" i="7" s="1"/>
  <c r="E68" i="7" s="1"/>
  <c r="E80" i="7" s="1"/>
  <c r="V26" i="10"/>
  <c r="L59" i="32"/>
  <c r="J30" i="48"/>
  <c r="L14" i="32" l="1"/>
  <c r="J13" i="32"/>
  <c r="K13" i="32" s="1"/>
  <c r="N11" i="32"/>
  <c r="F4" i="34" s="1"/>
  <c r="D12" i="36" l="1"/>
  <c r="H4" i="34"/>
  <c r="L60" i="32" l="1"/>
  <c r="L27" i="32" s="1"/>
  <c r="N27" i="32" s="1"/>
  <c r="P27" i="32" l="1"/>
  <c r="Z59" i="10"/>
  <c r="AD59" i="10" l="1"/>
  <c r="H63" i="32" s="1"/>
  <c r="L63" i="32" s="1"/>
  <c r="L30" i="32" s="1"/>
  <c r="N30" i="32" s="1"/>
  <c r="F58" i="22"/>
  <c r="F57" i="22"/>
  <c r="F56" i="22"/>
  <c r="F55" i="22"/>
  <c r="F54" i="22"/>
  <c r="E59" i="22"/>
  <c r="E60" i="22" s="1"/>
  <c r="E61" i="22" s="1"/>
  <c r="K66" i="7"/>
  <c r="J66" i="7"/>
  <c r="J67" i="7" s="1"/>
  <c r="F62" i="7"/>
  <c r="F63" i="7" s="1"/>
  <c r="F64" i="7" s="1"/>
  <c r="F65" i="7" s="1"/>
  <c r="F66" i="7" s="1"/>
  <c r="J38" i="7"/>
  <c r="J39" i="7" s="1"/>
  <c r="K38" i="7"/>
  <c r="D46" i="7"/>
  <c r="D47" i="7" s="1"/>
  <c r="D68" i="7" s="1"/>
  <c r="D80" i="7" s="1"/>
  <c r="B46" i="7"/>
  <c r="B47" i="7" s="1"/>
  <c r="B68" i="7" s="1"/>
  <c r="B80" i="7" s="1"/>
  <c r="F34" i="7"/>
  <c r="F35" i="7" s="1"/>
  <c r="I16" i="49"/>
  <c r="I7" i="49"/>
  <c r="F59" i="22" l="1"/>
  <c r="J63" i="7"/>
  <c r="C46" i="7"/>
  <c r="C47" i="7" s="1"/>
  <c r="C68" i="7" s="1"/>
  <c r="C80" i="7" s="1"/>
  <c r="F36" i="7"/>
  <c r="F37" i="7" s="1"/>
  <c r="F38" i="7" s="1"/>
  <c r="F39" i="7" s="1"/>
  <c r="F40" i="7" s="1"/>
  <c r="F41" i="7" s="1"/>
  <c r="F42" i="7" s="1"/>
  <c r="F43" i="7" s="1"/>
  <c r="F44" i="7" s="1"/>
  <c r="F45" i="7" s="1"/>
  <c r="J35" i="7"/>
  <c r="C59" i="22"/>
  <c r="I8" i="36"/>
  <c r="C8" i="36" s="1"/>
  <c r="G20" i="22"/>
  <c r="D13" i="33"/>
  <c r="D17" i="33" s="1"/>
  <c r="E36" i="22"/>
  <c r="C36" i="22"/>
  <c r="C37" i="22" s="1"/>
  <c r="F10" i="7"/>
  <c r="F11" i="7" s="1"/>
  <c r="F12" i="7" s="1"/>
  <c r="V59" i="10"/>
  <c r="L56" i="32"/>
  <c r="N25" i="32" s="1"/>
  <c r="P25" i="32" s="1"/>
  <c r="F60" i="22" l="1"/>
  <c r="F61" i="22" s="1"/>
  <c r="C60" i="22"/>
  <c r="C61" i="22" s="1"/>
  <c r="B15" i="32"/>
  <c r="C10" i="32" s="1"/>
  <c r="I4" i="36"/>
  <c r="C4" i="36" s="1"/>
  <c r="C13" i="46"/>
  <c r="D10" i="46" s="1"/>
  <c r="D13" i="46" s="1"/>
  <c r="H33" i="7" l="1"/>
  <c r="P15" i="32"/>
  <c r="L58" i="32"/>
  <c r="E16" i="33"/>
  <c r="H12" i="36"/>
  <c r="C21" i="36"/>
  <c r="C7" i="36" s="1"/>
  <c r="N21" i="32" l="1"/>
  <c r="N12" i="32"/>
  <c r="I57" i="32"/>
  <c r="N26" i="32" s="1"/>
  <c r="F36" i="22"/>
  <c r="F37" i="22" s="1"/>
  <c r="E37" i="22"/>
  <c r="D7" i="32"/>
  <c r="A7" i="32"/>
  <c r="A6" i="32"/>
  <c r="D5" i="32"/>
  <c r="E6" i="33"/>
  <c r="E7" i="33"/>
  <c r="D14" i="32"/>
  <c r="E9" i="32" s="1"/>
  <c r="F13" i="33" l="1"/>
  <c r="K15" i="33"/>
  <c r="L12" i="32"/>
  <c r="P28" i="32"/>
  <c r="G7" i="33"/>
  <c r="G16" i="33"/>
  <c r="G14" i="33"/>
  <c r="D11" i="32"/>
  <c r="E7" i="32" s="1"/>
  <c r="G6" i="33"/>
  <c r="F17" i="33" l="1"/>
  <c r="G13" i="33"/>
  <c r="L13" i="32"/>
  <c r="L16" i="32" s="1"/>
  <c r="F10" i="34"/>
  <c r="I6" i="34"/>
  <c r="I7" i="34"/>
  <c r="I3" i="34"/>
  <c r="I8" i="32"/>
  <c r="I5" i="32"/>
  <c r="E6" i="32"/>
  <c r="F13" i="7"/>
  <c r="F14" i="7" s="1"/>
  <c r="O15" i="32"/>
  <c r="P11" i="32"/>
  <c r="I6" i="32"/>
  <c r="I7" i="32"/>
  <c r="C11" i="36" l="1"/>
  <c r="I10" i="36"/>
  <c r="M13" i="32"/>
  <c r="J14" i="32"/>
  <c r="N14" i="32"/>
  <c r="F37" i="33"/>
  <c r="F33" i="33"/>
  <c r="F28" i="33"/>
  <c r="G31" i="33" s="1"/>
  <c r="H16" i="22"/>
  <c r="I16" i="22" s="1"/>
  <c r="Q21" i="32"/>
  <c r="D21" i="32"/>
  <c r="D19" i="32"/>
  <c r="D12" i="32"/>
  <c r="B21" i="32"/>
  <c r="B19" i="32"/>
  <c r="B14" i="32"/>
  <c r="C9" i="32" s="1"/>
  <c r="B12" i="32"/>
  <c r="C15" i="32" s="1"/>
  <c r="B8" i="32"/>
  <c r="B5" i="32"/>
  <c r="C16" i="22"/>
  <c r="C15" i="22"/>
  <c r="C14" i="22"/>
  <c r="C13" i="22"/>
  <c r="C12" i="22"/>
  <c r="C11" i="22"/>
  <c r="C10" i="22"/>
  <c r="C9" i="22"/>
  <c r="C8" i="22"/>
  <c r="C7" i="22"/>
  <c r="C6" i="22"/>
  <c r="C5" i="22"/>
  <c r="L62" i="32"/>
  <c r="L29" i="32" s="1"/>
  <c r="F14" i="34"/>
  <c r="P26" i="32"/>
  <c r="N17" i="32"/>
  <c r="C32" i="36" l="1"/>
  <c r="C10" i="36"/>
  <c r="N29" i="32"/>
  <c r="L31" i="32"/>
  <c r="F17" i="7"/>
  <c r="F18" i="7" s="1"/>
  <c r="F19" i="7" s="1"/>
  <c r="F20" i="7" s="1"/>
  <c r="F21" i="7" s="1"/>
  <c r="O14" i="32"/>
  <c r="P14" i="32"/>
  <c r="P30" i="32"/>
  <c r="I16" i="32"/>
  <c r="H20" i="32"/>
  <c r="F38" i="33"/>
  <c r="F19" i="33"/>
  <c r="G32" i="33"/>
  <c r="G33" i="33"/>
  <c r="G20" i="33"/>
  <c r="G18" i="33"/>
  <c r="G27" i="33"/>
  <c r="G26" i="33"/>
  <c r="G37" i="33"/>
  <c r="G36" i="33"/>
  <c r="G35" i="33"/>
  <c r="G22" i="22"/>
  <c r="AR33" i="38"/>
  <c r="AI33" i="38"/>
  <c r="AI52" i="38" s="1"/>
  <c r="S33" i="38"/>
  <c r="AR24" i="38"/>
  <c r="S11" i="38"/>
  <c r="M11" i="38"/>
  <c r="M52" i="38" s="1"/>
  <c r="J16" i="32" l="1"/>
  <c r="I20" i="32"/>
  <c r="H22" i="32"/>
  <c r="I22" i="32" s="1"/>
  <c r="G38" i="33"/>
  <c r="S52" i="38"/>
  <c r="G2" i="22"/>
  <c r="G12" i="36"/>
  <c r="F12" i="36"/>
  <c r="E12" i="36"/>
  <c r="J18" i="32" l="1"/>
  <c r="K18" i="32" s="1"/>
  <c r="K16" i="32"/>
  <c r="K13" i="36"/>
  <c r="G17" i="33"/>
  <c r="C17" i="22"/>
  <c r="C18" i="22" s="1"/>
  <c r="C19" i="22" s="1"/>
  <c r="L20" i="32" l="1"/>
  <c r="L23" i="32"/>
  <c r="M16" i="32"/>
  <c r="G19" i="33"/>
  <c r="F21" i="33"/>
  <c r="G21" i="33" s="1"/>
  <c r="L22" i="32" l="1"/>
  <c r="M22" i="32" s="1"/>
  <c r="M20" i="32"/>
  <c r="M9" i="34"/>
  <c r="M4" i="34"/>
  <c r="D37" i="33" l="1"/>
  <c r="D33" i="33"/>
  <c r="D28" i="33"/>
  <c r="E35" i="33" s="1"/>
  <c r="E14" i="33"/>
  <c r="B31" i="32"/>
  <c r="E11" i="32"/>
  <c r="E12" i="32"/>
  <c r="B11" i="32"/>
  <c r="B13" i="32" s="1"/>
  <c r="D38" i="33" l="1"/>
  <c r="G11" i="32"/>
  <c r="K11" i="32" s="1"/>
  <c r="M11" i="32"/>
  <c r="E13" i="33"/>
  <c r="E37" i="33"/>
  <c r="E32" i="33"/>
  <c r="E31" i="33"/>
  <c r="E27" i="33"/>
  <c r="E33" i="33"/>
  <c r="E26" i="33"/>
  <c r="E11" i="33"/>
  <c r="E36" i="33"/>
  <c r="E20" i="33"/>
  <c r="E18" i="33"/>
  <c r="E5" i="33"/>
  <c r="E14" i="32"/>
  <c r="E21" i="32"/>
  <c r="E5" i="32"/>
  <c r="E19" i="32"/>
  <c r="E17" i="32"/>
  <c r="D13" i="32"/>
  <c r="E8" i="32"/>
  <c r="C5" i="32"/>
  <c r="C14" i="32"/>
  <c r="C19" i="32"/>
  <c r="C17" i="32"/>
  <c r="C8" i="32"/>
  <c r="C21" i="32"/>
  <c r="C12" i="32"/>
  <c r="P17" i="32"/>
  <c r="O11" i="32" l="1"/>
  <c r="D19" i="33"/>
  <c r="D21" i="33" s="1"/>
  <c r="E38" i="33"/>
  <c r="D16" i="32"/>
  <c r="D18" i="32" s="1"/>
  <c r="D15" i="32" s="1"/>
  <c r="E13" i="32"/>
  <c r="Q13" i="32" s="1"/>
  <c r="C13" i="32"/>
  <c r="B16" i="32"/>
  <c r="E15" i="32" l="1"/>
  <c r="E10" i="32"/>
  <c r="E17" i="33"/>
  <c r="O17" i="32"/>
  <c r="E21" i="33"/>
  <c r="E19" i="33"/>
  <c r="E16" i="32"/>
  <c r="C16" i="32"/>
  <c r="D20" i="32" l="1"/>
  <c r="D22" i="32" s="1"/>
  <c r="E18" i="32"/>
  <c r="B20" i="32"/>
  <c r="B22" i="32" s="1"/>
  <c r="C18" i="32"/>
  <c r="E22" i="32" l="1"/>
  <c r="E20" i="32"/>
  <c r="C20" i="32"/>
  <c r="C22" i="32"/>
  <c r="E11" i="28" l="1"/>
  <c r="E14" i="28" s="1"/>
  <c r="Q7" i="28"/>
  <c r="O103" i="1" l="1"/>
  <c r="O104" i="1" s="1"/>
  <c r="N103" i="1"/>
  <c r="N104" i="1" s="1"/>
  <c r="K115" i="1"/>
  <c r="K111" i="1"/>
  <c r="K108" i="1"/>
  <c r="L114" i="1" s="1"/>
  <c r="L107" i="1"/>
  <c r="H115" i="1"/>
  <c r="H111" i="1"/>
  <c r="H108" i="1"/>
  <c r="I117" i="1" s="1"/>
  <c r="I107" i="1"/>
  <c r="H95" i="1"/>
  <c r="I93" i="1"/>
  <c r="I97" i="1"/>
  <c r="I94" i="1"/>
  <c r="I86" i="1"/>
  <c r="H91" i="1"/>
  <c r="I91" i="1" s="1"/>
  <c r="H88" i="1"/>
  <c r="I90" i="1" s="1"/>
  <c r="F88" i="1"/>
  <c r="D88" i="1"/>
  <c r="S8" i="28"/>
  <c r="S9" i="28" s="1"/>
  <c r="P8" i="28"/>
  <c r="O8" i="28"/>
  <c r="N8" i="28"/>
  <c r="L8" i="28"/>
  <c r="H8" i="28"/>
  <c r="F8" i="28"/>
  <c r="E8" i="28"/>
  <c r="F19" i="28"/>
  <c r="Q18" i="28"/>
  <c r="R18" i="28" s="1"/>
  <c r="T8" i="28"/>
  <c r="T9" i="28" s="1"/>
  <c r="K8" i="28"/>
  <c r="J8" i="28"/>
  <c r="I8" i="28"/>
  <c r="G8" i="28"/>
  <c r="M8" i="28"/>
  <c r="H9" i="1"/>
  <c r="I95" i="1" l="1"/>
  <c r="L117" i="1"/>
  <c r="H92" i="1"/>
  <c r="I87" i="1"/>
  <c r="I88" i="1"/>
  <c r="I111" i="1"/>
  <c r="R7" i="28"/>
  <c r="R8" i="28" s="1"/>
  <c r="J11" i="28"/>
  <c r="L11" i="28"/>
  <c r="N11" i="28"/>
  <c r="L111" i="1"/>
  <c r="L106" i="1"/>
  <c r="L110" i="1"/>
  <c r="L115" i="1"/>
  <c r="L108" i="1"/>
  <c r="L113" i="1"/>
  <c r="K112" i="1"/>
  <c r="K116" i="1" s="1"/>
  <c r="K118" i="1" s="1"/>
  <c r="I106" i="1"/>
  <c r="I108" i="1"/>
  <c r="H112" i="1"/>
  <c r="I112" i="1" s="1"/>
  <c r="I113" i="1"/>
  <c r="I115" i="1"/>
  <c r="I110" i="1"/>
  <c r="I114" i="1"/>
  <c r="G19" i="28"/>
  <c r="H19" i="28" s="1"/>
  <c r="I19" i="28" s="1"/>
  <c r="J19" i="28" s="1"/>
  <c r="K19" i="28" s="1"/>
  <c r="L19" i="28" s="1"/>
  <c r="M19" i="28" s="1"/>
  <c r="N19" i="28" s="1"/>
  <c r="O19" i="28" s="1"/>
  <c r="P19" i="28" s="1"/>
  <c r="P11" i="28"/>
  <c r="G11" i="28"/>
  <c r="O11" i="28"/>
  <c r="K11" i="28"/>
  <c r="H11" i="28"/>
  <c r="I11" i="28"/>
  <c r="M11" i="28"/>
  <c r="I92" i="1" l="1"/>
  <c r="H96" i="1"/>
  <c r="H100" i="1" s="1"/>
  <c r="H116" i="1"/>
  <c r="H120" i="1" s="1"/>
  <c r="G12" i="28"/>
  <c r="G14" i="28"/>
  <c r="O12" i="28"/>
  <c r="O14" i="28"/>
  <c r="K12" i="28"/>
  <c r="K14" i="28"/>
  <c r="H12" i="28"/>
  <c r="H15" i="28" s="1"/>
  <c r="H14" i="28"/>
  <c r="I12" i="28"/>
  <c r="I14" i="28"/>
  <c r="I15" i="28" s="1"/>
  <c r="J12" i="28"/>
  <c r="J14" i="28"/>
  <c r="M12" i="28"/>
  <c r="M14" i="28"/>
  <c r="L12" i="28"/>
  <c r="L14" i="28"/>
  <c r="N12" i="28"/>
  <c r="N14" i="28"/>
  <c r="P12" i="28"/>
  <c r="P15" i="28" s="1"/>
  <c r="P14" i="28"/>
  <c r="Q10" i="28"/>
  <c r="F11" i="28"/>
  <c r="L112" i="1"/>
  <c r="F120" i="1"/>
  <c r="H118" i="1"/>
  <c r="I118" i="1" s="1"/>
  <c r="I116" i="1"/>
  <c r="D100" i="1"/>
  <c r="I96" i="1"/>
  <c r="Q19" i="28"/>
  <c r="R19" i="28" s="1"/>
  <c r="D7" i="28"/>
  <c r="Q8" i="28"/>
  <c r="L13" i="1"/>
  <c r="K13" i="1"/>
  <c r="H60" i="1"/>
  <c r="H44" i="1"/>
  <c r="F64" i="1"/>
  <c r="F44" i="1"/>
  <c r="D72" i="1"/>
  <c r="D44" i="1"/>
  <c r="H7" i="1"/>
  <c r="F7" i="1"/>
  <c r="D7" i="1"/>
  <c r="H27" i="1"/>
  <c r="H48" i="1"/>
  <c r="K44" i="1"/>
  <c r="L15" i="28" l="1"/>
  <c r="J15" i="28"/>
  <c r="N15" i="28"/>
  <c r="K15" i="28"/>
  <c r="G15" i="28"/>
  <c r="G9" i="1"/>
  <c r="G86" i="1"/>
  <c r="G87" i="1"/>
  <c r="G106" i="1"/>
  <c r="O15" i="28"/>
  <c r="M15" i="28"/>
  <c r="E9" i="1"/>
  <c r="E87" i="1"/>
  <c r="E86" i="1"/>
  <c r="E106" i="1"/>
  <c r="F14" i="28"/>
  <c r="Q14" i="28" s="1"/>
  <c r="D14" i="28" s="1"/>
  <c r="F12" i="28"/>
  <c r="E12" i="28"/>
  <c r="E15" i="28" s="1"/>
  <c r="K120" i="1"/>
  <c r="L116" i="1"/>
  <c r="L118" i="1"/>
  <c r="D120" i="1"/>
  <c r="F100" i="1"/>
  <c r="H98" i="1"/>
  <c r="I98" i="1" s="1"/>
  <c r="H12" i="1"/>
  <c r="H13" i="1" s="1"/>
  <c r="I13" i="1" s="1"/>
  <c r="Q11" i="28"/>
  <c r="Q12" i="28" s="1"/>
  <c r="D10" i="28"/>
  <c r="D11" i="28" s="1"/>
  <c r="R10" i="28"/>
  <c r="F65" i="1"/>
  <c r="H49" i="1"/>
  <c r="I47" i="1" s="1"/>
  <c r="I9" i="1"/>
  <c r="I5" i="1"/>
  <c r="I6" i="1"/>
  <c r="E5" i="1"/>
  <c r="E12" i="1"/>
  <c r="G6" i="1"/>
  <c r="E6" i="1"/>
  <c r="H23" i="1"/>
  <c r="H30" i="1" s="1"/>
  <c r="H31" i="1" s="1"/>
  <c r="F27" i="1"/>
  <c r="T11" i="28" l="1"/>
  <c r="F15" i="28"/>
  <c r="Q15" i="28"/>
  <c r="R14" i="28"/>
  <c r="F11" i="32"/>
  <c r="Q15" i="32"/>
  <c r="R11" i="28"/>
  <c r="R12" i="28" s="1"/>
  <c r="D12" i="28"/>
  <c r="R15" i="28" l="1"/>
  <c r="P21" i="32"/>
  <c r="Q17" i="32"/>
  <c r="Q14" i="32"/>
  <c r="F12" i="32"/>
  <c r="G8" i="32"/>
  <c r="F14" i="32"/>
  <c r="G9" i="32" s="1"/>
  <c r="R45" i="32"/>
  <c r="G5" i="32"/>
  <c r="D15" i="28"/>
  <c r="H10" i="1"/>
  <c r="F13" i="32" l="1"/>
  <c r="G13" i="32" s="1"/>
  <c r="F15" i="32"/>
  <c r="G10" i="32" s="1"/>
  <c r="I9" i="34"/>
  <c r="H11" i="1"/>
  <c r="I10" i="1"/>
  <c r="F16" i="32" l="1"/>
  <c r="G16" i="32" s="1"/>
  <c r="I12" i="36" l="1"/>
  <c r="C12" i="36"/>
  <c r="F15" i="34"/>
  <c r="Q18" i="32"/>
  <c r="K14" i="36" l="1"/>
  <c r="C13" i="36" s="1"/>
  <c r="I15" i="1" l="1"/>
  <c r="G5" i="1"/>
  <c r="H72" i="1"/>
  <c r="H64" i="1"/>
  <c r="H65" i="1" s="1"/>
  <c r="F48" i="1"/>
  <c r="F49" i="1" s="1"/>
  <c r="H73" i="1" l="1"/>
  <c r="I64" i="1" s="1"/>
  <c r="H14" i="1"/>
  <c r="I57" i="1" l="1"/>
  <c r="I58" i="1"/>
  <c r="I60" i="1"/>
  <c r="I53" i="1"/>
  <c r="I68" i="1"/>
  <c r="I62" i="1"/>
  <c r="I54" i="1"/>
  <c r="I55" i="1"/>
  <c r="I59" i="1"/>
  <c r="I70" i="1"/>
  <c r="I63" i="1"/>
  <c r="I71" i="1"/>
  <c r="I56" i="1"/>
  <c r="I72" i="1"/>
  <c r="I65" i="1"/>
  <c r="I44" i="1"/>
  <c r="I39" i="1"/>
  <c r="I46" i="1"/>
  <c r="I40" i="1"/>
  <c r="I42" i="1"/>
  <c r="I43" i="1"/>
  <c r="I38" i="1"/>
  <c r="I48" i="1"/>
  <c r="F68" i="1" l="1"/>
  <c r="F72" i="1" s="1"/>
  <c r="D64" i="1"/>
  <c r="D48" i="1"/>
  <c r="D65" i="1" l="1"/>
  <c r="D73" i="1" s="1"/>
  <c r="G38" i="1"/>
  <c r="G41" i="1"/>
  <c r="D49" i="1"/>
  <c r="G44" i="1"/>
  <c r="G39" i="1"/>
  <c r="G48" i="1"/>
  <c r="G47" i="1"/>
  <c r="G43" i="1"/>
  <c r="G42" i="1"/>
  <c r="G40" i="1"/>
  <c r="G46" i="1"/>
  <c r="E40" i="1" l="1"/>
  <c r="E41" i="1"/>
  <c r="F73" i="1"/>
  <c r="E43" i="1"/>
  <c r="E44" i="1"/>
  <c r="E48" i="1"/>
  <c r="E42" i="1"/>
  <c r="E47" i="1"/>
  <c r="E46" i="1"/>
  <c r="E38" i="1"/>
  <c r="E39" i="1"/>
  <c r="E62" i="1"/>
  <c r="E63" i="1"/>
  <c r="E65" i="1"/>
  <c r="E72" i="1"/>
  <c r="E71" i="1"/>
  <c r="E68" i="1"/>
  <c r="E64" i="1"/>
  <c r="E70" i="1"/>
  <c r="G62" i="1" l="1"/>
  <c r="G65" i="1"/>
  <c r="G68" i="1"/>
  <c r="G70" i="1"/>
  <c r="G63" i="1"/>
  <c r="G72" i="1"/>
  <c r="G71" i="1"/>
  <c r="G64" i="1"/>
  <c r="K6" i="1"/>
  <c r="L6" i="1" s="1"/>
  <c r="K5" i="1"/>
  <c r="K7" i="1" l="1"/>
  <c r="L5" i="1"/>
  <c r="K14" i="7" l="1"/>
  <c r="D27" i="1" l="1"/>
  <c r="F23" i="1"/>
  <c r="D23" i="1"/>
  <c r="F30" i="1" l="1"/>
  <c r="F31" i="1" s="1"/>
  <c r="D30" i="1"/>
  <c r="D31" i="1" s="1"/>
  <c r="L7" i="1"/>
  <c r="I12" i="1"/>
  <c r="G12" i="1"/>
  <c r="E15" i="1"/>
  <c r="G15" i="1"/>
  <c r="F11" i="1" l="1"/>
  <c r="D11" i="1"/>
  <c r="I11" i="1"/>
  <c r="H16" i="1"/>
  <c r="F14" i="1" l="1"/>
  <c r="G11" i="1"/>
  <c r="I16" i="1"/>
  <c r="H18" i="1"/>
  <c r="D14" i="1"/>
  <c r="E11" i="1"/>
  <c r="I14" i="1"/>
  <c r="F16" i="1" l="1"/>
  <c r="F18" i="1" s="1"/>
  <c r="G14" i="1"/>
  <c r="D16" i="1"/>
  <c r="D18" i="1" s="1"/>
  <c r="E14" i="1"/>
  <c r="E16" i="1" l="1"/>
  <c r="G16" i="1"/>
  <c r="J11" i="7"/>
  <c r="J14" i="7" l="1"/>
  <c r="J15" i="7" s="1"/>
  <c r="E17" i="28"/>
  <c r="E21" i="28" s="1"/>
  <c r="E22" i="28" s="1"/>
  <c r="L61" i="32" l="1"/>
  <c r="F17" i="28"/>
  <c r="N31" i="32" l="1"/>
  <c r="F21" i="28"/>
  <c r="F22" i="28" s="1"/>
  <c r="G17" i="28"/>
  <c r="L33" i="32" l="1"/>
  <c r="P29" i="32"/>
  <c r="P31" i="32" s="1"/>
  <c r="L32" i="32"/>
  <c r="M32" i="32" s="1"/>
  <c r="G21" i="28"/>
  <c r="G22" i="28" s="1"/>
  <c r="H17" i="28"/>
  <c r="I17" i="28" l="1"/>
  <c r="H21" i="28"/>
  <c r="H22" i="28" s="1"/>
  <c r="J17" i="28" l="1"/>
  <c r="I21" i="28"/>
  <c r="I22" i="28" s="1"/>
  <c r="K17" i="28" l="1"/>
  <c r="J21" i="28"/>
  <c r="J22" i="28" s="1"/>
  <c r="K21" i="28" l="1"/>
  <c r="K22" i="28" s="1"/>
  <c r="L17" i="28"/>
  <c r="L21" i="28" l="1"/>
  <c r="L22" i="28" s="1"/>
  <c r="M17" i="28"/>
  <c r="N17" i="28" l="1"/>
  <c r="M21" i="28"/>
  <c r="M22" i="28" s="1"/>
  <c r="O17" i="28" l="1"/>
  <c r="N21" i="28"/>
  <c r="N22" i="28" s="1"/>
  <c r="P17" i="28" l="1"/>
  <c r="P21" i="28" s="1"/>
  <c r="P22" i="28" s="1"/>
  <c r="O21" i="28"/>
  <c r="O22" i="28" s="1"/>
  <c r="Q17" i="28" l="1"/>
  <c r="Q21" i="28" s="1"/>
  <c r="R17" i="28" l="1"/>
  <c r="R21" i="28" s="1"/>
  <c r="R22" i="28" s="1"/>
  <c r="D22" i="28" s="1"/>
  <c r="R23" i="28"/>
  <c r="Q22" i="28"/>
  <c r="D21" i="28" l="1"/>
  <c r="N13" i="32" l="1"/>
  <c r="O12" i="32"/>
  <c r="Q12" i="32" s="1"/>
  <c r="P12" i="32" s="1"/>
  <c r="P13" i="32" s="1"/>
  <c r="P16" i="32" s="1"/>
  <c r="O13" i="32" l="1"/>
  <c r="N16" i="32"/>
  <c r="P23" i="32"/>
  <c r="P18" i="32"/>
  <c r="Q16" i="32"/>
  <c r="O16" i="32" l="1"/>
  <c r="N23" i="32"/>
  <c r="N18" i="32"/>
  <c r="P20" i="32"/>
  <c r="Q20" i="32" s="1"/>
  <c r="P22" i="32"/>
  <c r="Q22" i="32" s="1"/>
  <c r="P33" i="32"/>
  <c r="P32" i="32"/>
  <c r="Q32" i="32" s="1"/>
  <c r="O18" i="32" l="1"/>
  <c r="N22" i="32"/>
  <c r="O22" i="32" s="1"/>
  <c r="N20" i="32"/>
  <c r="O20" i="32" s="1"/>
  <c r="N33" i="32"/>
  <c r="N32" i="32"/>
  <c r="O32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admsp</author>
  </authors>
  <commentList>
    <comment ref="D4" authorId="0" shapeId="0" xr:uid="{A82D9274-1EE5-4087-8D00-CF5FB55E93E8}">
      <text>
        <r>
          <rPr>
            <b/>
            <sz val="9"/>
            <color indexed="81"/>
            <rFont val="Tahoma"/>
            <family val="2"/>
          </rPr>
          <t>admsp:</t>
        </r>
        <r>
          <rPr>
            <sz val="9"/>
            <color indexed="81"/>
            <rFont val="Tahoma"/>
            <family val="2"/>
          </rPr>
          <t xml:space="preserve">
กรุงไทย</t>
        </r>
      </text>
    </comment>
    <comment ref="D5" authorId="0" shapeId="0" xr:uid="{B0FF89F6-2334-412D-AE5F-CC4BB73C2FDA}">
      <text>
        <r>
          <rPr>
            <b/>
            <sz val="9"/>
            <color indexed="81"/>
            <rFont val="Tahoma"/>
            <family val="2"/>
          </rPr>
          <t>admsp:</t>
        </r>
        <r>
          <rPr>
            <sz val="9"/>
            <color indexed="81"/>
            <rFont val="Tahoma"/>
            <family val="2"/>
          </rPr>
          <t xml:space="preserve">
กสิกรไทย</t>
        </r>
      </text>
    </comment>
    <comment ref="D9" authorId="0" shapeId="0" xr:uid="{F1B08C0E-7121-4062-A789-0D0C6BC5A8A2}">
      <text>
        <r>
          <rPr>
            <b/>
            <sz val="9"/>
            <color indexed="81"/>
            <rFont val="Tahoma"/>
            <family val="2"/>
          </rPr>
          <t>admsp:เช่าซื้อในบูโร</t>
        </r>
      </text>
    </comment>
  </commentList>
</comments>
</file>

<file path=xl/sharedStrings.xml><?xml version="1.0" encoding="utf-8"?>
<sst xmlns="http://schemas.openxmlformats.org/spreadsheetml/2006/main" count="1073" uniqueCount="652">
  <si>
    <t>งบสรรพากร</t>
  </si>
  <si>
    <t>รายได้</t>
  </si>
  <si>
    <t>ปี 60</t>
  </si>
  <si>
    <t>ปี 61</t>
  </si>
  <si>
    <t>ปี 62</t>
  </si>
  <si>
    <t>รายได้อื่น</t>
  </si>
  <si>
    <t>รวม</t>
  </si>
  <si>
    <t>กำไรขั้นต้น</t>
  </si>
  <si>
    <t>รวมค่าใช้จ่าย</t>
  </si>
  <si>
    <t>ต้นทุนทางการเงิน</t>
  </si>
  <si>
    <t>กำไรก่อนดอกเบี้ย/ภาษี</t>
  </si>
  <si>
    <t>EBITDA</t>
  </si>
  <si>
    <t>รวมค่าเสื่อม</t>
  </si>
  <si>
    <t>ปี</t>
  </si>
  <si>
    <t>เดือน</t>
  </si>
  <si>
    <t>ดอกเบี้ยจ่าย</t>
  </si>
  <si>
    <t>ลำดับ</t>
  </si>
  <si>
    <t>สถาบันการเงิน</t>
  </si>
  <si>
    <t>วันที่เปิดบัญชี</t>
  </si>
  <si>
    <t>วงเงิน</t>
  </si>
  <si>
    <t>ปกติ</t>
  </si>
  <si>
    <t xml:space="preserve"> </t>
  </si>
  <si>
    <t>ทุนจดทะเบียน</t>
  </si>
  <si>
    <t>ลบ.</t>
  </si>
  <si>
    <t>ประเภทสินเชื่อ</t>
  </si>
  <si>
    <t>%</t>
  </si>
  <si>
    <t>ภาระหนี้</t>
  </si>
  <si>
    <t>ครั้ง</t>
  </si>
  <si>
    <t>รายการ</t>
  </si>
  <si>
    <t>การเคลื่อนไหวทางบัญชี</t>
  </si>
  <si>
    <t>ธนาคาร</t>
  </si>
  <si>
    <t>ชื่อบัญชี</t>
  </si>
  <si>
    <t>เลขที่บัญชี</t>
  </si>
  <si>
    <t>ประเภทบัญชี</t>
  </si>
  <si>
    <t>หน่วย : บาท</t>
  </si>
  <si>
    <t>การหมุนเวียนตลอดเดือน</t>
  </si>
  <si>
    <t>ยอดเงินคงเหลือ</t>
  </si>
  <si>
    <t>ถอน</t>
  </si>
  <si>
    <t>ฝาก</t>
  </si>
  <si>
    <t>จำนวนเงิน</t>
  </si>
  <si>
    <t>เฉลี่ยเดือนละ</t>
  </si>
  <si>
    <t>ออมทรัพย์</t>
  </si>
  <si>
    <t>การตรวจสอบเครดิตบูโรของผู้กู้ และกรรมการ / ผู้ค้ำประกัน</t>
  </si>
  <si>
    <t>ชื่อสถาบันการเงิน</t>
  </si>
  <si>
    <t>ยอดการผ่อนชำระต่อเดือน</t>
  </si>
  <si>
    <t>สถานะปัจจุบัน</t>
  </si>
  <si>
    <t>รายละเอียดข้อมูลสินเชื่อกองทุน</t>
  </si>
  <si>
    <t>สินเชื่อกองทุน</t>
  </si>
  <si>
    <t>รายละเอียดข้อมูลสินเชื่ออื่น ๆ เช่น สินเชื่อนอกระบบ</t>
  </si>
  <si>
    <t>แหล่งเงินกู้</t>
  </si>
  <si>
    <t xml:space="preserve">สถาบันการเงิน </t>
  </si>
  <si>
    <t>1. ประวัติการติดต่อกับสถาบันการเงิน ในนามผู้กู้</t>
  </si>
  <si>
    <t>ตรวจสอบ ณ.วันที่</t>
  </si>
  <si>
    <t>รวมทั้งหมด</t>
  </si>
  <si>
    <t>รวมรายได้</t>
  </si>
  <si>
    <t>ต้นทุนขาย</t>
  </si>
  <si>
    <t>รายการหักออก</t>
  </si>
  <si>
    <t>รวมรายการหักออก</t>
  </si>
  <si>
    <t>งบกำไรขาดทุน</t>
  </si>
  <si>
    <t>งบดุล</t>
  </si>
  <si>
    <t>สินทรัพย์หมุนเวียน</t>
  </si>
  <si>
    <t>เงินสดและรายการเทียบเท่าเงินสด</t>
  </si>
  <si>
    <t>สินค้าคงเหลือ</t>
  </si>
  <si>
    <t>สินทรัพย์หมุนเวียนอื่น</t>
  </si>
  <si>
    <t>รวมสินทรัพย์หมุนเวียน</t>
  </si>
  <si>
    <t>สินทรัพย์ไม่หมุนเวียน</t>
  </si>
  <si>
    <t>สินทรัพย์ไม่หมุนเวียนอื่น</t>
  </si>
  <si>
    <t>รวมสินทรัพย์ไม่หมุนเวียน</t>
  </si>
  <si>
    <t>รวมสินทรัพย์</t>
  </si>
  <si>
    <t>หนี้สินและส่วนของผู้ถือหุ้น</t>
  </si>
  <si>
    <t>หนี้สินหมุนเวียน</t>
  </si>
  <si>
    <t>เงินกู้ยืมระยะสั้นจากบุคคลที่เกี่ยวข้องกัน</t>
  </si>
  <si>
    <t>หนี้สินหมุนเวียนอื่น</t>
  </si>
  <si>
    <t>รวมหนี้สินหมุนเวียน</t>
  </si>
  <si>
    <t>หนี้สินไม่หมุนเวียน</t>
  </si>
  <si>
    <t>รวมหนี้สินไม่หมุนเวียน</t>
  </si>
  <si>
    <t>รวมหนี้สิน</t>
  </si>
  <si>
    <t>ส่วนของผู้ถือหุ้น</t>
  </si>
  <si>
    <t>ทุนเรือนหุ้น</t>
  </si>
  <si>
    <t>กำไร(ขาดทุน)สะสม</t>
  </si>
  <si>
    <t>รวมหนี้สินและส่วนของผู้ถือหุ้น</t>
  </si>
  <si>
    <t>จัดสรรแล้ว</t>
  </si>
  <si>
    <t>ยังไม่ได้จัดสรร</t>
  </si>
  <si>
    <t>คงเหลือเฉลี่ยต่อเดือน</t>
  </si>
  <si>
    <t>รวมส่วนของผู้ถือหุ้น</t>
  </si>
  <si>
    <t>DSCR</t>
  </si>
  <si>
    <t>เจ้าหนี้การค้า</t>
  </si>
  <si>
    <t>เฉลี่ย/เดือน</t>
  </si>
  <si>
    <t>รายได้รวม</t>
  </si>
  <si>
    <t>ต้นทุนขายรวม</t>
  </si>
  <si>
    <t>หัก   ค่าใช้จ่ายในการขายและบริหาร</t>
  </si>
  <si>
    <t>ค่าใช้จ่ายในการขายและบริหาร</t>
  </si>
  <si>
    <t xml:space="preserve">หัก   ผ่อนชำระหนี้สถาบันการเงินอื่น </t>
  </si>
  <si>
    <t xml:space="preserve">   รวมภาระหนี้ชำระต่อเดือน</t>
  </si>
  <si>
    <t>กำไรก่อนภาษี</t>
  </si>
  <si>
    <t xml:space="preserve">ลำดับที่ </t>
  </si>
  <si>
    <t xml:space="preserve">ประมาณการความสามารถในการชำระหนี้ </t>
  </si>
  <si>
    <t>ยอดยกมา</t>
  </si>
  <si>
    <t>ต้นุทน</t>
  </si>
  <si>
    <t>รวมต้นทุน</t>
  </si>
  <si>
    <t xml:space="preserve"> -ค่าเสื่อมราคาทรัพย์สิน</t>
  </si>
  <si>
    <t xml:space="preserve">ค่าใช้จ่ายภาษีอากรต้องห้าม </t>
  </si>
  <si>
    <t>ค่าเสื่อมในค่าใช้จ่ายในการบริหาร</t>
  </si>
  <si>
    <t>ค่าเสื่อมราคาทรัพย์สิน</t>
  </si>
  <si>
    <t>ลูกหนี้การค้า</t>
  </si>
  <si>
    <t>ลูกหนี้อื่น</t>
  </si>
  <si>
    <t>อุปกรณ์</t>
  </si>
  <si>
    <t>เจ้าหนี้อื่น</t>
  </si>
  <si>
    <t>เงินให้กู้ยืมระยะสั้นแก่บุคคลที่เกี่ยวข้อง</t>
  </si>
  <si>
    <t>เงินเบิกเกินบัญชีจากสถาบันการเงิน</t>
  </si>
  <si>
    <t xml:space="preserve">ส่วนของเจ้าหนี้เช่าซื้อที่ถึงกำหนดชำระภายใน 1 ปี </t>
  </si>
  <si>
    <t>ส่วนของเงินกู้ยืมระยะยาวจากสถาบันทางการเงิน</t>
  </si>
  <si>
    <t xml:space="preserve">เจ้าหนี้เช่าซื้อ-สุทธิจากส่วนที่ถึงกำหนดชำระใน 1 ปี </t>
  </si>
  <si>
    <t>เงินกู้ระยะยาวจากสถาบันการเงิน</t>
  </si>
  <si>
    <t>ไม่พบข้อมูล</t>
  </si>
  <si>
    <t>บริษัท วรวรรณ โลจิสติกส์ จำกัด</t>
  </si>
  <si>
    <t>รายได้จากการบริการ</t>
  </si>
  <si>
    <t>ต้นทุนบริการ</t>
  </si>
  <si>
    <t>ค่าเสื่อมในต้นทุนบริการ</t>
  </si>
  <si>
    <r>
      <rPr>
        <u/>
        <sz val="18"/>
        <rFont val="TH SarabunPSK"/>
        <family val="2"/>
      </rPr>
      <t>การวิเคราะห์ความสามารถในการชำระหนี้</t>
    </r>
    <r>
      <rPr>
        <sz val="18"/>
        <rFont val="TH SarabunPSK"/>
        <family val="2"/>
      </rPr>
      <t xml:space="preserve"> ของผู้ยื่นกู้อ้างอิงจากอัตรากำไรขั้นต้นและการเติบโตของกลุ่มงานบริหารความเสี่ยง</t>
    </r>
  </si>
  <si>
    <t xml:space="preserve">  ผ่อนชำระตามเครดิตบูโร - บจก.วรวรรณ โลจิสติกส์</t>
  </si>
  <si>
    <t>ผ่อนชำระตามเครดิตบูโร - นายกมล ย้อยยิ้ม</t>
  </si>
  <si>
    <t>งบภายใน</t>
  </si>
  <si>
    <t>ปี 2563</t>
  </si>
  <si>
    <t>ค่าใช้จ่ายในการบริหาร</t>
  </si>
  <si>
    <t>ค่าใช้จ่ายในการขาย</t>
  </si>
  <si>
    <t>เดือนมกราคม 2564</t>
  </si>
  <si>
    <t>เดือนกุมภาพันธ์ 2564</t>
  </si>
  <si>
    <t>ผ่อนชำระ ธพว. - โครงการ</t>
  </si>
  <si>
    <t>ปี 2564</t>
  </si>
  <si>
    <t>ปี 2566</t>
  </si>
  <si>
    <t>ปี 2567</t>
  </si>
  <si>
    <t>อัตราการเติบโต</t>
  </si>
  <si>
    <t>EBIT</t>
  </si>
  <si>
    <t>กำไรก่อนภาษีเงินได้</t>
  </si>
  <si>
    <t>ภาษีเงินได้</t>
  </si>
  <si>
    <t>กำไร(ขาดทุน)สุทธิ</t>
  </si>
  <si>
    <t>ชำระหนี้สถาบันการเงิน</t>
  </si>
  <si>
    <t>รวมผ่อนชำระหนี้</t>
  </si>
  <si>
    <t>คงเหลือ</t>
  </si>
  <si>
    <t>DSCR (เท่า)</t>
  </si>
  <si>
    <t>ที่มาข้อมูล</t>
  </si>
  <si>
    <t xml:space="preserve"> บาท/เดือน</t>
  </si>
  <si>
    <t>หรือ</t>
  </si>
  <si>
    <t>บาท/ปี</t>
  </si>
  <si>
    <t xml:space="preserve"> -ค่าเสื่อมราคา (ต้นทุน)</t>
  </si>
  <si>
    <t xml:space="preserve"> -ค่าเสื่อมราคา (ค่าใช้จ่าย)</t>
  </si>
  <si>
    <t>กำไรก่อนดอกเบี้ยจ่าย และภาษีเงินได้</t>
  </si>
  <si>
    <t>ภาษีเงินได้นิติบุคคล</t>
  </si>
  <si>
    <t>สินทรัพย์</t>
  </si>
  <si>
    <t xml:space="preserve">    สินทรัพย์หมุนเวียน</t>
  </si>
  <si>
    <t xml:space="preserve">    สินทรัพย์ไม่หมุนเวียน</t>
  </si>
  <si>
    <t>หนี้สิน</t>
  </si>
  <si>
    <t xml:space="preserve">    หนี้สินหมุนเวียน</t>
  </si>
  <si>
    <t xml:space="preserve">    หนี้สินไม่หมุนเวียน</t>
  </si>
  <si>
    <t>ส่วนของผู้เป็นหุ้นส่วน</t>
  </si>
  <si>
    <t xml:space="preserve">    ทุนจดทะเบียน</t>
  </si>
  <si>
    <t xml:space="preserve">    กำไร(ขาดทุน)สะสม</t>
  </si>
  <si>
    <t>รวมส่วนของผู้เป็นหุ้นส่วน</t>
  </si>
  <si>
    <t>รวมหนี้สินและส่วนผู้ถือหุ้น</t>
  </si>
  <si>
    <t>ความต้องการใช้เงินทุนหมุนเวียน</t>
  </si>
  <si>
    <t>สัดส่วน (%)</t>
  </si>
  <si>
    <t>ระยะเวลา (วัน)</t>
  </si>
  <si>
    <t>จำนวนเงิน(บาท)</t>
  </si>
  <si>
    <t>หัก</t>
  </si>
  <si>
    <t xml:space="preserve">เงินหมุนเวียนที่ต้องการทั้งหมด </t>
  </si>
  <si>
    <t>เงินกู้เงินทุนหมุนเวียนที่ใช้อยู่เดิม</t>
  </si>
  <si>
    <t>รายได้ ปี 2566</t>
  </si>
  <si>
    <t>โครงสร้างการลงทุน</t>
  </si>
  <si>
    <t>รายละเอียดการลงทุน</t>
  </si>
  <si>
    <t>เงินลงทุนผู้กู้</t>
  </si>
  <si>
    <t>กู้สถาบันการเงินอื่น</t>
  </si>
  <si>
    <t>กู้กองทุนฯ(เดิม)</t>
  </si>
  <si>
    <t>กู้ ธพว.(เดิม)</t>
  </si>
  <si>
    <t>กู้กองทุนฯ(ครั้งนี้)</t>
  </si>
  <si>
    <t>กู้ ธพว.(ครั้งนี้)</t>
  </si>
  <si>
    <t xml:space="preserve">D/E Ratio </t>
  </si>
  <si>
    <t>เท่า</t>
  </si>
  <si>
    <r>
      <rPr>
        <b/>
        <sz val="16"/>
        <rFont val="Angsana New"/>
        <family val="1"/>
      </rPr>
      <t xml:space="preserve">รายงานการขออนุมัติสินเชื่อ </t>
    </r>
    <r>
      <rPr>
        <b/>
        <sz val="15"/>
        <rFont val="Angsana New"/>
        <family val="1"/>
      </rPr>
      <t xml:space="preserve">
  </t>
    </r>
    <r>
      <rPr>
        <b/>
        <sz val="16"/>
        <rFont val="Angsana New"/>
        <family val="1"/>
      </rPr>
      <t>สำหรับวงเงินเกินกว่า 1-5 ล้านบาท</t>
    </r>
    <r>
      <rPr>
        <b/>
        <sz val="15"/>
        <rFont val="Angsana New"/>
        <family val="1"/>
      </rPr>
      <t xml:space="preserve">
</t>
    </r>
  </si>
  <si>
    <r>
      <t xml:space="preserve">ไม่พึงเปิดเผย
CONFIDENCIAL
</t>
    </r>
    <r>
      <rPr>
        <b/>
        <sz val="15"/>
        <rFont val="Angsana New"/>
        <family val="1"/>
      </rPr>
      <t>ส่วนที่ 1 สำหรับเจ้าหน้าที่ด้านการตลาด</t>
    </r>
  </si>
  <si>
    <t>วันที่</t>
  </si>
  <si>
    <t>ชื่อลูกค้า</t>
  </si>
  <si>
    <t>เลขที่ AF</t>
  </si>
  <si>
    <t>เลขทะเบียนลูกค้า</t>
  </si>
  <si>
    <t>ชื่อกิจการ</t>
  </si>
  <si>
    <t>สาขา/ เขต/ ฝ่าย</t>
  </si>
  <si>
    <t xml:space="preserve">เขต </t>
  </si>
  <si>
    <t>ประเภทธุรกิจ</t>
  </si>
  <si>
    <t>ผู้นำเสนอ</t>
  </si>
  <si>
    <t>ที่ตั้งสถานประกอบการ</t>
  </si>
  <si>
    <t>ผู้อนุมัติ</t>
  </si>
  <si>
    <t xml:space="preserve">เบอร์โทรศัพท์ </t>
  </si>
  <si>
    <t>081-9442384</t>
  </si>
  <si>
    <t>เบอร์มือถือ</t>
  </si>
  <si>
    <t>หลักประกัน</t>
  </si>
  <si>
    <t>ราคาประเมิน</t>
  </si>
  <si>
    <t>รวมวงเงินเดิม</t>
  </si>
  <si>
    <t xml:space="preserve">1.โครงการปรับปรุงสินเชื่อ SMEs มีสุข ระยะที่ 2 </t>
  </si>
  <si>
    <t>1.เงินกู้ระยะยาว (F/L)</t>
  </si>
  <si>
    <t xml:space="preserve"> - นายสุริยา เจริญกิตติศัพท์</t>
  </si>
  <si>
    <t>วงเงินที่ขอครั้งนี้</t>
  </si>
  <si>
    <t>โครงการ SMEs 3D</t>
  </si>
  <si>
    <t>รวมวงเงินที่ขอครั้งนี้</t>
  </si>
  <si>
    <t xml:space="preserve">วงเงินที่กลุ่มกิจการในเครือ </t>
  </si>
  <si>
    <t xml:space="preserve"> -</t>
  </si>
  <si>
    <t>วงเงินเดิม. (ในนาม หจก.เจริญกิติ )</t>
  </si>
  <si>
    <t>1.โครงการปรับปรุงหลักเกณฑ์โครงการสินเชื่อเพื่อยกระดับเศษฐกิจชุมชุน (LEL)ระยะที่ 4 ตามคำสั่งที่ 94/2564</t>
  </si>
  <si>
    <t xml:space="preserve">1.บสย.ค้ำประกันเต็มวงเงิน </t>
  </si>
  <si>
    <t>2.บุคคลค้ำประกันเต็มวงเงิน 2 คน ได้แก่</t>
  </si>
  <si>
    <t xml:space="preserve"> - นางรุ่งรัตน์  เจริญกิติศัพท์</t>
  </si>
  <si>
    <t>1. โครงการสินเชื่อสร้างโอกาสเสริมสภาพคล่อง SMEs</t>
  </si>
  <si>
    <t>1.บุคคลค้ำประกันเต็มวงเงิน 2 คน ได้แก่</t>
  </si>
  <si>
    <t>2. ข้อมูลธุรกิจ</t>
  </si>
  <si>
    <t>2.1 ชื่อผู้บริหารหลัก</t>
  </si>
  <si>
    <t>อายุ</t>
  </si>
  <si>
    <t>สถานะภาพ</t>
  </si>
  <si>
    <t>โสด</t>
  </si>
  <si>
    <t>สมรส</t>
  </si>
  <si>
    <t>หย่าร้าง</t>
  </si>
  <si>
    <t>หม้าย</t>
  </si>
  <si>
    <t>2.1.1 ประสบการณ์ในการทำธุรกิจที่ขอกู้</t>
  </si>
  <si>
    <t>ระยะเวลาดำเนินธุรกิจที่ขอกู้</t>
  </si>
  <si>
    <t>(นับจากวันที่จดทะเบียนการค้า หรือเอกสารทางราชการที่ใช้อ้างอิง)</t>
  </si>
  <si>
    <t>2.1.2 ประวัติการศึกษาสูงสุดของผู้บริหารหลัก</t>
  </si>
  <si>
    <t>ต่ำกว่าปริญญาตรี</t>
  </si>
  <si>
    <t>ปริญญาตรี</t>
  </si>
  <si>
    <t>ปริญญาโท</t>
  </si>
  <si>
    <t>ปริญญาเอก</t>
  </si>
  <si>
    <t>คณะ / สาขา</t>
  </si>
  <si>
    <t xml:space="preserve">2.1.3 อธิบายประวัติความเป็นมาของธุรกิจ และคุณสมบัติผู้บริหาร เช่น ประสบการณ์ในการทำธุรกิจ ฐานะ/ความมีชื่อเสียงทางสังคม ที่เอื้อต่อธุรกิจหรือสนับสนุนในการทำธุรกิจ  </t>
  </si>
  <si>
    <t xml:space="preserve">   ความเป็นมืออาชีพ ระยะเวลาการดำเนินธุรกิจ  ฐานะทางการเงิน วินัยทางการเงิน เป็นต้น</t>
  </si>
  <si>
    <t>ประวัติผู้บริหาร</t>
  </si>
  <si>
    <t>ชื่อ</t>
  </si>
  <si>
    <t>เกิดวันที่</t>
  </si>
  <si>
    <t>เลขที่บัตรประชาชน</t>
  </si>
  <si>
    <t xml:space="preserve">ที่อยู่ทะเบียนบ้าน เลขที่ </t>
  </si>
  <si>
    <t>การศึกษา</t>
  </si>
  <si>
    <t>ประวัติการทำงาน</t>
  </si>
  <si>
    <t xml:space="preserve">2. ความเห็นหน่วยงานด้านการตลาด </t>
  </si>
  <si>
    <t>คุณสมบัติผู้กู้ เป็นไปตามระเบียบของธนาคาร และหรือ  เป็นไปตามเงื่อนไขโครงการที่เสนอครั้งนี้</t>
  </si>
  <si>
    <t>ไม่มีประวัติเสียหายทางการเงิน และปัจจุบันสถานะบัญชีปกติ</t>
  </si>
  <si>
    <t>ผู้กู้มีความสามารถชำระหนี้</t>
  </si>
  <si>
    <t>2.1 ด้านธุรกิจ</t>
  </si>
  <si>
    <t xml:space="preserve">อัตราดอกเบี้ย </t>
  </si>
  <si>
    <t xml:space="preserve">เงื่อนไขการเบิกจ่าย </t>
  </si>
  <si>
    <t>จึงเรียนมาเพื่อโปรดพิจารณา</t>
  </si>
  <si>
    <t>นายกมล  ย้อยยิ้ม</t>
  </si>
  <si>
    <t>เกิดวันที่ 29 พฤษภาคม 2517</t>
  </si>
  <si>
    <t>3770300425897</t>
  </si>
  <si>
    <t>23/12 หมู่ 5 ต.ห้วยยาง อ.ทับสะแก จ.ประจวบคีรีขันธ์</t>
  </si>
  <si>
    <t>วิทยาลัยเทคนิคประจวบคีรีขันธ์ สาขาวิชาช่างยนต์</t>
  </si>
  <si>
    <t>ปี พ.ศ.2559- ปัจจุบัน  ผู้บริหาร บจก.วรวรรณสินทรัพย์</t>
  </si>
  <si>
    <t>ปี พ.ศ.2562- ปัจจุบัน  ผู้บริหาร บจก.วรวรรณโลจิสติกส์</t>
  </si>
  <si>
    <t>นายกมล  ย้อยยิ้ม  เดิมเป็นผู้บริหาร บจก.วรวรรณสินทรัพย์ ประกอบธุรกิจ จำหน่ายวัสดุก่อสร้าง และรับจ้างขนส่งสินค้าประเภท วัสดุก่อสร้าง จนเล็งเห็นเห็นช่องทางในการในการดำเนินธุรกิจให้บริการขนส่งสินค้า</t>
  </si>
  <si>
    <t>กิจการมีกลุ่มลูกค้าประจำ และกลุ่มทั่วไป ลูกค้าหลักได้แก่ บริษัท เอสวีแอล คอเปอร์เรชั่น จำกัด บริษัท โฮมพลัส (2012) จำกัด บริษัท โฮมเซ็นต์เตอร์ รีเทล จำกัด เป็นต้น</t>
  </si>
  <si>
    <t>จึงได้จัดตั้งบริษัท วรวรรณโลจิสติกส์ จำกัด เมื่อวันที่ 15 พ.ค.2562 ทะเบียนนิติบุคคลเลขที่ 0775562001539 ทุนจดทะเบียน 4.00 ล้านบาท มีนายกมล ย้อยยิ้ม ถือหุ้น 80 % มีอำนาจลงนาม  นางเต็ม ย้อยยิ้ม ถือหุ้น 10% ไม่มีอำนาจลงนาม</t>
  </si>
  <si>
    <t>และนางสาวจินตนา สุขสวัสดิ์ ถือหุ้น 10 % ไม่มีอำนาจลงนาม  ที่ตั้งสถานประกอบการ เลขที่  40 หมู่ 5  ต.ห้วยยาง อ.ทับสะก จ.ประจวบคีรีขันธ์ มีใบอนุญาตประกอบกิจการเลขที่  ปข.85/2562 ปัจจุบัน</t>
  </si>
  <si>
    <t xml:space="preserve">มีรถบรรทุกขนส่งในกิจการรวม //// คัน </t>
  </si>
  <si>
    <t xml:space="preserve">บริษัท วรวรรณโลจิสติกส์ จำกัด ประกอบ ธุรกิจให้บริการรับจ้างขนส่ง จดทะเบียนนิติบุคคล เมื่อวันที่ 15 พ.ค.2562 ทะเบียนนิติบุคคลเลขที่ 0775562001539 ทุนจดทะเบียน 4.00 ล้านบาท </t>
  </si>
  <si>
    <t xml:space="preserve">บริหารงานโดยมีนายกมล ย้อยยิ้ม ถือหุ้น 80 % เป็นผู้มีอำนาจลงนาม  </t>
  </si>
  <si>
    <t>ลูกค้ารายใหญ่ บริษัท เอสวีแอล คอเปอร์เรชั่น จำกัด เป็นสัญญาว่าจ้าง ปีต่อปี ในปี 2566 เลขที่สัญญา 005/2566 ในปี 2567 อยู่ระหว่างดำเนินการ  ปัจจุบันยังรับงานให้ให้กับ บริษัท เอสวีแอล คอเปอร์เรชั่น จำกัด</t>
  </si>
  <si>
    <t>เป็นปกติ</t>
  </si>
  <si>
    <t>กิจการมีรายได้ตามงบสรรพากรปี 2565 ประมาณ 24.54 ล้านบาท  และมีรายได้ ตาม 50 ทวิ ประมาณ 21.23 ล้านบาท และ ตามรายได้ตาม DAFT ในปี 2566 ประมาณ 21.22 ล้านบาท  ต้นทุนไม่รวม</t>
  </si>
  <si>
    <t>ค่าเสื่อมประมาณ 14.00  ล้านบาท  คิดเป็น 65.96 % ของรายได้ ส่วน ค่าใชจ่ายและค่าบริหารการขาย ไม่รวมค่าเสื่อม  ประมาณ 1.61 ล้านบาท คิดป็น 7.60% ของรายได้</t>
  </si>
  <si>
    <t xml:space="preserve">ในปี 2567 กิจการมีรายได้ ตาม 50 ทวิ เดือน ม.ค.67- เม.ย 67 ประมาณ </t>
  </si>
  <si>
    <t xml:space="preserve">ปัจุบันผู้ขอกูก้มีภาระหนี้กับทางธนาคารดังนี้ </t>
  </si>
  <si>
    <t>สินเชื่อโครงการ สนับสนุน SMEsรายย่อย ผ่าน สสว. วงเงิน 1.50 ล้านบาทได้รับอนุมัติเมื่อ 9 เมษายน 2564 ปัจจุบันมีภาระหนี้  905,249.96  ล้าน ผ่อนชำระเดือนละ 18,500 บาท</t>
  </si>
  <si>
    <t xml:space="preserve">ส่วนบริษัทในเครือ บริษัท วรวรรณสินทรัพย์ มีวงเงินกับธนาคารดังนี้ </t>
  </si>
  <si>
    <t>สินเชื่อโครงการยกระดับเศ</t>
  </si>
  <si>
    <t>ประมาณการ</t>
  </si>
  <si>
    <t>ปี 2568</t>
  </si>
  <si>
    <t>หนังสือรับรองการหักภาษี ณ ที่จ่าย (แสดงค่าขนส่ง)</t>
  </si>
  <si>
    <t>จากระบบ e-Withholding Tax</t>
  </si>
  <si>
    <t xml:space="preserve">ยอดขาย SLV </t>
  </si>
  <si>
    <t>MLR+3.25%ต่อปี</t>
  </si>
  <si>
    <t>7 ปี</t>
  </si>
  <si>
    <t xml:space="preserve">ระยะเวลาการขอกู้ </t>
  </si>
  <si>
    <t>เงื่อนไขการใช้วงเงิน</t>
  </si>
  <si>
    <t>หมุนเวียนปีต่อปี</t>
  </si>
  <si>
    <t>ทบทวนวงเงินทุกปี</t>
  </si>
  <si>
    <t>เงินทุนหมุนเวียน</t>
  </si>
  <si>
    <t>ความต้องการใช้เงินทุนหมุนเวียนในครั้งนี้</t>
  </si>
  <si>
    <t>2.งานระหว่างก่อสร้าง</t>
  </si>
  <si>
    <t>ความเห็น</t>
  </si>
  <si>
    <t xml:space="preserve">เห็นควรอนุมัติเงินกู้ระยะสั้น P/N เพื่อหมุนเวียนในธุรกิจ โครงการสินเชื่อ SME Speed up วงเงิน 600,000  บาท </t>
  </si>
  <si>
    <t xml:space="preserve">1.บริษัท วรวรรณโลจิสติกส์ จำกัด ประกอบ ธุรกิจให้บริการรับจ้างขนส่ง จดทะเบียนนิติบุคคล เมื่อวันที่ 15 พ.ค.2562 ทะเบียนนิติบุคคลเลขที่ 0775562001539  </t>
  </si>
  <si>
    <t>3.บริษัทฯเป็นลูกค้าเดิมของ ธพว. มีสินเชื่อ SME สสว วงเงิน 1.50 ล้านบาท ภาระหนี้ปัจจุบัน 0.87 ล้านบาท  และมีกลุ่มในเครือ ได้แก่ บริษัท วรวรรณสินทรัพย์ จำกัด</t>
  </si>
  <si>
    <t>ระยะเวลาตั๋วฯแต่ละฉบับไม่เกิน 90 วัน</t>
  </si>
  <si>
    <t>ไม่เกินสัดส่วน 65.96%</t>
  </si>
  <si>
    <t>ให้มีเอกสารเบิกจ่ายในด้านการขายสินค้า หรือบริการ ได้แก่  ใบเสร็จรับเงิน/ใบกำกับภาษี หรือ ใบเสร็จรับเงิน หรือ ใบกำกับภาษี โดยให้เบิกจ่าย</t>
  </si>
  <si>
    <t>มีสินเชื่อกับ ธพว. โครงการ LEL วงเงิน 2.0 ล้านบาท  ภาระหนี้ปัจจุบัน 1.354 ล้านบาท  เป็นลูกค้าเกรด A</t>
  </si>
  <si>
    <t xml:space="preserve">2.ผลประกอบการตามงบสรรพากรปี 2564 และปี 2565 บริษัทฯมีรายได้รวม 18.38 ล้านบาท และ 24.54 ล้านบาท มีกำไรสุทธิ 0.17 ล้านบาท และ 1.258 ล้านบาท </t>
  </si>
  <si>
    <t>ตามลำดับ ปี 2566 มีรายได้รวมตามงบกำไรขาดทุน(Un Audit) 21.228 ล้านบาท มีกำไร 2.58 ล้านบาท</t>
  </si>
  <si>
    <t xml:space="preserve">4.ครั้งนี้ประสงค์ขอสินเชื่อโครงการ SME Speed up วงเงิน 0.60 ล้านบาท  เพื่อเป็นเงินทุนหมุนเวียนในธุรกิจ  </t>
  </si>
  <si>
    <t>6.ตรวจข้อมูลเครดิตบูโรในนามผู้กู้ และผู้ค้ำฯ ไม่พบเป็นหนี้สถาบันการเงิน และตรวจ Black ไม่พบเป็นบุคคลล้มละลายและถูกพิทักษ์ทรัพย์</t>
  </si>
  <si>
    <t>น.ส.ภัคพิชชา เทพกิจ</t>
  </si>
  <si>
    <t>นายอาทิตย์ หงษทอง</t>
  </si>
  <si>
    <t>นายจรัญ  สินพูล</t>
  </si>
  <si>
    <t>เจ้าหน้าที่ RO</t>
  </si>
  <si>
    <t>ผู้ช่วยผู้จัดการ</t>
  </si>
  <si>
    <t>ผู้จัดการสาขาประจวบคีรีขันธ์</t>
  </si>
  <si>
    <t>........................................</t>
  </si>
  <si>
    <t xml:space="preserve"> -บสย.ค้ำประกันเต็มวงเงิน</t>
  </si>
  <si>
    <t xml:space="preserve"> -บุคคลค้ำประกันเต็มวงเงิน 1 คน ได้แก่ นายกมล  ย้อยยิ้ม</t>
  </si>
  <si>
    <t>ทุนจดทะเบียน 4.00 ล้านบาท บริหารงานนายกมล ย้อยยิ้ม ถือหุ้น 80% เป็นผู้มีอำนาจลงนาม  สถานประกอบการตั้งอยู่เลขที่ 40 หมู่ 5 ต.ห้วยยาง อ.ทับสะแก</t>
  </si>
  <si>
    <t xml:space="preserve">จ.ประจวบคีรีขันธ์  ดำเนินธุรกิจมานาน 5 ปี  มีกลุ่มลูกค้าประจำและทั่วไป ได้แก่ บริษัท เอสวีแอล คอเปอร์เรชั่น จำกัด, บริษัท โฮมพลัส (2012) จำกัด </t>
  </si>
  <si>
    <t xml:space="preserve">บริษัท โฮมเซ็นต์เตอร์ รีเทล จำกัด เป็นต้น ได้รับใบอนุญาตประกอบกิจการเลขที่ ปข.85/2562 ปัจจุบันมีรถบรรทุกขนส่งในกิจการรวม ............. คัน </t>
  </si>
  <si>
    <t>5.ประมาณการรายได้เพียงพอชำระหนี้  รองรับหนี้ได้  DSCR =…..เท่า</t>
  </si>
  <si>
    <t>รายได้จากการให้บริการ</t>
  </si>
  <si>
    <t>บริษัท เอส ที พี ทับสะแก จำกัด</t>
  </si>
  <si>
    <t>รายได้เฉลี่ย/เดือน</t>
  </si>
  <si>
    <t>รายได้เฉลี่ย/ปี</t>
  </si>
  <si>
    <t>ลูกค้าราย : บริษัท เอส  ทับสะแก  จำกัด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</si>
  <si>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</si>
  <si>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</si>
  <si>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</si>
  <si>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</si>
  <si>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</si>
  <si>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</si>
  <si>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</si>
  <si>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</si>
  <si>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</si>
  <si>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</si>
  <si>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</si>
  <si>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</si>
  <si>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 xml:space="preserve">รายได้-รายจ่าย  ปี 2566 </t>
  </si>
  <si>
    <t xml:space="preserve">บาท  </t>
  </si>
  <si>
    <t>รายได้ต่อปี</t>
  </si>
  <si>
    <t>บวก STOCK</t>
  </si>
  <si>
    <t xml:space="preserve"> - P/N ธพว. ครั้งนี้</t>
  </si>
  <si>
    <t>STOCK</t>
  </si>
  <si>
    <t xml:space="preserve"> -ค่าเสื่อมราคา(ค่าใช้จ่ายในการบริหาร)</t>
  </si>
  <si>
    <t xml:space="preserve">   - ปี 2568 เป็นต้นไป อ้างอิงค่าใช้จ่ายในการบริหารตามปี 2567</t>
  </si>
  <si>
    <t>ประว้ติผู้บริหาร</t>
  </si>
  <si>
    <t>วันเดือนปี(เกิด)</t>
  </si>
  <si>
    <t>อายุ(ปี)</t>
  </si>
  <si>
    <t>ที่อยู่ตามบัตรประชาชน</t>
  </si>
  <si>
    <t>ที่อยู่ตามทะเบียนบ้าน</t>
  </si>
  <si>
    <t>ประสบการทำงาน</t>
  </si>
  <si>
    <t>ปี 2569</t>
  </si>
  <si>
    <t>เหตุผลสนับสนุน</t>
  </si>
  <si>
    <t>บาท</t>
  </si>
  <si>
    <t>………………………………….</t>
  </si>
  <si>
    <t>น.ส.วิภาสินี อยู่พ่วง</t>
  </si>
  <si>
    <t>เจ้าหน้าที่การตลาด RO</t>
  </si>
  <si>
    <t>ชื่อผู้ขายวัตถุดิบ / Supplier รายใหญ่</t>
  </si>
  <si>
    <t>ประเภทวัตถุดิบ/สินค้า</t>
  </si>
  <si>
    <t>%ต่อยอดซื้อรวม</t>
  </si>
  <si>
    <t>ระยะเวลาการติดต่อ (ปี)</t>
  </si>
  <si>
    <t>ชื่อลูกค้า(ผู้ซื้อ)รายใหญ่</t>
  </si>
  <si>
    <t>%ต่อยอดขายรวม</t>
  </si>
  <si>
    <t xml:space="preserve">1. รายชื่อผู้ขายวัตถุดิบ / Supplier  </t>
  </si>
  <si>
    <t>รายได้จากการให้เช่า</t>
  </si>
  <si>
    <t>ภ.พ.30</t>
  </si>
  <si>
    <t>ยอดขาย</t>
  </si>
  <si>
    <t>ยอดซื้อ</t>
  </si>
  <si>
    <t>ภาษี</t>
  </si>
  <si>
    <t xml:space="preserve"> - ชำระดอกเบี้ย ธพว.(ครั้งนี้) สินเชื่อ Smile Biz F/L ซื้อเครื่องมืออุปกรณ์  0.50 ลบ.</t>
  </si>
  <si>
    <t xml:space="preserve">  - หลักประกัน</t>
  </si>
  <si>
    <t>ผู้ช่วยผู้จัดการสาขาประจวบคีรีขันธ์</t>
  </si>
  <si>
    <t>นางขวัญนภา  ลัทธิธรรม</t>
  </si>
  <si>
    <t>งบการเงินงบดุล</t>
  </si>
  <si>
    <t>งบการเงินงบกำไรขาดทุน</t>
  </si>
  <si>
    <t xml:space="preserve"> - ชำระหนี้ ธพว.(ครั้งนี้) สินเชื่อ </t>
  </si>
  <si>
    <t>ปี 2565</t>
  </si>
  <si>
    <t>จดทะเบียน</t>
  </si>
  <si>
    <t>สำนักงาน</t>
  </si>
  <si>
    <t>กรรมการ</t>
  </si>
  <si>
    <t>การถือหุ้น</t>
  </si>
  <si>
    <t>ชื่อ-สกุล</t>
  </si>
  <si>
    <t>หุ้น</t>
  </si>
  <si>
    <t>หมายเหตุ</t>
  </si>
  <si>
    <t>สัดส่วน %</t>
  </si>
  <si>
    <t>รวมมูลค่าหุ้น</t>
  </si>
  <si>
    <t xml:space="preserve">2. รายชื่อลูกค้า(ผู้ซื้อ)รายใหญ่ </t>
  </si>
  <si>
    <t>เครดิต(วัน)</t>
  </si>
  <si>
    <t>เงินสด</t>
  </si>
  <si>
    <t>บาท/เดือน</t>
  </si>
  <si>
    <t>5.ค่าใช้จ่ายในการขาย</t>
  </si>
  <si>
    <t>จากการสอบถามผู้กู้สถานที่ตั้งกิจการเป็นที่เช่า และค่าจ้างคนงาน 8 คนไม่ได้ทำประกันสังคม จึงไม่มีรายจ่ายดังกล่าวในงบการเงิน</t>
  </si>
  <si>
    <t xml:space="preserve">    -  ค่าจ้างคนงาน  8  คน  รวมเดือนละ      80,000 บาท</t>
  </si>
  <si>
    <t xml:space="preserve">    -  ค่าเช่าสถานประกอบการเดือนละ          2,000 บาท</t>
  </si>
  <si>
    <t xml:space="preserve">   -  ค่าน้ำค่าไฟ ประมาณเดือนละ                 3,000 บาท</t>
  </si>
  <si>
    <r>
      <t xml:space="preserve">         </t>
    </r>
    <r>
      <rPr>
        <u val="double"/>
        <sz val="15"/>
        <color theme="1"/>
        <rFont val="Angsana New"/>
        <family val="1"/>
      </rPr>
      <t>รวมค่าใช้จ่ายเพิ่มเดือนละ</t>
    </r>
    <r>
      <rPr>
        <sz val="15"/>
        <color theme="1"/>
        <rFont val="Angsana New"/>
        <family val="1"/>
      </rPr>
      <t xml:space="preserve">                </t>
    </r>
    <r>
      <rPr>
        <u val="double"/>
        <sz val="15"/>
        <color theme="1"/>
        <rFont val="Angsana New"/>
        <family val="1"/>
      </rPr>
      <t xml:space="preserve">  85,000 </t>
    </r>
    <r>
      <rPr>
        <sz val="15"/>
        <color theme="1"/>
        <rFont val="Angsana New"/>
        <family val="1"/>
      </rPr>
      <t xml:space="preserve">บาท                   </t>
    </r>
  </si>
  <si>
    <t xml:space="preserve"> -ชำระหนี้ในนามผู้กู้ ตามข้อมูลเครดิตบูโร</t>
  </si>
  <si>
    <t>คิดเป็น   2.54%ของรายได้</t>
  </si>
  <si>
    <t>ประวัติการศึกษา</t>
  </si>
  <si>
    <t xml:space="preserve">              ปีที่ 4     เป็นต้นไป  MLR+1.50% ต่อปี </t>
  </si>
  <si>
    <t>ห้างหุ้นส่วนจำกัด บางสะพานชาร์โคล</t>
  </si>
  <si>
    <t>5,000,000 บาท</t>
  </si>
  <si>
    <t>เลขที่  555  หมู่ 3  ต.ชัยเกษม  อ.บางสะพาน  จ.ประจวบคีรีขันธ์</t>
  </si>
  <si>
    <t>นายสุทธิเกียรติ  สุขบุญรักษา</t>
  </si>
  <si>
    <t>1.นายสุทธิเกียรติ  สุขบุญรักษา</t>
  </si>
  <si>
    <t>2.นายวราพงษ์  สุขบุญรักษา</t>
  </si>
  <si>
    <t>3.น.ส.วริยา  สระสำราญ</t>
  </si>
  <si>
    <t>หุ้นส่วนผู้จัดการ</t>
  </si>
  <si>
    <t>หุ้นส่วน</t>
  </si>
  <si>
    <t>ลำดับที่</t>
  </si>
  <si>
    <t>รายการเครื่องจักร</t>
  </si>
  <si>
    <t xml:space="preserve"> - ชำระหนี้สถาบันการเงินอื่นตามข้อมูลเครดิตบูโรผู้กู้  </t>
  </si>
  <si>
    <t xml:space="preserve">                -โฉนดที่ดินเลขที่  11262   ต.ทรายทอง  อ.บางสะพานน้อย  จ.ประจวบคีรีขันธ์  เนื้อที่  0-1-80   ไร่กรรมสิทธิ์  นายเสน่ห์ สุขบุญรักษา</t>
  </si>
  <si>
    <t xml:space="preserve">           2.  บุคคลค้ำประกันเต็มวงเงิน 2 คน ได้แก่   นายสุทธิเกียรติ  สุขบุญรักษา  ,  นายวราพงษ์  สุขบุญรักษา</t>
  </si>
  <si>
    <t>5 ปี</t>
  </si>
  <si>
    <t>สรุปรายการเคลื่อนไหวการเดินบัญชีธนาคาร</t>
  </si>
  <si>
    <t>ธนาคาร/เลขบัญชี</t>
  </si>
  <si>
    <t>ธ.กสิกรไทย</t>
  </si>
  <si>
    <t>การหมุนเวียนเฉลี่ยต่อเดือน</t>
  </si>
  <si>
    <t>ยอดขายเงินสด</t>
  </si>
  <si>
    <t>ยอดขายเครดิต</t>
  </si>
  <si>
    <t>รวมยอดขาย</t>
  </si>
  <si>
    <t>ผลิตภัณฑ์ที่ผลิต-จำหน่าย</t>
  </si>
  <si>
    <t>สินค้า</t>
  </si>
  <si>
    <t>ราคาขาย</t>
  </si>
  <si>
    <t>ลูกชิ้นไก่</t>
  </si>
  <si>
    <t>ลูกชิ้นเอ็นไก่</t>
  </si>
  <si>
    <t>หมูยอยาว</t>
  </si>
  <si>
    <t>จ๊อไก่</t>
  </si>
  <si>
    <t>จ๊อปู</t>
  </si>
  <si>
    <t>ทอดมัน</t>
  </si>
  <si>
    <t>ปูอัด</t>
  </si>
  <si>
    <t>ไก่สติ๊ก</t>
  </si>
  <si>
    <t>เต้าหู้อ่อน</t>
  </si>
  <si>
    <t>ไก่กระเทียมวุ้นเส้น</t>
  </si>
  <si>
    <t>ไก่ยอทรงเครื่อง</t>
  </si>
  <si>
    <t>จ๊อไก่พันสาหร่าย</t>
  </si>
  <si>
    <t>เต้าหู้ขาวแผ่น</t>
  </si>
  <si>
    <t>ปี 2570</t>
  </si>
  <si>
    <t xml:space="preserve"> - ชำระค่างวด (ครั้งนี้)   ซื้อเครื่องจักร 1.28 ลบ.</t>
  </si>
  <si>
    <t>1.ที่ดิน+สปส.</t>
  </si>
  <si>
    <t>3.ยานพาหนะ</t>
  </si>
  <si>
    <t>รถที่ใช้ในกิจการจากข้อมูลเครดิต  จำนวน 4 คัน</t>
  </si>
  <si>
    <t xml:space="preserve"> - อ้างอิงต้นทุนขายตามข้อมูล Intra จากฝ่ายบริหารความเสี่ยงเครดิต อัตราส่วนทางการเงินมาตรฐาน จำแนกประเภทธุรกิจตาม ISIC Code 3 Digits ISIC Code C107 การผลิตผลิตภัณฑ์อาหารอื่นๆ</t>
  </si>
  <si>
    <t>อัตราส่วนกำไรขั้นต้น 25.95% ประมาณครั้งนี้ คำนวณต้นทุนขายที่ 75%ของยอดขาย</t>
  </si>
  <si>
    <t>บสย.ค้ำประกันเต็มวงเงิน</t>
  </si>
  <si>
    <t xml:space="preserve"> - ผลตรวจข้อมูลเครดิตบูโรผู้กู้ ไม่พบประวัติเสียหายทางการเงิน และตรวจข้อมูล Black List  ไม่พบเป็นบุคคลล้มละลายหรือพิทักทรัพย์</t>
  </si>
  <si>
    <t>นายวีรนันท์  สิรนันทนาวัฒน์</t>
  </si>
  <si>
    <t xml:space="preserve">  -  วัตถุประสงค์เพื่อสมทบซื้อเครื่องตู้อบรมควัน 1 เครื่อง</t>
  </si>
  <si>
    <t xml:space="preserve">   - ระยะเวลากู้  7 ปี  </t>
  </si>
  <si>
    <t>ออกเอง</t>
  </si>
  <si>
    <t>กู้ธพว.</t>
  </si>
  <si>
    <t>สัดส่วน</t>
  </si>
  <si>
    <t>ตู้อบรมควัน : TL-111-1S จำนวน 1 เครื่อง กำลังการผลิต 150กก./ครั้ง</t>
  </si>
  <si>
    <t>ตามใบเสนอราคา ลงวันที่ 28 มิ.ย.2568 เลขที่ B250617-03Rev.01</t>
  </si>
  <si>
    <t>จาก บจก.ทะเลเทคโนโลยี</t>
  </si>
  <si>
    <t xml:space="preserve"> - บสย.ค้ำประกันเต็มวงเงิน</t>
  </si>
  <si>
    <t xml:space="preserve"> - บุคคลค้ำประกัน 3 ท่าน ได้แก่  น.ส.ปุณยสรณ์ สิรนันทนาวัฒน์  , น.ส.ภิดาพรรธน์  สิรนันทนาวัฒน์</t>
  </si>
  <si>
    <t xml:space="preserve"> -ให้จดทะเบียนเครื่องจักรเป็นหลักประกันทางธุรกิจ</t>
  </si>
  <si>
    <t xml:space="preserve"> - ชำระค่างวด (ครั้งนี้)  FL  1.4 ลบ.</t>
  </si>
  <si>
    <t>3. ประวัติการติดต่อกับสถาบันการเงิน ในนามกรรมการ / ผู้ค้ำประกัน</t>
  </si>
  <si>
    <t>วัตถุดิบ  -ของสด(เนื้อสัตว์ต่างๆ)</t>
  </si>
  <si>
    <t xml:space="preserve">                -ของแห้ง(เครื่องปรุง บรรจุภัณฑ์)</t>
  </si>
  <si>
    <t>สินค้าคงเหลือสำเร็จรูป(ลูกชิ้นหมู ไส้กรอก หมูยอ จ๊อ)</t>
  </si>
  <si>
    <t>ลบ</t>
  </si>
  <si>
    <t xml:space="preserve">  - อัตราดอกเบี้ย           ปีที่ 1-2   MLR-2.75% ต่อปี              ปีที่3 เป็นต้นไป  MLR+0.75%ต่อปี                               ปัจจุบัน MLR = 7.25%        </t>
  </si>
  <si>
    <t xml:space="preserve">  - เงื่อนไขการเบิกจ่าย  ให้มีเอกสารใบเสนอราคา และใบวางบิล หรือใบแจ้งหนี้ พร้อมภาพถ่ายเครื่องจักรประกอบการเบิกจ่าย</t>
  </si>
  <si>
    <t xml:space="preserve"> 2. เงินกู้ระยะยาว (F/L)  วงเงิน  1.40 ล้านบาท</t>
  </si>
  <si>
    <t>เดินสะพัด</t>
  </si>
  <si>
    <t xml:space="preserve"> - ชำระหนี้ในนาม ผู้กู้ (ตามเครดิตบูโร)</t>
  </si>
  <si>
    <t>สาขา   ประจวบคีรีขันธ์</t>
  </si>
  <si>
    <t>417-095929-8</t>
  </si>
  <si>
    <t>อัตราดอกเบี้ย</t>
  </si>
  <si>
    <t>ระยะเวลากู้</t>
  </si>
  <si>
    <t>หลักประกัน/ผู้ค้ำ</t>
  </si>
  <si>
    <t>สถานะ</t>
  </si>
  <si>
    <t>สินเชื่อ ธพว.</t>
  </si>
  <si>
    <t>เดิม</t>
  </si>
  <si>
    <t>ครั้งนี้</t>
  </si>
  <si>
    <t>PN</t>
  </si>
  <si>
    <t>รวมสินเชื่อ ธพว.</t>
  </si>
  <si>
    <t>สินเชื่อ กองทุนฯ</t>
  </si>
  <si>
    <t>รวมวงเงิน กองทุนฯ</t>
  </si>
  <si>
    <t>รวมทั้งสิ้น</t>
  </si>
  <si>
    <t>แบบแสดงรายการภาษีมูลค่าเพิ่ม ภ.พ.30</t>
  </si>
  <si>
    <t>งบการเงินสรรพากร</t>
  </si>
  <si>
    <t>1. รายได้</t>
  </si>
  <si>
    <t xml:space="preserve"> - ชำระหนี้ในนามผู้กู้ (เครดิตบูโร)</t>
  </si>
  <si>
    <t xml:space="preserve"> - ชำระหนี้ ธพว.(ครั้งนี้)  P/N 3.0 ลบ.</t>
  </si>
  <si>
    <t>2.เครื่องจักรและอุปกรณ์</t>
  </si>
  <si>
    <t>6. เงินทุนหมุนเวียน</t>
  </si>
  <si>
    <t>5. ยานพาหนะ</t>
  </si>
  <si>
    <t>3. เครื่องมือเครื่องใช้</t>
  </si>
  <si>
    <t>บาท  อ้างอิงงบสรรพากรปี 2567</t>
  </si>
  <si>
    <t>บาท  อ้างอิงงบสรรพากรปี 2568</t>
  </si>
  <si>
    <t>บาท  อ้างอิงงบสรรพากรปี 2569</t>
  </si>
  <si>
    <t>บาท  อ้างอิงงบสรรพากรปี 2570</t>
  </si>
  <si>
    <t>6.เงินทุนหมุนเวียน</t>
  </si>
  <si>
    <t xml:space="preserve">ครั้งนี้ ผู้กู้ ขอรับการสนับสนุนจาก ธพว. โครงการสินเชื่อ Smile Biz ธุรกิจยิ้มได้(2568)  P/N  3,000,000 บาท   เพื่อสำรองเป็นค่าใช้จ่ายในการดำเนินธุรกิจ </t>
  </si>
  <si>
    <t>จากงบสรรพากรปี 2567  ค่าใช้จ่ายในการบริหาร(หักค่าเสื่อมราคา)   9,673,228.90 บาท    เฉลี่ยเดือนละ  806,102.40 บาท</t>
  </si>
  <si>
    <t>สำรองเป็นค่าใช้จ่ายในการดำเนินธุรกิจ  คิดเป็นค่าใช้จ่ายในการดำเนินธุรกิจประมาณ  6 เดือน  เท่ากับ  4,836,614.40 บาท</t>
  </si>
  <si>
    <t>7. สำรองค่าใช้จ่าย</t>
  </si>
  <si>
    <t>2. ต้นทุนการขาย</t>
  </si>
  <si>
    <t>4.ชำระหนี้สถาบันการเงินตามข้อมูลเครดิตบูโร</t>
  </si>
  <si>
    <t>ภาษีขาย</t>
  </si>
  <si>
    <t>ภาษีซื้อ</t>
  </si>
  <si>
    <t>ภาษีที่ต้องชำระ</t>
  </si>
  <si>
    <t>14 ปี</t>
  </si>
  <si>
    <t>1  บจก.สรวีย์ คอนกรีต</t>
  </si>
  <si>
    <t>2.  หจก.โชคอนันต์ชัย</t>
  </si>
  <si>
    <t>3.  บจก.เอสซีจี ดิสทริบิวชั่น</t>
  </si>
  <si>
    <t>4.  ลูกค้าพื้นที่จังหวัดประจวบคีรีขันธ์</t>
  </si>
  <si>
    <t>30 วัน</t>
  </si>
  <si>
    <t xml:space="preserve"> 1. เงินกู้ระยะสั้นตามตั๋วสัญญาใช้เงิน(P/N)  วงเงิน  3,000,000 บาท</t>
  </si>
  <si>
    <t>ชื่อผู้ถือหุ้น</t>
  </si>
  <si>
    <t>สัดส่วนหุ้น</t>
  </si>
  <si>
    <t>รวมหุ้น</t>
  </si>
  <si>
    <t>มูลค่าหุ้น</t>
  </si>
  <si>
    <t>715-6-04428-1</t>
  </si>
  <si>
    <t>ธ.กรุงไทย</t>
  </si>
  <si>
    <t>บจก.คาร์ด เอกซ์</t>
  </si>
  <si>
    <t>บัตรเครดิต</t>
  </si>
  <si>
    <t>บจก.บัตรกรุงศรีอยุธยา</t>
  </si>
  <si>
    <t>ธ.ยูโอบี</t>
  </si>
  <si>
    <t>เดิมผู้กู้มีสินเชื่อกับ ธพว.   โครงการสินเชื่อ Extra Cash สำรองค่าใช้จ่าย  วงเงิน 3,000,000 บาท ปัจจุบันเงินต้นคงเหลือ  643,710 บาท</t>
  </si>
  <si>
    <t>บาท  อ้างอิงงบสรรพากรปี 2567   และอ้างอิงภาระหนี้เครดิตบูโรในนามผู้กู้ บัญชีลำดับที่ 16 และลำดับที่ 30</t>
  </si>
  <si>
    <t>ใบสรุปวงเงินสินเชื่อลูกค้าราย บจก.เพชรเกษมฐิติพร</t>
  </si>
  <si>
    <t>บริษัท เพชรเกษมฐิติพร จำกัด</t>
  </si>
  <si>
    <t>ประมาณรายได้กิจการ  บริษัท เพชรเกษมฐิติพร จำกัด</t>
  </si>
  <si>
    <t>รายได้จากการขาย</t>
  </si>
  <si>
    <t>(ภ.พ.30 ม.ค.68-มิ.ย.68)</t>
  </si>
  <si>
    <t>นายเสมอ  จันทร์เทศ</t>
  </si>
  <si>
    <t>ธ.กรุงเทพ</t>
  </si>
  <si>
    <t>บจก.โลตัสส์ มันนี่ เซอร์วิสเซส</t>
  </si>
  <si>
    <t>น.ส.ฐิติพร เตชะพันธุ์</t>
  </si>
  <si>
    <t>ธ.ไทยพาณิชย์</t>
  </si>
  <si>
    <t xml:space="preserve"> -ชำระหนี้ในนามผู้กู้ (ครั้งนี้) Beyond ติดปีก SME PN 3 ลบ.</t>
  </si>
  <si>
    <t xml:space="preserve"> -ชำระหนี้ในนามผู้ค้ำประกัน (คุณฐิติพรฯ)</t>
  </si>
  <si>
    <t xml:space="preserve"> -ชำระหนี้ในนามผู้ค้ำประกัน (คุณเสมอฯ)</t>
  </si>
  <si>
    <t>ความจุ</t>
  </si>
  <si>
    <t>ลิตร</t>
  </si>
  <si>
    <t>ราคาทุนต่อลิตร</t>
  </si>
  <si>
    <t>สต็อคเต็มถัง</t>
  </si>
  <si>
    <t>รวมปริมาณความจุ</t>
  </si>
  <si>
    <t xml:space="preserve">1. ดีเซล </t>
  </si>
  <si>
    <t xml:space="preserve">2. ดีเซลพลัส </t>
  </si>
  <si>
    <t>3. แก๊สโซฮอล์ 95</t>
  </si>
  <si>
    <t>4. แก๊สโซฮอล์ 91</t>
  </si>
  <si>
    <t>5. แก๊สโซฮอล์E20</t>
  </si>
  <si>
    <t>6. น้ำมันหล่อลื่น</t>
  </si>
  <si>
    <t>(อ้างอิงราคาทุนต่อลิตรตามบิลซื้อ ใบแจ้งหนี้/ใบกำกับภาษี จาก บริษัท บางจาก ศรีราชา จำกัด(มหาชน))</t>
  </si>
  <si>
    <t>1.  หมายเลขทะเบียน 81-3987  ประจวบคีรีขันธ์  ปริมาตรรวม  32,000 ลิตร  สมุติฐานเก็บน้ำมัน ดีเซล ราคาทุนต่อลิตร 29.19 บาท</t>
  </si>
  <si>
    <t>1. ความจุถังเก็บรักษาน้ำมันเชื้อเพลิงใต้พื้นดิน</t>
  </si>
  <si>
    <t>2. ความจุถังเก็บรักษาน้ำมันเชื้อเพลิงรถขนส่งน้ำมัน ชนิดรถกึ่งพ่วง</t>
  </si>
  <si>
    <t xml:space="preserve">     สต็อคน้ำมันเต็มถังรถ   </t>
  </si>
  <si>
    <t xml:space="preserve"> - เงินกู้  O/D เดิม</t>
  </si>
  <si>
    <t>จากรายงานลูกหนี้ ณ 31  กรกฎาคม 2568  สรุปลูกหนี้คงค้างรวม  5,433,626 บาท</t>
  </si>
  <si>
    <t>กิจการมีนโยบายขายเชื่อ 15%ของยอดขาย  ระยะเวลาเครดิตเฉลี่ยที่  30-60 วัน</t>
  </si>
  <si>
    <t>ครั้งนี้ โครงการสินเชื่อ Beyond ติดปีก SME  P/N  3,000,000 บาท เพื่อหมุนเวียนเสริมสภาพคล่องในกิจการ</t>
  </si>
  <si>
    <t>เดิม  ผู้กู้มีสินเชื่อกับ ธ.ไทยพาณิชย์ O/D 6,000,000 บาท  เป็นวงเงินในการซื้อน้ำมันกับ บมจ.บางจาก ศรีราชา</t>
  </si>
  <si>
    <t>ไทยพาณิชย์</t>
  </si>
  <si>
    <t>สาขา  ปราณบุรี</t>
  </si>
  <si>
    <t>บจก.เพชรเกษมฐิติพร</t>
  </si>
  <si>
    <t>612-300707-6</t>
  </si>
  <si>
    <t xml:space="preserve">ค่าใช้จ่ายในการบริหาร </t>
  </si>
  <si>
    <t xml:space="preserve"> -ชำระหนี้ในนามกรรมการ (นายเสมอฯ)</t>
  </si>
  <si>
    <t xml:space="preserve"> -ชำระหนี้ในนามกรรมการ (นางฐิติพรฯ)</t>
  </si>
  <si>
    <t xml:space="preserve">   - จากงบการเงินสรรพากรปี 2567   มีรายได้รวม 282,837,003.26 บาท </t>
  </si>
  <si>
    <t xml:space="preserve">   -  จากแบบแสดงรายการภาษีมูลค่าเพิ่ม ภ.พ.30 เดือน ม.ค.2568 - มิ.ย.2568   มียอดขายรวม 139,729,440.39 บาท   เฉลี่ยเดือนละ  </t>
  </si>
  <si>
    <t xml:space="preserve">   - จากงบการเงินสรรพากรปี 2567  มีต้นทุนขาย   272,905,345.84 บาท  คิดเป็น  96.49%ของรายได้ </t>
  </si>
  <si>
    <t>3. ค่าใช้จ่ายในการบริหาร</t>
  </si>
  <si>
    <t xml:space="preserve"> - จากงบการเงินปี 2567  ค่าใช้จ่ายในการบริหาร  3,493,027.88 บาท  คิดเป็น  1.23%ของรายได้</t>
  </si>
  <si>
    <t>3. ค่าใช้จ่ายในการขาย</t>
  </si>
  <si>
    <t xml:space="preserve"> - จากงบการเงินปี 2567  ค่าใช้จ่ายในการขาย  4,652,994 บาท  คิดเป็น  1.65%ของรายได้</t>
  </si>
  <si>
    <t>2. ประวัติการติดต่อกับสถาบันการเงิน ในนามกรรมการ</t>
  </si>
  <si>
    <t>4. เครื่องใช้สำนักงาน</t>
  </si>
  <si>
    <t xml:space="preserve">บาท   อ้างอิงงบสรรพากรปี 2567 </t>
  </si>
  <si>
    <t>1.ที่ดิน+สิ่งปลูกสร้าง(ปั้มน้ำมัน)</t>
  </si>
  <si>
    <t>2. ที่ดิน (หลักประกันครั้งนี้)</t>
  </si>
  <si>
    <t>2. ที่ดินเปล่า (หลักประกันครั้งนี้)</t>
  </si>
  <si>
    <t xml:space="preserve">โฉนดที่ดินเลขที่ 19857  ต.ศิลาลอย  อ.สามร้อยยอด  จ.ประจวบคีรีขันธ์  เนื้อที่ 1 ไร่  กรรมสิทธิ์ น.ส.ฐิติพร เตชะพันธุ์  </t>
  </si>
  <si>
    <t xml:space="preserve">รถขนส่งน้ำมัน ชนิดรถกึ่งพ่วง หมายเลขทะเบียน 81-3987  ประจวบคีรีขันธ์  </t>
  </si>
  <si>
    <t>จากสัญญาให้ใช้สิทธิดำเนินการสถานีบริการ วันที่ 5 สิงหาคม 2567  ระหว่าง บมจ.บางจาก ศรีราชา  อนุญาตให้ใช้สิทธิดำเนินการสถานีบริการน้ำมันภายใต้เครื่องหมายการค้า</t>
  </si>
  <si>
    <t>บางจาก  บนเนื้อที่ประมาณ 6-2-0 ไร่ ตั้งอยู่เลขที่  482  หมู่ 2  ต.วังก์พง  อ.ปราณบุรี  จ.ประจวบคีรีขันธ์  เพื่อจำหน่ายน้ำมันและสินค้าอื่นๆ</t>
  </si>
  <si>
    <t xml:space="preserve">บาท  อ้างอิงภาระหนี้เครดิตบูโรในนามผู้กู้ </t>
  </si>
  <si>
    <t xml:space="preserve">ประกอบด้วย สินเชื่อ ธ.ไทยพาณิชย์  O/D วงเงิน 6,000,000 บาท  </t>
  </si>
  <si>
    <t xml:space="preserve">สาขาประมาณการลูกหนี้การค้า ระยะเวลาเครดิต  45 วัน </t>
  </si>
  <si>
    <t xml:space="preserve">  -  วัตถุประสงค์เพื่อเป็นเงินทุนหมุนเวียนในกิจการ</t>
  </si>
  <si>
    <t xml:space="preserve">   - ระยะเวลากู้  10 ปี  ทบทวนวงเงินทุกปี  ระยะเวลาตั๋วแต่ละฉบับไม่เกิน 90 วัน</t>
  </si>
  <si>
    <t>ไม่มี</t>
  </si>
  <si>
    <t>โครงการสินเชื่อ Beyond ติดปีก SME</t>
  </si>
  <si>
    <t>ปีที่1-3  Fix 3%</t>
  </si>
  <si>
    <t>ปีที่ 4-10  MLR+1.5%</t>
  </si>
  <si>
    <t>10 ปี</t>
  </si>
  <si>
    <t>2.บุคคลค้ำประกัน 2 ท่าน</t>
  </si>
  <si>
    <t xml:space="preserve"> -นายเสมอ  จันทร์เทศ</t>
  </si>
  <si>
    <t xml:space="preserve"> -น.ส.ฐิติพร  เตชะพันธุ์</t>
  </si>
  <si>
    <t>1. จดจำนองโฉนดที่ดินเลขที่</t>
  </si>
  <si>
    <t>19857  ต.ศิลาลอย  อ.สามร้อยยอด</t>
  </si>
  <si>
    <t>จ.ประจวบคีรีขันธ์ เนื้อที่ 1 ไร่</t>
  </si>
  <si>
    <t>กรรมสิทธิ์ น.ส.ฐิติพร เตชะพันธุ์</t>
  </si>
  <si>
    <t xml:space="preserve">1. จดจำนองโฉนดที่ดินเลขที่ 19857  ต.ศิลาลอย  อ.สามร้อยยอด  จ.ประจวบคีรีขันธ์ เนื้อที่ 1 ไร่  </t>
  </si>
  <si>
    <t xml:space="preserve">  - เงื่อนไขการเบิกจ่าย   ให้มีเอกสารด้านการซื้อน้ำมัน  ได้แก่  ใบกำกับภาษี  หรือใบเสร็จรับเงิน  ประกอบการเบิกจ่าย</t>
  </si>
  <si>
    <t xml:space="preserve"> -ผู้กู้  บจก.เพชรเกษมฐิติพร  จดทะเบียนเป็นนิติบุคคลเมื่อวันที่ 3 พ.ค.2538  ทะเบียนนิติบุคคลเลขที่ 0775538000226  ทุนจดทะเบียน 1,000,000 บาท</t>
  </si>
  <si>
    <t>นายเสมอ จันทร์เทศ</t>
  </si>
  <si>
    <t>นางสุมา เพ็ญรัตนา</t>
  </si>
  <si>
    <t>อำนาจลงนาม</t>
  </si>
  <si>
    <t>P</t>
  </si>
  <si>
    <t>เงื่อนไข</t>
  </si>
  <si>
    <t>กรรมการหนึ่งคนลงลายมือชื่อ</t>
  </si>
  <si>
    <t>และประทับตราบริษัท</t>
  </si>
  <si>
    <t>ประกอบธุรกิจสถานีบริการน้ำมันบางจาก  การถือหุ้น</t>
  </si>
  <si>
    <t xml:space="preserve"> -ใบอนุญาตเลขที่ 2/2567 แบบ ธพ.น.2 กรมธุรกิจพลังงาน ใบอนุยษตประกอบกิจการ สถานีบริการน้ำมัน ประเภท ก ใบอนุญาตนี้ออกให้เพื่อแสดงว่า</t>
  </si>
  <si>
    <t xml:space="preserve">บมจ.บางจาก ศรีราช เป็นผู้ได้รับอนุญาตให้ประกอบกิจการควบคุมประเภทที่ 3 ตามมาตรา 17(3) แห่งพระราชบัญญัติควบคุมร้ำมันเชื้อเพลิง </t>
  </si>
  <si>
    <t>พ.ศ.2542 ณ สถานีบริการน้ำมัน บจก.เพชรเกษมฐิติพร ใบอนุญาตนี้ให้ใช้ได้จนถึงวันที่ 31 ธ.ค.2568 ออกให้ ณ วันที่ 12 พ.ย.2567</t>
  </si>
  <si>
    <t>รวมปริมาณ</t>
  </si>
  <si>
    <t>ความจุถังเก็บรักษาน้ำมันเชื้อเพลิงใต้พื้นดิน</t>
  </si>
  <si>
    <t xml:space="preserve"> -ใบอนุญาตเลขที่ ปข0120028 แบบ ธพ.น.2  กรมธุรกิจพลังงาน ใบอนุญาตประกอบกิจการ ถังขนส่งน้ำมัน ใบอนุญาตนี้ออกให้เพื่อแสดงว่า</t>
  </si>
  <si>
    <t>บจก.เพชรเกษมฐิติพร  เป็นผู้ได้รับอนุญาตให้ประกอบกิจการควบคุมประเภทที่ 3 ตามมาตรา 17(3) แห่งพระราชบัญญัติควบคุมน้ำมันเชื้อเพลิง</t>
  </si>
  <si>
    <t>พ.ศ.2542  ประเภทรถขนส่งน้ำมัน ชนิดรถกึ่งพ่วง หมายเลขทะเบียน 81-3987 ประจวบคีรีขันธ์ ปริมาตรรวม 32,000 ลิตร ใบอนุญาตนี้ให้ใช้ได้จน</t>
  </si>
  <si>
    <t>ถึงวันที่ 31 ธ.ค.2568  ออกให้ ณ วันที่ 15 ม.ค.2568</t>
  </si>
  <si>
    <t xml:space="preserve"> -จากงบการเงิน ปี 2567 มีรายได้รวม 282.83 ล้านบาท   ต้นทุนขาย 272.90 ล้านบาท  ค่าใช้จ่ายในการขาย 4.65 ล้านบาท ค่าใช้จ่ายในการบริหาร </t>
  </si>
  <si>
    <t>3.49 ล้านบาท  ดอกเบี้ยจ่าย 0.30 ล้านบาท  ค่าใช้จ่ายภาษีเงินได้ 0.29 ล้านบาท  กำไรสุทธิ 1.18 ล้านบาท</t>
  </si>
  <si>
    <t xml:space="preserve"> - ปี 2568 สาขาประมาณการรายได้จาก ภ.พ.30  ม.ค.2568-มิ.ย. 2568  ยอดขายรวม  139.72 ล้านบาท   ต้นทุนขายเฉลี่ย  96.49%</t>
  </si>
  <si>
    <t>ผู้กู้เป็นลูกค้าเก่าของธนาคาร ชำระตรงตามเงื่อนไข ปัจจุบันสถานะบัญชีปิดบัญชี</t>
  </si>
  <si>
    <t xml:space="preserve"> - ครั้งนี้นำเสนอสินเชื่อโครงการ Beyond ติดปีก SME   P/N วงเงิน 3,000,000 บาท  เพื่อเป็นเงินทุนหมุนเวียนในการดำเนินธุรกิจ เพื่อช่วยลดต้นทุน</t>
  </si>
  <si>
    <t>61 ปี</t>
  </si>
  <si>
    <t>3 7606 00386 46 3</t>
  </si>
  <si>
    <t>63/2  หมู่ 2  ต.เขาน้อย  อ.ปราณบุรี จ.ประจวบคีรีขันธ์</t>
  </si>
  <si>
    <t>ปี 2538 - ปัจจุบัน</t>
  </si>
  <si>
    <t>กรรมการผู้จัดการ บจก.เพชรเกษมฐิติพร</t>
  </si>
  <si>
    <t>ปี 2552 - ปัจจุบัน</t>
  </si>
  <si>
    <t>น.ส.ฐิติพร  เตชะพันธุ์</t>
  </si>
  <si>
    <t>62 ปี</t>
  </si>
  <si>
    <t>3 5199 00002 47 4</t>
  </si>
  <si>
    <t>50 ถ.อินทยงยศ  ต.ในเมือง  อ.เมือวบำพูน  จ.ลำพูน</t>
  </si>
  <si>
    <t xml:space="preserve"> -ผู้กู้มีประสบการณ์ในการประกอบกิจการสถานีบริการน้ำมันมากว่า 30 ปี  ปัจจุบันบริหารงานสถานีบริการน้ำมัน 48 หัวจ่าย มีพนักงาน 15 คน</t>
  </si>
  <si>
    <t xml:space="preserve"> -นายเสมอ จันทร์เทศ  มีประสบการณ์ในการบริหารสถานีบริการน้ำมันมากกว่า 30 ปี  ปัจจุบันเป็นกรรมการผู้จัดการสถานีบริการน้ำมัน 2 แห่ง</t>
  </si>
  <si>
    <t xml:space="preserve">  แห่งที่ 1  สถานีบริการน้ำมัน บางจาก บจก.เพชรเกษมฐิติพร   ตั้งอยู่เลขที่ 482  หมู่ 2 ต.วังก์พง  อ.ปราณบุรี  จ.ประจวบคีรีขันธ์ </t>
  </si>
  <si>
    <t xml:space="preserve"> แห่งที่ 2 สถานีบริการน้ำมัน บางจาก หจก.ธนัญธร ฐิติพร  ตั้งอยู่เลขที่ 35/20  ถ.เพชรเกษม  ต.หัวหิน  อ.หัวหิน  จ.ประจวบคีรีขันธ์</t>
  </si>
  <si>
    <t>เห็นควรอนุมัติสินเชื่อโครงการ Beyond ติดปีก SME  (คำสั่งที่  19/2568)</t>
  </si>
  <si>
    <t xml:space="preserve">  - อัตราดอกเบี้ย           ปีที่ 1-3   Fix 3.00% ต่อปี         </t>
  </si>
  <si>
    <t xml:space="preserve">               ปีที่  4     เป็นต้นไป  MLR+1.50% ต่อปี       ปัจจุบัน MLR = 7.1%        </t>
  </si>
  <si>
    <t>1.  บมจ.บางจาก ศรีราชา</t>
  </si>
  <si>
    <t>น้ำมัน</t>
  </si>
  <si>
    <t>3 วัน</t>
  </si>
  <si>
    <t xml:space="preserve"> 5. ผู้ใช้รถทั่วไป</t>
  </si>
  <si>
    <t>รอประเมิน</t>
  </si>
  <si>
    <t>หุ้นส่วนผู้จัดการ หจก.ธนัญธรฐิติพร</t>
  </si>
  <si>
    <t>ปริญญาตรี คณะนิติศาสตร์ มหาวิทยาลัยรามคำแหง</t>
  </si>
  <si>
    <t>ทางการเงินของผู้ประกอบการ ผู้กู้แจ้งว่า มีวงเงิน O/D กับธนาคารไทยพาณิชย์ อัตราดอกเบี้ย 7.025 สำหรับใช้ซื้อน้ำมัน  ซึ่งกิจการมีนโยบาย</t>
  </si>
  <si>
    <t xml:space="preserve">ให้เครดิตการค้าแก่ลูกค้าประจำที่เป็นประกอบธุรกิจขนส่ง รับเหมาก่อสร้าง ถมดินในพื้นที่อำเภอปราณบุรี </t>
  </si>
  <si>
    <t xml:space="preserve"> -จากสัญญาให้ใช้สิทธิดำเนินการสถานีบริการ วันเริ่มสัญญา 1 ก.ย.2567 วันสิ้นสุดสัญญา 31 ส.ค.2568  ระหว่างบมจ.บางจาก ศรีราชา(ผู้ให้ใช้สิทธิ)  </t>
  </si>
  <si>
    <t xml:space="preserve">กับ บจก.เพชรเกษมฐิติพร(ผู้ใช้สิทธิ)  อนุญาตให้ใช้สิทธิ ดำเนินการสถานีบริการน้ำมันภายใต้เครื่องหมายการค้าบางจาก บนเนื้อที่  6-2-0 ไร่ </t>
  </si>
  <si>
    <t>ตั้งอยู่เลขที่ 482  หมู่ 2  ต.วังก์พง  อ.ปราณบุรี  จ.ประจวบฯ ตกลงจ่ายค่าใช้สิทธิเป็นรายเดือน ในอัตราเดือนละ 75,000 บาท</t>
  </si>
  <si>
    <t>60,000 บาท</t>
  </si>
  <si>
    <t xml:space="preserve"> -ผู้กู้ได้ต่อสัญญาให้ใช้สิทธิดำเนินการสถานีบริการน้ำมันภายใต้เครื่องหมายการค้าบางจาก   ตกลงจ่ายค่าใช้สิทธิเป็นรายเดือน  ในอัตราเดือนละ</t>
  </si>
  <si>
    <t>ชำระเงินโดยการตัดผ่านบัญชีธนาคารอัตโนมัติอ้างอิง Statement ธนาคารไทยพาณิชย์ เลขที่บัญชี 612-300707-6</t>
  </si>
  <si>
    <t xml:space="preserve"> ผู้กู้ซื้อน้ำมันจาก บมจ.บางจาก ศรีราชา สัดส่วน 100%   ระยะเวลาเครดติ 3 วัน อ้างอิงจากใบแจ้งหนี้/ใบกำกับภาษี</t>
  </si>
  <si>
    <t>สินเชื่อเพื่อการพาณิชย์</t>
  </si>
  <si>
    <t>สินเชื่อวงเงินเบิกเกินบัญชี</t>
  </si>
  <si>
    <t>ค่าใช้จ่ายในการขาย 1.65%  ค่าใช้จ่ายในการบริหาร 1.23%   ประมาณการรายได้เพียงพอชำระหนี้ได้ DSCR 1.67 เท่า</t>
  </si>
  <si>
    <t>2. บุคคลค้ำประกัน 2 ท่าน   ได้แก่  นายเสมอ  จันทร์เทศ  , น.ส.ฐิติพร  เตชะพันธุ์</t>
  </si>
  <si>
    <t>พิจารณาจากข้อมูลเครดิตบูโรย้อนหลัง 12  เดือน Utilization เฉลี่ย 3.22 ล้านบาท ครั้งนี้จึงนำมาคำนวณ 3.50 ล้านบาท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</si>
</sst>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1">
    <numFmt numFmtId="41" formatCode="_(* #,##0_);_(* \(#,##0\);_(* &quot;-&quot;_);_(@_)"/>
    <numFmt numFmtId="43" formatCode="_(* #,##0.00_);_(* \(#,##0.00\);_(* &quot;-&quot;??_);_(@_)"/>
    <numFmt numFmtId="164" formatCode="&quot;฿&quot;#,##0;[Red]\-&quot;฿&quot;#,##0"/>
    <numFmt numFmtId="165" formatCode="&quot;฿&quot;#,##0.00;\-&quot;฿&quot;#,##0.00"/>
    <numFmt numFmtId="166" formatCode="_-&quot;฿&quot;* #,##0_-;\-&quot;฿&quot;* #,##0_-;_-&quot;฿&quot;* &quot;-&quot;_-;_-@_-"/>
    <numFmt numFmtId="167" formatCode="_-* #,##0_-;\-* #,##0_-;_-* &quot;-&quot;_-;_-@_-"/>
    <numFmt numFmtId="168" formatCode="_-&quot;฿&quot;* #,##0.00_-;\-&quot;฿&quot;* #,##0.00_-;_-&quot;฿&quot;* &quot;-&quot;??_-;_-@_-"/>
    <numFmt numFmtId="169" formatCode="_-* #,##0.00_-;\-* #,##0.00_-;_-* &quot;-&quot;??_-;_-@_-"/>
    <numFmt numFmtId="170" formatCode="&quot;$&quot;#,##0_);\(&quot;$&quot;#,##0\)"/>
    <numFmt numFmtId="171" formatCode="&quot;$&quot;#,##0_);[Red]\(&quot;$&quot;#,##0\)"/>
    <numFmt numFmtId="172" formatCode="&quot;$&quot;#,##0.00_);\(&quot;$&quot;#,##0.00\)"/>
    <numFmt numFmtId="173" formatCode="&quot;$&quot;#,##0.00_);[Red]\(&quot;$&quot;#,##0.00\)"/>
    <numFmt numFmtId="174" formatCode="_(&quot;$&quot;* #,##0_);_(&quot;$&quot;* \(#,##0\);_(&quot;$&quot;* &quot;-&quot;_);_(@_)"/>
    <numFmt numFmtId="175" formatCode="_(&quot;$&quot;* #,##0.00_);_(&quot;$&quot;* \(#,##0.00\);_(&quot;$&quot;* &quot;-&quot;??_);_(@_)"/>
    <numFmt numFmtId="176" formatCode="_-&quot;£&quot;* #,##0_-;\-&quot;£&quot;* #,##0_-;_-&quot;£&quot;* &quot;-&quot;_-;_-@_-"/>
    <numFmt numFmtId="177" formatCode="_-&quot;£&quot;* #,##0.00_-;\-&quot;£&quot;* #,##0.00_-;_-&quot;£&quot;* &quot;-&quot;??_-;_-@_-"/>
    <numFmt numFmtId="178" formatCode="0.0%"/>
    <numFmt numFmtId="179" formatCode="#,##0.00%_-;\(#,##0.00%\);_-* &quot;-&quot;??_-;_-@_-"/>
    <numFmt numFmtId="180" formatCode="General\ &quot;-&quot;"/>
    <numFmt numFmtId="181" formatCode="&quot;วันที่&quot;\ \ d\ \ ดดดด\ \ bbbb"/>
    <numFmt numFmtId="182" formatCode="#,##0.00%_);[Red]\(#,##0.00%\)"/>
    <numFmt numFmtId="183" formatCode="\t#,##0"/>
    <numFmt numFmtId="184" formatCode="_(* #,##0.000_);_(* \(#,##0.000\);_(* &quot;-&quot;??_);_(@_)"/>
    <numFmt numFmtId="185" formatCode="&quot;฿&quot;#,##0_);[Red]\(&quot;฿&quot;#,##0\)"/>
    <numFmt numFmtId="186" formatCode="d\ ดดดbb"/>
    <numFmt numFmtId="187" formatCode="\t&quot;฿&quot;#,##0_);[Red]\(\t&quot;฿&quot;#,##0\)"/>
    <numFmt numFmtId="188" formatCode="0.00_)"/>
    <numFmt numFmtId="189" formatCode="_(&quot;฿&quot;\ * #,##0_);_(&quot;฿&quot;\ * \(#,##0\);_(&quot;฿&quot;\ * &quot;-&quot;_);_(@_)"/>
    <numFmt numFmtId="190" formatCode="\t&quot;฿&quot;#,##0.00_);[Red]\(\t&quot;฿&quot;#,##0.00\)"/>
    <numFmt numFmtId="191" formatCode="#,##0.0_);\(#,##0.0\)"/>
    <numFmt numFmtId="192" formatCode="#,##0.0%;[Red]\(#,##0.0%\);_-* &quot;-&quot;??_-;_-@_-"/>
    <numFmt numFmtId="193" formatCode="0.000%"/>
    <numFmt numFmtId="194" formatCode="#,##0.00_ ;[Red]\-#,##0.00\ "/>
    <numFmt numFmtId="195" formatCode="&quot;ฃ&quot;#,##0;\-&quot;ฃ&quot;#,##0"/>
    <numFmt numFmtId="196" formatCode="#,##0.0_);[Red]\(#,##0.0\)"/>
    <numFmt numFmtId="197" formatCode="\t#\ ?/?"/>
    <numFmt numFmtId="198" formatCode="_-&quot;S$&quot;* #,##0.00_-;\-&quot;S$&quot;* #,##0.00_-;_-&quot;S$&quot;* &quot;-&quot;??_-;_-@_-"/>
    <numFmt numFmtId="199" formatCode="#,##0.00\ &quot;F&quot;;[Red]\-#,##0.00\ &quot;F&quot;"/>
    <numFmt numFmtId="200" formatCode="0.000"/>
    <numFmt numFmtId="201" formatCode="_-&quot;ฃ&quot;* #,##0.00_-;\-&quot;ฃ&quot;* #,##0.00_-;_-&quot;ฃ&quot;* &quot;-&quot;??_-;_-@_-"/>
    <numFmt numFmtId="202" formatCode="&quot;$&quot;#,##0;[Red]\-&quot;$&quot;#,##0"/>
    <numFmt numFmtId="203" formatCode="ดดด\ bb"/>
    <numFmt numFmtId="204" formatCode="0.0000"/>
    <numFmt numFmtId="205" formatCode="d\ ดดดด\ bbbb"/>
    <numFmt numFmtId="206" formatCode="#,##0.0"/>
    <numFmt numFmtId="207" formatCode="0.000000%"/>
    <numFmt numFmtId="208" formatCode="0.0000000000"/>
    <numFmt numFmtId="209" formatCode="_-* #,##0.0000_-;\-* #,##0.0000_-;_-* &quot;-&quot;??_-;_-@_-"/>
    <numFmt numFmtId="210" formatCode="0.0000000%"/>
    <numFmt numFmtId="211" formatCode="\t0.00%"/>
    <numFmt numFmtId="212" formatCode="0.00000%"/>
    <numFmt numFmtId="213" formatCode="0.0000000"/>
    <numFmt numFmtId="214" formatCode="#,##0\ &quot;F&quot;;[Red]\-#,##0\ &quot;F&quot;"/>
    <numFmt numFmtId="215" formatCode="_-&quot;S$&quot;* #,##0_-;\-&quot;S$&quot;* #,##0_-;_-&quot;S$&quot;* &quot;-&quot;_-;_-@_-"/>
    <numFmt numFmtId="216" formatCode="&quot;฿&quot;#,##0.00_);[Red]\(&quot;฿&quot;#,##0.00\)"/>
    <numFmt numFmtId="217" formatCode="_-* #,##0\ _F_-;\-* #,##0\ _F_-;_-* &quot;- &quot;_F_-;_-@_-"/>
    <numFmt numFmtId="218" formatCode="General_)"/>
    <numFmt numFmtId="219" formatCode="#,##0&quot; F&quot;_);[Red]\(#,##0&quot; F)&quot;"/>
    <numFmt numFmtId="220" formatCode="#,##0.00&quot; $&quot;;[Red]\-#,##0.00&quot; $&quot;"/>
    <numFmt numFmtId="221" formatCode="\t#,##0_);&quot;(t&quot;#,##0\)"/>
    <numFmt numFmtId="222" formatCode="_(* #,##0.0_);_(* \(#,##0.0\);_(* &quot;-&quot;??_);_(@_)"/>
    <numFmt numFmtId="223" formatCode="00\-0000\-0000"/>
    <numFmt numFmtId="224" formatCode="_-* #,##0.0_-;\-* #,##0.0_-;_-* &quot;-&quot;??_-;_-@_-"/>
    <numFmt numFmtId="225" formatCode="_-* #,##0_-;\-* #,##0_-;_-* &quot;-&quot;??_-;_-@_-"/>
    <numFmt numFmtId="226" formatCode="#,##0.00\ &quot;F&quot;;\-#,##0.00\ &quot;F&quot;"/>
    <numFmt numFmtId="227" formatCode="0.00000"/>
    <numFmt numFmtId="228" formatCode="mmm\-bbbb"/>
    <numFmt numFmtId="229" formatCode="00000000000"/>
    <numFmt numFmtId="230" formatCode="0.0"/>
    <numFmt numFmtId="231" formatCode="&quot;฿&quot;#,##0.00_);\(&quot;฿&quot;#,##0.00\)"/>
    <numFmt numFmtId="232" formatCode="dd\-mmm\-yy_)"/>
    <numFmt numFmtId="233" formatCode="#,##0.00;[Red]\(#,##0.00\)"/>
    <numFmt numFmtId="234" formatCode="[$-101041E]d\ mmm\ yy;@"/>
    <numFmt numFmtId="235" formatCode="[$-101041E]d\ mmmm\ yyyy;@"/>
    <numFmt numFmtId="236" formatCode="0\ 0000\ 00000\ 00\ 0"/>
    <numFmt numFmtId="237" formatCode="[$-F800]dddd\,\ mmmm\ dd\,\ yyyy"/>
    <numFmt numFmtId="238" formatCode="mm/dd/yy"/>
    <numFmt numFmtId="239" formatCode="\t#\ ??/??"/>
    <numFmt numFmtId="240" formatCode="_-* #,##0.00&quot; F&quot;_-;\-* #,##0.00&quot; F&quot;_-;_-* \-??&quot; F&quot;_-;_-@_-"/>
    <numFmt numFmtId="241" formatCode="_(&quot;฿&quot;* #,##0.00_);_(&quot;฿&quot;* \(#,##0.00\);_(&quot;฿&quot;* &quot;-&quot;??_);_(@_)"/>
    <numFmt numFmtId="242" formatCode="_-[$€-2]* #,##0.00_-;\-[$€-2]* #,##0.00_-;_-[$€-2]* &quot;-&quot;??_-"/>
    <numFmt numFmtId="243" formatCode="_-* #,##0.00_-;\-* #,##0.00_-;_-* \-??_-;_-@_-"/>
    <numFmt numFmtId="244" formatCode="#,##0\ &quot;วัน&quot;"/>
    <numFmt numFmtId="245" formatCode="0.000000000"/>
    <numFmt numFmtId="246" formatCode="&quot;วันที่&quot;\ \ว\ \ด\ด\ด\ด\ \ป\ป\ป\ป"/>
    <numFmt numFmtId="247" formatCode="#,##0.000"/>
    <numFmt numFmtId="248" formatCode="0%_);[Red]\(0%\)"/>
    <numFmt numFmtId="249" formatCode="0.00%_);[Red]\(0.00%\)"/>
    <numFmt numFmtId="250" formatCode="\ช\:\น\น\:ss"/>
    <numFmt numFmtId="251" formatCode="d\.m\.yy"/>
    <numFmt numFmtId="252" formatCode="d\.mmm\.yy"/>
    <numFmt numFmtId="253" formatCode="#,##0.0;\-#,##0.0"/>
    <numFmt numFmtId="254" formatCode="#,##0.000_);\(#,##0.000\)"/>
    <numFmt numFmtId="255" formatCode="0_)"/>
    <numFmt numFmtId="256" formatCode="[$-41E]d\ mmmm\ yyyy"/>
    <numFmt numFmtId="257" formatCode="_(&quot;฿&quot;* #,##0_);_(&quot;฿&quot;* \(#,##0\);_(&quot;฿&quot;* &quot;-&quot;_);_(@_)"/>
    <numFmt numFmtId="258" formatCode="_(* #,##0.00,,_);_(* \(#,##0.00,,\);_(* &quot;-&quot;??_);_(@_)"/>
    <numFmt numFmtId="259" formatCode="#,##0.000;[Red]\(#,##0.000\);_-* &quot;-&quot;??_-;_-@_-"/>
    <numFmt numFmtId="260" formatCode="#,##0.00%;[Red]\(#,##0.00%\);_-* &quot;-&quot;??_-;_-@_-"/>
    <numFmt numFmtId="261" formatCode="0.0_)"/>
    <numFmt numFmtId="262" formatCode="mmm\.\ d\ \'yy\ \a\t\ h:mm"/>
    <numFmt numFmtId="263" formatCode="0.0000_)"/>
    <numFmt numFmtId="264" formatCode="d\ ดดด\ bb"/>
    <numFmt numFmtId="265" formatCode="#,##0.00;[Red]\(#,##0.00\);_-* &quot;-&quot;?_-;_-@_-"/>
    <numFmt numFmtId="266" formatCode="#,##0.0000_);\(#,##0.0000\)"/>
    <numFmt numFmtId="267" formatCode="_(* #,##0_);_(* \(#,##0\);_(* &quot;-&quot;??_);_(@_)"/>
    <numFmt numFmtId="268" formatCode="#,##0;[Red]\(#,##0\);&quot;-&quot;"/>
    <numFmt numFmtId="269" formatCode="[$-107041E]d\ mmmm\ yyyy;@"/>
    <numFmt numFmtId="270" formatCode="d\ mmm\ bb"/>
    <numFmt numFmtId="271" formatCode="&quot;ณ  วันที่&quot;\ d\ mmmm\ bbbb"/>
    <numFmt numFmtId="272" formatCode="0."/>
    <numFmt numFmtId="273" formatCode="#,##0_ ;\-#,##0\ "/>
    <numFmt numFmtId="274" formatCode="_-* #,##0.0_-;\-* #,##0.0_-;_-* &quot;-&quot;?_-;_-@_-"/>
    <numFmt numFmtId="275" formatCode="[$HK$-C04]#,##0.00"/>
    <numFmt numFmtId="276" formatCode="&quot;S$&quot;#,##0.00;\-&quot;S$&quot;#,##0.00"/>
    <numFmt numFmtId="277" formatCode="#,##0.00%_);[Red]\(#,##0.00%\);_-* &quot;-&quot;?_-;_-@_-"/>
    <numFmt numFmtId="278" formatCode="0.0000%"/>
    <numFmt numFmtId="279" formatCode="#,##0.000;[Red]\(#,##0.000\);_-* &quot;-&quot;?_-;_-@_-"/>
    <numFmt numFmtId="280" formatCode="0.00000000"/>
    <numFmt numFmtId="281" formatCode="_-* #,##0\ _F_-;\-* #,##0\ _F_-;_-* &quot;-&quot;\ _F_-;_-@_-"/>
    <numFmt numFmtId="282" formatCode="#,##0&quot; F&quot;_);[Red]\(#,##0&quot; F&quot;\)"/>
    <numFmt numFmtId="283" formatCode="[$-1010409]d\ mmmm\ yyyy;@"/>
    <numFmt numFmtId="284" formatCode="#,##0;[Red]\(#,##0\)"/>
    <numFmt numFmtId="285" formatCode="#,##0.00000000_);\(#,##0.00000000\)"/>
    <numFmt numFmtId="286" formatCode="_-&quot;$&quot;* #,##0.00_-;\-&quot;$&quot;* #,##0.00_-;_-&quot;$&quot;* &quot;-&quot;??_-;_-@_-"/>
    <numFmt numFmtId="287" formatCode="[$-187041E]d\ mmmm\ yyyy;@"/>
    <numFmt numFmtId="288" formatCode="\b\b\b\b"/>
    <numFmt numFmtId="289" formatCode="\t0%"/>
    <numFmt numFmtId="290" formatCode="_-* #,##0.00\ &quot;F&quot;_-;\-* #,##0.00\ &quot;F&quot;_-;_-* &quot;-&quot;??\ &quot;F&quot;_-;_-@_-"/>
    <numFmt numFmtId="291" formatCode="[$-41E]General"/>
    <numFmt numFmtId="292" formatCode="[$-41E]0%"/>
    <numFmt numFmtId="293" formatCode="_-* #,##0&quot; F&quot;_-;\-* #,##0&quot; F&quot;_-;_-* &quot;-&quot;&quot; F&quot;_-;_-@_-"/>
    <numFmt numFmtId="294" formatCode="_-* #,##0.00&quot; F&quot;_-;\-* #,##0.00&quot; F&quot;_-;_-* &quot;-&quot;??&quot; F&quot;_-;_-@_-"/>
    <numFmt numFmtId="295" formatCode="[$฿-41E]#,##0.00;[Red]&quot;-&quot;[$฿-41E]#,##0.00"/>
    <numFmt numFmtId="296" formatCode="#,##0&quot;£&quot;_);[Red]\(#,##0&quot;£&quot;\)"/>
    <numFmt numFmtId="297" formatCode="_ * #,##0.00_)\ &quot;฿&quot;_ ;_ * \(#,##0.00\)\ &quot;฿&quot;_ ;_ * &quot;-&quot;??_)\ &quot;฿&quot;_ ;_ @_ "/>
    <numFmt numFmtId="298" formatCode="#,##0.00;[Red]\(#,##0.00\);_-* &quot;-&quot;??_-;_-@_-"/>
    <numFmt numFmtId="299" formatCode="_-&quot;$&quot;* #,##0_-;\-&quot;$&quot;* #,##0_-;_-&quot;$&quot;* &quot;-&quot;_-;_-@_-"/>
    <numFmt numFmtId="300" formatCode="#,##0.00_ ;\-#,##0.00\ "/>
    <numFmt numFmtId="301" formatCode="_-* #,##0.000_-;\-* #,##0.000_-;_-* &quot;-&quot;??_-;_-@_-"/>
    <numFmt numFmtId="302" formatCode="_-&quot;₩&quot;* #,##0_-;\-&quot;₩&quot;* #,##0_-;_-&quot;₩&quot;* &quot;-&quot;_-;_-@_-"/>
    <numFmt numFmtId="303" formatCode="_ &quot;₩&quot;* #,##0_ ;_ &quot;₩&quot;* \-#,##0_ ;_ &quot;₩&quot;* &quot;-&quot;_ ;_ @_ "/>
    <numFmt numFmtId="304" formatCode="_-&quot;₩&quot;* #,##0.00_-;\-&quot;₩&quot;* #,##0.00_-;_-&quot;₩&quot;* &quot;-&quot;??_-;_-@_-"/>
    <numFmt numFmtId="305" formatCode="_ * #,##0.00_ ;_ * \-#,##0.00_ ;_ * &quot;-&quot;??_ ;_ @_ "/>
    <numFmt numFmtId="306" formatCode="#,##0;\(#,##0\)"/>
    <numFmt numFmtId="307" formatCode="#,##0.;\-#,##0."/>
    <numFmt numFmtId="308" formatCode="&quot;ส่วนที่ 2 หน้า&quot;\ General"/>
    <numFmt numFmtId="309" formatCode="d/mm/bbbb"/>
    <numFmt numFmtId="310" formatCode="&quot;Rp&quot;#,##0_);\(&quot;Rp&quot;#,##0\)"/>
    <numFmt numFmtId="311" formatCode="&quot;₩&quot;#,##0;&quot;₩&quot;\-#,##0"/>
    <numFmt numFmtId="312" formatCode="&quot;US$&quot;#,##0.00;\-&quot;US$&quot;#,##0.00"/>
  </numFmts>
  <fonts count="293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6"/>
      <name val="CordiaUPC"/>
      <family val="2"/>
    </font>
    <font>
      <sz val="10"/>
      <name val="MS Sans Serif"/>
      <family val="2"/>
      <charset val="222"/>
    </font>
    <font>
      <sz val="10"/>
      <name val="Arial"/>
      <family val="2"/>
      <charset val="222"/>
    </font>
    <font>
      <sz val="8"/>
      <name val="Arial"/>
      <family val="2"/>
    </font>
    <font>
      <sz val="16"/>
      <name val="Cordia New"/>
      <family val="2"/>
      <charset val="222"/>
    </font>
    <font>
      <sz val="15"/>
      <name val="Cordia New"/>
      <family val="2"/>
    </font>
    <font>
      <sz val="16"/>
      <name val="CordiaUPC"/>
      <family val="1"/>
    </font>
    <font>
      <sz val="14"/>
      <name val="AngsanaUPC"/>
      <family val="1"/>
    </font>
    <font>
      <sz val="14"/>
      <name val="CordiaUPC"/>
      <family val="2"/>
    </font>
    <font>
      <sz val="10"/>
      <name val="Arial"/>
      <family val="2"/>
    </font>
    <font>
      <sz val="16"/>
      <name val="Cordia New"/>
      <family val="2"/>
    </font>
    <font>
      <sz val="16"/>
      <name val="CordiaUPC"/>
      <family val="2"/>
      <charset val="222"/>
    </font>
    <font>
      <sz val="14"/>
      <name val="AngsanaUPC"/>
      <family val="1"/>
      <charset val="222"/>
    </font>
    <font>
      <sz val="12"/>
      <name val="EucrosiaUPC"/>
      <family val="1"/>
    </font>
    <font>
      <sz val="14"/>
      <name val="Cordia New"/>
      <family val="2"/>
    </font>
    <font>
      <sz val="14"/>
      <name val="–พ’ฉ"/>
      <charset val="128"/>
    </font>
    <font>
      <sz val="14"/>
      <name val="Angsana New"/>
      <family val="1"/>
    </font>
    <font>
      <b/>
      <sz val="11"/>
      <name val="Book Antiqua"/>
      <family val="1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sz val="8"/>
      <name val="Tahoma"/>
      <family val="2"/>
    </font>
    <font>
      <sz val="11"/>
      <color indexed="20"/>
      <name val="Tahoma"/>
      <family val="2"/>
      <charset val="222"/>
    </font>
    <font>
      <sz val="8"/>
      <name val="Times New Roman"/>
      <family val="1"/>
    </font>
    <font>
      <sz val="8"/>
      <name val="Verdana"/>
      <family val="2"/>
    </font>
    <font>
      <sz val="9"/>
      <name val="Times New Roman"/>
      <family val="1"/>
    </font>
    <font>
      <b/>
      <sz val="11"/>
      <color indexed="52"/>
      <name val="Tahoma"/>
      <family val="2"/>
      <charset val="222"/>
    </font>
    <font>
      <b/>
      <sz val="11"/>
      <color indexed="9"/>
      <name val="Tahoma"/>
      <family val="2"/>
      <charset val="222"/>
    </font>
    <font>
      <sz val="12"/>
      <name val="Helv"/>
      <charset val="222"/>
    </font>
    <font>
      <sz val="12"/>
      <name val="Helv"/>
    </font>
    <font>
      <sz val="14"/>
      <color theme="1"/>
      <name val="Angsana New"/>
      <family val="2"/>
      <charset val="222"/>
    </font>
    <font>
      <sz val="16"/>
      <name val="EucrosiaUPC"/>
      <family val="1"/>
    </font>
    <font>
      <sz val="16"/>
      <name val="AngsanaUPC"/>
      <family val="1"/>
    </font>
    <font>
      <sz val="11"/>
      <color indexed="8"/>
      <name val="Tahoma"/>
      <family val="2"/>
    </font>
    <font>
      <sz val="10"/>
      <color indexed="8"/>
      <name val="Arial"/>
      <family val="2"/>
    </font>
    <font>
      <sz val="12"/>
      <name val="Tahoma"/>
      <family val="2"/>
    </font>
    <font>
      <sz val="12"/>
      <name val="Times New Roman"/>
      <family val="1"/>
    </font>
    <font>
      <sz val="12"/>
      <name val="Cordia New"/>
      <family val="2"/>
    </font>
    <font>
      <sz val="16"/>
      <name val="EucrosiaUPC"/>
      <family val="1"/>
      <charset val="222"/>
    </font>
    <font>
      <sz val="14"/>
      <color indexed="8"/>
      <name val="Angsana New"/>
      <family val="2"/>
      <charset val="222"/>
    </font>
    <font>
      <sz val="12"/>
      <name val="TIMES"/>
    </font>
    <font>
      <sz val="10"/>
      <name val="Helv"/>
    </font>
    <font>
      <sz val="1"/>
      <color indexed="16"/>
      <name val="Courier"/>
      <family val="3"/>
    </font>
    <font>
      <sz val="12"/>
      <name val="Arial"/>
      <family val="2"/>
    </font>
    <font>
      <i/>
      <sz val="11"/>
      <color indexed="23"/>
      <name val="Tahoma"/>
      <family val="2"/>
      <charset val="222"/>
    </font>
    <font>
      <sz val="7"/>
      <name val="Palatino"/>
      <family val="1"/>
    </font>
    <font>
      <b/>
      <i/>
      <sz val="16"/>
      <name val="AngsanaUPC"/>
      <family val="1"/>
      <charset val="222"/>
    </font>
    <font>
      <sz val="11"/>
      <color indexed="17"/>
      <name val="Tahoma"/>
      <family val="2"/>
      <charset val="222"/>
    </font>
    <font>
      <b/>
      <sz val="9"/>
      <name val="Arial"/>
      <family val="2"/>
    </font>
    <font>
      <b/>
      <sz val="10"/>
      <name val="Arial"/>
      <family val="2"/>
    </font>
    <font>
      <b/>
      <i/>
      <sz val="9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sz val="12"/>
      <name val="Arial"/>
      <family val="2"/>
    </font>
    <font>
      <sz val="8"/>
      <name val="TIMES"/>
    </font>
    <font>
      <b/>
      <sz val="10"/>
      <name val="MS Sans Serif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b/>
      <sz val="1"/>
      <color indexed="16"/>
      <name val="Courier"/>
      <family val="3"/>
    </font>
    <font>
      <u/>
      <sz val="10"/>
      <color indexed="12"/>
      <name val="Helv"/>
    </font>
    <font>
      <u/>
      <sz val="14"/>
      <color indexed="12"/>
      <name val="Cordia New"/>
      <family val="2"/>
    </font>
    <font>
      <u/>
      <sz val="14"/>
      <color theme="10"/>
      <name val="AngsanaUPC"/>
      <family val="1"/>
    </font>
    <font>
      <u/>
      <sz val="12"/>
      <color theme="10"/>
      <name val="Arial"/>
      <family val="2"/>
    </font>
    <font>
      <u/>
      <sz val="10"/>
      <color indexed="36"/>
      <name val="Arial"/>
      <family val="2"/>
    </font>
    <font>
      <u/>
      <sz val="10.5"/>
      <color indexed="12"/>
      <name val="Cordia New"/>
      <family val="2"/>
    </font>
    <font>
      <sz val="11"/>
      <color indexed="62"/>
      <name val="Tahoma"/>
      <family val="2"/>
      <charset val="222"/>
    </font>
    <font>
      <sz val="11"/>
      <color indexed="52"/>
      <name val="Tahoma"/>
      <family val="2"/>
      <charset val="222"/>
    </font>
    <font>
      <sz val="14"/>
      <name val="Helv"/>
    </font>
    <font>
      <sz val="24"/>
      <name val="Helv"/>
    </font>
    <font>
      <sz val="11"/>
      <color indexed="60"/>
      <name val="Tahoma"/>
      <family val="2"/>
      <charset val="222"/>
    </font>
    <font>
      <sz val="7"/>
      <name val="Small Fonts"/>
      <family val="2"/>
    </font>
    <font>
      <b/>
      <sz val="11"/>
      <color indexed="23"/>
      <name val="Verdana"/>
      <family val="2"/>
    </font>
    <font>
      <b/>
      <i/>
      <sz val="16"/>
      <name val="Helv"/>
    </font>
    <font>
      <sz val="11"/>
      <color indexed="8"/>
      <name val="Calibri"/>
      <family val="2"/>
      <charset val="222"/>
    </font>
    <font>
      <sz val="11"/>
      <color theme="1"/>
      <name val="Tahoma"/>
      <family val="2"/>
      <charset val="222"/>
    </font>
    <font>
      <sz val="10"/>
      <color indexed="8"/>
      <name val="MS Sans Serif"/>
      <family val="2"/>
      <charset val="222"/>
    </font>
    <font>
      <sz val="16"/>
      <color theme="1"/>
      <name val="TH SarabunPSK"/>
      <family val="2"/>
      <charset val="222"/>
    </font>
    <font>
      <sz val="10"/>
      <color indexed="8"/>
      <name val="Times New Roman"/>
      <family val="1"/>
      <charset val="222"/>
    </font>
    <font>
      <sz val="10"/>
      <name val="Courier"/>
      <family val="3"/>
    </font>
    <font>
      <sz val="10"/>
      <color indexed="10"/>
      <name val="Helv"/>
    </font>
    <font>
      <b/>
      <sz val="11"/>
      <color indexed="63"/>
      <name val="Tahoma"/>
      <family val="2"/>
      <charset val="222"/>
    </font>
    <font>
      <sz val="10"/>
      <color indexed="16"/>
      <name val="Helvetica-Black"/>
    </font>
    <font>
      <sz val="12"/>
      <color indexed="8"/>
      <name val="Times New Roman"/>
      <family val="1"/>
    </font>
    <font>
      <sz val="12"/>
      <name val="EucrosiaUPC"/>
      <family val="1"/>
      <charset val="222"/>
    </font>
    <font>
      <sz val="9"/>
      <color indexed="10"/>
      <name val="Arial"/>
      <family val="2"/>
    </font>
    <font>
      <sz val="10"/>
      <color indexed="24"/>
      <name val="Arial"/>
      <family val="2"/>
    </font>
    <font>
      <b/>
      <sz val="10"/>
      <color indexed="8"/>
      <name val="Arial"/>
      <family val="2"/>
    </font>
    <font>
      <sz val="10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</font>
    <font>
      <sz val="9"/>
      <name val="Helvetica-Black"/>
    </font>
    <font>
      <b/>
      <sz val="11"/>
      <name val="Times New Roman"/>
      <family val="1"/>
    </font>
    <font>
      <b/>
      <sz val="18"/>
      <color indexed="56"/>
      <name val="Tahoma"/>
      <family val="2"/>
      <charset val="222"/>
    </font>
    <font>
      <i/>
      <sz val="10"/>
      <color indexed="12"/>
      <name val="Tms Rmn"/>
    </font>
    <font>
      <b/>
      <sz val="10"/>
      <color indexed="8"/>
      <name val="Tms Rmn"/>
    </font>
    <font>
      <b/>
      <sz val="11"/>
      <color indexed="8"/>
      <name val="Tahoma"/>
      <family val="2"/>
      <charset val="222"/>
    </font>
    <font>
      <sz val="11"/>
      <color indexed="10"/>
      <name val="Tahoma"/>
      <family val="2"/>
      <charset val="222"/>
    </font>
    <font>
      <b/>
      <sz val="11"/>
      <color indexed="10"/>
      <name val="Tahoma"/>
      <family val="2"/>
      <charset val="222"/>
    </font>
    <font>
      <b/>
      <sz val="18"/>
      <color indexed="62"/>
      <name val="Tahoma"/>
      <family val="2"/>
      <charset val="222"/>
    </font>
    <font>
      <u/>
      <sz val="12"/>
      <color indexed="12"/>
      <name val="EucrosiaUPC"/>
      <family val="1"/>
    </font>
    <font>
      <u/>
      <sz val="12"/>
      <color indexed="36"/>
      <name val="EucrosiaUPC"/>
      <family val="1"/>
    </font>
    <font>
      <sz val="12"/>
      <name val="นูลมรผ"/>
      <charset val="129"/>
    </font>
    <font>
      <sz val="11"/>
      <color theme="1"/>
      <name val="Calibri"/>
      <family val="2"/>
    </font>
    <font>
      <sz val="11"/>
      <color indexed="19"/>
      <name val="Tahoma"/>
      <family val="2"/>
      <charset val="222"/>
    </font>
    <font>
      <b/>
      <sz val="14"/>
      <name val="CordiaUPC"/>
      <family val="2"/>
      <charset val="222"/>
    </font>
    <font>
      <sz val="16"/>
      <color rgb="FF9C0006"/>
      <name val="TH SarabunIT๙"/>
      <family val="2"/>
    </font>
    <font>
      <sz val="14"/>
      <name val="PSL-Text"/>
    </font>
    <font>
      <b/>
      <sz val="15"/>
      <color indexed="62"/>
      <name val="Tahoma"/>
      <family val="2"/>
      <charset val="222"/>
    </font>
    <font>
      <b/>
      <sz val="13"/>
      <color indexed="62"/>
      <name val="Tahoma"/>
      <family val="2"/>
      <charset val="222"/>
    </font>
    <font>
      <b/>
      <sz val="11"/>
      <color indexed="62"/>
      <name val="Tahoma"/>
      <family val="2"/>
      <charset val="222"/>
    </font>
    <font>
      <sz val="12"/>
      <name val="宋体"/>
      <charset val="134"/>
    </font>
    <font>
      <sz val="13"/>
      <name val="Angsana New"/>
      <family val="1"/>
    </font>
    <font>
      <sz val="14"/>
      <color theme="1"/>
      <name val="AngsanaUPC"/>
      <family val="2"/>
    </font>
    <font>
      <sz val="14"/>
      <name val="FreesiaUPC"/>
      <family val="2"/>
    </font>
    <font>
      <sz val="11"/>
      <color theme="1"/>
      <name val="Tahoma"/>
      <family val="2"/>
    </font>
    <font>
      <b/>
      <sz val="13"/>
      <name val="Angsana New"/>
      <family val="1"/>
    </font>
    <font>
      <sz val="12"/>
      <name val="AngsanaUPC"/>
      <family val="1"/>
    </font>
    <font>
      <b/>
      <sz val="16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6"/>
      <name val="TH SarabunPSK"/>
      <family val="2"/>
    </font>
    <font>
      <sz val="16"/>
      <color rgb="FFFF0000"/>
      <name val="TH SarabunPSK"/>
      <family val="2"/>
    </font>
    <font>
      <b/>
      <sz val="16"/>
      <color theme="0"/>
      <name val="TH SarabunPSK"/>
      <family val="2"/>
    </font>
    <font>
      <sz val="12"/>
      <color rgb="FF9C0006"/>
      <name val="Tahoma"/>
      <family val="2"/>
      <charset val="222"/>
    </font>
    <font>
      <sz val="12"/>
      <color indexed="20"/>
      <name val="Tahoma"/>
      <family val="2"/>
      <charset val="222"/>
    </font>
    <font>
      <sz val="11"/>
      <color rgb="FF006100"/>
      <name val="Calibri"/>
      <family val="2"/>
      <charset val="222"/>
    </font>
    <font>
      <sz val="11"/>
      <color indexed="17"/>
      <name val="Calibri"/>
      <family val="2"/>
      <charset val="222"/>
    </font>
    <font>
      <b/>
      <sz val="14"/>
      <name val="Arial Black"/>
      <family val="2"/>
    </font>
    <font>
      <u/>
      <sz val="14"/>
      <color indexed="12"/>
      <name val="AngsanaUPC"/>
      <family val="1"/>
    </font>
    <font>
      <sz val="12"/>
      <color rgb="FF9C6500"/>
      <name val="Tahoma"/>
      <family val="2"/>
      <charset val="222"/>
    </font>
    <font>
      <sz val="12"/>
      <color indexed="60"/>
      <name val="Tahoma"/>
      <family val="2"/>
      <charset val="222"/>
    </font>
    <font>
      <sz val="8.25"/>
      <color indexed="8"/>
      <name val="Arial"/>
      <family val="2"/>
    </font>
    <font>
      <sz val="10"/>
      <name val="Arial Cyr"/>
    </font>
    <font>
      <u/>
      <sz val="12"/>
      <color indexed="12"/>
      <name val="EucrosiaUPC"/>
      <family val="1"/>
      <charset val="222"/>
    </font>
    <font>
      <u/>
      <sz val="12"/>
      <color indexed="36"/>
      <name val="EucrosiaUPC"/>
      <family val="1"/>
      <charset val="222"/>
    </font>
    <font>
      <sz val="10"/>
      <name val="MS Sans Serif"/>
      <family val="2"/>
    </font>
    <font>
      <sz val="18"/>
      <name val="TH SarabunPSK"/>
      <family val="2"/>
    </font>
    <font>
      <sz val="18"/>
      <color rgb="FFFF0000"/>
      <name val="TH SarabunPSK"/>
      <family val="2"/>
    </font>
    <font>
      <u/>
      <sz val="18"/>
      <name val="TH SarabunPSK"/>
      <family val="2"/>
    </font>
    <font>
      <sz val="18"/>
      <color theme="0"/>
      <name val="TH SarabunPSK"/>
      <family val="2"/>
    </font>
    <font>
      <u/>
      <sz val="18"/>
      <color rgb="FFFF0000"/>
      <name val="TH SarabunPSK"/>
      <family val="2"/>
    </font>
    <font>
      <sz val="16"/>
      <color theme="0"/>
      <name val="TH SarabunPSK"/>
      <family val="2"/>
    </font>
    <font>
      <sz val="16"/>
      <color rgb="FFC00000"/>
      <name val="TH SarabunPSK"/>
      <family val="2"/>
    </font>
    <font>
      <u/>
      <sz val="16"/>
      <color theme="1"/>
      <name val="TH SarabunPSK"/>
      <family val="2"/>
    </font>
    <font>
      <sz val="11"/>
      <color rgb="FFFF0000"/>
      <name val="Calibri"/>
      <family val="2"/>
      <charset val="222"/>
      <scheme val="minor"/>
    </font>
    <font>
      <b/>
      <sz val="15"/>
      <color theme="1"/>
      <name val="Angsana New"/>
      <family val="1"/>
    </font>
    <font>
      <sz val="15"/>
      <color theme="1"/>
      <name val="Angsana New"/>
      <family val="1"/>
    </font>
    <font>
      <sz val="15"/>
      <name val="Angsana New"/>
      <family val="1"/>
    </font>
    <font>
      <b/>
      <sz val="15"/>
      <name val="Angsana New"/>
      <family val="1"/>
    </font>
    <font>
      <sz val="15"/>
      <color rgb="FFFF0000"/>
      <name val="Angsana New"/>
      <family val="1"/>
    </font>
    <font>
      <sz val="15"/>
      <color theme="5"/>
      <name val="Angsana New"/>
      <family val="1"/>
    </font>
    <font>
      <b/>
      <sz val="15"/>
      <color rgb="FFFF0000"/>
      <name val="Angsana New"/>
      <family val="1"/>
    </font>
    <font>
      <b/>
      <u/>
      <sz val="15"/>
      <color theme="1"/>
      <name val="Angsana New"/>
      <family val="1"/>
    </font>
    <font>
      <u/>
      <sz val="15"/>
      <color theme="1"/>
      <name val="Angsana New"/>
      <family val="1"/>
    </font>
    <font>
      <sz val="12.5"/>
      <color theme="1"/>
      <name val="Angsana New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6"/>
      <color rgb="FFFF0000"/>
      <name val="Angsana New"/>
      <family val="1"/>
    </font>
    <font>
      <b/>
      <sz val="16"/>
      <color rgb="FFFF0000"/>
      <name val="Angsana New"/>
      <family val="1"/>
    </font>
    <font>
      <sz val="11"/>
      <color theme="1"/>
      <name val="Angsana New"/>
      <family val="1"/>
    </font>
    <font>
      <sz val="11"/>
      <name val="ตธฟ๒"/>
    </font>
    <font>
      <b/>
      <sz val="10"/>
      <name val="MS Sans Serif"/>
      <family val="2"/>
    </font>
    <font>
      <sz val="14"/>
      <name val="BrowalliaUPC"/>
      <family val="1"/>
    </font>
    <font>
      <sz val="14"/>
      <color theme="1"/>
      <name val="Angsana New"/>
      <family val="1"/>
    </font>
    <font>
      <sz val="16"/>
      <name val="Angsana New"/>
      <family val="1"/>
    </font>
    <font>
      <sz val="14"/>
      <color theme="1"/>
      <name val="TH SarabunPSK"/>
      <family val="2"/>
      <charset val="222"/>
    </font>
    <font>
      <sz val="9.9499999999999993"/>
      <color indexed="8"/>
      <name val="AngsanaUPC"/>
      <family val="1"/>
      <charset val="222"/>
    </font>
    <font>
      <sz val="11"/>
      <color indexed="8"/>
      <name val="Calibri"/>
      <family val="2"/>
    </font>
    <font>
      <sz val="14"/>
      <color theme="1"/>
      <name val="AngsanaUPC"/>
      <family val="2"/>
      <charset val="222"/>
    </font>
    <font>
      <sz val="10"/>
      <name val="MS Serif"/>
      <family val="1"/>
    </font>
    <font>
      <b/>
      <sz val="10"/>
      <name val="Tms Rmn"/>
    </font>
    <font>
      <sz val="10"/>
      <color indexed="16"/>
      <name val="MS Serif"/>
      <family val="1"/>
    </font>
    <font>
      <sz val="11"/>
      <color rgb="FF000000"/>
      <name val="SimSun"/>
      <charset val="134"/>
    </font>
    <font>
      <sz val="6"/>
      <color indexed="16"/>
      <name val="Palatino"/>
      <family val="1"/>
    </font>
    <font>
      <u/>
      <sz val="14.95"/>
      <color theme="10"/>
      <name val="Tahoma"/>
      <family val="2"/>
      <charset val="222"/>
    </font>
    <font>
      <sz val="10"/>
      <name val="Geneva"/>
      <family val="2"/>
    </font>
    <font>
      <sz val="14"/>
      <name val="EucrosiaUPC"/>
      <family val="1"/>
    </font>
    <font>
      <sz val="14"/>
      <name val="Browallia New"/>
      <family val="2"/>
    </font>
    <font>
      <b/>
      <i/>
      <u/>
      <sz val="11"/>
      <color theme="1"/>
      <name val="Arial"/>
      <family val="2"/>
    </font>
    <font>
      <b/>
      <sz val="11"/>
      <name val="Helv"/>
      <family val="2"/>
    </font>
    <font>
      <b/>
      <sz val="8"/>
      <color indexed="8"/>
      <name val="Helv"/>
      <family val="2"/>
    </font>
    <font>
      <sz val="14"/>
      <name val="lr –พ’ฉ"/>
    </font>
    <font>
      <sz val="11"/>
      <name val="돋움"/>
      <family val="2"/>
      <charset val="129"/>
    </font>
    <font>
      <sz val="14"/>
      <name val="Browallia New Thai"/>
    </font>
    <font>
      <sz val="12"/>
      <name val="นูลมรผ"/>
    </font>
    <font>
      <sz val="16"/>
      <color theme="1"/>
      <name val="TH SarabunIT๙"/>
      <family val="2"/>
    </font>
    <font>
      <sz val="14"/>
      <name val="TH SarabunPSK"/>
      <family val="2"/>
    </font>
    <font>
      <b/>
      <sz val="16"/>
      <name val="BrowalliaUPC"/>
      <family val="2"/>
      <charset val="222"/>
    </font>
    <font>
      <sz val="12"/>
      <name val="新細明體"/>
      <family val="1"/>
      <charset val="136"/>
    </font>
    <font>
      <sz val="14"/>
      <name val="ＭＳ 明朝"/>
      <family val="1"/>
      <charset val="128"/>
    </font>
    <font>
      <b/>
      <u/>
      <sz val="14"/>
      <color theme="1"/>
      <name val="Angsana New"/>
      <family val="1"/>
    </font>
    <font>
      <b/>
      <sz val="14"/>
      <color theme="1"/>
      <name val="Angsana New"/>
      <family val="1"/>
    </font>
    <font>
      <b/>
      <sz val="16"/>
      <color rgb="FFFF0000"/>
      <name val="TH SarabunPSK"/>
      <family val="2"/>
    </font>
    <font>
      <b/>
      <sz val="18"/>
      <color theme="3"/>
      <name val="Cambria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b/>
      <sz val="9"/>
      <name val="Angsana New"/>
      <family val="1"/>
    </font>
    <font>
      <b/>
      <sz val="16"/>
      <name val="Angsana New"/>
      <family val="1"/>
    </font>
    <font>
      <b/>
      <sz val="14"/>
      <name val="Angsana New"/>
      <family val="1"/>
    </font>
    <font>
      <sz val="15"/>
      <color rgb="FFFF0000"/>
      <name val="Cordia New"/>
      <family val="2"/>
    </font>
    <font>
      <sz val="14"/>
      <color rgb="FFFF0000"/>
      <name val="Angsana New"/>
      <family val="1"/>
    </font>
    <font>
      <sz val="12"/>
      <name val="Angsana New"/>
      <family val="1"/>
    </font>
    <font>
      <strike/>
      <sz val="15"/>
      <color rgb="FFFF0000"/>
      <name val="Angsana New"/>
      <family val="1"/>
    </font>
    <font>
      <b/>
      <sz val="14"/>
      <name val="Cordia New"/>
      <family val="2"/>
    </font>
    <font>
      <b/>
      <u/>
      <sz val="14"/>
      <name val="Angsana New"/>
      <family val="1"/>
    </font>
    <font>
      <b/>
      <sz val="14"/>
      <color rgb="FFFF0000"/>
      <name val="Angsana New"/>
      <family val="1"/>
    </font>
    <font>
      <sz val="14"/>
      <color theme="1"/>
      <name val="TH SarabunPSK"/>
      <family val="2"/>
    </font>
    <font>
      <b/>
      <u/>
      <sz val="15"/>
      <name val="Angsana New"/>
      <family val="1"/>
    </font>
    <font>
      <sz val="14"/>
      <color rgb="FF000099"/>
      <name val="Angsana New"/>
      <family val="1"/>
    </font>
    <font>
      <u/>
      <sz val="12"/>
      <name val="Angsana New"/>
      <family val="1"/>
    </font>
    <font>
      <u/>
      <sz val="14"/>
      <name val="Angsana New"/>
      <family val="1"/>
    </font>
    <font>
      <sz val="12"/>
      <name val="바탕체"/>
      <family val="1"/>
      <charset val="129"/>
    </font>
    <font>
      <sz val="12"/>
      <name val="¹UAAA¼"/>
      <family val="1"/>
      <charset val="129"/>
    </font>
    <font>
      <sz val="11"/>
      <name val="돋움"/>
      <family val="3"/>
      <charset val="129"/>
    </font>
    <font>
      <sz val="12"/>
      <name val="ⓒoUAAA¨u"/>
      <family val="1"/>
      <charset val="129"/>
    </font>
    <font>
      <sz val="6"/>
      <name val="Times New Roman"/>
      <family val="1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¹ÙÅÁÃ¼"/>
      <family val="1"/>
      <charset val="129"/>
    </font>
    <font>
      <sz val="12"/>
      <name val="돋움체"/>
      <family val="3"/>
      <charset val="129"/>
    </font>
    <font>
      <sz val="12"/>
      <name val="Tms Rmn"/>
      <family val="1"/>
    </font>
    <font>
      <sz val="14"/>
      <name val="±¼¸²Ã¼"/>
      <family val="3"/>
      <charset val="129"/>
    </font>
    <font>
      <sz val="12"/>
      <name val="System"/>
      <family val="2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b/>
      <sz val="10"/>
      <name val="Helv"/>
      <family val="2"/>
    </font>
    <font>
      <sz val="12"/>
      <name val="Helv"/>
      <family val="2"/>
    </font>
    <font>
      <sz val="14"/>
      <color indexed="8"/>
      <name val="AngsanaUPC"/>
      <family val="2"/>
      <charset val="222"/>
    </font>
    <font>
      <sz val="10"/>
      <name val="Helv"/>
      <family val="2"/>
    </font>
    <font>
      <sz val="11"/>
      <name val="뼥?ⓒ"/>
      <family val="3"/>
      <charset val="129"/>
    </font>
    <font>
      <b/>
      <sz val="1"/>
      <color indexed="16"/>
      <name val="Courier New"/>
      <family val="3"/>
      <charset val="222"/>
    </font>
    <font>
      <b/>
      <sz val="18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2"/>
      <name val="굴림체"/>
      <family val="3"/>
      <charset val="129"/>
    </font>
    <font>
      <b/>
      <sz val="8"/>
      <name val="Arial"/>
      <family val="2"/>
    </font>
    <font>
      <sz val="14"/>
      <color theme="1"/>
      <name val="Cordia New"/>
      <family val="2"/>
      <charset val="222"/>
    </font>
    <font>
      <sz val="10"/>
      <color rgb="FF000000"/>
      <name val="Times New Roman"/>
      <family val="1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indexed="22"/>
      <name val="바탕체"/>
      <family val="1"/>
      <charset val="129"/>
    </font>
    <font>
      <b/>
      <sz val="18"/>
      <color indexed="22"/>
      <name val="바탕체"/>
      <family val="1"/>
      <charset val="129"/>
    </font>
    <font>
      <b/>
      <sz val="15"/>
      <color indexed="22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4"/>
      <name val="뼥?ⓒ"/>
      <family val="3"/>
      <charset val="129"/>
    </font>
    <font>
      <sz val="14"/>
      <name val="뼻뮝"/>
      <family val="3"/>
      <charset val="129"/>
    </font>
    <font>
      <sz val="16"/>
      <name val="AngsanaUPC"/>
      <family val="1"/>
      <charset val="222"/>
    </font>
    <font>
      <sz val="9"/>
      <name val="굴림"/>
      <family val="3"/>
      <charset val="129"/>
    </font>
    <font>
      <u/>
      <sz val="10"/>
      <color indexed="12"/>
      <name val="AngsanaUPC"/>
      <family val="1"/>
      <charset val="222"/>
    </font>
    <font>
      <sz val="11"/>
      <name val="ＭＳ Ｐゴシック"/>
      <family val="2"/>
      <charset val="128"/>
    </font>
    <font>
      <sz val="11"/>
      <name val="Arial"/>
      <family val="2"/>
    </font>
    <font>
      <sz val="12"/>
      <color theme="1"/>
      <name val="Angsana New"/>
      <family val="1"/>
    </font>
    <font>
      <u val="doubleAccounting"/>
      <sz val="14"/>
      <color theme="1"/>
      <name val="Angsana New"/>
      <family val="1"/>
    </font>
    <font>
      <u val="singleAccounting"/>
      <sz val="14"/>
      <color theme="1"/>
      <name val="Angsana New"/>
      <family val="1"/>
    </font>
    <font>
      <sz val="11"/>
      <name val="Calibri"/>
      <family val="2"/>
      <charset val="222"/>
      <scheme val="minor"/>
    </font>
    <font>
      <u val="double"/>
      <sz val="15"/>
      <color theme="1"/>
      <name val="Angsana New"/>
      <family val="1"/>
    </font>
    <font>
      <b/>
      <sz val="15"/>
      <color theme="1"/>
      <name val="TH SarabunPSK"/>
      <family val="2"/>
    </font>
    <font>
      <b/>
      <u/>
      <sz val="16"/>
      <color theme="1"/>
      <name val="Angsana New"/>
      <family val="1"/>
    </font>
    <font>
      <sz val="16"/>
      <color theme="1"/>
      <name val="Calibri"/>
      <family val="2"/>
      <charset val="222"/>
      <scheme val="minor"/>
    </font>
    <font>
      <u/>
      <sz val="16"/>
      <color theme="1"/>
      <name val="Angsana New"/>
      <family val="1"/>
    </font>
    <font>
      <sz val="16"/>
      <name val="Calibri"/>
      <family val="2"/>
      <charset val="222"/>
      <scheme val="minor"/>
    </font>
    <font>
      <sz val="16"/>
      <name val="Angsana New"/>
      <family val="1"/>
      <charset val="222"/>
    </font>
    <font>
      <b/>
      <sz val="16"/>
      <name val="TH SarabunPSK"/>
      <family val="2"/>
      <charset val="222"/>
    </font>
    <font>
      <b/>
      <sz val="18"/>
      <color theme="1"/>
      <name val="Angsana New"/>
      <family val="1"/>
    </font>
    <font>
      <sz val="8"/>
      <name val="Calibri"/>
      <family val="2"/>
      <charset val="222"/>
      <scheme val="minor"/>
    </font>
    <font>
      <b/>
      <sz val="15"/>
      <name val="TH SarabunPSK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5"/>
      <name val="Angsana New"/>
      <family val="1"/>
    </font>
    <font>
      <u val="singleAccounting"/>
      <sz val="15"/>
      <name val="Angsana New"/>
      <family val="1"/>
    </font>
    <font>
      <b/>
      <u val="singleAccounting"/>
      <sz val="15"/>
      <name val="Angsana New"/>
      <family val="1"/>
    </font>
    <font>
      <sz val="13"/>
      <color theme="1"/>
      <name val="Angsana New"/>
      <family val="1"/>
    </font>
    <font>
      <sz val="14"/>
      <color theme="1"/>
      <name val="Wingdings 2"/>
      <family val="1"/>
      <charset val="2"/>
    </font>
  </fonts>
  <fills count="10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Gray">
        <fgColor indexed="13"/>
        <bgColor indexed="13"/>
      </patternFill>
    </fill>
    <fill>
      <patternFill patternType="solid">
        <fgColor indexed="42"/>
        <bgColor indexed="64"/>
      </patternFill>
    </fill>
    <fill>
      <patternFill patternType="darkGray">
        <fgColor indexed="22"/>
        <bgColor indexed="13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41"/>
      </patternFill>
    </fill>
    <fill>
      <patternFill patternType="solid">
        <fgColor indexed="58"/>
        <bgColor indexed="64"/>
      </patternFill>
    </fill>
    <fill>
      <patternFill patternType="solid">
        <fgColor indexed="16"/>
        <bgColor indexed="37"/>
      </patternFill>
    </fill>
    <fill>
      <patternFill patternType="solid">
        <fgColor indexed="8"/>
        <bgColor indexed="58"/>
      </patternFill>
    </fill>
    <fill>
      <patternFill patternType="lightGray">
        <fgColor indexed="8"/>
      </patternFill>
    </fill>
    <fill>
      <patternFill patternType="solid">
        <fgColor indexed="9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24"/>
      </patternFill>
    </fill>
    <fill>
      <patternFill patternType="solid">
        <fgColor indexed="29"/>
        <bgColor indexed="45"/>
      </patternFill>
    </fill>
    <fill>
      <patternFill patternType="solid">
        <fgColor indexed="41"/>
        <bgColor indexed="26"/>
      </patternFill>
    </fill>
    <fill>
      <patternFill patternType="solid">
        <fgColor indexed="31"/>
        <bgColor indexed="42"/>
      </patternFill>
    </fill>
    <fill>
      <patternFill patternType="solid">
        <fgColor indexed="24"/>
        <bgColor indexed="44"/>
      </patternFill>
    </fill>
    <fill>
      <patternFill patternType="solid">
        <fgColor indexed="27"/>
        <bgColor indexed="44"/>
      </patternFill>
    </fill>
    <fill>
      <patternFill patternType="solid">
        <fgColor indexed="43"/>
        <bgColor indexed="41"/>
      </patternFill>
    </fill>
    <fill>
      <patternFill patternType="solid">
        <fgColor indexed="45"/>
        <bgColor indexed="46"/>
      </patternFill>
    </fill>
    <fill>
      <patternFill patternType="solid">
        <fgColor indexed="25"/>
        <bgColor indexed="23"/>
      </patternFill>
    </fill>
    <fill>
      <patternFill patternType="solid">
        <fgColor indexed="52"/>
        <bgColor indexed="19"/>
      </patternFill>
    </fill>
    <fill>
      <patternFill patternType="solid">
        <fgColor indexed="42"/>
        <bgColor indexed="27"/>
      </patternFill>
    </fill>
    <fill>
      <patternFill patternType="solid">
        <fgColor indexed="42"/>
        <bgColor indexed="41"/>
      </patternFill>
    </fill>
    <fill>
      <patternFill patternType="solid">
        <fgColor indexed="60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indexed="52"/>
        <bgColor indexed="9"/>
      </patternFill>
    </fill>
    <fill>
      <patternFill patternType="solid">
        <fgColor indexed="23"/>
        <bgColor indexed="9"/>
      </patternFill>
    </fill>
    <fill>
      <patternFill patternType="solid">
        <fgColor indexed="55"/>
        <bgColor indexed="23"/>
      </patternFill>
    </fill>
    <fill>
      <patternFill patternType="solid">
        <fgColor indexed="46"/>
        <bgColor indexed="45"/>
      </patternFill>
    </fill>
    <fill>
      <patternFill patternType="solid">
        <fgColor indexed="48"/>
        <bgColor indexed="62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60"/>
      </patternFill>
    </fill>
    <fill>
      <patternFill patternType="solid">
        <fgColor indexed="26"/>
        <bgColor indexed="43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0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4"/>
      </bottom>
      <diagonal/>
    </border>
    <border>
      <left/>
      <right/>
      <top/>
      <bottom style="medium">
        <color indexed="2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5158">
    <xf numFmtId="0" fontId="0" fillId="0" borderId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38" fontId="6" fillId="0" borderId="0">
      <alignment horizontal="left"/>
    </xf>
    <xf numFmtId="0" fontId="8" fillId="0" borderId="0"/>
    <xf numFmtId="179" fontId="9" fillId="0" borderId="2" applyFont="0" applyFill="0" applyBorder="0" applyAlignment="0" applyProtection="0">
      <alignment horizontal="center"/>
    </xf>
    <xf numFmtId="167" fontId="10" fillId="0" borderId="2" applyBorder="0">
      <alignment horizontal="center"/>
    </xf>
    <xf numFmtId="49" fontId="11" fillId="0" borderId="3"/>
    <xf numFmtId="0" fontId="5" fillId="0" borderId="0"/>
    <xf numFmtId="174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4" fillId="0" borderId="0"/>
    <xf numFmtId="174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80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1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2" fillId="0" borderId="0" applyFont="0" applyFill="0" applyBorder="0" applyAlignment="0" applyProtection="0"/>
    <xf numFmtId="10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74" fontId="12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5" fillId="0" borderId="0" applyFont="0" applyFill="0" applyBorder="0" applyAlignment="0" applyProtection="0"/>
    <xf numFmtId="167" fontId="14" fillId="0" borderId="0" applyFont="0" applyFill="0" applyBorder="0" applyAlignment="0" applyProtection="0"/>
    <xf numFmtId="183" fontId="17" fillId="0" borderId="0" applyFont="0" applyFill="0" applyBorder="0" applyAlignment="0" applyProtection="0"/>
    <xf numFmtId="183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7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91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0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3" fontId="19" fillId="0" borderId="0" applyFont="0" applyFill="0" applyBorder="0" applyAlignment="0" applyProtection="0"/>
    <xf numFmtId="194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96" fontId="15" fillId="0" borderId="0" applyFont="0" applyFill="0" applyBorder="0" applyAlignment="0" applyProtection="0"/>
    <xf numFmtId="197" fontId="19" fillId="0" borderId="0" applyFont="0" applyFill="0" applyBorder="0" applyAlignment="0" applyProtection="0"/>
    <xf numFmtId="167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98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64" fontId="18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71" fontId="6" fillId="0" borderId="0" applyFont="0" applyFill="0" applyBorder="0" applyAlignment="0" applyProtection="0"/>
    <xf numFmtId="167" fontId="12" fillId="0" borderId="0" applyFont="0" applyFill="0" applyBorder="0" applyAlignment="0" applyProtection="0"/>
    <xf numFmtId="166" fontId="5" fillId="0" borderId="0" applyFont="0" applyFill="0" applyBorder="0" applyAlignment="0" applyProtection="0"/>
    <xf numFmtId="199" fontId="12" fillId="0" borderId="0" applyFont="0" applyFill="0" applyBorder="0" applyAlignment="0" applyProtection="0"/>
    <xf numFmtId="200" fontId="19" fillId="0" borderId="0" applyFont="0" applyFill="0" applyBorder="0" applyAlignment="0" applyProtection="0"/>
    <xf numFmtId="164" fontId="18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164" fontId="18" fillId="0" borderId="0" applyFont="0" applyFill="0" applyBorder="0" applyAlignment="0" applyProtection="0"/>
    <xf numFmtId="199" fontId="12" fillId="0" borderId="0" applyFont="0" applyFill="0" applyBorder="0" applyAlignment="0" applyProtection="0"/>
    <xf numFmtId="195" fontId="19" fillId="0" borderId="0" applyFont="0" applyFill="0" applyBorder="0" applyAlignment="0" applyProtection="0"/>
    <xf numFmtId="199" fontId="12" fillId="0" borderId="0" applyFont="0" applyFill="0" applyBorder="0" applyAlignment="0" applyProtection="0"/>
    <xf numFmtId="201" fontId="14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39" fontId="19" fillId="0" borderId="0" applyFont="0" applyFill="0" applyBorder="0" applyAlignment="0" applyProtection="0"/>
    <xf numFmtId="164" fontId="18" fillId="0" borderId="0" applyFont="0" applyFill="0" applyBorder="0" applyAlignment="0" applyProtection="0"/>
    <xf numFmtId="195" fontId="19" fillId="0" borderId="0" applyFont="0" applyFill="0" applyBorder="0" applyAlignment="0" applyProtection="0"/>
    <xf numFmtId="202" fontId="6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0" fontId="19" fillId="0" borderId="0" applyFont="0" applyFill="0" applyBorder="0" applyAlignment="0" applyProtection="0"/>
    <xf numFmtId="174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7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4" fontId="18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91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0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3" fontId="19" fillId="0" borderId="0" applyFont="0" applyFill="0" applyBorder="0" applyAlignment="0" applyProtection="0"/>
    <xf numFmtId="18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91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0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3" fontId="19" fillId="0" borderId="0" applyFont="0" applyFill="0" applyBorder="0" applyAlignment="0" applyProtection="0"/>
    <xf numFmtId="203" fontId="19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95" fontId="19" fillId="0" borderId="0" applyFont="0" applyFill="0" applyBorder="0" applyAlignment="0" applyProtection="0"/>
    <xf numFmtId="199" fontId="12" fillId="0" borderId="0" applyFont="0" applyFill="0" applyBorder="0" applyAlignment="0" applyProtection="0"/>
    <xf numFmtId="0" fontId="19" fillId="0" borderId="0" applyFont="0" applyFill="0" applyBorder="0" applyAlignment="0" applyProtection="0"/>
    <xf numFmtId="204" fontId="15" fillId="0" borderId="0" applyFont="0" applyFill="0" applyBorder="0" applyAlignment="0" applyProtection="0"/>
    <xf numFmtId="204" fontId="15" fillId="0" borderId="0" applyFont="0" applyFill="0" applyBorder="0" applyAlignment="0" applyProtection="0"/>
    <xf numFmtId="204" fontId="15" fillId="0" borderId="0" applyFont="0" applyFill="0" applyBorder="0" applyAlignment="0" applyProtection="0"/>
    <xf numFmtId="199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39" fontId="19" fillId="0" borderId="0" applyFont="0" applyFill="0" applyBorder="0" applyAlignment="0" applyProtection="0"/>
    <xf numFmtId="167" fontId="12" fillId="0" borderId="0" applyFont="0" applyFill="0" applyBorder="0" applyAlignment="0" applyProtection="0"/>
    <xf numFmtId="194" fontId="15" fillId="0" borderId="0" applyFont="0" applyFill="0" applyBorder="0" applyAlignment="0" applyProtection="0"/>
    <xf numFmtId="39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64" fontId="18" fillId="0" borderId="0" applyFont="0" applyFill="0" applyBorder="0" applyAlignment="0" applyProtection="0"/>
    <xf numFmtId="39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200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195" fontId="19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195" fontId="19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195" fontId="19" fillId="0" borderId="0" applyFont="0" applyFill="0" applyBorder="0" applyAlignment="0" applyProtection="0"/>
    <xf numFmtId="205" fontId="15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206" fontId="15" fillId="0" borderId="0" applyFont="0" applyFill="0" applyBorder="0" applyAlignment="0" applyProtection="0"/>
    <xf numFmtId="206" fontId="15" fillId="0" borderId="0" applyFont="0" applyFill="0" applyBorder="0" applyAlignment="0" applyProtection="0"/>
    <xf numFmtId="206" fontId="15" fillId="0" borderId="0" applyFont="0" applyFill="0" applyBorder="0" applyAlignment="0" applyProtection="0"/>
    <xf numFmtId="206" fontId="15" fillId="0" borderId="0" applyFont="0" applyFill="0" applyBorder="0" applyAlignment="0" applyProtection="0"/>
    <xf numFmtId="206" fontId="15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206" fontId="15" fillId="0" borderId="0" applyFont="0" applyFill="0" applyBorder="0" applyAlignment="0" applyProtection="0"/>
    <xf numFmtId="207" fontId="15" fillId="0" borderId="0" applyFont="0" applyFill="0" applyBorder="0" applyAlignment="0" applyProtection="0"/>
    <xf numFmtId="195" fontId="19" fillId="0" borderId="0" applyFont="0" applyFill="0" applyBorder="0" applyAlignment="0" applyProtection="0"/>
    <xf numFmtId="207" fontId="15" fillId="0" borderId="0" applyFont="0" applyFill="0" applyBorder="0" applyAlignment="0" applyProtection="0"/>
    <xf numFmtId="207" fontId="15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204" fontId="15" fillId="0" borderId="0" applyFont="0" applyFill="0" applyBorder="0" applyAlignment="0" applyProtection="0"/>
    <xf numFmtId="195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64" fontId="18" fillId="0" borderId="0" applyFont="0" applyFill="0" applyBorder="0" applyAlignment="0" applyProtection="0"/>
    <xf numFmtId="195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7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74" fontId="12" fillId="0" borderId="0" applyFont="0" applyFill="0" applyBorder="0" applyAlignment="0" applyProtection="0"/>
    <xf numFmtId="16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91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0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3" fontId="19" fillId="0" borderId="0" applyFont="0" applyFill="0" applyBorder="0" applyAlignment="0" applyProtection="0"/>
    <xf numFmtId="164" fontId="18" fillId="0" borderId="0" applyFont="0" applyFill="0" applyBorder="0" applyAlignment="0" applyProtection="0"/>
    <xf numFmtId="20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04" fontId="15" fillId="0" borderId="0" applyFont="0" applyFill="0" applyBorder="0" applyAlignment="0" applyProtection="0"/>
    <xf numFmtId="197" fontId="19" fillId="0" borderId="0" applyFont="0" applyFill="0" applyBorder="0" applyAlignment="0" applyProtection="0"/>
    <xf numFmtId="196" fontId="15" fillId="0" borderId="0" applyFont="0" applyFill="0" applyBorder="0" applyAlignment="0" applyProtection="0"/>
    <xf numFmtId="195" fontId="19" fillId="0" borderId="0" applyFont="0" applyFill="0" applyBorder="0" applyAlignment="0" applyProtection="0"/>
    <xf numFmtId="204" fontId="15" fillId="0" borderId="0" applyFont="0" applyFill="0" applyBorder="0" applyAlignment="0" applyProtection="0"/>
    <xf numFmtId="204" fontId="15" fillId="0" borderId="0" applyFont="0" applyFill="0" applyBorder="0" applyAlignment="0" applyProtection="0"/>
    <xf numFmtId="204" fontId="15" fillId="0" borderId="0" applyFont="0" applyFill="0" applyBorder="0" applyAlignment="0" applyProtection="0"/>
    <xf numFmtId="197" fontId="19" fillId="0" borderId="0" applyFont="0" applyFill="0" applyBorder="0" applyAlignment="0" applyProtection="0"/>
    <xf numFmtId="164" fontId="18" fillId="0" borderId="0" applyFont="0" applyFill="0" applyBorder="0" applyAlignment="0" applyProtection="0"/>
    <xf numFmtId="204" fontId="15" fillId="0" borderId="0" applyFont="0" applyFill="0" applyBorder="0" applyAlignment="0" applyProtection="0"/>
    <xf numFmtId="195" fontId="19" fillId="0" borderId="0" applyFont="0" applyFill="0" applyBorder="0" applyAlignment="0" applyProtection="0"/>
    <xf numFmtId="174" fontId="12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4" fontId="18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4" fontId="18" fillId="0" borderId="0" applyFont="0" applyFill="0" applyBorder="0" applyAlignment="0" applyProtection="0"/>
    <xf numFmtId="186" fontId="19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187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7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74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187" fontId="19" fillId="0" borderId="0" applyFont="0" applyFill="0" applyBorder="0" applyAlignment="0" applyProtection="0"/>
    <xf numFmtId="184" fontId="18" fillId="0" borderId="0" applyFont="0" applyFill="0" applyBorder="0" applyAlignment="0" applyProtection="0"/>
    <xf numFmtId="188" fontId="19" fillId="0" borderId="0" applyFont="0" applyFill="0" applyBorder="0" applyAlignment="0" applyProtection="0"/>
    <xf numFmtId="18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8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4" fontId="12" fillId="0" borderId="0" applyFont="0" applyFill="0" applyBorder="0" applyAlignment="0" applyProtection="0"/>
    <xf numFmtId="180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93" fontId="19" fillId="0" borderId="0" applyFont="0" applyFill="0" applyBorder="0" applyAlignment="0" applyProtection="0"/>
    <xf numFmtId="174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74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74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74" fontId="12" fillId="0" borderId="0" applyFont="0" applyFill="0" applyBorder="0" applyAlignment="0" applyProtection="0"/>
    <xf numFmtId="18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3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7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0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202" fontId="6" fillId="0" borderId="0" applyFont="0" applyFill="0" applyBorder="0" applyAlignment="0" applyProtection="0"/>
    <xf numFmtId="196" fontId="15" fillId="0" borderId="0" applyFont="0" applyFill="0" applyBorder="0" applyAlignment="0" applyProtection="0"/>
    <xf numFmtId="197" fontId="19" fillId="0" borderId="0" applyFont="0" applyFill="0" applyBorder="0" applyAlignment="0" applyProtection="0"/>
    <xf numFmtId="204" fontId="15" fillId="0" borderId="0" applyFont="0" applyFill="0" applyBorder="0" applyAlignment="0" applyProtection="0"/>
    <xf numFmtId="197" fontId="19" fillId="0" borderId="0" applyFont="0" applyFill="0" applyBorder="0" applyAlignment="0" applyProtection="0"/>
    <xf numFmtId="200" fontId="15" fillId="0" borderId="0" applyFont="0" applyFill="0" applyBorder="0" applyAlignment="0" applyProtection="0"/>
    <xf numFmtId="200" fontId="15" fillId="0" borderId="0" applyFont="0" applyFill="0" applyBorder="0" applyAlignment="0" applyProtection="0"/>
    <xf numFmtId="200" fontId="15" fillId="0" borderId="0" applyFont="0" applyFill="0" applyBorder="0" applyAlignment="0" applyProtection="0"/>
    <xf numFmtId="210" fontId="15" fillId="0" borderId="0" applyFont="0" applyFill="0" applyBorder="0" applyAlignment="0" applyProtection="0"/>
    <xf numFmtId="200" fontId="15" fillId="0" borderId="0" applyFont="0" applyFill="0" applyBorder="0" applyAlignment="0" applyProtection="0"/>
    <xf numFmtId="197" fontId="19" fillId="0" borderId="0" applyFont="0" applyFill="0" applyBorder="0" applyAlignment="0" applyProtection="0"/>
    <xf numFmtId="210" fontId="15" fillId="0" borderId="0" applyFont="0" applyFill="0" applyBorder="0" applyAlignment="0" applyProtection="0"/>
    <xf numFmtId="197" fontId="19" fillId="0" borderId="0" applyFont="0" applyFill="0" applyBorder="0" applyAlignment="0" applyProtection="0"/>
    <xf numFmtId="210" fontId="15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4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191" fontId="15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194" fontId="19" fillId="0" borderId="0" applyFont="0" applyFill="0" applyBorder="0" applyAlignment="0" applyProtection="0"/>
    <xf numFmtId="194" fontId="19" fillId="0" borderId="0" applyFont="0" applyFill="0" applyBorder="0" applyAlignment="0" applyProtection="0"/>
    <xf numFmtId="194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04" fontId="19" fillId="0" borderId="0" applyFont="0" applyFill="0" applyBorder="0" applyAlignment="0" applyProtection="0"/>
    <xf numFmtId="194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194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212" fontId="15" fillId="0" borderId="0" applyFont="0" applyFill="0" applyBorder="0" applyAlignment="0" applyProtection="0"/>
    <xf numFmtId="211" fontId="19" fillId="0" borderId="0" applyFont="0" applyFill="0" applyBorder="0" applyAlignment="0" applyProtection="0"/>
    <xf numFmtId="212" fontId="15" fillId="0" borderId="0" applyFont="0" applyFill="0" applyBorder="0" applyAlignment="0" applyProtection="0"/>
    <xf numFmtId="212" fontId="15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211" fontId="19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191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211" fontId="19" fillId="0" borderId="0" applyFont="0" applyFill="0" applyBorder="0" applyAlignment="0" applyProtection="0"/>
    <xf numFmtId="191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211" fontId="19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197" fontId="19" fillId="0" borderId="0" applyFont="0" applyFill="0" applyBorder="0" applyAlignment="0" applyProtection="0"/>
    <xf numFmtId="213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8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91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0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3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7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74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4" fontId="18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91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0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3" fontId="19" fillId="0" borderId="0" applyFont="0" applyFill="0" applyBorder="0" applyAlignment="0" applyProtection="0"/>
    <xf numFmtId="18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7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04" fontId="15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204" fontId="15" fillId="0" borderId="0" applyFont="0" applyFill="0" applyBorder="0" applyAlignment="0" applyProtection="0"/>
    <xf numFmtId="197" fontId="19" fillId="0" borderId="0" applyFont="0" applyFill="0" applyBorder="0" applyAlignment="0" applyProtection="0"/>
    <xf numFmtId="164" fontId="18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91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0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3" fontId="19" fillId="0" borderId="0" applyFont="0" applyFill="0" applyBorder="0" applyAlignment="0" applyProtection="0"/>
    <xf numFmtId="174" fontId="12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7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20" fillId="0" borderId="0"/>
    <xf numFmtId="0" fontId="21" fillId="0" borderId="0"/>
    <xf numFmtId="21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0" fontId="22" fillId="0" borderId="0">
      <alignment horizontal="centerContinuous"/>
    </xf>
    <xf numFmtId="164" fontId="18" fillId="0" borderId="0" applyFont="0" applyFill="0" applyBorder="0" applyAlignment="0" applyProtection="0"/>
    <xf numFmtId="40" fontId="19" fillId="0" borderId="0" applyFont="0" applyFill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9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9" fontId="12" fillId="0" borderId="0"/>
    <xf numFmtId="9" fontId="12" fillId="0" borderId="0"/>
    <xf numFmtId="9" fontId="12" fillId="0" borderId="0"/>
    <xf numFmtId="202" fontId="6" fillId="0" borderId="0" applyFont="0" applyFill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37" fontId="25" fillId="25" borderId="4" applyBorder="0" applyProtection="0">
      <alignment vertical="center"/>
    </xf>
    <xf numFmtId="0" fontId="21" fillId="0" borderId="0"/>
    <xf numFmtId="215" fontId="5" fillId="0" borderId="0" applyFont="0" applyFill="0" applyBorder="0" applyAlignment="0" applyProtection="0"/>
    <xf numFmtId="216" fontId="1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170" fontId="27" fillId="0" borderId="2">
      <protection locked="0"/>
    </xf>
    <xf numFmtId="0" fontId="28" fillId="26" borderId="0" applyBorder="0">
      <alignment horizontal="left" vertical="center" indent="1"/>
    </xf>
    <xf numFmtId="216" fontId="18" fillId="0" borderId="0" applyFont="0" applyFill="0" applyBorder="0" applyAlignment="0" applyProtection="0"/>
    <xf numFmtId="217" fontId="19" fillId="0" borderId="0" applyFill="0" applyBorder="0" applyAlignment="0"/>
    <xf numFmtId="218" fontId="29" fillId="0" borderId="0" applyFill="0" applyBorder="0" applyAlignment="0"/>
    <xf numFmtId="200" fontId="29" fillId="0" borderId="0" applyFill="0" applyBorder="0" applyAlignment="0"/>
    <xf numFmtId="0" fontId="19" fillId="0" borderId="0" applyFill="0" applyBorder="0" applyAlignment="0"/>
    <xf numFmtId="219" fontId="12" fillId="0" borderId="0" applyFill="0" applyBorder="0" applyAlignment="0"/>
    <xf numFmtId="217" fontId="19" fillId="0" borderId="0" applyFill="0" applyBorder="0" applyAlignment="0"/>
    <xf numFmtId="220" fontId="19" fillId="0" borderId="0" applyFill="0" applyBorder="0" applyAlignment="0"/>
    <xf numFmtId="218" fontId="29" fillId="0" borderId="0" applyFill="0" applyBorder="0" applyAlignment="0"/>
    <xf numFmtId="0" fontId="30" fillId="27" borderId="5" applyNumberFormat="0" applyAlignment="0" applyProtection="0"/>
    <xf numFmtId="0" fontId="30" fillId="27" borderId="5" applyNumberFormat="0" applyAlignment="0" applyProtection="0"/>
    <xf numFmtId="3" fontId="6" fillId="0" borderId="6"/>
    <xf numFmtId="0" fontId="31" fillId="28" borderId="7" applyNumberFormat="0" applyAlignment="0" applyProtection="0"/>
    <xf numFmtId="0" fontId="31" fillId="28" borderId="7" applyNumberFormat="0" applyAlignment="0" applyProtection="0"/>
    <xf numFmtId="218" fontId="32" fillId="0" borderId="0"/>
    <xf numFmtId="218" fontId="33" fillId="0" borderId="0"/>
    <xf numFmtId="218" fontId="33" fillId="0" borderId="0"/>
    <xf numFmtId="218" fontId="33" fillId="0" borderId="0"/>
    <xf numFmtId="218" fontId="33" fillId="0" borderId="0"/>
    <xf numFmtId="218" fontId="33" fillId="0" borderId="0"/>
    <xf numFmtId="218" fontId="33" fillId="0" borderId="0"/>
    <xf numFmtId="218" fontId="33" fillId="0" borderId="0"/>
    <xf numFmtId="218" fontId="33" fillId="0" borderId="0"/>
    <xf numFmtId="218" fontId="33" fillId="0" borderId="0"/>
    <xf numFmtId="167" fontId="19" fillId="0" borderId="0" applyFont="0" applyFill="0" applyBorder="0" applyAlignment="0" applyProtection="0"/>
    <xf numFmtId="217" fontId="19" fillId="0" borderId="0" applyFill="0" applyBorder="0" applyAlignment="0" applyProtection="0"/>
    <xf numFmtId="221" fontId="19" fillId="0" borderId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14" fillId="0" borderId="0" applyFont="0" applyFill="0" applyBorder="0" applyAlignment="0" applyProtection="0"/>
    <xf numFmtId="43" fontId="19" fillId="0" borderId="0" applyFont="0" applyFill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222" fontId="35" fillId="0" borderId="0" applyFont="0" applyFill="0" applyBorder="0" applyAlignment="0" applyProtection="0"/>
    <xf numFmtId="223" fontId="35" fillId="0" borderId="0" applyFont="0" applyFill="0" applyBorder="0" applyAlignment="0" applyProtection="0"/>
    <xf numFmtId="223" fontId="35" fillId="0" borderId="0" applyFont="0" applyFill="0" applyBorder="0" applyAlignment="0" applyProtection="0"/>
    <xf numFmtId="223" fontId="35" fillId="0" borderId="0" applyFont="0" applyFill="0" applyBorder="0" applyAlignment="0" applyProtection="0"/>
    <xf numFmtId="224" fontId="35" fillId="0" borderId="0" applyFont="0" applyFill="0" applyBorder="0" applyAlignment="0" applyProtection="0"/>
    <xf numFmtId="225" fontId="35" fillId="0" borderId="0" applyFont="0" applyFill="0" applyBorder="0" applyAlignment="0" applyProtection="0"/>
    <xf numFmtId="224" fontId="35" fillId="0" borderId="0" applyFont="0" applyFill="0" applyBorder="0" applyAlignment="0" applyProtection="0"/>
    <xf numFmtId="223" fontId="35" fillId="0" borderId="0" applyFont="0" applyFill="0" applyBorder="0" applyAlignment="0" applyProtection="0"/>
    <xf numFmtId="223" fontId="35" fillId="0" borderId="0" applyFont="0" applyFill="0" applyBorder="0" applyAlignment="0" applyProtection="0"/>
    <xf numFmtId="224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12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222" fontId="35" fillId="0" borderId="0" applyFont="0" applyFill="0" applyBorder="0" applyAlignment="0" applyProtection="0"/>
    <xf numFmtId="169" fontId="1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226" fontId="19" fillId="0" borderId="0" applyFont="0" applyFill="0" applyAlignment="0" applyProtection="0"/>
    <xf numFmtId="227" fontId="37" fillId="0" borderId="0" applyFont="0" applyFill="0" applyBorder="0" applyAlignment="0" applyProtection="0"/>
    <xf numFmtId="169" fontId="1" fillId="0" borderId="0" applyFont="0" applyFill="0" applyBorder="0" applyAlignment="0" applyProtection="0"/>
    <xf numFmtId="228" fontId="35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28" fontId="35" fillId="0" borderId="0" applyFont="0" applyFill="0" applyBorder="0" applyAlignment="0" applyProtection="0"/>
    <xf numFmtId="172" fontId="12" fillId="0" borderId="0" applyFont="0" applyFill="0" applyBorder="0" applyAlignment="0" applyProtection="0"/>
    <xf numFmtId="169" fontId="1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169" fontId="38" fillId="0" borderId="0" applyFont="0" applyFill="0" applyBorder="0" applyAlignment="0" applyProtection="0">
      <alignment vertical="top"/>
    </xf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36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2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35" fillId="0" borderId="0" applyFont="0" applyFill="0" applyBorder="0" applyAlignment="0" applyProtection="0"/>
    <xf numFmtId="225" fontId="1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14" fillId="0" borderId="0" applyFont="0" applyFill="0" applyBorder="0" applyAlignment="0" applyProtection="0"/>
    <xf numFmtId="229" fontId="14" fillId="0" borderId="0" applyFont="0" applyFill="0" applyBorder="0" applyAlignment="0" applyProtection="0"/>
    <xf numFmtId="229" fontId="14" fillId="0" borderId="0" applyFont="0" applyFill="0" applyBorder="0" applyAlignment="0" applyProtection="0"/>
    <xf numFmtId="227" fontId="19" fillId="0" borderId="0" applyFont="0" applyFill="0" applyAlignment="0" applyProtection="0"/>
    <xf numFmtId="230" fontId="12" fillId="0" borderId="0" applyFont="0" applyFill="0" applyBorder="0" applyAlignment="0" applyProtection="0"/>
    <xf numFmtId="169" fontId="1" fillId="0" borderId="0" applyFont="0" applyFill="0" applyBorder="0" applyAlignment="0" applyProtection="0"/>
    <xf numFmtId="41" fontId="12" fillId="0" borderId="0" applyFont="0" applyFill="0" applyBorder="0" applyAlignment="0" applyProtection="0"/>
    <xf numFmtId="169" fontId="19" fillId="0" borderId="0" applyFont="0" applyFill="0" applyBorder="0" applyAlignment="0" applyProtection="0"/>
    <xf numFmtId="231" fontId="35" fillId="0" borderId="0" applyFont="0" applyFill="0" applyBorder="0" applyAlignment="0" applyProtection="0"/>
    <xf numFmtId="231" fontId="35" fillId="0" borderId="0" applyFont="0" applyFill="0" applyBorder="0" applyAlignment="0" applyProtection="0"/>
    <xf numFmtId="169" fontId="1" fillId="0" borderId="0" applyFont="0" applyFill="0" applyBorder="0" applyAlignment="0" applyProtection="0"/>
    <xf numFmtId="231" fontId="35" fillId="0" borderId="0" applyFont="0" applyFill="0" applyBorder="0" applyAlignment="0" applyProtection="0"/>
    <xf numFmtId="169" fontId="1" fillId="0" borderId="0" applyFont="0" applyFill="0" applyBorder="0" applyAlignment="0" applyProtection="0"/>
    <xf numFmtId="171" fontId="12" fillId="0" borderId="0" applyFont="0" applyFill="0" applyBorder="0" applyAlignment="0" applyProtection="0"/>
    <xf numFmtId="174" fontId="35" fillId="0" borderId="0" applyFont="0" applyFill="0" applyBorder="0" applyAlignment="0" applyProtection="0"/>
    <xf numFmtId="231" fontId="3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3" fillId="0" borderId="0" applyFont="0" applyFill="0" applyBorder="0" applyAlignment="0" applyProtection="0"/>
    <xf numFmtId="231" fontId="35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2" fillId="0" borderId="0" applyFont="0" applyFill="0" applyBorder="0" applyAlignment="0" applyProtection="0"/>
    <xf numFmtId="40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0" fontId="3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0" fillId="0" borderId="0" applyFont="0" applyFill="0" applyBorder="0" applyAlignment="0" applyProtection="0"/>
    <xf numFmtId="0" fontId="39" fillId="0" borderId="0" applyFont="0" applyFill="0" applyBorder="0" applyAlignment="0" applyProtection="0"/>
    <xf numFmtId="169" fontId="41" fillId="0" borderId="0" applyFont="0" applyFill="0" applyBorder="0" applyAlignment="0" applyProtection="0"/>
    <xf numFmtId="169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9" fillId="0" borderId="0" applyFont="0" applyFill="0" applyBorder="0" applyAlignment="0" applyProtection="0"/>
    <xf numFmtId="232" fontId="35" fillId="0" borderId="0" applyFont="0" applyFill="0" applyBorder="0" applyAlignment="0" applyProtection="0"/>
    <xf numFmtId="232" fontId="35" fillId="0" borderId="0" applyFont="0" applyFill="0" applyBorder="0" applyAlignment="0" applyProtection="0"/>
    <xf numFmtId="232" fontId="35" fillId="0" borderId="0" applyFont="0" applyFill="0" applyBorder="0" applyAlignment="0" applyProtection="0"/>
    <xf numFmtId="169" fontId="19" fillId="0" borderId="0" applyFont="0" applyFill="0" applyBorder="0" applyAlignment="0" applyProtection="0"/>
    <xf numFmtId="213" fontId="12" fillId="0" borderId="0" applyFont="0" applyFill="0" applyBorder="0" applyAlignment="0" applyProtection="0"/>
    <xf numFmtId="222" fontId="12" fillId="0" borderId="0" applyFont="0" applyFill="0" applyBorder="0" applyAlignment="0" applyProtection="0"/>
    <xf numFmtId="213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213" fontId="12" fillId="0" borderId="0" applyFont="0" applyFill="0" applyBorder="0" applyAlignment="0" applyProtection="0"/>
    <xf numFmtId="232" fontId="35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232" fontId="35" fillId="0" borderId="0" applyFont="0" applyFill="0" applyBorder="0" applyAlignment="0" applyProtection="0"/>
    <xf numFmtId="232" fontId="35" fillId="0" borderId="0" applyFont="0" applyFill="0" applyBorder="0" applyAlignment="0" applyProtection="0"/>
    <xf numFmtId="23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4" fillId="0" borderId="0" applyFont="0" applyFill="0" applyBorder="0" applyAlignment="0" applyProtection="0"/>
    <xf numFmtId="233" fontId="42" fillId="0" borderId="0" applyFont="0" applyFill="0" applyBorder="0" applyAlignment="0" applyProtection="0"/>
    <xf numFmtId="234" fontId="35" fillId="0" borderId="0" applyFont="0" applyFill="0" applyBorder="0" applyAlignment="0" applyProtection="0"/>
    <xf numFmtId="169" fontId="23" fillId="0" borderId="0" applyFont="0" applyFill="0" applyBorder="0" applyAlignment="0" applyProtection="0"/>
    <xf numFmtId="40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43" fontId="12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37" fillId="0" borderId="0" applyFont="0" applyFill="0" applyBorder="0" applyAlignment="0" applyProtection="0"/>
    <xf numFmtId="232" fontId="35" fillId="0" borderId="0" applyFont="0" applyFill="0" applyBorder="0" applyAlignment="0" applyProtection="0"/>
    <xf numFmtId="232" fontId="35" fillId="0" borderId="0" applyFont="0" applyFill="0" applyBorder="0" applyAlignment="0" applyProtection="0"/>
    <xf numFmtId="43" fontId="12" fillId="0" borderId="0" applyFont="0" applyFill="0" applyBorder="0" applyAlignment="0" applyProtection="0"/>
    <xf numFmtId="235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7" fontId="12" fillId="0" borderId="0" applyFont="0" applyFill="0" applyBorder="0" applyAlignment="0" applyProtection="0"/>
    <xf numFmtId="235" fontId="1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3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43" fontId="19" fillId="0" borderId="0" applyFont="0" applyFill="0" applyAlignment="0" applyProtection="0"/>
    <xf numFmtId="225" fontId="12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226" fontId="12" fillId="0" borderId="0"/>
    <xf numFmtId="3" fontId="14" fillId="0" borderId="0" applyFont="0" applyFill="0" applyBorder="0" applyAlignment="0" applyProtection="0"/>
    <xf numFmtId="3" fontId="14" fillId="0" borderId="0" applyFont="0" applyFill="0" applyBorder="0" applyAlignment="0" applyProtection="0"/>
    <xf numFmtId="0" fontId="44" fillId="0" borderId="0"/>
    <xf numFmtId="218" fontId="19" fillId="0" borderId="0" applyFill="0" applyBorder="0" applyAlignment="0" applyProtection="0"/>
    <xf numFmtId="208" fontId="19" fillId="0" borderId="0" applyFill="0" applyBorder="0" applyAlignment="0" applyProtection="0"/>
    <xf numFmtId="168" fontId="1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232" fontId="12" fillId="0" borderId="0"/>
    <xf numFmtId="166" fontId="5" fillId="0" borderId="0" applyFont="0" applyFill="0" applyBorder="0" applyAlignment="0" applyProtection="0"/>
    <xf numFmtId="0" fontId="45" fillId="0" borderId="8"/>
    <xf numFmtId="4" fontId="27" fillId="29" borderId="8">
      <protection locked="0"/>
    </xf>
    <xf numFmtId="166" fontId="5" fillId="0" borderId="0" applyFont="0" applyFill="0" applyBorder="0" applyAlignment="0" applyProtection="0"/>
    <xf numFmtId="0" fontId="46" fillId="0" borderId="0">
      <protection locked="0"/>
    </xf>
    <xf numFmtId="238" fontId="14" fillId="0" borderId="0" applyFont="0" applyFill="0" applyBorder="0" applyAlignment="0" applyProtection="0"/>
    <xf numFmtId="239" fontId="19" fillId="0" borderId="0" applyFill="0" applyBorder="0" applyAlignment="0" applyProtection="0"/>
    <xf numFmtId="14" fontId="38" fillId="0" borderId="0" applyFill="0" applyBorder="0" applyAlignment="0"/>
    <xf numFmtId="0" fontId="47" fillId="0" borderId="0" applyProtection="0"/>
    <xf numFmtId="188" fontId="19" fillId="0" borderId="0" applyFont="0" applyFill="0" applyBorder="0" applyAlignment="0" applyProtection="0"/>
    <xf numFmtId="240" fontId="19" fillId="0" borderId="9">
      <alignment vertical="center"/>
    </xf>
    <xf numFmtId="178" fontId="12" fillId="0" borderId="0"/>
    <xf numFmtId="173" fontId="14" fillId="0" borderId="0" applyFill="0" applyBorder="0" applyAlignment="0" applyProtection="0"/>
    <xf numFmtId="171" fontId="14" fillId="0" borderId="0" applyFill="0" applyBorder="0" applyAlignment="0" applyProtection="0"/>
    <xf numFmtId="0" fontId="19" fillId="0" borderId="10" applyNumberFormat="0" applyFill="0" applyAlignment="0" applyProtection="0"/>
    <xf numFmtId="174" fontId="12" fillId="0" borderId="0" applyFont="0" applyFill="0" applyBorder="0" applyAlignment="0" applyProtection="0"/>
    <xf numFmtId="241" fontId="12" fillId="0" borderId="0" applyFont="0" applyFill="0" applyBorder="0" applyAlignment="0" applyProtection="0"/>
    <xf numFmtId="217" fontId="19" fillId="0" borderId="0" applyFill="0" applyBorder="0" applyAlignment="0"/>
    <xf numFmtId="218" fontId="29" fillId="0" borderId="0" applyFill="0" applyBorder="0" applyAlignment="0"/>
    <xf numFmtId="217" fontId="19" fillId="0" borderId="0" applyFill="0" applyBorder="0" applyAlignment="0"/>
    <xf numFmtId="220" fontId="19" fillId="0" borderId="0" applyFill="0" applyBorder="0" applyAlignment="0"/>
    <xf numFmtId="218" fontId="29" fillId="0" borderId="0" applyFill="0" applyBorder="0" applyAlignment="0"/>
    <xf numFmtId="242" fontId="19" fillId="0" borderId="0" applyFont="0" applyFill="0" applyBorder="0" applyAlignment="0" applyProtection="0"/>
    <xf numFmtId="242" fontId="19" fillId="0" borderId="0" applyFont="0" applyFill="0" applyBorder="0" applyAlignment="0" applyProtection="0"/>
    <xf numFmtId="214" fontId="19" fillId="0" borderId="0" applyFont="0" applyFill="0" applyBorder="0" applyAlignment="0" applyProtection="0"/>
    <xf numFmtId="243" fontId="13" fillId="0" borderId="0"/>
    <xf numFmtId="244" fontId="19" fillId="0" borderId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6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9" fillId="0" borderId="0" applyFill="0" applyBorder="0" applyProtection="0">
      <alignment horizontal="left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4" fontId="27" fillId="31" borderId="8"/>
    <xf numFmtId="38" fontId="8" fillId="32" borderId="0" applyNumberFormat="0" applyBorder="0" applyAlignment="0" applyProtection="0"/>
    <xf numFmtId="38" fontId="8" fillId="32" borderId="0" applyNumberFormat="0" applyBorder="0" applyAlignment="0" applyProtection="0"/>
    <xf numFmtId="38" fontId="8" fillId="32" borderId="0" applyNumberFormat="0" applyBorder="0" applyAlignment="0" applyProtection="0"/>
    <xf numFmtId="38" fontId="8" fillId="32" borderId="0" applyNumberFormat="0" applyBorder="0" applyAlignment="0" applyProtection="0"/>
    <xf numFmtId="38" fontId="8" fillId="32" borderId="0" applyNumberFormat="0" applyBorder="0" applyAlignment="0" applyProtection="0"/>
    <xf numFmtId="43" fontId="52" fillId="0" borderId="11"/>
    <xf numFmtId="245" fontId="19" fillId="0" borderId="0" applyFill="0" applyBorder="0" applyAlignment="0" applyProtection="0"/>
    <xf numFmtId="40" fontId="53" fillId="0" borderId="0">
      <alignment horizontal="left"/>
    </xf>
    <xf numFmtId="40" fontId="54" fillId="0" borderId="0" applyNumberFormat="0" applyAlignment="0">
      <alignment horizontal="left"/>
    </xf>
    <xf numFmtId="37" fontId="55" fillId="33" borderId="2" applyBorder="0">
      <alignment horizontal="left" vertical="center" indent="1"/>
    </xf>
    <xf numFmtId="37" fontId="56" fillId="32" borderId="12" applyFill="0">
      <alignment vertical="center"/>
    </xf>
    <xf numFmtId="0" fontId="57" fillId="0" borderId="12" applyNumberFormat="0" applyAlignment="0" applyProtection="0">
      <alignment horizontal="left" vertical="center"/>
    </xf>
    <xf numFmtId="0" fontId="57" fillId="0" borderId="13">
      <alignment horizontal="left" vertical="center"/>
    </xf>
    <xf numFmtId="0" fontId="56" fillId="0" borderId="14" applyNumberFormat="0" applyFill="0">
      <alignment horizontal="centerContinuous" vertical="top"/>
    </xf>
    <xf numFmtId="0" fontId="58" fillId="0" borderId="0"/>
    <xf numFmtId="0" fontId="59" fillId="0" borderId="0" applyNumberFormat="0" applyFill="0" applyBorder="0" applyAlignment="0" applyProtection="0"/>
    <xf numFmtId="0" fontId="60" fillId="0" borderId="15" applyNumberFormat="0" applyFill="0" applyAlignment="0" applyProtection="0"/>
    <xf numFmtId="0" fontId="60" fillId="0" borderId="15" applyNumberFormat="0" applyFill="0" applyAlignment="0" applyProtection="0"/>
    <xf numFmtId="0" fontId="61" fillId="0" borderId="16" applyNumberFormat="0" applyFill="0" applyAlignment="0" applyProtection="0"/>
    <xf numFmtId="0" fontId="61" fillId="0" borderId="16" applyNumberFormat="0" applyFill="0" applyAlignment="0" applyProtection="0"/>
    <xf numFmtId="0" fontId="62" fillId="0" borderId="17" applyNumberFormat="0" applyFill="0" applyAlignment="0" applyProtection="0"/>
    <xf numFmtId="0" fontId="62" fillId="0" borderId="17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3" fillId="0" borderId="0">
      <protection locked="0"/>
    </xf>
    <xf numFmtId="0" fontId="63" fillId="0" borderId="0"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174" fontId="12" fillId="0" borderId="0" applyFont="0" applyFill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1" fontId="14" fillId="0" borderId="0" applyFont="0" applyFill="0" applyBorder="0" applyAlignment="0" applyProtection="0"/>
    <xf numFmtId="246" fontId="12" fillId="0" borderId="0" applyFont="0" applyFill="0" applyBorder="0" applyAlignment="0" applyProtection="0"/>
    <xf numFmtId="43" fontId="52" fillId="0" borderId="18"/>
    <xf numFmtId="217" fontId="19" fillId="0" borderId="0" applyFill="0" applyBorder="0" applyAlignment="0"/>
    <xf numFmtId="218" fontId="29" fillId="0" borderId="0" applyFill="0" applyBorder="0" applyAlignment="0"/>
    <xf numFmtId="217" fontId="19" fillId="0" borderId="0" applyFill="0" applyBorder="0" applyAlignment="0"/>
    <xf numFmtId="220" fontId="19" fillId="0" borderId="0" applyFill="0" applyBorder="0" applyAlignment="0"/>
    <xf numFmtId="218" fontId="29" fillId="0" borderId="0" applyFill="0" applyBorder="0" applyAlignment="0"/>
    <xf numFmtId="0" fontId="71" fillId="0" borderId="19" applyNumberFormat="0" applyFill="0" applyAlignment="0" applyProtection="0"/>
    <xf numFmtId="0" fontId="71" fillId="0" borderId="19" applyNumberFormat="0" applyFill="0" applyAlignment="0" applyProtection="0"/>
    <xf numFmtId="175" fontId="52" fillId="0" borderId="20"/>
    <xf numFmtId="0" fontId="72" fillId="0" borderId="0"/>
    <xf numFmtId="0" fontId="33" fillId="0" borderId="0"/>
    <xf numFmtId="0" fontId="72" fillId="0" borderId="0"/>
    <xf numFmtId="0" fontId="33" fillId="0" borderId="0"/>
    <xf numFmtId="0" fontId="73" fillId="0" borderId="0"/>
    <xf numFmtId="174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93" fontId="19" fillId="0" borderId="0"/>
    <xf numFmtId="197" fontId="19" fillId="0" borderId="0" applyFill="0" applyBorder="0" applyAlignment="0" applyProtection="0"/>
    <xf numFmtId="0" fontId="12" fillId="0" borderId="0" applyFont="0" applyFill="0" applyBorder="0" applyAlignment="0" applyProtection="0"/>
    <xf numFmtId="0" fontId="74" fillId="16" borderId="0" applyNumberFormat="0" applyBorder="0" applyAlignment="0" applyProtection="0"/>
    <xf numFmtId="0" fontId="74" fillId="16" borderId="0" applyNumberFormat="0" applyBorder="0" applyAlignment="0" applyProtection="0"/>
    <xf numFmtId="37" fontId="75" fillId="0" borderId="0"/>
    <xf numFmtId="0" fontId="76" fillId="32" borderId="0">
      <alignment horizontal="left" wrapText="1" indent="1"/>
    </xf>
    <xf numFmtId="0" fontId="14" fillId="0" borderId="0"/>
    <xf numFmtId="0" fontId="72" fillId="0" borderId="0"/>
    <xf numFmtId="0" fontId="33" fillId="0" borderId="0"/>
    <xf numFmtId="0" fontId="33" fillId="0" borderId="0"/>
    <xf numFmtId="0" fontId="77" fillId="0" borderId="0"/>
    <xf numFmtId="0" fontId="12" fillId="0" borderId="0"/>
    <xf numFmtId="0" fontId="1" fillId="0" borderId="0"/>
    <xf numFmtId="0" fontId="7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34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79" fillId="0" borderId="0"/>
    <xf numFmtId="0" fontId="12" fillId="0" borderId="0"/>
    <xf numFmtId="0" fontId="12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9" fillId="0" borderId="0" applyBorder="0"/>
    <xf numFmtId="0" fontId="1" fillId="0" borderId="0"/>
    <xf numFmtId="0" fontId="1" fillId="0" borderId="0"/>
    <xf numFmtId="0" fontId="1" fillId="0" borderId="0"/>
    <xf numFmtId="0" fontId="14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19" fillId="0" borderId="0"/>
    <xf numFmtId="0" fontId="80" fillId="0" borderId="0"/>
    <xf numFmtId="0" fontId="80" fillId="0" borderId="0"/>
    <xf numFmtId="0" fontId="21" fillId="0" borderId="0"/>
    <xf numFmtId="0" fontId="19" fillId="0" borderId="0"/>
    <xf numFmtId="0" fontId="80" fillId="0" borderId="0"/>
    <xf numFmtId="0" fontId="43" fillId="0" borderId="0"/>
    <xf numFmtId="0" fontId="19" fillId="0" borderId="0"/>
    <xf numFmtId="0" fontId="80" fillId="0" borderId="0"/>
    <xf numFmtId="0" fontId="35" fillId="0" borderId="0"/>
    <xf numFmtId="0" fontId="14" fillId="0" borderId="0"/>
    <xf numFmtId="0" fontId="35" fillId="0" borderId="0"/>
    <xf numFmtId="0" fontId="35" fillId="0" borderId="0"/>
    <xf numFmtId="0" fontId="35" fillId="0" borderId="0"/>
    <xf numFmtId="0" fontId="81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21" fillId="0" borderId="0">
      <alignment vertical="center"/>
    </xf>
    <xf numFmtId="0" fontId="19" fillId="0" borderId="0"/>
    <xf numFmtId="0" fontId="35" fillId="0" borderId="0"/>
    <xf numFmtId="0" fontId="23" fillId="0" borderId="0"/>
    <xf numFmtId="0" fontId="34" fillId="0" borderId="0"/>
    <xf numFmtId="0" fontId="1" fillId="0" borderId="0"/>
    <xf numFmtId="0" fontId="21" fillId="0" borderId="0"/>
    <xf numFmtId="0" fontId="21" fillId="0" borderId="0"/>
    <xf numFmtId="0" fontId="80" fillId="0" borderId="0"/>
    <xf numFmtId="0" fontId="80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9" fillId="0" borderId="0"/>
    <xf numFmtId="0" fontId="35" fillId="0" borderId="0"/>
    <xf numFmtId="0" fontId="35" fillId="0" borderId="0"/>
    <xf numFmtId="0" fontId="14" fillId="0" borderId="0"/>
    <xf numFmtId="0" fontId="14" fillId="0" borderId="0"/>
    <xf numFmtId="0" fontId="21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4" fillId="0" borderId="0"/>
    <xf numFmtId="0" fontId="19" fillId="0" borderId="0"/>
    <xf numFmtId="0" fontId="14" fillId="0" borderId="0"/>
    <xf numFmtId="0" fontId="19" fillId="0" borderId="0" applyBorder="0"/>
    <xf numFmtId="0" fontId="19" fillId="0" borderId="0" applyBorder="0"/>
    <xf numFmtId="0" fontId="42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9" fillId="0" borderId="0"/>
    <xf numFmtId="0" fontId="1" fillId="0" borderId="0"/>
    <xf numFmtId="0" fontId="35" fillId="0" borderId="0"/>
    <xf numFmtId="0" fontId="19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 applyBorder="0"/>
    <xf numFmtId="0" fontId="19" fillId="0" borderId="0"/>
    <xf numFmtId="0" fontId="23" fillId="0" borderId="0"/>
    <xf numFmtId="0" fontId="79" fillId="0" borderId="0"/>
    <xf numFmtId="0" fontId="23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42" fillId="0" borderId="0"/>
    <xf numFmtId="0" fontId="19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7" fontId="82" fillId="0" borderId="0">
      <alignment vertical="center"/>
    </xf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4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9" fontId="83" fillId="0" borderId="0"/>
    <xf numFmtId="0" fontId="84" fillId="0" borderId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37" fontId="32" fillId="0" borderId="0"/>
    <xf numFmtId="0" fontId="85" fillId="27" borderId="22" applyNumberFormat="0" applyAlignment="0" applyProtection="0"/>
    <xf numFmtId="0" fontId="85" fillId="27" borderId="22" applyNumberFormat="0" applyAlignment="0" applyProtection="0"/>
    <xf numFmtId="201" fontId="14" fillId="0" borderId="0" applyFont="0" applyFill="0" applyBorder="0" applyAlignment="0" applyProtection="0"/>
    <xf numFmtId="1" fontId="86" fillId="0" borderId="0" applyProtection="0">
      <alignment horizontal="right" vertical="center"/>
    </xf>
    <xf numFmtId="0" fontId="87" fillId="35" borderId="0"/>
    <xf numFmtId="9" fontId="88" fillId="0" borderId="0" applyFont="0" applyFill="0" applyBorder="0" applyAlignment="0" applyProtection="0"/>
    <xf numFmtId="247" fontId="19" fillId="0" borderId="0" applyFill="0" applyBorder="0" applyAlignment="0" applyProtection="0"/>
    <xf numFmtId="10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248" fontId="8" fillId="36" borderId="23"/>
    <xf numFmtId="248" fontId="8" fillId="36" borderId="23"/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17" fontId="19" fillId="0" borderId="0" applyFill="0" applyBorder="0" applyAlignment="0"/>
    <xf numFmtId="218" fontId="29" fillId="0" borderId="0" applyFill="0" applyBorder="0" applyAlignment="0"/>
    <xf numFmtId="217" fontId="19" fillId="0" borderId="0" applyFill="0" applyBorder="0" applyAlignment="0"/>
    <xf numFmtId="220" fontId="19" fillId="0" borderId="0" applyFill="0" applyBorder="0" applyAlignment="0"/>
    <xf numFmtId="218" fontId="29" fillId="0" borderId="0" applyFill="0" applyBorder="0" applyAlignment="0"/>
    <xf numFmtId="0" fontId="14" fillId="0" borderId="0">
      <alignment vertical="justify"/>
    </xf>
    <xf numFmtId="0" fontId="14" fillId="0" borderId="0">
      <alignment vertical="justify"/>
    </xf>
    <xf numFmtId="0" fontId="14" fillId="0" borderId="0">
      <alignment vertical="justify"/>
    </xf>
    <xf numFmtId="0" fontId="14" fillId="0" borderId="0">
      <alignment vertical="justify"/>
    </xf>
    <xf numFmtId="0" fontId="14" fillId="0" borderId="0">
      <alignment vertical="justify"/>
    </xf>
    <xf numFmtId="0" fontId="14" fillId="0" borderId="0">
      <alignment vertical="justify"/>
    </xf>
    <xf numFmtId="0" fontId="14" fillId="0" borderId="0">
      <alignment vertical="justify"/>
    </xf>
    <xf numFmtId="0" fontId="14" fillId="0" borderId="0">
      <alignment vertical="justify"/>
    </xf>
    <xf numFmtId="0" fontId="14" fillId="0" borderId="0">
      <alignment vertical="justify"/>
    </xf>
    <xf numFmtId="0" fontId="14" fillId="0" borderId="0">
      <alignment vertical="justify"/>
    </xf>
    <xf numFmtId="1" fontId="14" fillId="0" borderId="24" applyNumberFormat="0" applyFill="0" applyAlignment="0" applyProtection="0">
      <alignment horizontal="center" vertical="center"/>
    </xf>
    <xf numFmtId="1" fontId="14" fillId="0" borderId="24" applyNumberFormat="0" applyFill="0" applyAlignment="0" applyProtection="0">
      <alignment horizontal="center" vertical="center"/>
    </xf>
    <xf numFmtId="1" fontId="14" fillId="0" borderId="24" applyNumberFormat="0" applyFill="0" applyAlignment="0" applyProtection="0">
      <alignment horizontal="center" vertical="center"/>
    </xf>
    <xf numFmtId="1" fontId="14" fillId="0" borderId="24" applyNumberFormat="0" applyFill="0" applyAlignment="0" applyProtection="0">
      <alignment horizontal="center" vertical="center"/>
    </xf>
    <xf numFmtId="1" fontId="14" fillId="0" borderId="24" applyNumberFormat="0" applyFill="0" applyAlignment="0" applyProtection="0">
      <alignment horizontal="center" vertical="center"/>
    </xf>
    <xf numFmtId="2" fontId="89" fillId="0" borderId="0">
      <protection locked="0"/>
    </xf>
    <xf numFmtId="2" fontId="90" fillId="0" borderId="0" applyProtection="0">
      <alignment horizontal="right"/>
    </xf>
    <xf numFmtId="250" fontId="12" fillId="0" borderId="0" applyFont="0" applyFill="0" applyBorder="0" applyAlignment="0" applyProtection="0"/>
    <xf numFmtId="4" fontId="91" fillId="16" borderId="25" applyNumberFormat="0" applyProtection="0">
      <alignment vertical="center"/>
    </xf>
    <xf numFmtId="4" fontId="38" fillId="37" borderId="25" applyNumberFormat="0" applyProtection="0">
      <alignment horizontal="right" vertical="center"/>
    </xf>
    <xf numFmtId="0" fontId="92" fillId="0" borderId="26" applyAlignment="0">
      <alignment horizontal="centerContinuous"/>
    </xf>
    <xf numFmtId="0" fontId="92" fillId="0" borderId="27" applyAlignment="0"/>
    <xf numFmtId="0" fontId="92" fillId="0" borderId="27" applyAlignment="0"/>
    <xf numFmtId="0" fontId="14" fillId="38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99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8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67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67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93" fillId="0" borderId="0" applyBorder="0" applyProtection="0">
      <alignment vertical="center"/>
    </xf>
    <xf numFmtId="211" fontId="19" fillId="0" borderId="0" applyBorder="0" applyProtection="0">
      <alignment horizontal="right" vertical="center"/>
    </xf>
    <xf numFmtId="0" fontId="94" fillId="39" borderId="0" applyBorder="0" applyProtection="0">
      <alignment horizontal="center" vertical="center"/>
    </xf>
    <xf numFmtId="0" fontId="94" fillId="40" borderId="0" applyBorder="0" applyProtection="0">
      <alignment horizontal="center" vertical="center"/>
    </xf>
    <xf numFmtId="0" fontId="95" fillId="0" borderId="0" applyFill="0" applyBorder="0" applyProtection="0">
      <alignment horizontal="left"/>
    </xf>
    <xf numFmtId="0" fontId="49" fillId="0" borderId="0" applyFill="0" applyBorder="0" applyProtection="0">
      <alignment horizontal="left" vertical="top"/>
    </xf>
    <xf numFmtId="49" fontId="14" fillId="0" borderId="0" applyFont="0" applyFill="0" applyBorder="0" applyAlignment="0" applyProtection="0"/>
    <xf numFmtId="49" fontId="14" fillId="0" borderId="0" applyFont="0" applyFill="0" applyBorder="0" applyAlignment="0" applyProtection="0"/>
    <xf numFmtId="49" fontId="38" fillId="0" borderId="0" applyFill="0" applyBorder="0" applyAlignment="0"/>
    <xf numFmtId="251" fontId="19" fillId="0" borderId="0" applyFill="0" applyBorder="0" applyAlignment="0"/>
    <xf numFmtId="252" fontId="19" fillId="0" borderId="0" applyFill="0" applyBorder="0" applyAlignment="0"/>
    <xf numFmtId="40" fontId="96" fillId="0" borderId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8" fillId="0" borderId="0">
      <alignment horizontal="right"/>
    </xf>
    <xf numFmtId="0" fontId="99" fillId="0" borderId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174" fontId="12" fillId="0" borderId="0" applyFont="0" applyFill="0" applyBorder="0" applyAlignment="0" applyProtection="0"/>
    <xf numFmtId="0" fontId="44" fillId="41" borderId="0"/>
    <xf numFmtId="0" fontId="12" fillId="0" borderId="0" applyFont="0" applyFill="0" applyBorder="0" applyAlignment="0" applyProtection="0"/>
    <xf numFmtId="0" fontId="14" fillId="0" borderId="0">
      <alignment horizontal="centerContinuous" vertical="center"/>
    </xf>
    <xf numFmtId="0" fontId="14" fillId="0" borderId="0">
      <alignment horizontal="centerContinuous" vertical="center"/>
    </xf>
    <xf numFmtId="0" fontId="14" fillId="0" borderId="0">
      <alignment horizontal="centerContinuous" vertical="center"/>
    </xf>
    <xf numFmtId="0" fontId="14" fillId="0" borderId="0">
      <alignment horizontal="centerContinuous" vertical="center"/>
    </xf>
    <xf numFmtId="0" fontId="14" fillId="0" borderId="0">
      <alignment horizontal="centerContinuous" vertical="center"/>
    </xf>
    <xf numFmtId="0" fontId="14" fillId="0" borderId="0">
      <alignment horizontal="centerContinuous" vertical="center"/>
    </xf>
    <xf numFmtId="0" fontId="14" fillId="0" borderId="0">
      <alignment horizontal="centerContinuous" vertical="center"/>
    </xf>
    <xf numFmtId="0" fontId="14" fillId="0" borderId="0">
      <alignment horizontal="centerContinuous" vertical="center"/>
    </xf>
    <xf numFmtId="0" fontId="14" fillId="0" borderId="0">
      <alignment horizontal="centerContinuous" vertical="center"/>
    </xf>
    <xf numFmtId="0" fontId="14" fillId="0" borderId="0">
      <alignment horizontal="centerContinuous" vertical="center"/>
    </xf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4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211" fontId="5" fillId="0" borderId="0" applyFont="0" applyFill="0" applyBorder="0" applyAlignment="0" applyProtection="0"/>
    <xf numFmtId="213" fontId="15" fillId="0" borderId="0" applyFont="0" applyFill="0" applyBorder="0" applyAlignment="0" applyProtection="0"/>
    <xf numFmtId="213" fontId="15" fillId="0" borderId="0" applyFont="0" applyFill="0" applyBorder="0" applyAlignment="0" applyProtection="0"/>
    <xf numFmtId="211" fontId="5" fillId="0" borderId="0" applyFont="0" applyFill="0" applyBorder="0" applyAlignment="0" applyProtection="0"/>
    <xf numFmtId="213" fontId="15" fillId="0" borderId="0" applyFont="0" applyFill="0" applyBorder="0" applyAlignment="0" applyProtection="0"/>
    <xf numFmtId="211" fontId="5" fillId="0" borderId="0" applyFont="0" applyFill="0" applyBorder="0" applyAlignment="0" applyProtection="0"/>
    <xf numFmtId="213" fontId="15" fillId="0" borderId="0" applyFont="0" applyFill="0" applyBorder="0" applyAlignment="0" applyProtection="0"/>
    <xf numFmtId="213" fontId="15" fillId="0" borderId="0" applyFont="0" applyFill="0" applyBorder="0" applyAlignment="0" applyProtection="0"/>
    <xf numFmtId="211" fontId="5" fillId="0" borderId="0" applyFont="0" applyFill="0" applyBorder="0" applyAlignment="0" applyProtection="0"/>
    <xf numFmtId="208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211" fontId="5" fillId="0" borderId="0" applyFont="0" applyFill="0" applyBorder="0" applyAlignment="0" applyProtection="0"/>
    <xf numFmtId="208" fontId="19" fillId="0" borderId="0" applyFont="0" applyFill="0" applyBorder="0" applyAlignment="0" applyProtection="0"/>
    <xf numFmtId="211" fontId="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213" fontId="19" fillId="0" borderId="0" applyFont="0" applyFill="0" applyBorder="0" applyAlignment="0" applyProtection="0"/>
    <xf numFmtId="213" fontId="19" fillId="0" borderId="0" applyFont="0" applyFill="0" applyBorder="0" applyAlignment="0" applyProtection="0"/>
    <xf numFmtId="230" fontId="19" fillId="0" borderId="0" applyFont="0" applyFill="0" applyBorder="0" applyAlignment="0" applyProtection="0"/>
    <xf numFmtId="213" fontId="19" fillId="0" borderId="0" applyFont="0" applyFill="0" applyBorder="0" applyAlignment="0" applyProtection="0"/>
    <xf numFmtId="213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230" fontId="19" fillId="0" borderId="0" applyFont="0" applyFill="0" applyBorder="0" applyAlignment="0" applyProtection="0"/>
    <xf numFmtId="254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213" fontId="19" fillId="0" borderId="0" applyFont="0" applyFill="0" applyBorder="0" applyAlignment="0" applyProtection="0"/>
    <xf numFmtId="213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194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255" fontId="19" fillId="0" borderId="0" applyFont="0" applyFill="0" applyBorder="0" applyAlignment="0" applyProtection="0"/>
    <xf numFmtId="0" fontId="57" fillId="0" borderId="29"/>
    <xf numFmtId="0" fontId="102" fillId="42" borderId="5" applyNumberFormat="0" applyAlignment="0" applyProtection="0"/>
    <xf numFmtId="0" fontId="102" fillId="42" borderId="5" applyNumberFormat="0" applyAlignment="0" applyProtection="0"/>
    <xf numFmtId="0" fontId="10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41" fontId="12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222" fontId="35" fillId="0" borderId="0" applyFont="0" applyFill="0" applyBorder="0" applyAlignment="0" applyProtection="0"/>
    <xf numFmtId="224" fontId="35" fillId="0" borderId="0" applyFont="0" applyFill="0" applyBorder="0" applyAlignment="0" applyProtection="0"/>
    <xf numFmtId="224" fontId="35" fillId="0" borderId="0" applyFont="0" applyFill="0" applyBorder="0" applyAlignment="0" applyProtection="0"/>
    <xf numFmtId="224" fontId="35" fillId="0" borderId="0" applyFont="0" applyFill="0" applyBorder="0" applyAlignment="0" applyProtection="0"/>
    <xf numFmtId="224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256" fontId="35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169" fontId="34" fillId="0" borderId="0" applyFont="0" applyFill="0" applyBorder="0" applyAlignment="0" applyProtection="0"/>
    <xf numFmtId="233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9" fillId="0" borderId="0" applyFill="0" applyBorder="0" applyAlignment="0" applyProtection="0"/>
    <xf numFmtId="257" fontId="12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4" fillId="0" borderId="0" applyNumberFormat="0" applyFill="0" applyBorder="0" applyAlignment="0" applyProtection="0">
      <alignment vertical="top"/>
      <protection locked="0"/>
    </xf>
    <xf numFmtId="0" fontId="31" fillId="28" borderId="7" applyNumberFormat="0" applyAlignment="0" applyProtection="0"/>
    <xf numFmtId="0" fontId="101" fillId="0" borderId="30" applyNumberFormat="0" applyFill="0" applyAlignment="0" applyProtection="0"/>
    <xf numFmtId="0" fontId="101" fillId="0" borderId="30" applyNumberFormat="0" applyFill="0" applyAlignment="0" applyProtection="0"/>
    <xf numFmtId="0" fontId="51" fillId="9" borderId="0" applyNumberFormat="0" applyBorder="0" applyAlignment="0" applyProtection="0"/>
    <xf numFmtId="0" fontId="2" fillId="2" borderId="0" applyNumberFormat="0" applyBorder="0" applyAlignment="0" applyProtection="0"/>
    <xf numFmtId="258" fontId="5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9" fontId="106" fillId="0" borderId="0" applyFont="0" applyFill="0" applyBorder="0" applyAlignment="0" applyProtection="0"/>
    <xf numFmtId="0" fontId="42" fillId="0" borderId="0"/>
    <xf numFmtId="0" fontId="19" fillId="0" borderId="0"/>
    <xf numFmtId="0" fontId="1" fillId="0" borderId="0"/>
    <xf numFmtId="0" fontId="107" fillId="0" borderId="0"/>
    <xf numFmtId="0" fontId="10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4" fillId="0" borderId="0"/>
    <xf numFmtId="0" fontId="42" fillId="0" borderId="0"/>
    <xf numFmtId="0" fontId="42" fillId="0" borderId="0"/>
    <xf numFmtId="0" fontId="35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9" fillId="0" borderId="0"/>
    <xf numFmtId="0" fontId="34" fillId="0" borderId="0"/>
    <xf numFmtId="0" fontId="12" fillId="0" borderId="0"/>
    <xf numFmtId="0" fontId="14" fillId="0" borderId="0"/>
    <xf numFmtId="0" fontId="1" fillId="0" borderId="0"/>
    <xf numFmtId="0" fontId="19" fillId="0" borderId="0"/>
    <xf numFmtId="0" fontId="70" fillId="16" borderId="5" applyNumberFormat="0" applyAlignment="0" applyProtection="0"/>
    <xf numFmtId="0" fontId="70" fillId="16" borderId="5" applyNumberFormat="0" applyAlignment="0" applyProtection="0"/>
    <xf numFmtId="0" fontId="108" fillId="16" borderId="0" applyNumberFormat="0" applyBorder="0" applyAlignment="0" applyProtection="0"/>
    <xf numFmtId="0" fontId="108" fillId="16" borderId="0" applyNumberFormat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233" fontId="109" fillId="32" borderId="32" applyFont="0" applyFill="0" applyBorder="0" applyAlignment="0" applyProtection="0">
      <alignment vertical="center"/>
    </xf>
    <xf numFmtId="255" fontId="19" fillId="0" borderId="0" applyFont="0" applyFill="0" applyBorder="0" applyAlignment="0" applyProtection="0"/>
    <xf numFmtId="182" fontId="109" fillId="0" borderId="24" applyFont="0" applyFill="0" applyBorder="0" applyAlignment="0" applyProtection="0">
      <alignment vertical="center"/>
    </xf>
    <xf numFmtId="259" fontId="19" fillId="0" borderId="0" applyFont="0" applyFill="0" applyBorder="0" applyAlignment="0" applyProtection="0">
      <alignment vertical="center"/>
    </xf>
    <xf numFmtId="260" fontId="19" fillId="0" borderId="0" applyFont="0" applyFill="0" applyBorder="0" applyAlignment="0" applyProtection="0">
      <alignment vertical="center"/>
    </xf>
    <xf numFmtId="0" fontId="26" fillId="8" borderId="0" applyNumberFormat="0" applyBorder="0" applyAlignment="0" applyProtection="0"/>
    <xf numFmtId="0" fontId="110" fillId="3" borderId="0" applyNumberFormat="0" applyBorder="0" applyAlignment="0" applyProtection="0"/>
    <xf numFmtId="261" fontId="111" fillId="0" borderId="0" applyFont="0" applyFill="0" applyBorder="0" applyAlignment="0" applyProtection="0"/>
    <xf numFmtId="262" fontId="111" fillId="0" borderId="0" applyFont="0" applyFill="0" applyBorder="0" applyAlignment="0" applyProtection="0"/>
    <xf numFmtId="263" fontId="111" fillId="0" borderId="0" applyFont="0" applyFill="0" applyBorder="0" applyAlignment="0" applyProtection="0"/>
    <xf numFmtId="214" fontId="1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6" fillId="0" borderId="0"/>
    <xf numFmtId="264" fontId="19" fillId="0" borderId="0" applyFont="0" applyFill="0" applyBorder="0" applyAlignment="0" applyProtection="0">
      <alignment vertical="center"/>
    </xf>
    <xf numFmtId="265" fontId="19" fillId="0" borderId="0" applyFont="0" applyFill="0" applyBorder="0" applyAlignment="0" applyProtection="0">
      <alignment vertical="center"/>
    </xf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15" borderId="0" applyNumberFormat="0" applyBorder="0" applyAlignment="0" applyProtection="0"/>
    <xf numFmtId="0" fontId="3" fillId="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19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12" fillId="0" borderId="29"/>
    <xf numFmtId="0" fontId="85" fillId="42" borderId="22" applyNumberFormat="0" applyAlignment="0" applyProtection="0"/>
    <xf numFmtId="0" fontId="85" fillId="42" borderId="22" applyNumberFormat="0" applyAlignment="0" applyProtection="0"/>
    <xf numFmtId="0" fontId="42" fillId="13" borderId="21" applyNumberFormat="0" applyFont="0" applyAlignment="0" applyProtection="0"/>
    <xf numFmtId="0" fontId="17" fillId="13" borderId="21" applyNumberFormat="0" applyFont="0" applyAlignment="0" applyProtection="0"/>
    <xf numFmtId="0" fontId="112" fillId="0" borderId="33" applyNumberFormat="0" applyFill="0" applyAlignment="0" applyProtection="0"/>
    <xf numFmtId="0" fontId="112" fillId="0" borderId="33" applyNumberFormat="0" applyFill="0" applyAlignment="0" applyProtection="0"/>
    <xf numFmtId="0" fontId="113" fillId="0" borderId="34" applyNumberFormat="0" applyFill="0" applyAlignment="0" applyProtection="0"/>
    <xf numFmtId="0" fontId="113" fillId="0" borderId="34" applyNumberFormat="0" applyFill="0" applyAlignment="0" applyProtection="0"/>
    <xf numFmtId="0" fontId="114" fillId="0" borderId="35" applyNumberFormat="0" applyFill="0" applyAlignment="0" applyProtection="0"/>
    <xf numFmtId="0" fontId="114" fillId="0" borderId="35" applyNumberFormat="0" applyFill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4" fillId="0" borderId="0"/>
    <xf numFmtId="0" fontId="14" fillId="0" borderId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64" fontId="6" fillId="0" borderId="0" applyFont="0" applyFill="0" applyBorder="0" applyAlignment="0" applyProtection="0"/>
    <xf numFmtId="10" fontId="5" fillId="0" borderId="0" applyFont="0" applyFill="0" applyBorder="0" applyAlignment="0" applyProtection="0"/>
    <xf numFmtId="266" fontId="15" fillId="0" borderId="0" applyFont="0" applyFill="0" applyBorder="0" applyAlignment="0" applyProtection="0"/>
    <xf numFmtId="0" fontId="12" fillId="0" borderId="0" applyFont="0" applyFill="0" applyBorder="0" applyAlignment="0" applyProtection="0"/>
    <xf numFmtId="164" fontId="6" fillId="0" borderId="0" applyFont="0" applyFill="0" applyBorder="0" applyAlignment="0" applyProtection="0"/>
    <xf numFmtId="266" fontId="15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/>
    <xf numFmtId="169" fontId="19" fillId="0" borderId="0" applyFont="0" applyFill="0" applyBorder="0" applyAlignment="0" applyProtection="0"/>
    <xf numFmtId="0" fontId="19" fillId="0" borderId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2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271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270" fontId="19" fillId="0" borderId="0" applyFont="0" applyFill="0" applyBorder="0" applyAlignment="0" applyProtection="0"/>
    <xf numFmtId="270" fontId="19" fillId="0" borderId="0" applyFont="0" applyFill="0" applyBorder="0" applyAlignment="0" applyProtection="0"/>
    <xf numFmtId="270" fontId="19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17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38" fillId="0" borderId="0" applyFont="0" applyFill="0" applyBorder="0" applyAlignment="0" applyProtection="0"/>
    <xf numFmtId="169" fontId="3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38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21" fontId="12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272" fontId="14" fillId="0" borderId="0" applyFont="0" applyFill="0" applyBorder="0" applyAlignment="0" applyProtection="0"/>
    <xf numFmtId="206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27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232" fontId="35" fillId="0" borderId="0" applyFont="0" applyFill="0" applyBorder="0" applyAlignment="0" applyProtection="0"/>
    <xf numFmtId="232" fontId="3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3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33" fontId="42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232" fontId="35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8" fontId="8" fillId="32" borderId="0" applyNumberFormat="0" applyBorder="0" applyAlignment="0" applyProtection="0"/>
    <xf numFmtId="10" fontId="8" fillId="34" borderId="6" applyNumberFormat="0" applyBorder="0" applyAlignment="0" applyProtection="0"/>
    <xf numFmtId="0" fontId="7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4" fillId="0" borderId="0"/>
    <xf numFmtId="0" fontId="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8" fillId="0" borderId="0">
      <alignment vertical="top"/>
    </xf>
    <xf numFmtId="0" fontId="38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35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274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269" fontId="1" fillId="0" borderId="0"/>
    <xf numFmtId="0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269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8" fillId="0" borderId="0">
      <alignment vertical="top"/>
    </xf>
    <xf numFmtId="0" fontId="14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20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/>
    <xf numFmtId="0" fontId="14" fillId="0" borderId="0"/>
    <xf numFmtId="0" fontId="8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0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8" fillId="0" borderId="0" applyFont="0" applyFill="0" applyBorder="0" applyAlignment="0" applyProtection="0">
      <alignment vertical="top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1" fillId="0" borderId="0"/>
    <xf numFmtId="167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1" fontId="12" fillId="0" borderId="0" applyFont="0" applyFill="0" applyBorder="0" applyAlignment="0" applyProtection="0"/>
    <xf numFmtId="224" fontId="35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21" borderId="0" applyNumberFormat="0" applyBorder="0" applyAlignment="0" applyProtection="0"/>
    <xf numFmtId="169" fontId="14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4" fillId="0" borderId="0"/>
    <xf numFmtId="0" fontId="35" fillId="0" borderId="0"/>
    <xf numFmtId="0" fontId="14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185" fontId="19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3" fontId="17" fillId="0" borderId="0" applyFont="0" applyFill="0" applyBorder="0" applyAlignment="0" applyProtection="0"/>
    <xf numFmtId="183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3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9" fontId="17" fillId="0" borderId="0"/>
    <xf numFmtId="9" fontId="17" fillId="0" borderId="0"/>
    <xf numFmtId="9" fontId="17" fillId="0" borderId="0"/>
    <xf numFmtId="0" fontId="128" fillId="3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128" fillId="3" borderId="0" applyNumberFormat="0" applyBorder="0" applyAlignment="0" applyProtection="0"/>
    <xf numFmtId="0" fontId="128" fillId="3" borderId="0" applyNumberFormat="0" applyBorder="0" applyAlignment="0" applyProtection="0"/>
    <xf numFmtId="0" fontId="128" fillId="3" borderId="0" applyNumberFormat="0" applyBorder="0" applyAlignment="0" applyProtection="0"/>
    <xf numFmtId="0" fontId="129" fillId="6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1" fillId="0" borderId="0" applyFont="0" applyFill="0" applyBorder="0" applyAlignment="0" applyProtection="0"/>
    <xf numFmtId="191" fontId="12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91" fontId="12" fillId="0" borderId="0" applyFont="0" applyFill="0" applyBorder="0" applyAlignment="0" applyProtection="0"/>
    <xf numFmtId="191" fontId="12" fillId="0" borderId="0" applyFont="0" applyFill="0" applyBorder="0" applyAlignment="0" applyProtection="0"/>
    <xf numFmtId="191" fontId="12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" fillId="0" borderId="0" applyFont="0" applyFill="0" applyBorder="0" applyAlignment="0" applyProtection="0"/>
    <xf numFmtId="222" fontId="12" fillId="0" borderId="0" applyFont="0" applyFill="0" applyBorder="0" applyAlignment="0" applyProtection="0"/>
    <xf numFmtId="222" fontId="12" fillId="0" borderId="0" applyFont="0" applyFill="0" applyBorder="0" applyAlignment="0" applyProtection="0"/>
    <xf numFmtId="222" fontId="12" fillId="0" borderId="0" applyFont="0" applyFill="0" applyBorder="0" applyAlignment="0" applyProtection="0"/>
    <xf numFmtId="222" fontId="1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38" fillId="0" borderId="0" applyFont="0" applyFill="0" applyBorder="0" applyAlignment="0" applyProtection="0">
      <alignment vertical="top"/>
    </xf>
    <xf numFmtId="169" fontId="38" fillId="0" borderId="0" applyFont="0" applyFill="0" applyBorder="0" applyAlignment="0" applyProtection="0">
      <alignment vertical="top"/>
    </xf>
    <xf numFmtId="169" fontId="38" fillId="0" borderId="0" applyFont="0" applyFill="0" applyBorder="0" applyAlignment="0" applyProtection="0">
      <alignment vertical="top"/>
    </xf>
    <xf numFmtId="169" fontId="38" fillId="0" borderId="0" applyFont="0" applyFill="0" applyBorder="0" applyAlignment="0" applyProtection="0">
      <alignment vertical="top"/>
    </xf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1" fontId="10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8" fontId="3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78" fillId="0" borderId="0" applyFont="0" applyFill="0" applyBorder="0" applyAlignment="0" applyProtection="0"/>
    <xf numFmtId="232" fontId="3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232" fontId="35" fillId="0" borderId="0" applyFont="0" applyFill="0" applyBorder="0" applyAlignment="0" applyProtection="0"/>
    <xf numFmtId="232" fontId="35" fillId="0" borderId="0" applyFont="0" applyFill="0" applyBorder="0" applyAlignment="0" applyProtection="0"/>
    <xf numFmtId="232" fontId="35" fillId="0" borderId="0" applyFont="0" applyFill="0" applyBorder="0" applyAlignment="0" applyProtection="0"/>
    <xf numFmtId="273" fontId="35" fillId="0" borderId="0" applyFont="0" applyFill="0" applyBorder="0" applyAlignment="0" applyProtection="0"/>
    <xf numFmtId="234" fontId="35" fillId="0" borderId="0" applyFont="0" applyFill="0" applyBorder="0" applyAlignment="0" applyProtection="0"/>
    <xf numFmtId="234" fontId="35" fillId="0" borderId="0" applyFont="0" applyFill="0" applyBorder="0" applyAlignment="0" applyProtection="0"/>
    <xf numFmtId="234" fontId="35" fillId="0" borderId="0" applyFont="0" applyFill="0" applyBorder="0" applyAlignment="0" applyProtection="0"/>
    <xf numFmtId="234" fontId="35" fillId="0" borderId="0" applyFont="0" applyFill="0" applyBorder="0" applyAlignment="0" applyProtection="0"/>
    <xf numFmtId="273" fontId="35" fillId="0" borderId="0" applyFont="0" applyFill="0" applyBorder="0" applyAlignment="0" applyProtection="0"/>
    <xf numFmtId="273" fontId="35" fillId="0" borderId="0" applyFont="0" applyFill="0" applyBorder="0" applyAlignment="0" applyProtection="0"/>
    <xf numFmtId="273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232" fontId="35" fillId="0" borderId="0" applyFont="0" applyFill="0" applyBorder="0" applyAlignment="0" applyProtection="0"/>
    <xf numFmtId="232" fontId="35" fillId="0" borderId="0" applyFont="0" applyFill="0" applyBorder="0" applyAlignment="0" applyProtection="0"/>
    <xf numFmtId="232" fontId="35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14" fillId="0" borderId="0" applyFont="0" applyFill="0" applyBorder="0" applyAlignment="0" applyProtection="0"/>
    <xf numFmtId="0" fontId="130" fillId="2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130" fillId="2" borderId="0" applyNumberFormat="0" applyBorder="0" applyAlignment="0" applyProtection="0"/>
    <xf numFmtId="0" fontId="130" fillId="2" borderId="0" applyNumberFormat="0" applyBorder="0" applyAlignment="0" applyProtection="0"/>
    <xf numFmtId="0" fontId="130" fillId="2" borderId="0" applyNumberFormat="0" applyBorder="0" applyAlignment="0" applyProtection="0"/>
    <xf numFmtId="0" fontId="131" fillId="7" borderId="0" applyNumberFormat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40" fontId="132" fillId="0" borderId="0"/>
    <xf numFmtId="40" fontId="132" fillId="0" borderId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43" fontId="52" fillId="0" borderId="52"/>
    <xf numFmtId="0" fontId="134" fillId="48" borderId="0" applyNumberFormat="0" applyBorder="0" applyAlignment="0" applyProtection="0"/>
    <xf numFmtId="0" fontId="74" fillId="16" borderId="0" applyNumberFormat="0" applyBorder="0" applyAlignment="0" applyProtection="0"/>
    <xf numFmtId="0" fontId="74" fillId="16" borderId="0" applyNumberFormat="0" applyBorder="0" applyAlignment="0" applyProtection="0"/>
    <xf numFmtId="0" fontId="74" fillId="16" borderId="0" applyNumberFormat="0" applyBorder="0" applyAlignment="0" applyProtection="0"/>
    <xf numFmtId="0" fontId="74" fillId="16" borderId="0" applyNumberFormat="0" applyBorder="0" applyAlignment="0" applyProtection="0"/>
    <xf numFmtId="0" fontId="134" fillId="48" borderId="0" applyNumberFormat="0" applyBorder="0" applyAlignment="0" applyProtection="0"/>
    <xf numFmtId="0" fontId="134" fillId="48" borderId="0" applyNumberFormat="0" applyBorder="0" applyAlignment="0" applyProtection="0"/>
    <xf numFmtId="0" fontId="134" fillId="48" borderId="0" applyNumberFormat="0" applyBorder="0" applyAlignment="0" applyProtection="0"/>
    <xf numFmtId="0" fontId="135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3" fillId="0" borderId="0"/>
    <xf numFmtId="0" fontId="4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8" fillId="0" borderId="0"/>
    <xf numFmtId="0" fontId="78" fillId="0" borderId="0"/>
    <xf numFmtId="0" fontId="78" fillId="0" borderId="0"/>
    <xf numFmtId="0" fontId="1" fillId="0" borderId="0"/>
    <xf numFmtId="0" fontId="78" fillId="0" borderId="0"/>
    <xf numFmtId="0" fontId="7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8" fillId="0" borderId="0"/>
    <xf numFmtId="0" fontId="78" fillId="0" borderId="0"/>
    <xf numFmtId="0" fontId="78" fillId="0" borderId="0"/>
    <xf numFmtId="0" fontId="1" fillId="0" borderId="0"/>
    <xf numFmtId="0" fontId="78" fillId="0" borderId="0"/>
    <xf numFmtId="0" fontId="78" fillId="0" borderId="0"/>
    <xf numFmtId="0" fontId="1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14" fillId="0" borderId="0"/>
    <xf numFmtId="0" fontId="14" fillId="0" borderId="0"/>
    <xf numFmtId="0" fontId="14" fillId="0" borderId="0"/>
    <xf numFmtId="0" fontId="78" fillId="0" borderId="0"/>
    <xf numFmtId="0" fontId="78" fillId="0" borderId="0"/>
    <xf numFmtId="0" fontId="78" fillId="0" borderId="0"/>
    <xf numFmtId="0" fontId="14" fillId="0" borderId="0"/>
    <xf numFmtId="0" fontId="19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35" fillId="0" borderId="0"/>
    <xf numFmtId="0" fontId="35" fillId="0" borderId="0"/>
    <xf numFmtId="0" fontId="35" fillId="0" borderId="0"/>
    <xf numFmtId="0" fontId="21" fillId="0" borderId="0"/>
    <xf numFmtId="0" fontId="21" fillId="0" borderId="0"/>
    <xf numFmtId="0" fontId="21" fillId="0" borderId="0"/>
    <xf numFmtId="0" fontId="14" fillId="0" borderId="0"/>
    <xf numFmtId="0" fontId="1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78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7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5" fillId="0" borderId="0"/>
    <xf numFmtId="0" fontId="35" fillId="0" borderId="0"/>
    <xf numFmtId="0" fontId="78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78" fillId="0" borderId="0"/>
    <xf numFmtId="0" fontId="1" fillId="0" borderId="0"/>
    <xf numFmtId="0" fontId="1" fillId="0" borderId="0"/>
    <xf numFmtId="0" fontId="7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7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4" fillId="0" borderId="0"/>
    <xf numFmtId="0" fontId="14" fillId="0" borderId="0"/>
    <xf numFmtId="0" fontId="14" fillId="0" borderId="0"/>
    <xf numFmtId="0" fontId="78" fillId="0" borderId="0"/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9" fillId="0" borderId="0"/>
    <xf numFmtId="0" fontId="19" fillId="0" borderId="0"/>
    <xf numFmtId="0" fontId="14" fillId="0" borderId="0"/>
    <xf numFmtId="0" fontId="14" fillId="0" borderId="0"/>
    <xf numFmtId="0" fontId="1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2" fillId="0" borderId="0"/>
    <xf numFmtId="0" fontId="1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8" fillId="0" borderId="0"/>
    <xf numFmtId="9" fontId="7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136" fillId="0" borderId="0" applyNumberFormat="0" applyFill="0" applyBorder="0" applyAlignment="0" applyProtection="0"/>
    <xf numFmtId="167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178" fontId="17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0" fontId="137" fillId="0" borderId="0"/>
    <xf numFmtId="169" fontId="14" fillId="0" borderId="0" applyFont="0" applyFill="0" applyBorder="0" applyAlignment="0" applyProtection="0"/>
    <xf numFmtId="224" fontId="35" fillId="0" borderId="0" applyFont="0" applyFill="0" applyBorder="0" applyAlignment="0" applyProtection="0"/>
    <xf numFmtId="256" fontId="35" fillId="0" borderId="0" applyFont="0" applyFill="0" applyBorder="0" applyAlignment="0" applyProtection="0"/>
    <xf numFmtId="256" fontId="35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38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0" fontId="42" fillId="0" borderId="0"/>
    <xf numFmtId="0" fontId="42" fillId="0" borderId="0"/>
    <xf numFmtId="0" fontId="42" fillId="0" borderId="0"/>
    <xf numFmtId="0" fontId="42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0" fontId="1" fillId="0" borderId="0"/>
    <xf numFmtId="0" fontId="78" fillId="0" borderId="0"/>
    <xf numFmtId="0" fontId="78" fillId="0" borderId="0"/>
    <xf numFmtId="0" fontId="11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40" fillId="0" borderId="0"/>
    <xf numFmtId="275" fontId="115" fillId="0" borderId="0"/>
    <xf numFmtId="17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95" fontId="19" fillId="0" borderId="2" applyFont="0" applyFill="0" applyBorder="0" applyAlignment="0" applyProtection="0">
      <alignment horizontal="center"/>
    </xf>
    <xf numFmtId="276" fontId="19" fillId="0" borderId="2" applyFont="0" applyFill="0" applyBorder="0" applyAlignment="0" applyProtection="0">
      <alignment horizontal="center"/>
    </xf>
    <xf numFmtId="276" fontId="19" fillId="0" borderId="2" applyFont="0" applyFill="0" applyBorder="0" applyAlignment="0" applyProtection="0">
      <alignment horizontal="center"/>
    </xf>
    <xf numFmtId="276" fontId="19" fillId="0" borderId="2" applyFont="0" applyFill="0" applyBorder="0" applyAlignment="0" applyProtection="0">
      <alignment horizontal="center"/>
    </xf>
    <xf numFmtId="41" fontId="10" fillId="0" borderId="2" applyBorder="0">
      <alignment horizontal="center"/>
    </xf>
    <xf numFmtId="41" fontId="10" fillId="0" borderId="2" applyBorder="0">
      <alignment horizontal="center"/>
    </xf>
    <xf numFmtId="41" fontId="10" fillId="0" borderId="2" applyBorder="0">
      <alignment horizontal="center"/>
    </xf>
    <xf numFmtId="0" fontId="16" fillId="0" borderId="0"/>
    <xf numFmtId="231" fontId="13" fillId="0" borderId="0" applyFont="0" applyFill="0" applyBorder="0" applyAlignment="0" applyProtection="0"/>
    <xf numFmtId="231" fontId="13" fillId="0" borderId="0" applyFont="0" applyFill="0" applyBorder="0" applyAlignment="0" applyProtection="0"/>
    <xf numFmtId="231" fontId="13" fillId="0" borderId="0" applyFont="0" applyFill="0" applyBorder="0" applyAlignment="0" applyProtection="0"/>
    <xf numFmtId="231" fontId="13" fillId="0" borderId="0" applyFont="0" applyFill="0" applyBorder="0" applyAlignment="0" applyProtection="0"/>
    <xf numFmtId="231" fontId="13" fillId="0" borderId="0" applyFont="0" applyFill="0" applyBorder="0" applyAlignment="0" applyProtection="0"/>
    <xf numFmtId="231" fontId="13" fillId="0" borderId="0" applyFont="0" applyFill="0" applyBorder="0" applyAlignment="0" applyProtection="0"/>
    <xf numFmtId="231" fontId="13" fillId="0" borderId="0" applyFont="0" applyFill="0" applyBorder="0" applyAlignment="0" applyProtection="0"/>
    <xf numFmtId="231" fontId="13" fillId="0" borderId="0" applyFont="0" applyFill="0" applyBorder="0" applyAlignment="0" applyProtection="0"/>
    <xf numFmtId="231" fontId="13" fillId="0" borderId="0" applyFont="0" applyFill="0" applyBorder="0" applyAlignment="0" applyProtection="0"/>
    <xf numFmtId="231" fontId="13" fillId="0" borderId="0" applyFont="0" applyFill="0" applyBorder="0" applyAlignment="0" applyProtection="0"/>
    <xf numFmtId="231" fontId="13" fillId="0" borderId="0" applyFont="0" applyFill="0" applyBorder="0" applyAlignment="0" applyProtection="0"/>
    <xf numFmtId="231" fontId="13" fillId="0" borderId="0" applyFont="0" applyFill="0" applyBorder="0" applyAlignment="0" applyProtection="0"/>
    <xf numFmtId="231" fontId="13" fillId="0" borderId="0" applyFont="0" applyFill="0" applyBorder="0" applyAlignment="0" applyProtection="0"/>
    <xf numFmtId="231" fontId="13" fillId="0" borderId="0" applyFont="0" applyFill="0" applyBorder="0" applyAlignment="0" applyProtection="0"/>
    <xf numFmtId="231" fontId="13" fillId="0" borderId="0" applyFont="0" applyFill="0" applyBorder="0" applyAlignment="0" applyProtection="0"/>
    <xf numFmtId="231" fontId="13" fillId="0" borderId="0" applyFont="0" applyFill="0" applyBorder="0" applyAlignment="0" applyProtection="0"/>
    <xf numFmtId="231" fontId="13" fillId="0" borderId="0" applyFont="0" applyFill="0" applyBorder="0" applyAlignment="0" applyProtection="0"/>
    <xf numFmtId="231" fontId="13" fillId="0" borderId="0" applyFont="0" applyFill="0" applyBorder="0" applyAlignment="0" applyProtection="0"/>
    <xf numFmtId="231" fontId="13" fillId="0" borderId="0" applyFont="0" applyFill="0" applyBorder="0" applyAlignment="0" applyProtection="0"/>
    <xf numFmtId="231" fontId="13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185" fontId="1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183" fontId="17" fillId="0" borderId="0" applyFont="0" applyFill="0" applyBorder="0" applyAlignment="0" applyProtection="0"/>
    <xf numFmtId="0" fontId="165" fillId="0" borderId="0" applyFont="0" applyFill="0" applyBorder="0" applyAlignment="0" applyProtection="0"/>
    <xf numFmtId="164" fontId="18" fillId="0" borderId="0" applyFont="0" applyFill="0" applyBorder="0" applyAlignment="0" applyProtection="0"/>
    <xf numFmtId="167" fontId="12" fillId="0" borderId="0" applyFont="0" applyFill="0" applyBorder="0" applyAlignment="0" applyProtection="0"/>
    <xf numFmtId="164" fontId="18" fillId="0" borderId="0" applyFont="0" applyFill="0" applyBorder="0" applyAlignment="0" applyProtection="0"/>
    <xf numFmtId="16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227" fontId="19" fillId="0" borderId="0" applyFont="0" applyFill="0" applyBorder="0" applyAlignment="0" applyProtection="0"/>
    <xf numFmtId="227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7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08" fontId="19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7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4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280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20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208" fontId="19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20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253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7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18" fontId="83" fillId="0" borderId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7" fontId="12" fillId="0" borderId="0" applyFont="0" applyFill="0" applyBorder="0" applyAlignment="0" applyProtection="0"/>
    <xf numFmtId="164" fontId="18" fillId="0" borderId="0" applyFont="0" applyFill="0" applyBorder="0" applyAlignment="0" applyProtection="0"/>
    <xf numFmtId="39" fontId="19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39" fontId="19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57" fontId="5" fillId="0" borderId="0" applyFont="0" applyFill="0" applyBorder="0" applyAlignment="0" applyProtection="0"/>
    <xf numFmtId="257" fontId="5" fillId="0" borderId="0" applyFont="0" applyFill="0" applyBorder="0" applyAlignment="0" applyProtection="0"/>
    <xf numFmtId="257" fontId="5" fillId="0" borderId="0" applyFont="0" applyFill="0" applyBorder="0" applyAlignment="0" applyProtection="0"/>
    <xf numFmtId="257" fontId="5" fillId="0" borderId="0" applyFont="0" applyFill="0" applyBorder="0" applyAlignment="0" applyProtection="0"/>
    <xf numFmtId="257" fontId="5" fillId="0" borderId="0" applyFont="0" applyFill="0" applyBorder="0" applyAlignment="0" applyProtection="0"/>
    <xf numFmtId="0" fontId="166" fillId="0" borderId="0" applyNumberFormat="0" applyFill="0" applyBorder="0" applyAlignment="0" applyProtection="0"/>
    <xf numFmtId="164" fontId="18" fillId="0" borderId="0" applyFont="0" applyFill="0" applyBorder="0" applyAlignment="0" applyProtection="0"/>
    <xf numFmtId="218" fontId="83" fillId="0" borderId="0"/>
    <xf numFmtId="0" fontId="166" fillId="0" borderId="0" applyNumberForma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0" fontId="38" fillId="0" borderId="0">
      <alignment vertical="top"/>
    </xf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64" fontId="18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0" fontId="38" fillId="0" borderId="0">
      <alignment vertical="top"/>
    </xf>
    <xf numFmtId="0" fontId="38" fillId="0" borderId="0">
      <alignment vertical="top"/>
    </xf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7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08" fontId="19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27" fontId="19" fillId="0" borderId="0" applyFont="0" applyFill="0" applyBorder="0" applyAlignment="0" applyProtection="0"/>
    <xf numFmtId="227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4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280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20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208" fontId="19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20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227" fontId="19" fillId="0" borderId="0" applyFont="0" applyFill="0" applyBorder="0" applyAlignment="0" applyProtection="0"/>
    <xf numFmtId="227" fontId="19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7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4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280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20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208" fontId="19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20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218" fontId="83" fillId="0" borderId="0"/>
    <xf numFmtId="0" fontId="38" fillId="0" borderId="0">
      <alignment vertical="top"/>
    </xf>
    <xf numFmtId="39" fontId="19" fillId="0" borderId="0" applyFont="0" applyFill="0" applyBorder="0" applyAlignment="0" applyProtection="0"/>
    <xf numFmtId="218" fontId="83" fillId="0" borderId="0"/>
    <xf numFmtId="218" fontId="83" fillId="0" borderId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39" fontId="19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164" fontId="18" fillId="0" borderId="0" applyFont="0" applyFill="0" applyBorder="0" applyAlignment="0" applyProtection="0"/>
    <xf numFmtId="167" fontId="12" fillId="0" borderId="0" applyFont="0" applyFill="0" applyBorder="0" applyAlignment="0" applyProtection="0"/>
    <xf numFmtId="164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67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7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08" fontId="19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227" fontId="19" fillId="0" borderId="0" applyFont="0" applyFill="0" applyBorder="0" applyAlignment="0" applyProtection="0"/>
    <xf numFmtId="227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4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280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20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208" fontId="19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20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74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4" fontId="18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4" fontId="18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0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6" fontId="19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7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08" fontId="19" fillId="0" borderId="0" applyFont="0" applyFill="0" applyBorder="0" applyAlignment="0" applyProtection="0"/>
    <xf numFmtId="278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8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4" fontId="18" fillId="0" borderId="0" applyFont="0" applyFill="0" applyBorder="0" applyAlignment="0" applyProtection="0"/>
    <xf numFmtId="186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08" fontId="19" fillId="0" borderId="0" applyFont="0" applyFill="0" applyBorder="0" applyAlignment="0" applyProtection="0"/>
    <xf numFmtId="278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8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45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08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84" fontId="18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4" fontId="18" fillId="0" borderId="0" applyFont="0" applyFill="0" applyBorder="0" applyAlignment="0" applyProtection="0"/>
    <xf numFmtId="186" fontId="19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7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278" fontId="19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278" fontId="19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278" fontId="19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245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08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7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253" fontId="19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91" fontId="19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253" fontId="19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253" fontId="19" fillId="0" borderId="0" applyFont="0" applyFill="0" applyBorder="0" applyAlignment="0" applyProtection="0"/>
    <xf numFmtId="174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208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280" fontId="19" fillId="0" borderId="0" applyFont="0" applyFill="0" applyBorder="0" applyAlignment="0" applyProtection="0"/>
    <xf numFmtId="19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208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194" fontId="19" fillId="0" borderId="0" applyFont="0" applyFill="0" applyBorder="0" applyAlignment="0" applyProtection="0"/>
    <xf numFmtId="174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280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4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280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253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74" fontId="12" fillId="0" borderId="0" applyFont="0" applyFill="0" applyBorder="0" applyAlignment="0" applyProtection="0"/>
    <xf numFmtId="208" fontId="19" fillId="0" borderId="0" applyFont="0" applyFill="0" applyBorder="0" applyAlignment="0" applyProtection="0"/>
    <xf numFmtId="190" fontId="15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7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4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280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208" fontId="19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277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08" fontId="19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90" fontId="15" fillId="0" borderId="0" applyFont="0" applyFill="0" applyBorder="0" applyAlignment="0" applyProtection="0"/>
    <xf numFmtId="174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4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280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253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208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280" fontId="19" fillId="0" borderId="0" applyFont="0" applyFill="0" applyBorder="0" applyAlignment="0" applyProtection="0"/>
    <xf numFmtId="19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208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194" fontId="19" fillId="0" borderId="0" applyFont="0" applyFill="0" applyBorder="0" applyAlignment="0" applyProtection="0"/>
    <xf numFmtId="174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74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74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164" fontId="18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164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7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4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280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20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208" fontId="19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20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7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08" fontId="19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27" fontId="19" fillId="0" borderId="0" applyFont="0" applyFill="0" applyBorder="0" applyAlignment="0" applyProtection="0"/>
    <xf numFmtId="227" fontId="19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227" fontId="19" fillId="0" borderId="0" applyFont="0" applyFill="0" applyBorder="0" applyAlignment="0" applyProtection="0"/>
    <xf numFmtId="227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4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280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20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208" fontId="19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20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227" fontId="19" fillId="0" borderId="0" applyFont="0" applyFill="0" applyBorder="0" applyAlignment="0" applyProtection="0"/>
    <xf numFmtId="227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7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08" fontId="19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7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4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280" fontId="19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20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208" fontId="19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204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253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7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08" fontId="19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21" fillId="0" borderId="0"/>
    <xf numFmtId="0" fontId="165" fillId="0" borderId="0" applyFont="0" applyFill="0" applyBorder="0" applyAlignment="0" applyProtection="0"/>
    <xf numFmtId="0" fontId="167" fillId="0" borderId="0">
      <alignment vertical="center"/>
    </xf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0" fontId="23" fillId="4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10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13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42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11" borderId="0" applyNumberFormat="0" applyBorder="0" applyAlignment="0" applyProtection="0"/>
    <xf numFmtId="0" fontId="23" fillId="5" borderId="0" applyNumberFormat="0" applyBorder="0" applyAlignment="0" applyProtection="0"/>
    <xf numFmtId="0" fontId="23" fillId="11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12" borderId="0" applyNumberFormat="0" applyBorder="0" applyAlignment="0" applyProtection="0"/>
    <xf numFmtId="0" fontId="23" fillId="6" borderId="0" applyNumberFormat="0" applyBorder="0" applyAlignment="0" applyProtection="0"/>
    <xf numFmtId="0" fontId="23" fillId="12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13" borderId="0" applyNumberFormat="0" applyBorder="0" applyAlignment="0" applyProtection="0"/>
    <xf numFmtId="0" fontId="23" fillId="7" borderId="0" applyNumberFormat="0" applyBorder="0" applyAlignment="0" applyProtection="0"/>
    <xf numFmtId="0" fontId="23" fillId="13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0" borderId="0" applyNumberFormat="0" applyBorder="0" applyAlignment="0" applyProtection="0"/>
    <xf numFmtId="0" fontId="23" fillId="8" borderId="0" applyNumberFormat="0" applyBorder="0" applyAlignment="0" applyProtection="0"/>
    <xf numFmtId="0" fontId="23" fillId="10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27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2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0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9" borderId="0" applyNumberFormat="0" applyBorder="0" applyAlignment="0" applyProtection="0"/>
    <xf numFmtId="0" fontId="23" fillId="11" borderId="0" applyNumberFormat="0" applyBorder="0" applyAlignment="0" applyProtection="0"/>
    <xf numFmtId="0" fontId="23" fillId="9" borderId="0" applyNumberFormat="0" applyBorder="0" applyAlignment="0" applyProtection="0"/>
    <xf numFmtId="0" fontId="23" fillId="12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6" borderId="0" applyNumberFormat="0" applyBorder="0" applyAlignment="0" applyProtection="0"/>
    <xf numFmtId="0" fontId="23" fillId="14" borderId="0" applyNumberFormat="0" applyBorder="0" applyAlignment="0" applyProtection="0"/>
    <xf numFmtId="0" fontId="23" fillId="16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9" borderId="0" applyNumberFormat="0" applyBorder="0" applyAlignment="0" applyProtection="0"/>
    <xf numFmtId="0" fontId="23" fillId="11" borderId="0" applyNumberFormat="0" applyBorder="0" applyAlignment="0" applyProtection="0"/>
    <xf numFmtId="0" fontId="23" fillId="9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3" borderId="0" applyNumberFormat="0" applyBorder="0" applyAlignment="0" applyProtection="0"/>
    <xf numFmtId="0" fontId="23" fillId="15" borderId="0" applyNumberFormat="0" applyBorder="0" applyAlignment="0" applyProtection="0"/>
    <xf numFmtId="0" fontId="23" fillId="13" borderId="0" applyNumberFormat="0" applyBorder="0" applyAlignment="0" applyProtection="0"/>
    <xf numFmtId="0" fontId="24" fillId="19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27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17" borderId="0" applyNumberFormat="0" applyBorder="0" applyAlignment="0" applyProtection="0"/>
    <xf numFmtId="0" fontId="24" fillId="9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12" borderId="0" applyNumberFormat="0" applyBorder="0" applyAlignment="0" applyProtection="0"/>
    <xf numFmtId="0" fontId="24" fillId="21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18" borderId="0" applyNumberFormat="0" applyBorder="0" applyAlignment="0" applyProtection="0"/>
    <xf numFmtId="0" fontId="24" fillId="6" borderId="0" applyNumberFormat="0" applyBorder="0" applyAlignment="0" applyProtection="0"/>
    <xf numFmtId="0" fontId="24" fillId="1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19" borderId="0" applyNumberFormat="0" applyBorder="0" applyAlignment="0" applyProtection="0"/>
    <xf numFmtId="0" fontId="24" fillId="9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20" borderId="0" applyNumberFormat="0" applyBorder="0" applyAlignment="0" applyProtection="0"/>
    <xf numFmtId="0" fontId="24" fillId="12" borderId="0" applyNumberFormat="0" applyBorder="0" applyAlignment="0" applyProtection="0"/>
    <xf numFmtId="9" fontId="12" fillId="0" borderId="0"/>
    <xf numFmtId="9" fontId="17" fillId="0" borderId="0"/>
    <xf numFmtId="9" fontId="17" fillId="0" borderId="0"/>
    <xf numFmtId="9" fontId="12" fillId="0" borderId="0"/>
    <xf numFmtId="0" fontId="165" fillId="0" borderId="0" applyFont="0" applyFill="0" applyBorder="0" applyAlignment="0" applyProtection="0"/>
    <xf numFmtId="0" fontId="24" fillId="19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44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0" fontId="168" fillId="0" borderId="0"/>
    <xf numFmtId="0" fontId="168" fillId="0" borderId="0"/>
    <xf numFmtId="0" fontId="128" fillId="3" borderId="0" applyNumberFormat="0" applyBorder="0" applyAlignment="0" applyProtection="0"/>
    <xf numFmtId="281" fontId="19" fillId="0" borderId="0" applyFill="0" applyBorder="0" applyAlignment="0"/>
    <xf numFmtId="282" fontId="12" fillId="0" borderId="0" applyFill="0" applyBorder="0" applyAlignment="0"/>
    <xf numFmtId="281" fontId="19" fillId="0" borderId="0" applyFill="0" applyBorder="0" applyAlignment="0"/>
    <xf numFmtId="0" fontId="30" fillId="27" borderId="5" applyNumberFormat="0" applyAlignment="0" applyProtection="0"/>
    <xf numFmtId="0" fontId="30" fillId="42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3" fontId="6" fillId="0" borderId="6"/>
    <xf numFmtId="3" fontId="6" fillId="0" borderId="6"/>
    <xf numFmtId="3" fontId="6" fillId="0" borderId="6"/>
    <xf numFmtId="3" fontId="6" fillId="0" borderId="6"/>
    <xf numFmtId="3" fontId="6" fillId="0" borderId="6"/>
    <xf numFmtId="3" fontId="6" fillId="0" borderId="6"/>
    <xf numFmtId="3" fontId="6" fillId="0" borderId="6"/>
    <xf numFmtId="3" fontId="6" fillId="0" borderId="6"/>
    <xf numFmtId="218" fontId="33" fillId="0" borderId="0"/>
    <xf numFmtId="218" fontId="33" fillId="0" borderId="0"/>
    <xf numFmtId="218" fontId="33" fillId="0" borderId="0"/>
    <xf numFmtId="218" fontId="33" fillId="0" borderId="0"/>
    <xf numFmtId="218" fontId="33" fillId="0" borderId="0"/>
    <xf numFmtId="218" fontId="33" fillId="0" borderId="0"/>
    <xf numFmtId="218" fontId="33" fillId="0" borderId="0"/>
    <xf numFmtId="218" fontId="33" fillId="0" borderId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281" fontId="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3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2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Alignment="0" applyProtection="0"/>
    <xf numFmtId="43" fontId="19" fillId="0" borderId="0" applyFont="0" applyFill="0" applyAlignment="0" applyProtection="0"/>
    <xf numFmtId="43" fontId="19" fillId="0" borderId="0" applyFont="0" applyFill="0" applyAlignment="0" applyProtection="0"/>
    <xf numFmtId="43" fontId="19" fillId="0" borderId="0" applyFont="0" applyFill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228" fontId="35" fillId="0" borderId="0" applyFont="0" applyFill="0" applyBorder="0" applyAlignment="0" applyProtection="0"/>
    <xf numFmtId="225" fontId="19" fillId="0" borderId="0" applyFont="0" applyFill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3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223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223" fontId="35" fillId="0" borderId="0" applyFont="0" applyFill="0" applyBorder="0" applyAlignment="0" applyProtection="0"/>
    <xf numFmtId="223" fontId="35" fillId="0" borderId="0" applyFont="0" applyFill="0" applyBorder="0" applyAlignment="0" applyProtection="0"/>
    <xf numFmtId="223" fontId="35" fillId="0" borderId="0" applyFont="0" applyFill="0" applyBorder="0" applyAlignment="0" applyProtection="0"/>
    <xf numFmtId="223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222" fontId="35" fillId="0" borderId="0" applyFont="0" applyFill="0" applyBorder="0" applyAlignment="0" applyProtection="0"/>
    <xf numFmtId="169" fontId="23" fillId="0" borderId="0" applyFont="0" applyFill="0" applyBorder="0" applyAlignment="0" applyProtection="0"/>
    <xf numFmtId="270" fontId="19" fillId="0" borderId="0" applyFont="0" applyFill="0" applyBorder="0" applyAlignment="0" applyProtection="0"/>
    <xf numFmtId="270" fontId="19" fillId="0" borderId="0" applyFont="0" applyFill="0" applyBorder="0" applyAlignment="0" applyProtection="0"/>
    <xf numFmtId="270" fontId="1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227" fontId="37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43" fontId="169" fillId="0" borderId="0" applyFont="0" applyFill="0" applyBorder="0" applyAlignment="0" applyProtection="0"/>
    <xf numFmtId="226" fontId="19" fillId="0" borderId="0" applyFont="0" applyFill="0" applyAlignment="0" applyProtection="0"/>
    <xf numFmtId="226" fontId="19" fillId="0" borderId="0" applyFont="0" applyFill="0" applyAlignment="0" applyProtection="0"/>
    <xf numFmtId="226" fontId="19" fillId="0" borderId="0" applyFont="0" applyFill="0" applyAlignment="0" applyProtection="0"/>
    <xf numFmtId="226" fontId="19" fillId="0" borderId="0" applyFont="0" applyFill="0" applyAlignment="0" applyProtection="0"/>
    <xf numFmtId="43" fontId="16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43" fontId="170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169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205" fontId="12" fillId="0" borderId="0" applyFont="0" applyFill="0" applyBorder="0" applyAlignment="0" applyProtection="0"/>
    <xf numFmtId="205" fontId="12" fillId="0" borderId="0" applyFont="0" applyFill="0" applyBorder="0" applyAlignment="0" applyProtection="0"/>
    <xf numFmtId="169" fontId="1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7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283" fontId="3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4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268" fontId="10" fillId="0" borderId="0" applyFont="0" applyFill="0" applyBorder="0" applyAlignment="0" applyProtection="0"/>
    <xf numFmtId="268" fontId="10" fillId="0" borderId="0" applyFont="0" applyFill="0" applyBorder="0" applyAlignment="0" applyProtection="0"/>
    <xf numFmtId="268" fontId="10" fillId="0" borderId="0" applyFont="0" applyFill="0" applyBorder="0" applyAlignment="0" applyProtection="0"/>
    <xf numFmtId="234" fontId="10" fillId="0" borderId="0" applyFont="0" applyFill="0" applyBorder="0" applyAlignment="0" applyProtection="0"/>
    <xf numFmtId="209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40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0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7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4" fillId="0" borderId="0" applyFont="0" applyFill="0" applyBorder="0" applyAlignment="0" applyProtection="0"/>
    <xf numFmtId="199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71" fillId="0" borderId="0" applyFont="0" applyFill="0" applyBorder="0" applyAlignment="0" applyProtection="0"/>
    <xf numFmtId="227" fontId="19" fillId="0" borderId="0" applyFont="0" applyFill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222" fontId="35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231" fontId="35" fillId="0" borderId="0" applyFont="0" applyFill="0" applyBorder="0" applyAlignment="0" applyProtection="0"/>
    <xf numFmtId="231" fontId="35" fillId="0" borderId="0" applyFont="0" applyFill="0" applyBorder="0" applyAlignment="0" applyProtection="0"/>
    <xf numFmtId="231" fontId="35" fillId="0" borderId="0" applyFont="0" applyFill="0" applyBorder="0" applyAlignment="0" applyProtection="0"/>
    <xf numFmtId="231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231" fontId="35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231" fontId="35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1" fontId="12" fillId="0" borderId="0" applyFont="0" applyFill="0" applyBorder="0" applyAlignment="0" applyProtection="0"/>
    <xf numFmtId="228" fontId="172" fillId="0" borderId="0" applyFont="0" applyFill="0" applyBorder="0" applyAlignment="0" applyProtection="0"/>
    <xf numFmtId="179" fontId="172" fillId="0" borderId="0" applyFont="0" applyFill="0" applyBorder="0" applyAlignment="0" applyProtection="0"/>
    <xf numFmtId="43" fontId="172" fillId="0" borderId="0" applyFont="0" applyFill="0" applyBorder="0" applyAlignment="0" applyProtection="0"/>
    <xf numFmtId="174" fontId="35" fillId="0" borderId="0" applyFont="0" applyFill="0" applyBorder="0" applyAlignment="0" applyProtection="0"/>
    <xf numFmtId="237" fontId="172" fillId="0" borderId="0" applyFont="0" applyFill="0" applyBorder="0" applyAlignment="0" applyProtection="0"/>
    <xf numFmtId="41" fontId="172" fillId="0" borderId="0" applyFont="0" applyFill="0" applyBorder="0" applyAlignment="0" applyProtection="0"/>
    <xf numFmtId="179" fontId="172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231" fontId="35" fillId="0" borderId="0" applyFont="0" applyFill="0" applyBorder="0" applyAlignment="0" applyProtection="0"/>
    <xf numFmtId="231" fontId="35" fillId="0" borderId="0" applyFont="0" applyFill="0" applyBorder="0" applyAlignment="0" applyProtection="0"/>
    <xf numFmtId="284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190" fontId="12" fillId="0" borderId="0" applyFont="0" applyFill="0" applyBorder="0" applyAlignment="0" applyProtection="0"/>
    <xf numFmtId="190" fontId="12" fillId="0" borderId="0" applyFont="0" applyFill="0" applyBorder="0" applyAlignment="0" applyProtection="0"/>
    <xf numFmtId="190" fontId="12" fillId="0" borderId="0" applyFont="0" applyFill="0" applyBorder="0" applyAlignment="0" applyProtection="0"/>
    <xf numFmtId="190" fontId="12" fillId="0" borderId="0" applyFont="0" applyFill="0" applyBorder="0" applyAlignment="0" applyProtection="0"/>
    <xf numFmtId="190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3" fillId="0" borderId="0" applyFont="0" applyFill="0" applyBorder="0" applyAlignment="0" applyProtection="0"/>
    <xf numFmtId="40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180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0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272" fontId="14" fillId="0" borderId="0" applyFont="0" applyFill="0" applyBorder="0" applyAlignment="0" applyProtection="0"/>
    <xf numFmtId="206" fontId="14" fillId="0" borderId="0" applyFont="0" applyFill="0" applyBorder="0" applyAlignment="0" applyProtection="0"/>
    <xf numFmtId="222" fontId="35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234" fontId="19" fillId="0" borderId="0" applyFont="0" applyFill="0" applyAlignment="0" applyProtection="0"/>
    <xf numFmtId="285" fontId="19" fillId="0" borderId="0" applyFont="0" applyFill="0" applyAlignment="0" applyProtection="0"/>
    <xf numFmtId="0" fontId="39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3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2" fillId="0" borderId="0" applyFont="0" applyFill="0" applyBorder="0" applyAlignment="0" applyProtection="0"/>
    <xf numFmtId="20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232" fontId="35" fillId="0" borderId="0" applyFont="0" applyFill="0" applyBorder="0" applyAlignment="0" applyProtection="0"/>
    <xf numFmtId="213" fontId="12" fillId="0" borderId="0" applyFont="0" applyFill="0" applyBorder="0" applyAlignment="0" applyProtection="0"/>
    <xf numFmtId="213" fontId="12" fillId="0" borderId="0" applyFont="0" applyFill="0" applyBorder="0" applyAlignment="0" applyProtection="0"/>
    <xf numFmtId="213" fontId="12" fillId="0" borderId="0" applyFont="0" applyFill="0" applyBorder="0" applyAlignment="0" applyProtection="0"/>
    <xf numFmtId="213" fontId="12" fillId="0" borderId="0" applyFont="0" applyFill="0" applyBorder="0" applyAlignment="0" applyProtection="0"/>
    <xf numFmtId="213" fontId="12" fillId="0" borderId="0" applyFont="0" applyFill="0" applyBorder="0" applyAlignment="0" applyProtection="0"/>
    <xf numFmtId="213" fontId="12" fillId="0" borderId="0" applyFont="0" applyFill="0" applyBorder="0" applyAlignment="0" applyProtection="0"/>
    <xf numFmtId="213" fontId="12" fillId="0" borderId="0" applyFont="0" applyFill="0" applyBorder="0" applyAlignment="0" applyProtection="0"/>
    <xf numFmtId="232" fontId="35" fillId="0" borderId="0" applyFont="0" applyFill="0" applyBorder="0" applyAlignment="0" applyProtection="0"/>
    <xf numFmtId="232" fontId="35" fillId="0" borderId="0" applyFont="0" applyFill="0" applyBorder="0" applyAlignment="0" applyProtection="0"/>
    <xf numFmtId="232" fontId="3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232" fontId="35" fillId="0" borderId="0" applyFont="0" applyFill="0" applyBorder="0" applyAlignment="0" applyProtection="0"/>
    <xf numFmtId="232" fontId="3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23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233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2" fillId="0" borderId="0" applyFont="0" applyFill="0" applyBorder="0" applyAlignment="0" applyProtection="0"/>
    <xf numFmtId="213" fontId="12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32" fontId="35" fillId="0" borderId="0" applyFont="0" applyFill="0" applyBorder="0" applyAlignment="0" applyProtection="0"/>
    <xf numFmtId="232" fontId="35" fillId="0" borderId="0" applyFont="0" applyFill="0" applyBorder="0" applyAlignment="0" applyProtection="0"/>
    <xf numFmtId="232" fontId="35" fillId="0" borderId="0" applyFont="0" applyFill="0" applyBorder="0" applyAlignment="0" applyProtection="0"/>
    <xf numFmtId="43" fontId="19" fillId="0" borderId="0" applyFont="0" applyFill="0" applyBorder="0" applyAlignment="0" applyProtection="0"/>
    <xf numFmtId="232" fontId="35" fillId="0" borderId="0" applyFont="0" applyFill="0" applyBorder="0" applyAlignment="0" applyProtection="0"/>
    <xf numFmtId="232" fontId="35" fillId="0" borderId="0" applyFont="0" applyFill="0" applyBorder="0" applyAlignment="0" applyProtection="0"/>
    <xf numFmtId="232" fontId="3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71" fillId="0" borderId="0" applyFont="0" applyFill="0" applyBorder="0" applyAlignment="0" applyProtection="0"/>
    <xf numFmtId="232" fontId="3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286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222" fontId="3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287" fontId="3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0" fontId="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233" fontId="4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222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9" fillId="0" borderId="0" applyFont="0" applyFill="0" applyBorder="0" applyAlignment="0" applyProtection="0"/>
    <xf numFmtId="28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225" fontId="19" fillId="0" borderId="0" applyFont="0" applyFill="0" applyBorder="0" applyAlignment="0" applyProtection="0"/>
    <xf numFmtId="225" fontId="19" fillId="0" borderId="0" applyFont="0" applyFill="0" applyBorder="0" applyAlignment="0" applyProtection="0"/>
    <xf numFmtId="225" fontId="19" fillId="0" borderId="0" applyFont="0" applyFill="0" applyBorder="0" applyAlignment="0" applyProtection="0"/>
    <xf numFmtId="225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9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4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283" fontId="40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235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7" fontId="12" fillId="0" borderId="0" applyFont="0" applyFill="0" applyBorder="0" applyAlignment="0" applyProtection="0"/>
    <xf numFmtId="235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7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9" fontId="78" fillId="0" borderId="0" applyFont="0" applyFill="0" applyBorder="0" applyAlignment="0" applyProtection="0"/>
    <xf numFmtId="283" fontId="39" fillId="0" borderId="0" applyFont="0" applyFill="0" applyBorder="0" applyAlignment="0" applyProtection="0"/>
    <xf numFmtId="43" fontId="1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225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25" fontId="12" fillId="0" borderId="0" applyFont="0" applyFill="0" applyBorder="0" applyAlignment="0" applyProtection="0"/>
    <xf numFmtId="257" fontId="4" fillId="0" borderId="0" applyFont="0" applyFill="0" applyBorder="0" applyAlignment="0" applyProtection="0"/>
    <xf numFmtId="257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26" fontId="12" fillId="0" borderId="0"/>
    <xf numFmtId="226" fontId="12" fillId="0" borderId="0"/>
    <xf numFmtId="0" fontId="174" fillId="0" borderId="0" applyNumberFormat="0" applyAlignment="0">
      <alignment horizontal="left"/>
    </xf>
    <xf numFmtId="0" fontId="175" fillId="0" borderId="0"/>
    <xf numFmtId="0" fontId="175" fillId="0" borderId="0"/>
    <xf numFmtId="218" fontId="29" fillId="0" borderId="0" applyFont="0" applyFill="0" applyBorder="0" applyAlignment="0" applyProtection="0"/>
    <xf numFmtId="241" fontId="19" fillId="0" borderId="0" applyFont="0" applyFill="0" applyBorder="0" applyAlignment="0" applyProtection="0"/>
    <xf numFmtId="241" fontId="19" fillId="0" borderId="0" applyFont="0" applyFill="0" applyBorder="0" applyAlignment="0" applyProtection="0"/>
    <xf numFmtId="241" fontId="19" fillId="0" borderId="0" applyFont="0" applyFill="0" applyBorder="0" applyAlignment="0" applyProtection="0"/>
    <xf numFmtId="255" fontId="12" fillId="0" borderId="0" applyFont="0" applyFill="0" applyBorder="0" applyAlignment="0" applyProtection="0"/>
    <xf numFmtId="289" fontId="19" fillId="0" borderId="0" applyFill="0" applyBorder="0" applyAlignment="0" applyProtection="0"/>
    <xf numFmtId="289" fontId="19" fillId="0" borderId="0" applyFill="0" applyBorder="0" applyAlignment="0" applyProtection="0"/>
    <xf numFmtId="289" fontId="19" fillId="0" borderId="0" applyFill="0" applyBorder="0" applyAlignment="0" applyProtection="0"/>
    <xf numFmtId="241" fontId="14" fillId="0" borderId="0" applyFont="0" applyFill="0" applyBorder="0" applyAlignment="0" applyProtection="0"/>
    <xf numFmtId="241" fontId="14" fillId="0" borderId="0" applyFont="0" applyFill="0" applyBorder="0" applyAlignment="0" applyProtection="0"/>
    <xf numFmtId="241" fontId="14" fillId="0" borderId="0" applyFont="0" applyFill="0" applyBorder="0" applyAlignment="0" applyProtection="0"/>
    <xf numFmtId="241" fontId="14" fillId="0" borderId="0" applyFont="0" applyFill="0" applyBorder="0" applyAlignment="0" applyProtection="0"/>
    <xf numFmtId="241" fontId="14" fillId="0" borderId="0" applyFont="0" applyFill="0" applyBorder="0" applyAlignment="0" applyProtection="0"/>
    <xf numFmtId="259" fontId="10" fillId="0" borderId="0" applyFont="0" applyFill="0" applyBorder="0" applyAlignment="0" applyProtection="0"/>
    <xf numFmtId="259" fontId="10" fillId="0" borderId="0" applyFont="0" applyFill="0" applyBorder="0" applyAlignment="0" applyProtection="0"/>
    <xf numFmtId="232" fontId="12" fillId="0" borderId="0"/>
    <xf numFmtId="232" fontId="12" fillId="0" borderId="0"/>
    <xf numFmtId="257" fontId="5" fillId="0" borderId="0" applyFont="0" applyFill="0" applyBorder="0" applyAlignment="0" applyProtection="0"/>
    <xf numFmtId="257" fontId="5" fillId="0" borderId="0" applyFont="0" applyFill="0" applyBorder="0" applyAlignment="0" applyProtection="0"/>
    <xf numFmtId="257" fontId="5" fillId="0" borderId="0" applyFont="0" applyFill="0" applyBorder="0" applyAlignment="0" applyProtection="0"/>
    <xf numFmtId="257" fontId="5" fillId="0" borderId="0" applyFont="0" applyFill="0" applyBorder="0" applyAlignment="0" applyProtection="0"/>
    <xf numFmtId="257" fontId="5" fillId="0" borderId="0" applyFont="0" applyFill="0" applyBorder="0" applyAlignment="0" applyProtection="0"/>
    <xf numFmtId="0" fontId="46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290" fontId="19" fillId="0" borderId="54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8" fontId="12" fillId="0" borderId="0"/>
    <xf numFmtId="178" fontId="12" fillId="0" borderId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27" fillId="0" borderId="0"/>
    <xf numFmtId="281" fontId="19" fillId="0" borderId="0" applyFill="0" applyBorder="0" applyAlignment="0"/>
    <xf numFmtId="281" fontId="19" fillId="0" borderId="0" applyFill="0" applyBorder="0" applyAlignment="0"/>
    <xf numFmtId="0" fontId="176" fillId="0" borderId="0" applyNumberFormat="0" applyAlignment="0">
      <alignment horizontal="left"/>
    </xf>
    <xf numFmtId="291" fontId="177" fillId="0" borderId="0"/>
    <xf numFmtId="292" fontId="177" fillId="0" borderId="0"/>
    <xf numFmtId="0" fontId="46" fillId="0" borderId="0">
      <protection locked="0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50" fillId="30" borderId="4" applyBorder="0">
      <alignment horizontal="center"/>
    </xf>
    <xf numFmtId="0" fontId="130" fillId="2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43" fontId="52" fillId="0" borderId="11"/>
    <xf numFmtId="43" fontId="52" fillId="0" borderId="11"/>
    <xf numFmtId="0" fontId="178" fillId="0" borderId="0" applyProtection="0">
      <alignment horizontal="right"/>
    </xf>
    <xf numFmtId="0" fontId="178" fillId="0" borderId="0" applyProtection="0">
      <alignment horizontal="right"/>
    </xf>
    <xf numFmtId="0" fontId="178" fillId="0" borderId="0" applyProtection="0">
      <alignment horizontal="right"/>
    </xf>
    <xf numFmtId="0" fontId="178" fillId="0" borderId="0" applyProtection="0">
      <alignment horizontal="right"/>
    </xf>
    <xf numFmtId="0" fontId="57" fillId="0" borderId="12" applyNumberFormat="0" applyAlignment="0" applyProtection="0">
      <alignment horizontal="left" vertical="center"/>
    </xf>
    <xf numFmtId="0" fontId="57" fillId="0" borderId="13">
      <alignment horizontal="left" vertical="center"/>
    </xf>
    <xf numFmtId="0" fontId="57" fillId="0" borderId="13">
      <alignment horizontal="left" vertical="center"/>
    </xf>
    <xf numFmtId="0" fontId="57" fillId="0" borderId="13">
      <alignment horizontal="left" vertical="center"/>
    </xf>
    <xf numFmtId="0" fontId="57" fillId="0" borderId="13">
      <alignment horizontal="left" vertical="center"/>
    </xf>
    <xf numFmtId="0" fontId="57" fillId="0" borderId="13">
      <alignment horizontal="left" vertical="center"/>
    </xf>
    <xf numFmtId="0" fontId="57" fillId="0" borderId="13">
      <alignment horizontal="left" vertical="center"/>
    </xf>
    <xf numFmtId="0" fontId="57" fillId="0" borderId="13">
      <alignment horizontal="left" vertical="center"/>
    </xf>
    <xf numFmtId="0" fontId="57" fillId="0" borderId="13">
      <alignment horizontal="left" vertical="center"/>
    </xf>
    <xf numFmtId="0" fontId="57" fillId="0" borderId="13">
      <alignment horizontal="left" vertical="center"/>
    </xf>
    <xf numFmtId="0" fontId="57" fillId="0" borderId="13">
      <alignment horizontal="left" vertical="center"/>
    </xf>
    <xf numFmtId="0" fontId="57" fillId="0" borderId="13">
      <alignment horizontal="left" vertical="center"/>
    </xf>
    <xf numFmtId="0" fontId="57" fillId="0" borderId="13">
      <alignment horizontal="left" vertical="center"/>
    </xf>
    <xf numFmtId="0" fontId="57" fillId="0" borderId="13">
      <alignment horizontal="left" vertical="center"/>
    </xf>
    <xf numFmtId="0" fontId="57" fillId="0" borderId="13">
      <alignment horizontal="left" vertical="center"/>
    </xf>
    <xf numFmtId="0" fontId="57" fillId="0" borderId="13">
      <alignment horizontal="left" vertical="center"/>
    </xf>
    <xf numFmtId="0" fontId="57" fillId="0" borderId="13">
      <alignment horizontal="left" vertical="center"/>
    </xf>
    <xf numFmtId="0" fontId="57" fillId="0" borderId="13">
      <alignment horizontal="left" vertical="center"/>
    </xf>
    <xf numFmtId="0" fontId="57" fillId="0" borderId="13">
      <alignment horizontal="left" vertical="center"/>
    </xf>
    <xf numFmtId="0" fontId="57" fillId="0" borderId="13">
      <alignment horizontal="left" vertical="center"/>
    </xf>
    <xf numFmtId="0" fontId="57" fillId="0" borderId="13">
      <alignment horizontal="left" vertical="center"/>
    </xf>
    <xf numFmtId="0" fontId="57" fillId="0" borderId="13">
      <alignment horizontal="left" vertical="center"/>
    </xf>
    <xf numFmtId="0" fontId="57" fillId="0" borderId="13">
      <alignment horizontal="left" vertical="center"/>
    </xf>
    <xf numFmtId="0" fontId="57" fillId="0" borderId="55">
      <alignment horizontal="left" vertical="center"/>
    </xf>
    <xf numFmtId="0" fontId="57" fillId="0" borderId="55">
      <alignment horizontal="left" vertical="center"/>
    </xf>
    <xf numFmtId="0" fontId="57" fillId="0" borderId="55">
      <alignment horizontal="left" vertical="center"/>
    </xf>
    <xf numFmtId="0" fontId="57" fillId="0" borderId="55">
      <alignment horizontal="left" vertical="center"/>
    </xf>
    <xf numFmtId="0" fontId="57" fillId="0" borderId="55">
      <alignment horizontal="left" vertical="center"/>
    </xf>
    <xf numFmtId="0" fontId="57" fillId="0" borderId="55">
      <alignment horizontal="left" vertical="center"/>
    </xf>
    <xf numFmtId="0" fontId="57" fillId="0" borderId="55">
      <alignment horizontal="left" vertical="center"/>
    </xf>
    <xf numFmtId="0" fontId="57" fillId="0" borderId="55">
      <alignment horizontal="left" vertical="center"/>
    </xf>
    <xf numFmtId="0" fontId="57" fillId="0" borderId="55">
      <alignment horizontal="left" vertical="center"/>
    </xf>
    <xf numFmtId="0" fontId="57" fillId="0" borderId="55">
      <alignment horizontal="left" vertical="center"/>
    </xf>
    <xf numFmtId="0" fontId="57" fillId="0" borderId="55">
      <alignment horizontal="left" vertical="center"/>
    </xf>
    <xf numFmtId="0" fontId="57" fillId="0" borderId="55">
      <alignment horizontal="left" vertical="center"/>
    </xf>
    <xf numFmtId="0" fontId="57" fillId="0" borderId="55">
      <alignment horizontal="left" vertical="center"/>
    </xf>
    <xf numFmtId="0" fontId="57" fillId="0" borderId="55">
      <alignment horizontal="left" vertical="center"/>
    </xf>
    <xf numFmtId="0" fontId="57" fillId="0" borderId="13">
      <alignment horizontal="left" vertical="center"/>
    </xf>
    <xf numFmtId="0" fontId="57" fillId="0" borderId="13">
      <alignment horizontal="left" vertical="center"/>
    </xf>
    <xf numFmtId="0" fontId="57" fillId="0" borderId="13">
      <alignment horizontal="left" vertical="center"/>
    </xf>
    <xf numFmtId="0" fontId="57" fillId="0" borderId="13">
      <alignment horizontal="left" vertical="center"/>
    </xf>
    <xf numFmtId="0" fontId="57" fillId="0" borderId="13">
      <alignment horizontal="left" vertical="center"/>
    </xf>
    <xf numFmtId="0" fontId="112" fillId="0" borderId="56" applyNumberFormat="0" applyFill="0" applyAlignment="0" applyProtection="0"/>
    <xf numFmtId="0" fontId="60" fillId="0" borderId="15" applyNumberFormat="0" applyFill="0" applyAlignment="0" applyProtection="0"/>
    <xf numFmtId="0" fontId="60" fillId="0" borderId="15" applyNumberFormat="0" applyFill="0" applyAlignment="0" applyProtection="0"/>
    <xf numFmtId="0" fontId="60" fillId="0" borderId="15" applyNumberFormat="0" applyFill="0" applyAlignment="0" applyProtection="0"/>
    <xf numFmtId="0" fontId="112" fillId="0" borderId="56" applyNumberFormat="0" applyFill="0" applyAlignment="0" applyProtection="0"/>
    <xf numFmtId="0" fontId="112" fillId="0" borderId="56" applyNumberFormat="0" applyFill="0" applyAlignment="0" applyProtection="0"/>
    <xf numFmtId="40" fontId="132" fillId="0" borderId="0"/>
    <xf numFmtId="40" fontId="132" fillId="0" borderId="0"/>
    <xf numFmtId="0" fontId="113" fillId="0" borderId="16" applyNumberFormat="0" applyFill="0" applyAlignment="0" applyProtection="0"/>
    <xf numFmtId="0" fontId="61" fillId="0" borderId="16" applyNumberFormat="0" applyFill="0" applyAlignment="0" applyProtection="0"/>
    <xf numFmtId="0" fontId="61" fillId="0" borderId="16" applyNumberFormat="0" applyFill="0" applyAlignment="0" applyProtection="0"/>
    <xf numFmtId="0" fontId="61" fillId="0" borderId="16" applyNumberFormat="0" applyFill="0" applyAlignment="0" applyProtection="0"/>
    <xf numFmtId="0" fontId="113" fillId="0" borderId="16" applyNumberFormat="0" applyFill="0" applyAlignment="0" applyProtection="0"/>
    <xf numFmtId="0" fontId="113" fillId="0" borderId="16" applyNumberFormat="0" applyFill="0" applyAlignment="0" applyProtection="0"/>
    <xf numFmtId="0" fontId="114" fillId="0" borderId="57" applyNumberFormat="0" applyFill="0" applyAlignment="0" applyProtection="0"/>
    <xf numFmtId="0" fontId="62" fillId="0" borderId="17" applyNumberFormat="0" applyFill="0" applyAlignment="0" applyProtection="0"/>
    <xf numFmtId="0" fontId="62" fillId="0" borderId="17" applyNumberFormat="0" applyFill="0" applyAlignment="0" applyProtection="0"/>
    <xf numFmtId="0" fontId="62" fillId="0" borderId="17" applyNumberFormat="0" applyFill="0" applyAlignment="0" applyProtection="0"/>
    <xf numFmtId="0" fontId="114" fillId="0" borderId="57" applyNumberFormat="0" applyFill="0" applyAlignment="0" applyProtection="0"/>
    <xf numFmtId="0" fontId="114" fillId="0" borderId="57" applyNumberFormat="0" applyFill="0" applyAlignment="0" applyProtection="0"/>
    <xf numFmtId="0" fontId="11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40" fontId="132" fillId="0" borderId="0"/>
    <xf numFmtId="0" fontId="63" fillId="0" borderId="0">
      <protection locked="0"/>
    </xf>
    <xf numFmtId="0" fontId="63" fillId="0" borderId="0"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79" fillId="0" borderId="0" applyNumberFormat="0" applyFill="0" applyBorder="0" applyAlignment="0" applyProtection="0">
      <alignment vertical="top"/>
      <protection locked="0"/>
    </xf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10" fontId="8" fillId="34" borderId="6" applyNumberFormat="0" applyBorder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92" fillId="0" borderId="0" applyNumberFormat="0" applyFont="0" applyFill="0" applyBorder="0" applyProtection="0">
      <alignment horizontal="left" vertical="center"/>
    </xf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43" fontId="52" fillId="0" borderId="52"/>
    <xf numFmtId="281" fontId="19" fillId="0" borderId="0" applyFill="0" applyBorder="0" applyAlignment="0"/>
    <xf numFmtId="281" fontId="19" fillId="0" borderId="0" applyFill="0" applyBorder="0" applyAlignment="0"/>
    <xf numFmtId="38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293" fontId="180" fillId="0" borderId="0" applyFont="0" applyFill="0" applyBorder="0" applyAlignment="0" applyProtection="0"/>
    <xf numFmtId="294" fontId="180" fillId="0" borderId="0" applyFont="0" applyFill="0" applyBorder="0" applyAlignment="0" applyProtection="0"/>
    <xf numFmtId="0" fontId="134" fillId="48" borderId="0" applyNumberFormat="0" applyBorder="0" applyAlignment="0" applyProtection="0"/>
    <xf numFmtId="188" fontId="77" fillId="0" borderId="0"/>
    <xf numFmtId="188" fontId="77" fillId="0" borderId="0"/>
    <xf numFmtId="188" fontId="77" fillId="0" borderId="0"/>
    <xf numFmtId="188" fontId="77" fillId="0" borderId="0"/>
    <xf numFmtId="0" fontId="175" fillId="0" borderId="0"/>
    <xf numFmtId="0" fontId="1" fillId="0" borderId="0"/>
    <xf numFmtId="0" fontId="19" fillId="0" borderId="0"/>
    <xf numFmtId="0" fontId="23" fillId="0" borderId="0"/>
    <xf numFmtId="0" fontId="7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" fillId="0" borderId="0"/>
    <xf numFmtId="0" fontId="1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9" fillId="0" borderId="0"/>
    <xf numFmtId="0" fontId="23" fillId="0" borderId="0"/>
    <xf numFmtId="0" fontId="23" fillId="0" borderId="0"/>
    <xf numFmtId="0" fontId="8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2" fillId="0" borderId="0"/>
    <xf numFmtId="0" fontId="19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9" fillId="0" borderId="0" applyBorder="0"/>
    <xf numFmtId="0" fontId="19" fillId="0" borderId="0" applyBorder="0"/>
    <xf numFmtId="0" fontId="19" fillId="0" borderId="0" applyBorder="0"/>
    <xf numFmtId="0" fontId="19" fillId="0" borderId="0" applyBorder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9" fillId="0" borderId="0"/>
    <xf numFmtId="0" fontId="38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1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80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80" fillId="0" borderId="0"/>
    <xf numFmtId="0" fontId="21" fillId="0" borderId="0"/>
    <xf numFmtId="0" fontId="14" fillId="0" borderId="0"/>
    <xf numFmtId="0" fontId="23" fillId="0" borderId="0"/>
    <xf numFmtId="0" fontId="14" fillId="0" borderId="0"/>
    <xf numFmtId="37" fontId="82" fillId="0" borderId="0">
      <alignment vertical="center"/>
    </xf>
    <xf numFmtId="37" fontId="82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80" fillId="0" borderId="0"/>
    <xf numFmtId="0" fontId="19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23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19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>
      <alignment vertical="center"/>
    </xf>
    <xf numFmtId="0" fontId="21" fillId="0" borderId="0">
      <alignment vertical="center"/>
    </xf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0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20" fillId="0" borderId="0">
      <alignment vertical="center"/>
    </xf>
    <xf numFmtId="0" fontId="120" fillId="0" borderId="0">
      <alignment vertical="center"/>
    </xf>
    <xf numFmtId="0" fontId="23" fillId="0" borderId="0"/>
    <xf numFmtId="0" fontId="14" fillId="0" borderId="0"/>
    <xf numFmtId="0" fontId="14" fillId="0" borderId="0"/>
    <xf numFmtId="0" fontId="14" fillId="0" borderId="0"/>
    <xf numFmtId="0" fontId="35" fillId="0" borderId="0"/>
    <xf numFmtId="0" fontId="35" fillId="0" borderId="0"/>
    <xf numFmtId="0" fontId="35" fillId="0" borderId="0"/>
    <xf numFmtId="0" fontId="21" fillId="0" borderId="0"/>
    <xf numFmtId="0" fontId="21" fillId="0" borderId="0"/>
    <xf numFmtId="0" fontId="21" fillId="0" borderId="0"/>
    <xf numFmtId="0" fontId="35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80" fillId="0" borderId="0"/>
    <xf numFmtId="0" fontId="19" fillId="0" borderId="0"/>
    <xf numFmtId="0" fontId="3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5" fillId="0" borderId="0"/>
    <xf numFmtId="0" fontId="35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4" fillId="0" borderId="0"/>
    <xf numFmtId="0" fontId="14" fillId="0" borderId="0"/>
    <xf numFmtId="0" fontId="1" fillId="0" borderId="0"/>
    <xf numFmtId="0" fontId="19" fillId="0" borderId="0"/>
    <xf numFmtId="0" fontId="1" fillId="0" borderId="0"/>
    <xf numFmtId="0" fontId="14" fillId="0" borderId="0"/>
    <xf numFmtId="0" fontId="19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0" fontId="35" fillId="0" borderId="0"/>
    <xf numFmtId="0" fontId="23" fillId="0" borderId="0"/>
    <xf numFmtId="0" fontId="19" fillId="0" borderId="0"/>
    <xf numFmtId="0" fontId="4" fillId="0" borderId="0"/>
    <xf numFmtId="0" fontId="19" fillId="0" borderId="0" applyBorder="0"/>
    <xf numFmtId="0" fontId="1" fillId="0" borderId="0"/>
    <xf numFmtId="0" fontId="1" fillId="0" borderId="0"/>
    <xf numFmtId="0" fontId="21" fillId="0" borderId="0"/>
    <xf numFmtId="0" fontId="18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1" fillId="0" borderId="0"/>
    <xf numFmtId="0" fontId="18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14" fillId="0" borderId="0"/>
    <xf numFmtId="0" fontId="14" fillId="0" borderId="0"/>
    <xf numFmtId="0" fontId="14" fillId="0" borderId="0"/>
    <xf numFmtId="0" fontId="19" fillId="0" borderId="0" applyBorder="0"/>
    <xf numFmtId="0" fontId="12" fillId="0" borderId="0" applyFill="0" applyBorder="0"/>
    <xf numFmtId="0" fontId="34" fillId="0" borderId="0"/>
    <xf numFmtId="0" fontId="34" fillId="0" borderId="0"/>
    <xf numFmtId="0" fontId="34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82" fillId="0" borderId="0"/>
    <xf numFmtId="0" fontId="1" fillId="0" borderId="0"/>
    <xf numFmtId="0" fontId="1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4" fillId="0" borderId="0"/>
    <xf numFmtId="0" fontId="12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35" fillId="0" borderId="0"/>
    <xf numFmtId="0" fontId="12" fillId="0" borderId="0"/>
    <xf numFmtId="0" fontId="12" fillId="0" borderId="0"/>
    <xf numFmtId="0" fontId="12" fillId="0" borderId="0"/>
    <xf numFmtId="37" fontId="82" fillId="0" borderId="0">
      <alignment vertical="center"/>
    </xf>
    <xf numFmtId="37" fontId="82" fillId="0" borderId="0">
      <alignment vertical="center"/>
    </xf>
    <xf numFmtId="37" fontId="82" fillId="0" borderId="0">
      <alignment vertical="center"/>
    </xf>
    <xf numFmtId="37" fontId="82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5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9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85" fillId="27" borderId="22" applyNumberFormat="0" applyAlignment="0" applyProtection="0"/>
    <xf numFmtId="0" fontId="85" fillId="42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7" fillId="25" borderId="0"/>
    <xf numFmtId="282" fontId="12" fillId="0" borderId="0" applyFont="0" applyFill="0" applyBorder="0" applyAlignment="0" applyProtection="0"/>
    <xf numFmtId="247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72" fillId="0" borderId="0" applyFont="0" applyFill="0" applyBorder="0" applyAlignment="0" applyProtection="0"/>
    <xf numFmtId="9" fontId="172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7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9" fontId="6" fillId="0" borderId="11" applyNumberFormat="0" applyBorder="0"/>
    <xf numFmtId="281" fontId="19" fillId="0" borderId="0" applyFill="0" applyBorder="0" applyAlignment="0"/>
    <xf numFmtId="281" fontId="19" fillId="0" borderId="0" applyFill="0" applyBorder="0" applyAlignment="0"/>
    <xf numFmtId="0" fontId="14" fillId="0" borderId="0">
      <alignment vertical="justify"/>
    </xf>
    <xf numFmtId="0" fontId="14" fillId="0" borderId="0">
      <alignment vertical="justify"/>
    </xf>
    <xf numFmtId="0" fontId="14" fillId="0" borderId="0">
      <alignment vertical="justify"/>
    </xf>
    <xf numFmtId="0" fontId="14" fillId="0" borderId="0">
      <alignment vertical="justify"/>
    </xf>
    <xf numFmtId="1" fontId="14" fillId="0" borderId="24" applyNumberFormat="0" applyFill="0" applyAlignment="0" applyProtection="0">
      <alignment horizontal="center" vertical="center"/>
    </xf>
    <xf numFmtId="0" fontId="183" fillId="0" borderId="0"/>
    <xf numFmtId="295" fontId="183" fillId="0" borderId="0"/>
    <xf numFmtId="296" fontId="14" fillId="0" borderId="0" applyNumberFormat="0" applyFill="0" applyBorder="0" applyAlignment="0" applyProtection="0">
      <alignment horizontal="left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27" applyAlignment="0"/>
    <xf numFmtId="0" fontId="92" fillId="0" borderId="27" applyAlignment="0"/>
    <xf numFmtId="0" fontId="92" fillId="0" borderId="27" applyAlignment="0"/>
    <xf numFmtId="0" fontId="92" fillId="0" borderId="27" applyAlignment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1" fontId="17" fillId="0" borderId="0" applyFont="0" applyFill="0" applyBorder="0" applyAlignment="0" applyProtection="0"/>
    <xf numFmtId="257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41" fontId="12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184" fillId="0" borderId="0"/>
    <xf numFmtId="40" fontId="185" fillId="0" borderId="0" applyBorder="0">
      <alignment horizontal="right"/>
    </xf>
    <xf numFmtId="0" fontId="103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0" fillId="0" borderId="28" applyNumberFormat="0" applyFill="0" applyAlignment="0" applyProtection="0"/>
    <xf numFmtId="0" fontId="100" fillId="0" borderId="59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283" fontId="186" fillId="0" borderId="0"/>
    <xf numFmtId="0" fontId="14" fillId="0" borderId="0">
      <alignment horizontal="centerContinuous" vertical="center"/>
    </xf>
    <xf numFmtId="0" fontId="187" fillId="0" borderId="0" applyFont="0" applyFill="0" applyBorder="0" applyAlignment="0" applyProtection="0"/>
    <xf numFmtId="0" fontId="14" fillId="0" borderId="0">
      <alignment horizontal="centerContinuous" vertical="center"/>
    </xf>
    <xf numFmtId="0" fontId="14" fillId="0" borderId="0">
      <alignment horizontal="centerContinuous" vertical="center"/>
    </xf>
    <xf numFmtId="0" fontId="14" fillId="0" borderId="0">
      <alignment horizontal="centerContinuous" vertical="center"/>
    </xf>
    <xf numFmtId="0" fontId="180" fillId="0" borderId="0" applyNumberFormat="0" applyFont="0" applyFill="0" applyBorder="0" applyProtection="0">
      <alignment horizontal="center" vertical="center" wrapText="1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11" fontId="5" fillId="0" borderId="0" applyFont="0" applyFill="0" applyBorder="0" applyAlignment="0" applyProtection="0"/>
    <xf numFmtId="213" fontId="15" fillId="0" borderId="0" applyFont="0" applyFill="0" applyBorder="0" applyAlignment="0" applyProtection="0"/>
    <xf numFmtId="213" fontId="15" fillId="0" borderId="0" applyFont="0" applyFill="0" applyBorder="0" applyAlignment="0" applyProtection="0"/>
    <xf numFmtId="213" fontId="15" fillId="0" borderId="0" applyFont="0" applyFill="0" applyBorder="0" applyAlignment="0" applyProtection="0"/>
    <xf numFmtId="213" fontId="15" fillId="0" borderId="0" applyFont="0" applyFill="0" applyBorder="0" applyAlignment="0" applyProtection="0"/>
    <xf numFmtId="39" fontId="19" fillId="0" borderId="0" applyFont="0" applyFill="0" applyBorder="0" applyAlignment="0" applyProtection="0"/>
    <xf numFmtId="211" fontId="5" fillId="0" borderId="0" applyFont="0" applyFill="0" applyBorder="0" applyAlignment="0" applyProtection="0"/>
    <xf numFmtId="211" fontId="5" fillId="0" borderId="0" applyFont="0" applyFill="0" applyBorder="0" applyAlignment="0" applyProtection="0"/>
    <xf numFmtId="213" fontId="15" fillId="0" borderId="0" applyFont="0" applyFill="0" applyBorder="0" applyAlignment="0" applyProtection="0"/>
    <xf numFmtId="213" fontId="15" fillId="0" borderId="0" applyFont="0" applyFill="0" applyBorder="0" applyAlignment="0" applyProtection="0"/>
    <xf numFmtId="211" fontId="5" fillId="0" borderId="0" applyFont="0" applyFill="0" applyBorder="0" applyAlignment="0" applyProtection="0"/>
    <xf numFmtId="213" fontId="15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211" fontId="5" fillId="0" borderId="0" applyFont="0" applyFill="0" applyBorder="0" applyAlignment="0" applyProtection="0"/>
    <xf numFmtId="211" fontId="5" fillId="0" borderId="0" applyFont="0" applyFill="0" applyBorder="0" applyAlignment="0" applyProtection="0"/>
    <xf numFmtId="255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211" fontId="5" fillId="0" borderId="0" applyFont="0" applyFill="0" applyBorder="0" applyAlignment="0" applyProtection="0"/>
    <xf numFmtId="213" fontId="15" fillId="0" borderId="0" applyFont="0" applyFill="0" applyBorder="0" applyAlignment="0" applyProtection="0"/>
    <xf numFmtId="213" fontId="15" fillId="0" borderId="0" applyFont="0" applyFill="0" applyBorder="0" applyAlignment="0" applyProtection="0"/>
    <xf numFmtId="218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213" fontId="15" fillId="0" borderId="0" applyFont="0" applyFill="0" applyBorder="0" applyAlignment="0" applyProtection="0"/>
    <xf numFmtId="194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211" fontId="5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211" fontId="5" fillId="0" borderId="0" applyFont="0" applyFill="0" applyBorder="0" applyAlignment="0" applyProtection="0"/>
    <xf numFmtId="254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211" fontId="5" fillId="0" borderId="0" applyFont="0" applyFill="0" applyBorder="0" applyAlignment="0" applyProtection="0"/>
    <xf numFmtId="211" fontId="5" fillId="0" borderId="0" applyFont="0" applyFill="0" applyBorder="0" applyAlignment="0" applyProtection="0"/>
    <xf numFmtId="211" fontId="5" fillId="0" borderId="0" applyFont="0" applyFill="0" applyBorder="0" applyAlignment="0" applyProtection="0"/>
    <xf numFmtId="211" fontId="5" fillId="0" borderId="0" applyFont="0" applyFill="0" applyBorder="0" applyAlignment="0" applyProtection="0"/>
    <xf numFmtId="191" fontId="19" fillId="0" borderId="0" applyFont="0" applyFill="0" applyBorder="0" applyAlignment="0" applyProtection="0"/>
    <xf numFmtId="211" fontId="5" fillId="0" borderId="0" applyFont="0" applyFill="0" applyBorder="0" applyAlignment="0" applyProtection="0"/>
    <xf numFmtId="209" fontId="19" fillId="0" borderId="0" applyFont="0" applyFill="0" applyBorder="0" applyAlignment="0" applyProtection="0"/>
    <xf numFmtId="211" fontId="5" fillId="0" borderId="0" applyFont="0" applyFill="0" applyBorder="0" applyAlignment="0" applyProtection="0"/>
    <xf numFmtId="191" fontId="19" fillId="0" borderId="0" applyFont="0" applyFill="0" applyBorder="0" applyAlignment="0" applyProtection="0"/>
    <xf numFmtId="211" fontId="5" fillId="0" borderId="0" applyFont="0" applyFill="0" applyBorder="0" applyAlignment="0" applyProtection="0"/>
    <xf numFmtId="211" fontId="5" fillId="0" borderId="0" applyFont="0" applyFill="0" applyBorder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30" fillId="27" borderId="5" applyNumberFormat="0" applyAlignment="0" applyProtection="0"/>
    <xf numFmtId="0" fontId="102" fillId="42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102" fillId="42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102" fillId="42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3" fillId="0" borderId="0" applyFont="0" applyFill="0" applyBorder="0" applyAlignment="0" applyProtection="0"/>
    <xf numFmtId="224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224" fontId="35" fillId="0" borderId="0" applyFont="0" applyFill="0" applyBorder="0" applyAlignment="0" applyProtection="0"/>
    <xf numFmtId="224" fontId="3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224" fontId="35" fillId="0" borderId="0" applyFont="0" applyFill="0" applyBorder="0" applyAlignment="0" applyProtection="0"/>
    <xf numFmtId="224" fontId="35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256" fontId="35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286" fontId="10" fillId="0" borderId="0" applyFont="0" applyFill="0" applyBorder="0" applyAlignment="0" applyProtection="0"/>
    <xf numFmtId="257" fontId="12" fillId="0" borderId="0" applyFont="0" applyFill="0" applyBorder="0" applyAlignment="0" applyProtection="0"/>
    <xf numFmtId="241" fontId="19" fillId="0" borderId="0" applyFont="0" applyFill="0" applyBorder="0" applyAlignment="0" applyProtection="0"/>
    <xf numFmtId="241" fontId="19" fillId="0" borderId="0" applyFont="0" applyFill="0" applyBorder="0" applyAlignment="0" applyProtection="0"/>
    <xf numFmtId="241" fontId="19" fillId="0" borderId="0" applyFont="0" applyFill="0" applyBorder="0" applyAlignment="0" applyProtection="0"/>
    <xf numFmtId="297" fontId="18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38" fillId="0" borderId="0" applyNumberFormat="0" applyFill="0" applyBorder="0" applyAlignment="0" applyProtection="0">
      <alignment vertical="top"/>
      <protection locked="0"/>
    </xf>
    <xf numFmtId="0" fontId="31" fillId="28" borderId="7" applyNumberFormat="0" applyAlignment="0" applyProtection="0"/>
    <xf numFmtId="0" fontId="71" fillId="0" borderId="19" applyNumberFormat="0" applyFill="0" applyAlignment="0" applyProtection="0"/>
    <xf numFmtId="0" fontId="71" fillId="0" borderId="19" applyNumberFormat="0" applyFill="0" applyAlignment="0" applyProtection="0"/>
    <xf numFmtId="0" fontId="101" fillId="0" borderId="30" applyNumberFormat="0" applyFill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2" fillId="2" borderId="0" applyNumberFormat="0" applyBorder="0" applyAlignment="0" applyProtection="0"/>
    <xf numFmtId="0" fontId="51" fillId="9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7" borderId="0" applyNumberFormat="0" applyBorder="0" applyAlignment="0" applyProtection="0"/>
    <xf numFmtId="0" fontId="51" fillId="9" borderId="0" applyNumberFormat="0" applyBorder="0" applyAlignment="0" applyProtection="0"/>
    <xf numFmtId="0" fontId="139" fillId="0" borderId="0" applyNumberFormat="0" applyFill="0" applyBorder="0" applyAlignment="0" applyProtection="0">
      <alignment vertical="top"/>
      <protection locked="0"/>
    </xf>
    <xf numFmtId="0" fontId="165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2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90" fillId="0" borderId="0"/>
    <xf numFmtId="0" fontId="190" fillId="0" borderId="0"/>
    <xf numFmtId="0" fontId="19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2" fillId="0" borderId="0"/>
    <xf numFmtId="0" fontId="42" fillId="0" borderId="0"/>
    <xf numFmtId="0" fontId="14" fillId="0" borderId="0"/>
    <xf numFmtId="0" fontId="14" fillId="0" borderId="0"/>
    <xf numFmtId="0" fontId="14" fillId="0" borderId="0"/>
    <xf numFmtId="0" fontId="42" fillId="0" borderId="0"/>
    <xf numFmtId="0" fontId="4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116" fillId="0" borderId="0">
      <alignment vertical="center"/>
    </xf>
    <xf numFmtId="0" fontId="17" fillId="0" borderId="0" applyFill="0" applyBorder="0"/>
    <xf numFmtId="0" fontId="17" fillId="0" borderId="0" applyFill="0" applyBorder="0"/>
    <xf numFmtId="0" fontId="1" fillId="0" borderId="0"/>
    <xf numFmtId="0" fontId="191" fillId="0" borderId="1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0" borderId="5" applyNumberFormat="0" applyAlignment="0" applyProtection="0"/>
    <xf numFmtId="0" fontId="70" fillId="16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6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6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4" fillId="16" borderId="0" applyNumberFormat="0" applyBorder="0" applyAlignment="0" applyProtection="0"/>
    <xf numFmtId="0" fontId="74" fillId="16" borderId="0" applyNumberFormat="0" applyBorder="0" applyAlignment="0" applyProtection="0"/>
    <xf numFmtId="0" fontId="108" fillId="16" borderId="0" applyNumberFormat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28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31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98" fontId="19" fillId="0" borderId="0" applyFont="0" applyFill="0" applyBorder="0" applyAlignment="0" applyProtection="0"/>
    <xf numFmtId="298" fontId="19" fillId="0" borderId="0" applyFont="0" applyFill="0" applyBorder="0" applyAlignment="0" applyProtection="0"/>
    <xf numFmtId="298" fontId="19" fillId="0" borderId="0" applyFont="0" applyFill="0" applyBorder="0" applyAlignment="0" applyProtection="0"/>
    <xf numFmtId="233" fontId="109" fillId="32" borderId="60" applyFont="0" applyFill="0" applyBorder="0" applyAlignment="0" applyProtection="0">
      <alignment vertical="center"/>
    </xf>
    <xf numFmtId="255" fontId="19" fillId="0" borderId="0" applyFont="0" applyFill="0" applyBorder="0" applyAlignment="0" applyProtection="0"/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55" fontId="19" fillId="0" borderId="0" applyFont="0" applyFill="0" applyBorder="0" applyAlignment="0" applyProtection="0"/>
    <xf numFmtId="255" fontId="19" fillId="0" borderId="0" applyFont="0" applyFill="0" applyBorder="0" applyAlignment="0" applyProtection="0"/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98" fontId="19" fillId="0" borderId="0" applyFont="0" applyFill="0" applyBorder="0" applyAlignment="0" applyProtection="0"/>
    <xf numFmtId="298" fontId="19" fillId="0" borderId="0" applyFont="0" applyFill="0" applyBorder="0" applyAlignment="0" applyProtection="0"/>
    <xf numFmtId="298" fontId="19" fillId="0" borderId="0" applyFont="0" applyFill="0" applyBorder="0" applyAlignment="0" applyProtection="0"/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182" fontId="109" fillId="0" borderId="24" applyFont="0" applyFill="0" applyBorder="0" applyAlignment="0" applyProtection="0">
      <alignment vertical="center"/>
    </xf>
    <xf numFmtId="182" fontId="109" fillId="0" borderId="24" applyFont="0" applyFill="0" applyBorder="0" applyAlignment="0" applyProtection="0">
      <alignment vertical="center"/>
    </xf>
    <xf numFmtId="182" fontId="109" fillId="0" borderId="24" applyFont="0" applyFill="0" applyBorder="0" applyAlignment="0" applyProtection="0">
      <alignment vertical="center"/>
    </xf>
    <xf numFmtId="182" fontId="109" fillId="0" borderId="24" applyFont="0" applyFill="0" applyBorder="0" applyAlignment="0" applyProtection="0">
      <alignment vertical="center"/>
    </xf>
    <xf numFmtId="298" fontId="19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10" fillId="3" borderId="0" applyNumberFormat="0" applyBorder="0" applyAlignment="0" applyProtection="0"/>
    <xf numFmtId="0" fontId="110" fillId="3" borderId="0" applyNumberFormat="0" applyBorder="0" applyAlignment="0" applyProtection="0"/>
    <xf numFmtId="0" fontId="110" fillId="3" borderId="0" applyNumberFormat="0" applyBorder="0" applyAlignment="0" applyProtection="0"/>
    <xf numFmtId="0" fontId="110" fillId="3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110" fillId="3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218" fontId="83" fillId="0" borderId="0"/>
    <xf numFmtId="225" fontId="191" fillId="0" borderId="61">
      <alignment horizontal="center" vertical="center"/>
    </xf>
    <xf numFmtId="225" fontId="191" fillId="0" borderId="61">
      <alignment horizontal="center" vertical="center"/>
    </xf>
    <xf numFmtId="225" fontId="191" fillId="0" borderId="61">
      <alignment horizontal="center" vertical="center"/>
    </xf>
    <xf numFmtId="225" fontId="191" fillId="0" borderId="61">
      <alignment horizontal="center" vertical="center"/>
    </xf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39" fontId="192" fillId="0" borderId="0" applyFont="0" applyBorder="0" applyAlignment="0">
      <alignment horizontal="center"/>
    </xf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22" borderId="0" applyNumberFormat="0" applyBorder="0" applyAlignment="0" applyProtection="0"/>
    <xf numFmtId="0" fontId="24" fillId="4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3" borderId="0" applyNumberFormat="0" applyBorder="0" applyAlignment="0" applyProtection="0"/>
    <xf numFmtId="0" fontId="24" fillId="21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3" fillId="4" borderId="0" applyNumberFormat="0" applyBorder="0" applyAlignment="0" applyProtection="0"/>
    <xf numFmtId="0" fontId="24" fillId="15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24" borderId="0" applyNumberFormat="0" applyBorder="0" applyAlignment="0" applyProtection="0"/>
    <xf numFmtId="0" fontId="24" fillId="15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18" borderId="0" applyNumberFormat="0" applyBorder="0" applyAlignment="0" applyProtection="0"/>
    <xf numFmtId="0" fontId="24" fillId="44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1" borderId="0" applyNumberFormat="0" applyBorder="0" applyAlignment="0" applyProtection="0"/>
    <xf numFmtId="0" fontId="24" fillId="23" borderId="0" applyNumberFormat="0" applyBorder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27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27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42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14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120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120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120" fillId="13" borderId="21" applyNumberFormat="0" applyFont="0" applyAlignment="0" applyProtection="0"/>
    <xf numFmtId="0" fontId="17" fillId="13" borderId="21" applyNumberFormat="0" applyFont="0" applyAlignment="0" applyProtection="0"/>
    <xf numFmtId="0" fontId="17" fillId="13" borderId="21" applyNumberFormat="0" applyFont="0" applyAlignment="0" applyProtection="0"/>
    <xf numFmtId="0" fontId="17" fillId="13" borderId="21" applyNumberFormat="0" applyFont="0" applyAlignment="0" applyProtection="0"/>
    <xf numFmtId="0" fontId="17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4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4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42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60" fillId="0" borderId="15" applyNumberFormat="0" applyFill="0" applyAlignment="0" applyProtection="0"/>
    <xf numFmtId="0" fontId="60" fillId="0" borderId="15" applyNumberFormat="0" applyFill="0" applyAlignment="0" applyProtection="0"/>
    <xf numFmtId="0" fontId="112" fillId="0" borderId="33" applyNumberFormat="0" applyFill="0" applyAlignment="0" applyProtection="0"/>
    <xf numFmtId="0" fontId="61" fillId="0" borderId="16" applyNumberFormat="0" applyFill="0" applyAlignment="0" applyProtection="0"/>
    <xf numFmtId="0" fontId="61" fillId="0" borderId="16" applyNumberFormat="0" applyFill="0" applyAlignment="0" applyProtection="0"/>
    <xf numFmtId="0" fontId="113" fillId="0" borderId="34" applyNumberFormat="0" applyFill="0" applyAlignment="0" applyProtection="0"/>
    <xf numFmtId="0" fontId="62" fillId="0" borderId="17" applyNumberFormat="0" applyFill="0" applyAlignment="0" applyProtection="0"/>
    <xf numFmtId="0" fontId="62" fillId="0" borderId="17" applyNumberFormat="0" applyFill="0" applyAlignment="0" applyProtection="0"/>
    <xf numFmtId="0" fontId="114" fillId="0" borderId="35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87" fillId="0" borderId="0"/>
    <xf numFmtId="41" fontId="193" fillId="0" borderId="0" applyFont="0" applyFill="0" applyBorder="0" applyAlignment="0" applyProtection="0"/>
    <xf numFmtId="43" fontId="193" fillId="0" borderId="0" applyFont="0" applyFill="0" applyBorder="0" applyAlignment="0" applyProtection="0"/>
    <xf numFmtId="283" fontId="194" fillId="0" borderId="0"/>
    <xf numFmtId="169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283" fontId="12" fillId="0" borderId="29"/>
    <xf numFmtId="299" fontId="193" fillId="0" borderId="0" applyFont="0" applyFill="0" applyBorder="0" applyAlignment="0" applyProtection="0"/>
    <xf numFmtId="286" fontId="193" fillId="0" borderId="0" applyFont="0" applyFill="0" applyBorder="0" applyAlignment="0" applyProtection="0"/>
    <xf numFmtId="166" fontId="41" fillId="0" borderId="0" applyFont="0" applyFill="0" applyBorder="0" applyAlignment="0" applyProtection="0"/>
    <xf numFmtId="165" fontId="13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278" fontId="19" fillId="0" borderId="0" applyFont="0" applyFill="0" applyBorder="0" applyAlignment="0" applyProtection="0"/>
    <xf numFmtId="278" fontId="19" fillId="0" borderId="0" applyFont="0" applyFill="0" applyBorder="0" applyAlignment="0" applyProtection="0"/>
    <xf numFmtId="278" fontId="19" fillId="0" borderId="0" applyFont="0" applyFill="0" applyBorder="0" applyAlignment="0" applyProtection="0"/>
    <xf numFmtId="278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8" fontId="19" fillId="0" borderId="0" applyFont="0" applyFill="0" applyBorder="0" applyAlignment="0" applyProtection="0"/>
    <xf numFmtId="278" fontId="19" fillId="0" borderId="0" applyFont="0" applyFill="0" applyBorder="0" applyAlignment="0" applyProtection="0"/>
    <xf numFmtId="278" fontId="19" fillId="0" borderId="0" applyFont="0" applyFill="0" applyBorder="0" applyAlignment="0" applyProtection="0"/>
    <xf numFmtId="278" fontId="19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7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4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8" fontId="140" fillId="0" borderId="0">
      <alignment horizontal="left"/>
    </xf>
    <xf numFmtId="38" fontId="140" fillId="0" borderId="0">
      <alignment horizontal="left"/>
    </xf>
    <xf numFmtId="38" fontId="140" fillId="0" borderId="0">
      <alignment horizontal="left"/>
    </xf>
    <xf numFmtId="38" fontId="140" fillId="0" borderId="0">
      <alignment horizontal="left"/>
    </xf>
    <xf numFmtId="38" fontId="140" fillId="0" borderId="0">
      <alignment horizontal="left"/>
    </xf>
    <xf numFmtId="38" fontId="140" fillId="0" borderId="0">
      <alignment horizontal="left"/>
    </xf>
    <xf numFmtId="167" fontId="14" fillId="0" borderId="0" applyFont="0" applyFill="0" applyBorder="0" applyAlignment="0" applyProtection="0"/>
    <xf numFmtId="276" fontId="19" fillId="0" borderId="2" applyFont="0" applyFill="0" applyBorder="0" applyAlignment="0" applyProtection="0">
      <alignment horizontal="center"/>
    </xf>
    <xf numFmtId="276" fontId="19" fillId="0" borderId="2" applyFont="0" applyFill="0" applyBorder="0" applyAlignment="0" applyProtection="0">
      <alignment horizontal="center"/>
    </xf>
    <xf numFmtId="195" fontId="19" fillId="0" borderId="2" applyFont="0" applyFill="0" applyBorder="0" applyAlignment="0" applyProtection="0">
      <alignment horizontal="center"/>
    </xf>
    <xf numFmtId="0" fontId="226" fillId="0" borderId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0" fontId="227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15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227" fillId="0" borderId="0"/>
    <xf numFmtId="0" fontId="227" fillId="0" borderId="0"/>
    <xf numFmtId="0" fontId="227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4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228" fillId="0" borderId="0" applyFont="0" applyFill="0" applyBorder="0" applyAlignment="0" applyProtection="0"/>
    <xf numFmtId="164" fontId="18" fillId="0" borderId="0" applyFont="0" applyFill="0" applyBorder="0" applyAlignment="0" applyProtection="0"/>
    <xf numFmtId="167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0" fontId="14" fillId="0" borderId="0"/>
    <xf numFmtId="0" fontId="14" fillId="0" borderId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0" fontId="228" fillId="0" borderId="0" applyFont="0" applyFill="0" applyBorder="0" applyAlignment="0" applyProtection="0"/>
    <xf numFmtId="195" fontId="19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0" fontId="166" fillId="0" borderId="0" applyNumberFormat="0" applyFill="0" applyBorder="0" applyAlignment="0" applyProtection="0"/>
    <xf numFmtId="0" fontId="14" fillId="0" borderId="0"/>
    <xf numFmtId="0" fontId="166" fillId="0" borderId="0" applyNumberFormat="0" applyFill="0" applyBorder="0" applyAlignment="0" applyProtection="0"/>
    <xf numFmtId="195" fontId="19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4" fillId="0" borderId="0"/>
    <xf numFmtId="189" fontId="12" fillId="0" borderId="0" applyFont="0" applyFill="0" applyBorder="0" applyAlignment="0" applyProtection="0"/>
    <xf numFmtId="185" fontId="6" fillId="0" borderId="0" applyFont="0" applyFill="0" applyBorder="0" applyAlignment="0" applyProtection="0"/>
    <xf numFmtId="212" fontId="19" fillId="0" borderId="0" applyFont="0" applyFill="0" applyBorder="0" applyAlignment="0" applyProtection="0"/>
    <xf numFmtId="212" fontId="19" fillId="0" borderId="0" applyFont="0" applyFill="0" applyBorder="0" applyAlignment="0" applyProtection="0"/>
    <xf numFmtId="212" fontId="19" fillId="0" borderId="0" applyFont="0" applyFill="0" applyBorder="0" applyAlignment="0" applyProtection="0"/>
    <xf numFmtId="212" fontId="19" fillId="0" borderId="0" applyFont="0" applyFill="0" applyBorder="0" applyAlignment="0" applyProtection="0"/>
    <xf numFmtId="212" fontId="19" fillId="0" borderId="0" applyFont="0" applyFill="0" applyBorder="0" applyAlignment="0" applyProtection="0"/>
    <xf numFmtId="212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91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301" fontId="19" fillId="0" borderId="0" applyFont="0" applyFill="0" applyBorder="0" applyAlignment="0" applyProtection="0"/>
    <xf numFmtId="0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212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12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12" fontId="19" fillId="0" borderId="0" applyFont="0" applyFill="0" applyBorder="0" applyAlignment="0" applyProtection="0"/>
    <xf numFmtId="0" fontId="18" fillId="0" borderId="0" applyFont="0" applyFill="0" applyBorder="0" applyAlignment="0" applyProtection="0"/>
    <xf numFmtId="207" fontId="19" fillId="0" borderId="0" applyFont="0" applyFill="0" applyBorder="0" applyAlignment="0" applyProtection="0"/>
    <xf numFmtId="207" fontId="19" fillId="0" borderId="0" applyFont="0" applyFill="0" applyBorder="0" applyAlignment="0" applyProtection="0"/>
    <xf numFmtId="207" fontId="19" fillId="0" borderId="0" applyFont="0" applyFill="0" applyBorder="0" applyAlignment="0" applyProtection="0"/>
    <xf numFmtId="207" fontId="19" fillId="0" borderId="0" applyFont="0" applyFill="0" applyBorder="0" applyAlignment="0" applyProtection="0"/>
    <xf numFmtId="207" fontId="19" fillId="0" borderId="0" applyFont="0" applyFill="0" applyBorder="0" applyAlignment="0" applyProtection="0"/>
    <xf numFmtId="207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6" fontId="19" fillId="0" borderId="0" applyFont="0" applyFill="0" applyBorder="0" applyAlignment="0" applyProtection="0"/>
    <xf numFmtId="196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39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207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207" fontId="19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207" fontId="19" fillId="0" borderId="0" applyFont="0" applyFill="0" applyBorder="0" applyAlignment="0" applyProtection="0"/>
    <xf numFmtId="0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89" fontId="12" fillId="0" borderId="0" applyFont="0" applyFill="0" applyBorder="0" applyAlignment="0" applyProtection="0"/>
    <xf numFmtId="207" fontId="19" fillId="0" borderId="0" applyFont="0" applyFill="0" applyBorder="0" applyAlignment="0" applyProtection="0"/>
    <xf numFmtId="207" fontId="19" fillId="0" borderId="0" applyFont="0" applyFill="0" applyBorder="0" applyAlignment="0" applyProtection="0"/>
    <xf numFmtId="207" fontId="19" fillId="0" borderId="0" applyFont="0" applyFill="0" applyBorder="0" applyAlignment="0" applyProtection="0"/>
    <xf numFmtId="207" fontId="19" fillId="0" borderId="0" applyFont="0" applyFill="0" applyBorder="0" applyAlignment="0" applyProtection="0"/>
    <xf numFmtId="207" fontId="19" fillId="0" borderId="0" applyFont="0" applyFill="0" applyBorder="0" applyAlignment="0" applyProtection="0"/>
    <xf numFmtId="207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6" fontId="19" fillId="0" borderId="0" applyFont="0" applyFill="0" applyBorder="0" applyAlignment="0" applyProtection="0"/>
    <xf numFmtId="196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39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207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207" fontId="19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207" fontId="19" fillId="0" borderId="0" applyFont="0" applyFill="0" applyBorder="0" applyAlignment="0" applyProtection="0"/>
    <xf numFmtId="0" fontId="14" fillId="0" borderId="0"/>
    <xf numFmtId="0" fontId="166" fillId="0" borderId="0" applyNumberFormat="0" applyFill="0" applyBorder="0" applyAlignment="0" applyProtection="0"/>
    <xf numFmtId="0" fontId="14" fillId="0" borderId="0"/>
    <xf numFmtId="209" fontId="15" fillId="0" borderId="0" applyFont="0" applyFill="0" applyBorder="0" applyAlignment="0" applyProtection="0"/>
    <xf numFmtId="164" fontId="18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205" fontId="15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209" fontId="15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164" fontId="18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67" fontId="12" fillId="0" borderId="0" applyFont="0" applyFill="0" applyBorder="0" applyAlignment="0" applyProtection="0"/>
    <xf numFmtId="195" fontId="19" fillId="0" borderId="0" applyFont="0" applyFill="0" applyBorder="0" applyAlignment="0" applyProtection="0"/>
    <xf numFmtId="0" fontId="14" fillId="0" borderId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212" fontId="19" fillId="0" borderId="0" applyFont="0" applyFill="0" applyBorder="0" applyAlignment="0" applyProtection="0"/>
    <xf numFmtId="212" fontId="19" fillId="0" borderId="0" applyFont="0" applyFill="0" applyBorder="0" applyAlignment="0" applyProtection="0"/>
    <xf numFmtId="212" fontId="19" fillId="0" borderId="0" applyFont="0" applyFill="0" applyBorder="0" applyAlignment="0" applyProtection="0"/>
    <xf numFmtId="212" fontId="19" fillId="0" borderId="0" applyFont="0" applyFill="0" applyBorder="0" applyAlignment="0" applyProtection="0"/>
    <xf numFmtId="212" fontId="19" fillId="0" borderId="0" applyFont="0" applyFill="0" applyBorder="0" applyAlignment="0" applyProtection="0"/>
    <xf numFmtId="212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91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301" fontId="19" fillId="0" borderId="0" applyFont="0" applyFill="0" applyBorder="0" applyAlignment="0" applyProtection="0"/>
    <xf numFmtId="0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212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12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12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207" fontId="19" fillId="0" borderId="0" applyFont="0" applyFill="0" applyBorder="0" applyAlignment="0" applyProtection="0"/>
    <xf numFmtId="207" fontId="19" fillId="0" borderId="0" applyFont="0" applyFill="0" applyBorder="0" applyAlignment="0" applyProtection="0"/>
    <xf numFmtId="207" fontId="19" fillId="0" borderId="0" applyFont="0" applyFill="0" applyBorder="0" applyAlignment="0" applyProtection="0"/>
    <xf numFmtId="207" fontId="19" fillId="0" borderId="0" applyFont="0" applyFill="0" applyBorder="0" applyAlignment="0" applyProtection="0"/>
    <xf numFmtId="207" fontId="19" fillId="0" borderId="0" applyFont="0" applyFill="0" applyBorder="0" applyAlignment="0" applyProtection="0"/>
    <xf numFmtId="207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6" fontId="19" fillId="0" borderId="0" applyFont="0" applyFill="0" applyBorder="0" applyAlignment="0" applyProtection="0"/>
    <xf numFmtId="196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39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207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207" fontId="19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207" fontId="19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208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164" fontId="18" fillId="0" borderId="0" applyFont="0" applyFill="0" applyBorder="0" applyAlignment="0" applyProtection="0"/>
    <xf numFmtId="195" fontId="19" fillId="0" borderId="0" applyFont="0" applyFill="0" applyBorder="0" applyAlignment="0" applyProtection="0"/>
    <xf numFmtId="164" fontId="18" fillId="0" borderId="0" applyFont="0" applyFill="0" applyBorder="0" applyAlignment="0" applyProtection="0"/>
    <xf numFmtId="195" fontId="19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74" fontId="12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64" fontId="6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64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64" fontId="6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64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90" fontId="15" fillId="0" borderId="0" applyFont="0" applyFill="0" applyBorder="0" applyAlignment="0" applyProtection="0"/>
    <xf numFmtId="174" fontId="12" fillId="0" borderId="0" applyFont="0" applyFill="0" applyBorder="0" applyAlignment="0" applyProtection="0"/>
    <xf numFmtId="195" fontId="19" fillId="0" borderId="0" applyFont="0" applyFill="0" applyBorder="0" applyAlignment="0" applyProtection="0"/>
    <xf numFmtId="209" fontId="15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0" fontId="166" fillId="0" borderId="0" applyNumberFormat="0" applyFill="0" applyBorder="0" applyAlignment="0" applyProtection="0"/>
    <xf numFmtId="194" fontId="19" fillId="0" borderId="0" applyFont="0" applyFill="0" applyBorder="0" applyAlignment="0" applyProtection="0"/>
    <xf numFmtId="209" fontId="15" fillId="0" borderId="0" applyFont="0" applyFill="0" applyBorder="0" applyAlignment="0" applyProtection="0"/>
    <xf numFmtId="194" fontId="19" fillId="0" borderId="0" applyFont="0" applyFill="0" applyBorder="0" applyAlignment="0" applyProtection="0"/>
    <xf numFmtId="194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09" fontId="15" fillId="0" borderId="0" applyFont="0" applyFill="0" applyBorder="0" applyAlignment="0" applyProtection="0"/>
    <xf numFmtId="211" fontId="19" fillId="0" borderId="0" applyFont="0" applyFill="0" applyBorder="0" applyAlignment="0" applyProtection="0"/>
    <xf numFmtId="194" fontId="19" fillId="0" borderId="0" applyFont="0" applyFill="0" applyBorder="0" applyAlignment="0" applyProtection="0"/>
    <xf numFmtId="301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211" fontId="19" fillId="0" borderId="0" applyFont="0" applyFill="0" applyBorder="0" applyAlignment="0" applyProtection="0"/>
    <xf numFmtId="301" fontId="15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211" fontId="19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211" fontId="19" fillId="0" borderId="0" applyFont="0" applyFill="0" applyBorder="0" applyAlignment="0" applyProtection="0"/>
    <xf numFmtId="301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01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89" fontId="12" fillId="0" borderId="0" applyFont="0" applyFill="0" applyBorder="0" applyAlignment="0" applyProtection="0"/>
    <xf numFmtId="207" fontId="19" fillId="0" borderId="0" applyFont="0" applyFill="0" applyBorder="0" applyAlignment="0" applyProtection="0"/>
    <xf numFmtId="207" fontId="19" fillId="0" borderId="0" applyFont="0" applyFill="0" applyBorder="0" applyAlignment="0" applyProtection="0"/>
    <xf numFmtId="207" fontId="19" fillId="0" borderId="0" applyFont="0" applyFill="0" applyBorder="0" applyAlignment="0" applyProtection="0"/>
    <xf numFmtId="207" fontId="19" fillId="0" borderId="0" applyFont="0" applyFill="0" applyBorder="0" applyAlignment="0" applyProtection="0"/>
    <xf numFmtId="207" fontId="19" fillId="0" borderId="0" applyFont="0" applyFill="0" applyBorder="0" applyAlignment="0" applyProtection="0"/>
    <xf numFmtId="207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6" fontId="19" fillId="0" borderId="0" applyFont="0" applyFill="0" applyBorder="0" applyAlignment="0" applyProtection="0"/>
    <xf numFmtId="196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39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207" fontId="19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207" fontId="19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207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12" fontId="19" fillId="0" borderId="0" applyFont="0" applyFill="0" applyBorder="0" applyAlignment="0" applyProtection="0"/>
    <xf numFmtId="212" fontId="19" fillId="0" borderId="0" applyFont="0" applyFill="0" applyBorder="0" applyAlignment="0" applyProtection="0"/>
    <xf numFmtId="212" fontId="19" fillId="0" borderId="0" applyFont="0" applyFill="0" applyBorder="0" applyAlignment="0" applyProtection="0"/>
    <xf numFmtId="212" fontId="19" fillId="0" borderId="0" applyFont="0" applyFill="0" applyBorder="0" applyAlignment="0" applyProtection="0"/>
    <xf numFmtId="212" fontId="19" fillId="0" borderId="0" applyFont="0" applyFill="0" applyBorder="0" applyAlignment="0" applyProtection="0"/>
    <xf numFmtId="212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91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301" fontId="19" fillId="0" borderId="0" applyFont="0" applyFill="0" applyBorder="0" applyAlignment="0" applyProtection="0"/>
    <xf numFmtId="0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212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12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12" fontId="19" fillId="0" borderId="0" applyFont="0" applyFill="0" applyBorder="0" applyAlignment="0" applyProtection="0"/>
    <xf numFmtId="0" fontId="18" fillId="0" borderId="0" applyFont="0" applyFill="0" applyBorder="0" applyAlignment="0" applyProtection="0"/>
    <xf numFmtId="209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189" fontId="12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279" fontId="19" fillId="0" borderId="0" applyFont="0" applyFill="0" applyBorder="0" applyAlignment="0" applyProtection="0"/>
    <xf numFmtId="279" fontId="19" fillId="0" borderId="0" applyFont="0" applyFill="0" applyBorder="0" applyAlignment="0" applyProtection="0"/>
    <xf numFmtId="185" fontId="6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0" fontId="19" fillId="0" borderId="0" applyFont="0" applyFill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79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0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81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82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3" borderId="0" applyNumberFormat="0" applyBorder="0" applyAlignment="0" applyProtection="0"/>
    <xf numFmtId="0" fontId="23" fillId="84" borderId="0" applyNumberFormat="0" applyBorder="0" applyAlignment="0" applyProtection="0"/>
    <xf numFmtId="0" fontId="23" fillId="81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83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80" borderId="0" applyNumberFormat="0" applyBorder="0" applyAlignment="0" applyProtection="0"/>
    <xf numFmtId="0" fontId="23" fillId="12" borderId="0" applyNumberFormat="0" applyBorder="0" applyAlignment="0" applyProtection="0"/>
    <xf numFmtId="0" fontId="23" fillId="85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8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3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81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3" fillId="59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3" fillId="66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3" fillId="70" borderId="0" applyNumberFormat="0" applyBorder="0" applyAlignment="0" applyProtection="0"/>
    <xf numFmtId="0" fontId="3" fillId="70" borderId="0" applyNumberFormat="0" applyBorder="0" applyAlignment="0" applyProtection="0"/>
    <xf numFmtId="0" fontId="3" fillId="70" borderId="0" applyNumberFormat="0" applyBorder="0" applyAlignment="0" applyProtection="0"/>
    <xf numFmtId="0" fontId="3" fillId="70" borderId="0" applyNumberFormat="0" applyBorder="0" applyAlignment="0" applyProtection="0"/>
    <xf numFmtId="0" fontId="3" fillId="70" borderId="0" applyNumberFormat="0" applyBorder="0" applyAlignment="0" applyProtection="0"/>
    <xf numFmtId="0" fontId="3" fillId="70" borderId="0" applyNumberFormat="0" applyBorder="0" applyAlignment="0" applyProtection="0"/>
    <xf numFmtId="0" fontId="3" fillId="70" borderId="0" applyNumberFormat="0" applyBorder="0" applyAlignment="0" applyProtection="0"/>
    <xf numFmtId="0" fontId="3" fillId="70" borderId="0" applyNumberFormat="0" applyBorder="0" applyAlignment="0" applyProtection="0"/>
    <xf numFmtId="0" fontId="3" fillId="70" borderId="0" applyNumberFormat="0" applyBorder="0" applyAlignment="0" applyProtection="0"/>
    <xf numFmtId="0" fontId="3" fillId="70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3" fillId="74" borderId="0" applyNumberFormat="0" applyBorder="0" applyAlignment="0" applyProtection="0"/>
    <xf numFmtId="0" fontId="3" fillId="74" borderId="0" applyNumberFormat="0" applyBorder="0" applyAlignment="0" applyProtection="0"/>
    <xf numFmtId="0" fontId="3" fillId="74" borderId="0" applyNumberFormat="0" applyBorder="0" applyAlignment="0" applyProtection="0"/>
    <xf numFmtId="0" fontId="3" fillId="74" borderId="0" applyNumberFormat="0" applyBorder="0" applyAlignment="0" applyProtection="0"/>
    <xf numFmtId="0" fontId="3" fillId="74" borderId="0" applyNumberFormat="0" applyBorder="0" applyAlignment="0" applyProtection="0"/>
    <xf numFmtId="0" fontId="3" fillId="74" borderId="0" applyNumberFormat="0" applyBorder="0" applyAlignment="0" applyProtection="0"/>
    <xf numFmtId="0" fontId="3" fillId="74" borderId="0" applyNumberFormat="0" applyBorder="0" applyAlignment="0" applyProtection="0"/>
    <xf numFmtId="0" fontId="3" fillId="74" borderId="0" applyNumberFormat="0" applyBorder="0" applyAlignment="0" applyProtection="0"/>
    <xf numFmtId="0" fontId="3" fillId="74" borderId="0" applyNumberFormat="0" applyBorder="0" applyAlignment="0" applyProtection="0"/>
    <xf numFmtId="0" fontId="3" fillId="74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3" fillId="78" borderId="0" applyNumberFormat="0" applyBorder="0" applyAlignment="0" applyProtection="0"/>
    <xf numFmtId="0" fontId="3" fillId="78" borderId="0" applyNumberFormat="0" applyBorder="0" applyAlignment="0" applyProtection="0"/>
    <xf numFmtId="0" fontId="3" fillId="78" borderId="0" applyNumberFormat="0" applyBorder="0" applyAlignment="0" applyProtection="0"/>
    <xf numFmtId="0" fontId="3" fillId="78" borderId="0" applyNumberFormat="0" applyBorder="0" applyAlignment="0" applyProtection="0"/>
    <xf numFmtId="0" fontId="3" fillId="78" borderId="0" applyNumberFormat="0" applyBorder="0" applyAlignment="0" applyProtection="0"/>
    <xf numFmtId="0" fontId="3" fillId="78" borderId="0" applyNumberFormat="0" applyBorder="0" applyAlignment="0" applyProtection="0"/>
    <xf numFmtId="0" fontId="3" fillId="78" borderId="0" applyNumberFormat="0" applyBorder="0" applyAlignment="0" applyProtection="0"/>
    <xf numFmtId="0" fontId="3" fillId="78" borderId="0" applyNumberFormat="0" applyBorder="0" applyAlignment="0" applyProtection="0"/>
    <xf numFmtId="0" fontId="3" fillId="78" borderId="0" applyNumberFormat="0" applyBorder="0" applyAlignment="0" applyProtection="0"/>
    <xf numFmtId="0" fontId="3" fillId="78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83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87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88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8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83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80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9" fontId="12" fillId="0" borderId="0"/>
    <xf numFmtId="9" fontId="17" fillId="0" borderId="0"/>
    <xf numFmtId="0" fontId="229" fillId="0" borderId="0" applyFont="0" applyFill="0" applyBorder="0" applyAlignment="0" applyProtection="0"/>
    <xf numFmtId="0" fontId="229" fillId="0" borderId="0" applyFont="0" applyFill="0" applyBorder="0" applyAlignment="0" applyProtection="0"/>
    <xf numFmtId="0" fontId="230" fillId="0" borderId="1" applyBorder="0">
      <alignment vertical="center"/>
    </xf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3" fillId="56" borderId="0" applyNumberFormat="0" applyBorder="0" applyAlignment="0" applyProtection="0"/>
    <xf numFmtId="0" fontId="3" fillId="56" borderId="0" applyNumberFormat="0" applyBorder="0" applyAlignment="0" applyProtection="0"/>
    <xf numFmtId="0" fontId="3" fillId="56" borderId="0" applyNumberFormat="0" applyBorder="0" applyAlignment="0" applyProtection="0"/>
    <xf numFmtId="0" fontId="3" fillId="56" borderId="0" applyNumberFormat="0" applyBorder="0" applyAlignment="0" applyProtection="0"/>
    <xf numFmtId="0" fontId="3" fillId="56" borderId="0" applyNumberFormat="0" applyBorder="0" applyAlignment="0" applyProtection="0"/>
    <xf numFmtId="0" fontId="3" fillId="56" borderId="0" applyNumberFormat="0" applyBorder="0" applyAlignment="0" applyProtection="0"/>
    <xf numFmtId="0" fontId="3" fillId="56" borderId="0" applyNumberFormat="0" applyBorder="0" applyAlignment="0" applyProtection="0"/>
    <xf numFmtId="0" fontId="3" fillId="56" borderId="0" applyNumberFormat="0" applyBorder="0" applyAlignment="0" applyProtection="0"/>
    <xf numFmtId="0" fontId="3" fillId="56" borderId="0" applyNumberFormat="0" applyBorder="0" applyAlignment="0" applyProtection="0"/>
    <xf numFmtId="0" fontId="3" fillId="56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3" fillId="71" borderId="0" applyNumberFormat="0" applyBorder="0" applyAlignment="0" applyProtection="0"/>
    <xf numFmtId="0" fontId="3" fillId="71" borderId="0" applyNumberFormat="0" applyBorder="0" applyAlignment="0" applyProtection="0"/>
    <xf numFmtId="0" fontId="3" fillId="71" borderId="0" applyNumberFormat="0" applyBorder="0" applyAlignment="0" applyProtection="0"/>
    <xf numFmtId="0" fontId="3" fillId="71" borderId="0" applyNumberFormat="0" applyBorder="0" applyAlignment="0" applyProtection="0"/>
    <xf numFmtId="0" fontId="3" fillId="71" borderId="0" applyNumberFormat="0" applyBorder="0" applyAlignment="0" applyProtection="0"/>
    <xf numFmtId="0" fontId="3" fillId="71" borderId="0" applyNumberFormat="0" applyBorder="0" applyAlignment="0" applyProtection="0"/>
    <xf numFmtId="0" fontId="3" fillId="71" borderId="0" applyNumberFormat="0" applyBorder="0" applyAlignment="0" applyProtection="0"/>
    <xf numFmtId="0" fontId="3" fillId="71" borderId="0" applyNumberFormat="0" applyBorder="0" applyAlignment="0" applyProtection="0"/>
    <xf numFmtId="0" fontId="3" fillId="71" borderId="0" applyNumberFormat="0" applyBorder="0" applyAlignment="0" applyProtection="0"/>
    <xf numFmtId="0" fontId="3" fillId="71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3" fillId="75" borderId="0" applyNumberFormat="0" applyBorder="0" applyAlignment="0" applyProtection="0"/>
    <xf numFmtId="0" fontId="3" fillId="75" borderId="0" applyNumberFormat="0" applyBorder="0" applyAlignment="0" applyProtection="0"/>
    <xf numFmtId="0" fontId="3" fillId="75" borderId="0" applyNumberFormat="0" applyBorder="0" applyAlignment="0" applyProtection="0"/>
    <xf numFmtId="0" fontId="3" fillId="75" borderId="0" applyNumberFormat="0" applyBorder="0" applyAlignment="0" applyProtection="0"/>
    <xf numFmtId="0" fontId="3" fillId="75" borderId="0" applyNumberFormat="0" applyBorder="0" applyAlignment="0" applyProtection="0"/>
    <xf numFmtId="0" fontId="3" fillId="75" borderId="0" applyNumberFormat="0" applyBorder="0" applyAlignment="0" applyProtection="0"/>
    <xf numFmtId="0" fontId="3" fillId="75" borderId="0" applyNumberFormat="0" applyBorder="0" applyAlignment="0" applyProtection="0"/>
    <xf numFmtId="0" fontId="3" fillId="75" borderId="0" applyNumberFormat="0" applyBorder="0" applyAlignment="0" applyProtection="0"/>
    <xf numFmtId="0" fontId="3" fillId="75" borderId="0" applyNumberFormat="0" applyBorder="0" applyAlignment="0" applyProtection="0"/>
    <xf numFmtId="0" fontId="3" fillId="75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302" fontId="227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2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2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2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1" fillId="0" borderId="0" applyFont="0" applyFill="0" applyBorder="0" applyAlignment="0" applyProtection="0"/>
    <xf numFmtId="303" fontId="232" fillId="0" borderId="0" applyFont="0" applyFill="0" applyBorder="0" applyAlignment="0" applyProtection="0"/>
    <xf numFmtId="0" fontId="231" fillId="0" borderId="0" applyFont="0" applyFill="0" applyBorder="0" applyAlignment="0" applyProtection="0"/>
    <xf numFmtId="303" fontId="232" fillId="0" borderId="0" applyFont="0" applyFill="0" applyBorder="0" applyAlignment="0" applyProtection="0"/>
    <xf numFmtId="303" fontId="232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3" fillId="0" borderId="0" applyFont="0" applyFill="0" applyBorder="0" applyAlignment="0" applyProtection="0"/>
    <xf numFmtId="0" fontId="234" fillId="0" borderId="0" applyFont="0" applyFill="0" applyBorder="0" applyAlignment="0" applyProtection="0"/>
    <xf numFmtId="303" fontId="233" fillId="0" borderId="0" applyFont="0" applyFill="0" applyBorder="0" applyAlignment="0" applyProtection="0"/>
    <xf numFmtId="0" fontId="235" fillId="0" borderId="0" applyFont="0" applyFill="0" applyBorder="0" applyAlignment="0" applyProtection="0"/>
    <xf numFmtId="0" fontId="232" fillId="0" borderId="0" applyFont="0" applyFill="0" applyBorder="0" applyAlignment="0" applyProtection="0"/>
    <xf numFmtId="0" fontId="231" fillId="0" borderId="0" applyFont="0" applyFill="0" applyBorder="0" applyAlignment="0" applyProtection="0"/>
    <xf numFmtId="303" fontId="232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27" fillId="0" borderId="0" applyFont="0" applyFill="0" applyBorder="0" applyAlignment="0" applyProtection="0"/>
    <xf numFmtId="0" fontId="235" fillId="0" borderId="0" applyFont="0" applyFill="0" applyBorder="0" applyAlignment="0" applyProtection="0"/>
    <xf numFmtId="303" fontId="227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3" fillId="0" borderId="0" applyFont="0" applyFill="0" applyBorder="0" applyAlignment="0" applyProtection="0"/>
    <xf numFmtId="0" fontId="234" fillId="0" borderId="0" applyFont="0" applyFill="0" applyBorder="0" applyAlignment="0" applyProtection="0"/>
    <xf numFmtId="0" fontId="232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2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2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2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27" fillId="0" borderId="0" applyFont="0" applyFill="0" applyBorder="0" applyAlignment="0" applyProtection="0"/>
    <xf numFmtId="0" fontId="235" fillId="0" borderId="0" applyFont="0" applyFill="0" applyBorder="0" applyAlignment="0" applyProtection="0"/>
    <xf numFmtId="0" fontId="227" fillId="0" borderId="0" applyFont="0" applyFill="0" applyBorder="0" applyAlignment="0" applyProtection="0"/>
    <xf numFmtId="0" fontId="235" fillId="0" borderId="0" applyFont="0" applyFill="0" applyBorder="0" applyAlignment="0" applyProtection="0"/>
    <xf numFmtId="303" fontId="227" fillId="0" borderId="0" applyFont="0" applyFill="0" applyBorder="0" applyAlignment="0" applyProtection="0"/>
    <xf numFmtId="0" fontId="231" fillId="0" borderId="0" applyFont="0" applyFill="0" applyBorder="0" applyAlignment="0" applyProtection="0"/>
    <xf numFmtId="303" fontId="232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2" fillId="0" borderId="0" applyFont="0" applyFill="0" applyBorder="0" applyAlignment="0" applyProtection="0"/>
    <xf numFmtId="0" fontId="235" fillId="0" borderId="0" applyFont="0" applyFill="0" applyBorder="0" applyAlignment="0" applyProtection="0"/>
    <xf numFmtId="0" fontId="227" fillId="0" borderId="0" applyFont="0" applyFill="0" applyBorder="0" applyAlignment="0" applyProtection="0"/>
    <xf numFmtId="0" fontId="235" fillId="0" borderId="0" applyFont="0" applyFill="0" applyBorder="0" applyAlignment="0" applyProtection="0"/>
    <xf numFmtId="0" fontId="233" fillId="0" borderId="0" applyFont="0" applyFill="0" applyBorder="0" applyAlignment="0" applyProtection="0"/>
    <xf numFmtId="0" fontId="234" fillId="0" borderId="0" applyFont="0" applyFill="0" applyBorder="0" applyAlignment="0" applyProtection="0"/>
    <xf numFmtId="304" fontId="227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6" fillId="0" borderId="0" applyFont="0" applyFill="0" applyBorder="0" applyAlignment="0" applyProtection="0"/>
    <xf numFmtId="0" fontId="233" fillId="0" borderId="0" applyFont="0" applyFill="0" applyBorder="0" applyAlignment="0" applyProtection="0"/>
    <xf numFmtId="0" fontId="234" fillId="0" borderId="0" applyFont="0" applyFill="0" applyBorder="0" applyAlignment="0" applyProtection="0"/>
    <xf numFmtId="0" fontId="233" fillId="0" borderId="0" applyFont="0" applyFill="0" applyBorder="0" applyAlignment="0" applyProtection="0"/>
    <xf numFmtId="0" fontId="234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2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2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2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3" fillId="0" borderId="0" applyFont="0" applyFill="0" applyBorder="0" applyAlignment="0" applyProtection="0"/>
    <xf numFmtId="0" fontId="234" fillId="0" borderId="0" applyFont="0" applyFill="0" applyBorder="0" applyAlignment="0" applyProtection="0"/>
    <xf numFmtId="0" fontId="227" fillId="0" borderId="0" applyFont="0" applyFill="0" applyBorder="0" applyAlignment="0" applyProtection="0"/>
    <xf numFmtId="0" fontId="235" fillId="0" borderId="0" applyFont="0" applyFill="0" applyBorder="0" applyAlignment="0" applyProtection="0"/>
    <xf numFmtId="0" fontId="232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2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27" fillId="0" borderId="0" applyFont="0" applyFill="0" applyBorder="0" applyAlignment="0" applyProtection="0"/>
    <xf numFmtId="0" fontId="235" fillId="0" borderId="0" applyFont="0" applyFill="0" applyBorder="0" applyAlignment="0" applyProtection="0"/>
    <xf numFmtId="0" fontId="227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3" fillId="0" borderId="0" applyFont="0" applyFill="0" applyBorder="0" applyAlignment="0" applyProtection="0"/>
    <xf numFmtId="0" fontId="234" fillId="0" borderId="0" applyFont="0" applyFill="0" applyBorder="0" applyAlignment="0" applyProtection="0"/>
    <xf numFmtId="0" fontId="233" fillId="0" borderId="0" applyFont="0" applyFill="0" applyBorder="0" applyAlignment="0" applyProtection="0"/>
    <xf numFmtId="0" fontId="234" fillId="0" borderId="0" applyFont="0" applyFill="0" applyBorder="0" applyAlignment="0" applyProtection="0"/>
    <xf numFmtId="0" fontId="233" fillId="0" borderId="0" applyFont="0" applyFill="0" applyBorder="0" applyAlignment="0" applyProtection="0"/>
    <xf numFmtId="0" fontId="234" fillId="0" borderId="0" applyFont="0" applyFill="0" applyBorder="0" applyAlignment="0" applyProtection="0"/>
    <xf numFmtId="0" fontId="233" fillId="0" borderId="0" applyFont="0" applyFill="0" applyBorder="0" applyAlignment="0" applyProtection="0"/>
    <xf numFmtId="0" fontId="234" fillId="0" borderId="0" applyFont="0" applyFill="0" applyBorder="0" applyAlignment="0" applyProtection="0"/>
    <xf numFmtId="0" fontId="233" fillId="0" borderId="0" applyFont="0" applyFill="0" applyBorder="0" applyAlignment="0" applyProtection="0"/>
    <xf numFmtId="0" fontId="234" fillId="0" borderId="0" applyFont="0" applyFill="0" applyBorder="0" applyAlignment="0" applyProtection="0"/>
    <xf numFmtId="0" fontId="232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27" fillId="0" borderId="0" applyFont="0" applyFill="0" applyBorder="0" applyAlignment="0" applyProtection="0"/>
    <xf numFmtId="0" fontId="235" fillId="0" borderId="0" applyFont="0" applyFill="0" applyBorder="0" applyAlignment="0" applyProtection="0"/>
    <xf numFmtId="0" fontId="232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2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2" fillId="0" borderId="0" applyFont="0" applyFill="0" applyBorder="0" applyAlignment="0" applyProtection="0"/>
    <xf numFmtId="0" fontId="235" fillId="0" borderId="0" applyFont="0" applyFill="0" applyBorder="0" applyAlignment="0" applyProtection="0"/>
    <xf numFmtId="0" fontId="227" fillId="0" borderId="0" applyFont="0" applyFill="0" applyBorder="0" applyAlignment="0" applyProtection="0"/>
    <xf numFmtId="0" fontId="235" fillId="0" borderId="0" applyFont="0" applyFill="0" applyBorder="0" applyAlignment="0" applyProtection="0"/>
    <xf numFmtId="0" fontId="233" fillId="0" borderId="0" applyFont="0" applyFill="0" applyBorder="0" applyAlignment="0" applyProtection="0"/>
    <xf numFmtId="0" fontId="234" fillId="0" borderId="0" applyFont="0" applyFill="0" applyBorder="0" applyAlignment="0" applyProtection="0"/>
    <xf numFmtId="0" fontId="229" fillId="0" borderId="0" applyFont="0" applyFill="0" applyBorder="0" applyAlignment="0" applyProtection="0"/>
    <xf numFmtId="0" fontId="229" fillId="0" borderId="0" applyFont="0" applyFill="0" applyBorder="0" applyAlignment="0" applyProtection="0"/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37" fontId="25" fillId="25" borderId="4" applyBorder="0" applyProtection="0">
      <alignment vertical="center"/>
    </xf>
    <xf numFmtId="41" fontId="227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3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3" fillId="0" borderId="0" applyFont="0" applyFill="0" applyBorder="0" applyAlignment="0" applyProtection="0"/>
    <xf numFmtId="0" fontId="235" fillId="0" borderId="0" applyFont="0" applyFill="0" applyBorder="0" applyAlignment="0" applyProtection="0"/>
    <xf numFmtId="0" fontId="232" fillId="0" borderId="0" applyFont="0" applyFill="0" applyBorder="0" applyAlignment="0" applyProtection="0"/>
    <xf numFmtId="0" fontId="235" fillId="0" borderId="0" applyFont="0" applyFill="0" applyBorder="0" applyAlignment="0" applyProtection="0"/>
    <xf numFmtId="0" fontId="232" fillId="0" borderId="0" applyFont="0" applyFill="0" applyBorder="0" applyAlignment="0" applyProtection="0"/>
    <xf numFmtId="0" fontId="233" fillId="0" borderId="0" applyFont="0" applyFill="0" applyBorder="0" applyAlignment="0" applyProtection="0"/>
    <xf numFmtId="43" fontId="227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3" fillId="0" borderId="0" applyFont="0" applyFill="0" applyBorder="0" applyAlignment="0" applyProtection="0"/>
    <xf numFmtId="0" fontId="235" fillId="0" borderId="0" applyFont="0" applyFill="0" applyBorder="0" applyAlignment="0" applyProtection="0"/>
    <xf numFmtId="305" fontId="227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3" fillId="0" borderId="0" applyFont="0" applyFill="0" applyBorder="0" applyAlignment="0" applyProtection="0"/>
    <xf numFmtId="0" fontId="234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1" fillId="0" borderId="0" applyFont="0" applyFill="0" applyBorder="0" applyAlignment="0" applyProtection="0"/>
    <xf numFmtId="0" fontId="235" fillId="0" borderId="0" applyFont="0" applyFill="0" applyBorder="0" applyAlignment="0" applyProtection="0"/>
    <xf numFmtId="0" fontId="227" fillId="0" borderId="0" applyFont="0" applyFill="0" applyBorder="0" applyAlignment="0" applyProtection="0"/>
    <xf numFmtId="0" fontId="234" fillId="0" borderId="0" applyFont="0" applyFill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02" fillId="3" borderId="0" applyNumberFormat="0" applyBorder="0" applyAlignment="0" applyProtection="0"/>
    <xf numFmtId="0" fontId="202" fillId="3" borderId="0" applyNumberFormat="0" applyBorder="0" applyAlignment="0" applyProtection="0"/>
    <xf numFmtId="0" fontId="202" fillId="3" borderId="0" applyNumberFormat="0" applyBorder="0" applyAlignment="0" applyProtection="0"/>
    <xf numFmtId="0" fontId="202" fillId="3" borderId="0" applyNumberFormat="0" applyBorder="0" applyAlignment="0" applyProtection="0"/>
    <xf numFmtId="0" fontId="202" fillId="3" borderId="0" applyNumberFormat="0" applyBorder="0" applyAlignment="0" applyProtection="0"/>
    <xf numFmtId="0" fontId="202" fillId="3" borderId="0" applyNumberFormat="0" applyBorder="0" applyAlignment="0" applyProtection="0"/>
    <xf numFmtId="0" fontId="202" fillId="3" borderId="0" applyNumberFormat="0" applyBorder="0" applyAlignment="0" applyProtection="0"/>
    <xf numFmtId="0" fontId="202" fillId="3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37" fillId="0" borderId="0" applyNumberFormat="0" applyFill="0" applyBorder="0" applyAlignment="0" applyProtection="0"/>
    <xf numFmtId="0" fontId="229" fillId="0" borderId="0"/>
    <xf numFmtId="0" fontId="233" fillId="0" borderId="0"/>
    <xf numFmtId="0" fontId="235" fillId="0" borderId="0"/>
    <xf numFmtId="0" fontId="227" fillId="0" borderId="0"/>
    <xf numFmtId="0" fontId="238" fillId="0" borderId="0">
      <alignment vertical="center"/>
    </xf>
    <xf numFmtId="0" fontId="235" fillId="0" borderId="0"/>
    <xf numFmtId="0" fontId="239" fillId="0" borderId="0"/>
    <xf numFmtId="0" fontId="227" fillId="0" borderId="0"/>
    <xf numFmtId="0" fontId="240" fillId="0" borderId="0"/>
    <xf numFmtId="0" fontId="241" fillId="0" borderId="0"/>
    <xf numFmtId="0" fontId="240" fillId="0" borderId="0"/>
    <xf numFmtId="0" fontId="231" fillId="0" borderId="0"/>
    <xf numFmtId="0" fontId="232" fillId="0" borderId="0"/>
    <xf numFmtId="0" fontId="231" fillId="0" borderId="0"/>
    <xf numFmtId="0" fontId="232" fillId="0" borderId="0"/>
    <xf numFmtId="0" fontId="231" fillId="0" borderId="0"/>
    <xf numFmtId="0" fontId="232" fillId="0" borderId="0"/>
    <xf numFmtId="0" fontId="231" fillId="0" borderId="0"/>
    <xf numFmtId="0" fontId="233" fillId="0" borderId="0"/>
    <xf numFmtId="0" fontId="234" fillId="0" borderId="0"/>
    <xf numFmtId="0" fontId="227" fillId="0" borderId="0"/>
    <xf numFmtId="0" fontId="235" fillId="0" borderId="0"/>
    <xf numFmtId="0" fontId="227" fillId="0" borderId="0"/>
    <xf numFmtId="0" fontId="235" fillId="0" borderId="0"/>
    <xf numFmtId="0" fontId="232" fillId="0" borderId="0"/>
    <xf numFmtId="0" fontId="231" fillId="0" borderId="0"/>
    <xf numFmtId="0" fontId="227" fillId="0" borderId="0"/>
    <xf numFmtId="0" fontId="235" fillId="0" borderId="0"/>
    <xf numFmtId="0" fontId="227" fillId="0" borderId="0"/>
    <xf numFmtId="0" fontId="235" fillId="0" borderId="0"/>
    <xf numFmtId="0" fontId="242" fillId="0" borderId="0"/>
    <xf numFmtId="0" fontId="243" fillId="0" borderId="0"/>
    <xf numFmtId="0" fontId="227" fillId="0" borderId="0"/>
    <xf numFmtId="0" fontId="235" fillId="0" borderId="0"/>
    <xf numFmtId="0" fontId="233" fillId="0" borderId="0"/>
    <xf numFmtId="0" fontId="234" fillId="0" borderId="0"/>
    <xf numFmtId="0" fontId="244" fillId="0" borderId="0"/>
    <xf numFmtId="0" fontId="235" fillId="0" borderId="0"/>
    <xf numFmtId="0" fontId="227" fillId="0" borderId="0"/>
    <xf numFmtId="0" fontId="235" fillId="0" borderId="0"/>
    <xf numFmtId="0" fontId="227" fillId="0" borderId="0"/>
    <xf numFmtId="0" fontId="235" fillId="0" borderId="0"/>
    <xf numFmtId="0" fontId="232" fillId="0" borderId="0"/>
    <xf numFmtId="0" fontId="231" fillId="0" borderId="0"/>
    <xf numFmtId="0" fontId="14" fillId="0" borderId="0"/>
    <xf numFmtId="0" fontId="14" fillId="0" borderId="0"/>
    <xf numFmtId="0" fontId="232" fillId="0" borderId="0"/>
    <xf numFmtId="0" fontId="231" fillId="0" borderId="0"/>
    <xf numFmtId="0" fontId="227" fillId="0" borderId="0"/>
    <xf numFmtId="0" fontId="235" fillId="0" borderId="0"/>
    <xf numFmtId="0" fontId="239" fillId="0" borderId="0"/>
    <xf numFmtId="0" fontId="239" fillId="0" borderId="0"/>
    <xf numFmtId="0" fontId="232" fillId="0" borderId="0"/>
    <xf numFmtId="0" fontId="231" fillId="0" borderId="0"/>
    <xf numFmtId="0" fontId="232" fillId="0" borderId="0"/>
    <xf numFmtId="0" fontId="235" fillId="0" borderId="0"/>
    <xf numFmtId="0" fontId="227" fillId="0" borderId="0"/>
    <xf numFmtId="0" fontId="243" fillId="0" borderId="0"/>
    <xf numFmtId="0" fontId="232" fillId="0" borderId="0"/>
    <xf numFmtId="0" fontId="235" fillId="0" borderId="0"/>
    <xf numFmtId="0" fontId="227" fillId="0" borderId="0" applyBorder="0"/>
    <xf numFmtId="0" fontId="235" fillId="0" borderId="0" applyBorder="0"/>
    <xf numFmtId="0" fontId="232" fillId="0" borderId="0"/>
    <xf numFmtId="0" fontId="231" fillId="0" borderId="0"/>
    <xf numFmtId="0" fontId="227" fillId="0" borderId="0"/>
    <xf numFmtId="0" fontId="235" fillId="0" borderId="0"/>
    <xf numFmtId="0" fontId="227" fillId="0" borderId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206" fillId="53" borderId="65" applyNumberFormat="0" applyAlignment="0" applyProtection="0"/>
    <xf numFmtId="0" fontId="206" fillId="53" borderId="65" applyNumberFormat="0" applyAlignment="0" applyProtection="0"/>
    <xf numFmtId="0" fontId="206" fillId="53" borderId="65" applyNumberFormat="0" applyAlignment="0" applyProtection="0"/>
    <xf numFmtId="0" fontId="206" fillId="53" borderId="6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30" fillId="42" borderId="5" applyNumberFormat="0" applyAlignment="0" applyProtection="0"/>
    <xf numFmtId="0" fontId="245" fillId="0" borderId="0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19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3" fontId="6" fillId="0" borderId="61"/>
    <xf numFmtId="0" fontId="31" fillId="28" borderId="7" applyNumberFormat="0" applyAlignment="0" applyProtection="0"/>
    <xf numFmtId="0" fontId="31" fillId="28" borderId="7" applyNumberFormat="0" applyAlignment="0" applyProtection="0"/>
    <xf numFmtId="0" fontId="31" fillId="28" borderId="7" applyNumberFormat="0" applyAlignment="0" applyProtection="0"/>
    <xf numFmtId="0" fontId="31" fillId="28" borderId="7" applyNumberFormat="0" applyAlignment="0" applyProtection="0"/>
    <xf numFmtId="0" fontId="31" fillId="28" borderId="7" applyNumberFormat="0" applyAlignment="0" applyProtection="0"/>
    <xf numFmtId="0" fontId="31" fillId="28" borderId="7" applyNumberFormat="0" applyAlignment="0" applyProtection="0"/>
    <xf numFmtId="0" fontId="208" fillId="54" borderId="68" applyNumberFormat="0" applyAlignment="0" applyProtection="0"/>
    <xf numFmtId="0" fontId="208" fillId="54" borderId="68" applyNumberFormat="0" applyAlignment="0" applyProtection="0"/>
    <xf numFmtId="0" fontId="208" fillId="54" borderId="68" applyNumberFormat="0" applyAlignment="0" applyProtection="0"/>
    <xf numFmtId="0" fontId="208" fillId="54" borderId="68" applyNumberFormat="0" applyAlignment="0" applyProtection="0"/>
    <xf numFmtId="0" fontId="208" fillId="54" borderId="68" applyNumberFormat="0" applyAlignment="0" applyProtection="0"/>
    <xf numFmtId="0" fontId="208" fillId="54" borderId="68" applyNumberFormat="0" applyAlignment="0" applyProtection="0"/>
    <xf numFmtId="0" fontId="208" fillId="54" borderId="68" applyNumberFormat="0" applyAlignment="0" applyProtection="0"/>
    <xf numFmtId="0" fontId="208" fillId="54" borderId="68" applyNumberFormat="0" applyAlignment="0" applyProtection="0"/>
    <xf numFmtId="0" fontId="208" fillId="54" borderId="68" applyNumberFormat="0" applyAlignment="0" applyProtection="0"/>
    <xf numFmtId="0" fontId="208" fillId="54" borderId="68" applyNumberFormat="0" applyAlignment="0" applyProtection="0"/>
    <xf numFmtId="0" fontId="208" fillId="54" borderId="68" applyNumberFormat="0" applyAlignment="0" applyProtection="0"/>
    <xf numFmtId="0" fontId="208" fillId="54" borderId="68" applyNumberFormat="0" applyAlignment="0" applyProtection="0"/>
    <xf numFmtId="0" fontId="208" fillId="54" borderId="68" applyNumberFormat="0" applyAlignment="0" applyProtection="0"/>
    <xf numFmtId="0" fontId="31" fillId="28" borderId="7" applyNumberFormat="0" applyAlignment="0" applyProtection="0"/>
    <xf numFmtId="0" fontId="31" fillId="28" borderId="7" applyNumberFormat="0" applyAlignment="0" applyProtection="0"/>
    <xf numFmtId="0" fontId="31" fillId="28" borderId="7" applyNumberFormat="0" applyAlignment="0" applyProtection="0"/>
    <xf numFmtId="0" fontId="31" fillId="28" borderId="7" applyNumberFormat="0" applyAlignment="0" applyProtection="0"/>
    <xf numFmtId="0" fontId="31" fillId="28" borderId="7" applyNumberFormat="0" applyAlignment="0" applyProtection="0"/>
    <xf numFmtId="0" fontId="31" fillId="28" borderId="7" applyNumberFormat="0" applyAlignment="0" applyProtection="0"/>
    <xf numFmtId="218" fontId="246" fillId="0" borderId="0"/>
    <xf numFmtId="218" fontId="33" fillId="0" borderId="0"/>
    <xf numFmtId="218" fontId="246" fillId="0" borderId="0"/>
    <xf numFmtId="218" fontId="33" fillId="0" borderId="0"/>
    <xf numFmtId="218" fontId="246" fillId="0" borderId="0"/>
    <xf numFmtId="218" fontId="33" fillId="0" borderId="0"/>
    <xf numFmtId="218" fontId="246" fillId="0" borderId="0"/>
    <xf numFmtId="218" fontId="33" fillId="0" borderId="0"/>
    <xf numFmtId="218" fontId="246" fillId="0" borderId="0"/>
    <xf numFmtId="218" fontId="33" fillId="0" borderId="0"/>
    <xf numFmtId="218" fontId="246" fillId="0" borderId="0"/>
    <xf numFmtId="218" fontId="33" fillId="0" borderId="0"/>
    <xf numFmtId="218" fontId="246" fillId="0" borderId="0"/>
    <xf numFmtId="218" fontId="33" fillId="0" borderId="0"/>
    <xf numFmtId="218" fontId="246" fillId="0" borderId="0"/>
    <xf numFmtId="218" fontId="33" fillId="0" borderId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43" fillId="0" borderId="0" applyFont="0" applyFill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3" fillId="0" borderId="0" applyFont="0" applyFill="0" applyBorder="0" applyAlignment="0" applyProtection="0"/>
    <xf numFmtId="169" fontId="43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43" fillId="0" borderId="0" applyFont="0" applyFill="0" applyBorder="0" applyAlignment="0" applyProtection="0"/>
    <xf numFmtId="169" fontId="43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43" fillId="0" borderId="0" applyFont="0" applyFill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169" fontId="1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169" fontId="34" fillId="0" borderId="0" applyFont="0" applyFill="0" applyBorder="0" applyAlignment="0" applyProtection="0"/>
    <xf numFmtId="225" fontId="14" fillId="0" borderId="0" applyFont="0" applyFill="0" applyBorder="0" applyAlignment="0" applyProtection="0"/>
    <xf numFmtId="225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223" fontId="35" fillId="0" borderId="0" applyFont="0" applyFill="0" applyBorder="0" applyAlignment="0" applyProtection="0"/>
    <xf numFmtId="223" fontId="35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224" fontId="35" fillId="0" borderId="0" applyFont="0" applyFill="0" applyBorder="0" applyAlignment="0" applyProtection="0"/>
    <xf numFmtId="224" fontId="35" fillId="0" borderId="0" applyFont="0" applyFill="0" applyBorder="0" applyAlignment="0" applyProtection="0"/>
    <xf numFmtId="224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222" fontId="35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1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69" fontId="1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69" fontId="1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70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34" fillId="0" borderId="0" applyFont="0" applyFill="0" applyBorder="0" applyAlignment="0" applyProtection="0"/>
    <xf numFmtId="172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3" fillId="0" borderId="0" applyFont="0" applyFill="0" applyBorder="0" applyAlignment="0" applyProtection="0"/>
    <xf numFmtId="169" fontId="43" fillId="0" borderId="0" applyFont="0" applyFill="0" applyBorder="0" applyAlignment="0" applyProtection="0"/>
    <xf numFmtId="169" fontId="4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2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71" fontId="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43" fillId="0" borderId="0" applyFont="0" applyFill="0" applyBorder="0" applyAlignment="0" applyProtection="0"/>
    <xf numFmtId="169" fontId="43" fillId="0" borderId="0" applyFont="0" applyFill="0" applyBorder="0" applyAlignment="0" applyProtection="0"/>
    <xf numFmtId="169" fontId="43" fillId="0" borderId="0" applyFont="0" applyFill="0" applyBorder="0" applyAlignment="0" applyProtection="0"/>
    <xf numFmtId="169" fontId="4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19" fillId="0" borderId="0" applyFont="0" applyFill="0" applyBorder="0" applyAlignment="0" applyProtection="0"/>
    <xf numFmtId="231" fontId="35" fillId="0" borderId="0" applyFont="0" applyFill="0" applyBorder="0" applyAlignment="0" applyProtection="0"/>
    <xf numFmtId="231" fontId="35" fillId="0" borderId="0" applyFont="0" applyFill="0" applyBorder="0" applyAlignment="0" applyProtection="0"/>
    <xf numFmtId="231" fontId="3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38" fillId="0" borderId="0" applyFont="0" applyFill="0" applyBorder="0" applyAlignment="0" applyProtection="0">
      <alignment vertical="top"/>
    </xf>
    <xf numFmtId="306" fontId="35" fillId="0" borderId="0" applyFont="0" applyFill="0" applyBorder="0" applyAlignment="0" applyProtection="0"/>
    <xf numFmtId="306" fontId="35" fillId="0" borderId="0" applyFont="0" applyFill="0" applyBorder="0" applyAlignment="0" applyProtection="0"/>
    <xf numFmtId="306" fontId="35" fillId="0" borderId="0" applyFont="0" applyFill="0" applyBorder="0" applyAlignment="0" applyProtection="0"/>
    <xf numFmtId="306" fontId="35" fillId="0" borderId="0" applyFont="0" applyFill="0" applyBorder="0" applyAlignment="0" applyProtection="0"/>
    <xf numFmtId="306" fontId="35" fillId="0" borderId="0" applyFont="0" applyFill="0" applyBorder="0" applyAlignment="0" applyProtection="0"/>
    <xf numFmtId="306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16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0" fontId="39" fillId="0" borderId="0" applyFont="0" applyFill="0" applyBorder="0" applyAlignment="0" applyProtection="0"/>
    <xf numFmtId="167" fontId="14" fillId="0" borderId="0" applyFont="0" applyFill="0" applyBorder="0" applyAlignment="0" applyProtection="0"/>
    <xf numFmtId="0" fontId="39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40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200" fontId="19" fillId="0" borderId="0" applyFont="0" applyFill="0" applyBorder="0" applyAlignment="0" applyProtection="0"/>
    <xf numFmtId="200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71" fillId="0" borderId="0" applyFont="0" applyFill="0" applyBorder="0" applyAlignment="0" applyProtection="0"/>
    <xf numFmtId="169" fontId="17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225" fontId="14" fillId="0" borderId="0" applyFont="0" applyFill="0" applyBorder="0" applyAlignment="0" applyProtection="0"/>
    <xf numFmtId="225" fontId="14" fillId="0" borderId="0" applyFont="0" applyFill="0" applyBorder="0" applyAlignment="0" applyProtection="0"/>
    <xf numFmtId="225" fontId="14" fillId="0" borderId="0" applyFont="0" applyFill="0" applyBorder="0" applyAlignment="0" applyProtection="0"/>
    <xf numFmtId="0" fontId="35" fillId="0" borderId="0" applyFont="0" applyFill="0" applyBorder="0" applyAlignment="0" applyProtection="0"/>
    <xf numFmtId="169" fontId="36" fillId="0" borderId="0" applyFont="0" applyFill="0" applyBorder="0" applyAlignment="0" applyProtection="0"/>
    <xf numFmtId="225" fontId="14" fillId="0" borderId="0" applyFont="0" applyFill="0" applyBorder="0" applyAlignment="0" applyProtection="0"/>
    <xf numFmtId="225" fontId="14" fillId="0" borderId="0" applyFont="0" applyFill="0" applyBorder="0" applyAlignment="0" applyProtection="0"/>
    <xf numFmtId="225" fontId="14" fillId="0" borderId="0" applyFont="0" applyFill="0" applyBorder="0" applyAlignment="0" applyProtection="0"/>
    <xf numFmtId="225" fontId="14" fillId="0" borderId="0" applyFont="0" applyFill="0" applyBorder="0" applyAlignment="0" applyProtection="0"/>
    <xf numFmtId="225" fontId="14" fillId="0" borderId="0" applyFont="0" applyFill="0" applyBorder="0" applyAlignment="0" applyProtection="0"/>
    <xf numFmtId="229" fontId="14" fillId="0" borderId="0" applyFont="0" applyFill="0" applyBorder="0" applyAlignment="0" applyProtection="0"/>
    <xf numFmtId="229" fontId="14" fillId="0" borderId="0" applyFont="0" applyFill="0" applyBorder="0" applyAlignment="0" applyProtection="0"/>
    <xf numFmtId="229" fontId="1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36" fillId="0" borderId="0" applyFont="0" applyFill="0" applyBorder="0" applyAlignment="0" applyProtection="0"/>
    <xf numFmtId="267" fontId="4" fillId="0" borderId="0" applyFont="0" applyFill="0" applyBorder="0" applyAlignment="0" applyProtection="0"/>
    <xf numFmtId="169" fontId="36" fillId="0" borderId="0" applyFont="0" applyFill="0" applyBorder="0" applyAlignment="0" applyProtection="0"/>
    <xf numFmtId="230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169" fontId="36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31" fontId="35" fillId="0" borderId="0" applyFont="0" applyFill="0" applyBorder="0" applyAlignment="0" applyProtection="0"/>
    <xf numFmtId="231" fontId="35" fillId="0" borderId="0" applyFont="0" applyFill="0" applyBorder="0" applyAlignment="0" applyProtection="0"/>
    <xf numFmtId="169" fontId="170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7" fontId="12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222" fontId="12" fillId="0" borderId="0" applyFont="0" applyFill="0" applyBorder="0" applyAlignment="0" applyProtection="0"/>
    <xf numFmtId="268" fontId="12" fillId="0" borderId="0" applyFont="0" applyFill="0" applyBorder="0" applyAlignment="0" applyProtection="0"/>
    <xf numFmtId="222" fontId="12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230" fontId="12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2" fillId="0" borderId="0" applyFont="0" applyFill="0" applyBorder="0" applyAlignment="0" applyProtection="0"/>
    <xf numFmtId="267" fontId="12" fillId="0" borderId="0" applyFont="0" applyFill="0" applyBorder="0" applyAlignment="0" applyProtection="0"/>
    <xf numFmtId="267" fontId="1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40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0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22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69" fontId="14" fillId="0" borderId="0" applyFont="0" applyFill="0" applyBorder="0" applyAlignment="0" applyProtection="0"/>
    <xf numFmtId="178" fontId="35" fillId="0" borderId="0" applyFont="0" applyFill="0" applyBorder="0" applyAlignment="0" applyProtection="0"/>
    <xf numFmtId="169" fontId="19" fillId="0" borderId="0" applyFont="0" applyFill="0" applyBorder="0" applyAlignment="0" applyProtection="0"/>
    <xf numFmtId="178" fontId="35" fillId="0" borderId="0" applyFont="0" applyFill="0" applyBorder="0" applyAlignment="0" applyProtection="0"/>
    <xf numFmtId="169" fontId="19" fillId="0" borderId="0" applyFont="0" applyFill="0" applyBorder="0" applyAlignment="0" applyProtection="0"/>
    <xf numFmtId="178" fontId="35" fillId="0" borderId="0" applyFont="0" applyFill="0" applyBorder="0" applyAlignment="0" applyProtection="0"/>
    <xf numFmtId="169" fontId="19" fillId="0" borderId="0" applyFont="0" applyFill="0" applyBorder="0" applyAlignment="0" applyProtection="0"/>
    <xf numFmtId="178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234" fontId="19" fillId="0" borderId="0" applyFont="0" applyFill="0" applyAlignment="0" applyProtection="0"/>
    <xf numFmtId="234" fontId="19" fillId="0" borderId="0" applyFont="0" applyFill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78" fontId="35" fillId="0" borderId="0" applyFont="0" applyFill="0" applyBorder="0" applyAlignment="0" applyProtection="0"/>
    <xf numFmtId="169" fontId="3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30" fontId="19" fillId="0" borderId="0" applyFont="0" applyFill="0" applyAlignment="0" applyProtection="0"/>
    <xf numFmtId="230" fontId="19" fillId="0" borderId="0" applyFont="0" applyFill="0" applyAlignment="0" applyProtection="0"/>
    <xf numFmtId="169" fontId="19" fillId="0" borderId="0" applyFont="0" applyFill="0" applyBorder="0" applyAlignment="0" applyProtection="0"/>
    <xf numFmtId="230" fontId="19" fillId="0" borderId="0" applyFont="0" applyFill="0" applyAlignment="0" applyProtection="0"/>
    <xf numFmtId="230" fontId="19" fillId="0" borderId="0" applyFont="0" applyFill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40" fillId="0" borderId="0" applyFont="0" applyFill="0" applyBorder="0" applyAlignment="0" applyProtection="0"/>
    <xf numFmtId="169" fontId="79" fillId="0" borderId="0" applyFont="0" applyFill="0" applyBorder="0" applyAlignment="0" applyProtection="0"/>
    <xf numFmtId="0" fontId="39" fillId="0" borderId="0" applyFont="0" applyFill="0" applyBorder="0" applyAlignment="0" applyProtection="0"/>
    <xf numFmtId="169" fontId="7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79" fillId="0" borderId="0" applyFont="0" applyFill="0" applyBorder="0" applyAlignment="0" applyProtection="0"/>
    <xf numFmtId="169" fontId="2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22" fontId="35" fillId="0" borderId="0" applyFont="0" applyFill="0" applyBorder="0" applyAlignment="0" applyProtection="0"/>
    <xf numFmtId="169" fontId="19" fillId="0" borderId="0" applyFont="0" applyFill="0" applyBorder="0" applyAlignment="0" applyProtection="0"/>
    <xf numFmtId="232" fontId="35" fillId="0" borderId="0" applyFont="0" applyFill="0" applyBorder="0" applyAlignment="0" applyProtection="0"/>
    <xf numFmtId="232" fontId="35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232" fontId="35" fillId="0" borderId="0" applyFont="0" applyFill="0" applyBorder="0" applyAlignment="0" applyProtection="0"/>
    <xf numFmtId="232" fontId="3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232" fontId="35" fillId="0" borderId="0" applyFont="0" applyFill="0" applyBorder="0" applyAlignment="0" applyProtection="0"/>
    <xf numFmtId="232" fontId="35" fillId="0" borderId="0" applyFont="0" applyFill="0" applyBorder="0" applyAlignment="0" applyProtection="0"/>
    <xf numFmtId="232" fontId="35" fillId="0" borderId="0" applyFont="0" applyFill="0" applyBorder="0" applyAlignment="0" applyProtection="0"/>
    <xf numFmtId="232" fontId="35" fillId="0" borderId="0" applyFont="0" applyFill="0" applyBorder="0" applyAlignment="0" applyProtection="0"/>
    <xf numFmtId="169" fontId="19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213" fontId="12" fillId="0" borderId="0" applyFont="0" applyFill="0" applyBorder="0" applyAlignment="0" applyProtection="0"/>
    <xf numFmtId="213" fontId="12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222" fontId="12" fillId="0" borderId="0" applyFont="0" applyFill="0" applyBorder="0" applyAlignment="0" applyProtection="0"/>
    <xf numFmtId="232" fontId="35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232" fontId="3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232" fontId="35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232" fontId="35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232" fontId="35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30" fontId="35" fillId="0" borderId="0" applyFont="0" applyFill="0" applyBorder="0" applyAlignment="0" applyProtection="0"/>
    <xf numFmtId="230" fontId="35" fillId="0" borderId="0" applyFont="0" applyFill="0" applyBorder="0" applyAlignment="0" applyProtection="0"/>
    <xf numFmtId="169" fontId="1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9" fillId="0" borderId="0" applyFont="0" applyFill="0" applyBorder="0" applyAlignment="0" applyProtection="0"/>
    <xf numFmtId="287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169" fontId="19" fillId="0" borderId="0" applyFont="0" applyFill="0" applyBorder="0" applyAlignment="0" applyProtection="0"/>
    <xf numFmtId="307" fontId="35" fillId="0" borderId="0" applyFont="0" applyFill="0" applyBorder="0" applyAlignment="0" applyProtection="0"/>
    <xf numFmtId="190" fontId="35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234" fontId="35" fillId="0" borderId="0" applyFont="0" applyFill="0" applyBorder="0" applyAlignment="0" applyProtection="0"/>
    <xf numFmtId="234" fontId="35" fillId="0" borderId="0" applyFont="0" applyFill="0" applyBorder="0" applyAlignment="0" applyProtection="0"/>
    <xf numFmtId="234" fontId="35" fillId="0" borderId="0" applyFont="0" applyFill="0" applyBorder="0" applyAlignment="0" applyProtection="0"/>
    <xf numFmtId="234" fontId="35" fillId="0" borderId="0" applyFont="0" applyFill="0" applyBorder="0" applyAlignment="0" applyProtection="0"/>
    <xf numFmtId="273" fontId="35" fillId="0" borderId="0" applyFont="0" applyFill="0" applyBorder="0" applyAlignment="0" applyProtection="0"/>
    <xf numFmtId="234" fontId="35" fillId="0" borderId="0" applyFont="0" applyFill="0" applyBorder="0" applyAlignment="0" applyProtection="0"/>
    <xf numFmtId="273" fontId="35" fillId="0" borderId="0" applyFont="0" applyFill="0" applyBorder="0" applyAlignment="0" applyProtection="0"/>
    <xf numFmtId="273" fontId="35" fillId="0" borderId="0" applyFont="0" applyFill="0" applyBorder="0" applyAlignment="0" applyProtection="0"/>
    <xf numFmtId="234" fontId="35" fillId="0" borderId="0" applyFont="0" applyFill="0" applyBorder="0" applyAlignment="0" applyProtection="0"/>
    <xf numFmtId="273" fontId="35" fillId="0" borderId="0" applyFont="0" applyFill="0" applyBorder="0" applyAlignment="0" applyProtection="0"/>
    <xf numFmtId="273" fontId="35" fillId="0" borderId="0" applyFont="0" applyFill="0" applyBorder="0" applyAlignment="0" applyProtection="0"/>
    <xf numFmtId="273" fontId="35" fillId="0" borderId="0" applyFont="0" applyFill="0" applyBorder="0" applyAlignment="0" applyProtection="0"/>
    <xf numFmtId="234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169" fontId="23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169" fontId="23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169" fontId="23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169" fontId="23" fillId="0" borderId="0" applyFont="0" applyFill="0" applyBorder="0" applyAlignment="0" applyProtection="0"/>
    <xf numFmtId="222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69" fontId="23" fillId="0" borderId="0" applyFont="0" applyFill="0" applyBorder="0" applyAlignment="0" applyProtection="0"/>
    <xf numFmtId="40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169" fontId="14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40" fontId="35" fillId="0" borderId="0" applyFont="0" applyFill="0" applyBorder="0" applyAlignment="0" applyProtection="0"/>
    <xf numFmtId="169" fontId="14" fillId="0" borderId="0" applyFont="0" applyFill="0" applyBorder="0" applyAlignment="0" applyProtection="0"/>
    <xf numFmtId="43" fontId="12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" fillId="0" borderId="0" applyFont="0" applyFill="0" applyBorder="0" applyAlignment="0" applyProtection="0"/>
    <xf numFmtId="232" fontId="35" fillId="0" borderId="0" applyFont="0" applyFill="0" applyBorder="0" applyAlignment="0" applyProtection="0"/>
    <xf numFmtId="169" fontId="19" fillId="0" borderId="0" applyFont="0" applyFill="0" applyBorder="0" applyAlignment="0" applyProtection="0"/>
    <xf numFmtId="232" fontId="35" fillId="0" borderId="0" applyFont="0" applyFill="0" applyBorder="0" applyAlignment="0" applyProtection="0"/>
    <xf numFmtId="43" fontId="12" fillId="0" borderId="0" applyFont="0" applyFill="0" applyBorder="0" applyAlignment="0" applyProtection="0"/>
    <xf numFmtId="169" fontId="14" fillId="0" borderId="0" applyFont="0" applyFill="0" applyBorder="0" applyAlignment="0" applyProtection="0"/>
    <xf numFmtId="235" fontId="12" fillId="0" borderId="0" applyFont="0" applyFill="0" applyBorder="0" applyAlignment="0" applyProtection="0"/>
    <xf numFmtId="235" fontId="12" fillId="0" borderId="0" applyFont="0" applyFill="0" applyBorder="0" applyAlignment="0" applyProtection="0"/>
    <xf numFmtId="235" fontId="12" fillId="0" borderId="0" applyFont="0" applyFill="0" applyBorder="0" applyAlignment="0" applyProtection="0"/>
    <xf numFmtId="235" fontId="12" fillId="0" borderId="0" applyFont="0" applyFill="0" applyBorder="0" applyAlignment="0" applyProtection="0"/>
    <xf numFmtId="235" fontId="12" fillId="0" borderId="0" applyFont="0" applyFill="0" applyBorder="0" applyAlignment="0" applyProtection="0"/>
    <xf numFmtId="232" fontId="35" fillId="0" borderId="0" applyFont="0" applyFill="0" applyBorder="0" applyAlignment="0" applyProtection="0"/>
    <xf numFmtId="236" fontId="12" fillId="0" borderId="0" applyFont="0" applyFill="0" applyBorder="0" applyAlignment="0" applyProtection="0"/>
    <xf numFmtId="232" fontId="35" fillId="0" borderId="0" applyFont="0" applyFill="0" applyBorder="0" applyAlignment="0" applyProtection="0"/>
    <xf numFmtId="237" fontId="12" fillId="0" borderId="0" applyFont="0" applyFill="0" applyBorder="0" applyAlignment="0" applyProtection="0"/>
    <xf numFmtId="232" fontId="35" fillId="0" borderId="0" applyFont="0" applyFill="0" applyBorder="0" applyAlignment="0" applyProtection="0"/>
    <xf numFmtId="235" fontId="12" fillId="0" borderId="0" applyFont="0" applyFill="0" applyBorder="0" applyAlignment="0" applyProtection="0"/>
    <xf numFmtId="232" fontId="3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232" fontId="35" fillId="0" borderId="0" applyFont="0" applyFill="0" applyBorder="0" applyAlignment="0" applyProtection="0"/>
    <xf numFmtId="300" fontId="17" fillId="0" borderId="0" applyFont="0" applyFill="0" applyBorder="0" applyAlignment="0" applyProtection="0"/>
    <xf numFmtId="169" fontId="14" fillId="0" borderId="0" applyFont="0" applyFill="0" applyBorder="0" applyAlignment="0" applyProtection="0"/>
    <xf numFmtId="300" fontId="17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300" fontId="17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232" fontId="35" fillId="0" borderId="0" applyFont="0" applyFill="0" applyBorder="0" applyAlignment="0" applyProtection="0"/>
    <xf numFmtId="169" fontId="23" fillId="0" borderId="0" applyFont="0" applyFill="0" applyBorder="0" applyAlignment="0" applyProtection="0"/>
    <xf numFmtId="232" fontId="35" fillId="0" borderId="0" applyFont="0" applyFill="0" applyBorder="0" applyAlignment="0" applyProtection="0"/>
    <xf numFmtId="232" fontId="35" fillId="0" borderId="0" applyFont="0" applyFill="0" applyBorder="0" applyAlignment="0" applyProtection="0"/>
    <xf numFmtId="169" fontId="14" fillId="0" borderId="0" applyFont="0" applyFill="0" applyBorder="0" applyAlignment="0" applyProtection="0"/>
    <xf numFmtId="225" fontId="35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225" fontId="35" fillId="0" borderId="0" applyFont="0" applyFill="0" applyBorder="0" applyAlignment="0" applyProtection="0"/>
    <xf numFmtId="225" fontId="35" fillId="0" borderId="0" applyFont="0" applyFill="0" applyBorder="0" applyAlignment="0" applyProtection="0"/>
    <xf numFmtId="225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43" fillId="0" borderId="0" applyFont="0" applyFill="0" applyBorder="0" applyAlignment="0" applyProtection="0"/>
    <xf numFmtId="169" fontId="43" fillId="0" borderId="0" applyFont="0" applyFill="0" applyBorder="0" applyAlignment="0" applyProtection="0"/>
    <xf numFmtId="169" fontId="43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43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43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82" fontId="12" fillId="0" borderId="0" applyFont="0" applyFill="0" applyBorder="0" applyAlignment="0" applyProtection="0"/>
    <xf numFmtId="267" fontId="12" fillId="0" borderId="0" applyFont="0" applyFill="0" applyBorder="0" applyAlignment="0" applyProtection="0"/>
    <xf numFmtId="267" fontId="12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3" fontId="14" fillId="0" borderId="0" applyFont="0" applyFill="0" applyBorder="0" applyAlignment="0" applyProtection="0"/>
    <xf numFmtId="3" fontId="14" fillId="0" borderId="0" applyFont="0" applyFill="0" applyBorder="0" applyAlignment="0" applyProtection="0"/>
    <xf numFmtId="3" fontId="14" fillId="0" borderId="0" applyFont="0" applyFill="0" applyBorder="0" applyAlignment="0" applyProtection="0"/>
    <xf numFmtId="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75" fontId="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0" fontId="45" fillId="0" borderId="8"/>
    <xf numFmtId="4" fontId="27" fillId="29" borderId="8">
      <protection locked="0"/>
    </xf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238" fontId="14" fillId="0" borderId="0" applyFont="0" applyFill="0" applyBorder="0" applyAlignment="0" applyProtection="0"/>
    <xf numFmtId="238" fontId="14" fillId="0" borderId="0" applyFont="0" applyFill="0" applyBorder="0" applyAlignment="0" applyProtection="0"/>
    <xf numFmtId="238" fontId="14" fillId="0" borderId="0" applyFont="0" applyFill="0" applyBorder="0" applyAlignment="0" applyProtection="0"/>
    <xf numFmtId="0" fontId="47" fillId="0" borderId="0" applyProtection="0"/>
    <xf numFmtId="0" fontId="47" fillId="0" borderId="0" applyProtection="0"/>
    <xf numFmtId="0" fontId="47" fillId="0" borderId="0" applyProtection="0"/>
    <xf numFmtId="0" fontId="47" fillId="0" borderId="0" applyProtection="0"/>
    <xf numFmtId="0" fontId="47" fillId="0" borderId="0" applyProtection="0"/>
    <xf numFmtId="0" fontId="46" fillId="0" borderId="0">
      <protection locked="0"/>
    </xf>
    <xf numFmtId="14" fontId="248" fillId="0" borderId="0" applyFont="0" applyFill="0" applyBorder="0" applyAlignment="0" applyProtection="0">
      <alignment horizontal="center"/>
    </xf>
    <xf numFmtId="188" fontId="19" fillId="0" borderId="0" applyFont="0" applyFill="0" applyBorder="0" applyAlignment="0" applyProtection="0"/>
    <xf numFmtId="242" fontId="19" fillId="0" borderId="0" applyFont="0" applyFill="0" applyBorder="0" applyAlignment="0" applyProtection="0"/>
    <xf numFmtId="242" fontId="19" fillId="0" borderId="0" applyFont="0" applyFill="0" applyBorder="0" applyAlignment="0" applyProtection="0"/>
    <xf numFmtId="0" fontId="249" fillId="0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6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2" fontId="47" fillId="0" borderId="0" applyProtection="0"/>
    <xf numFmtId="2" fontId="47" fillId="0" borderId="0" applyProtection="0"/>
    <xf numFmtId="2" fontId="47" fillId="0" borderId="0" applyProtection="0"/>
    <xf numFmtId="2" fontId="47" fillId="0" borderId="0" applyProtection="0"/>
    <xf numFmtId="2" fontId="47" fillId="0" borderId="0" applyProtection="0"/>
    <xf numFmtId="0" fontId="46" fillId="0" borderId="0">
      <protection locked="0"/>
    </xf>
    <xf numFmtId="0" fontId="50" fillId="89" borderId="0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30" borderId="81" applyBorder="0">
      <alignment horizontal="center"/>
    </xf>
    <xf numFmtId="0" fontId="50" fillId="90" borderId="0" applyBorder="0">
      <alignment horizontal="center"/>
    </xf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130" fillId="2" borderId="0" applyNumberFormat="0" applyBorder="0" applyAlignment="0" applyProtection="0"/>
    <xf numFmtId="0" fontId="130" fillId="2" borderId="0" applyNumberFormat="0" applyBorder="0" applyAlignment="0" applyProtection="0"/>
    <xf numFmtId="0" fontId="130" fillId="2" borderId="0" applyNumberFormat="0" applyBorder="0" applyAlignment="0" applyProtection="0"/>
    <xf numFmtId="0" fontId="130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4" fontId="27" fillId="31" borderId="8"/>
    <xf numFmtId="40" fontId="53" fillId="0" borderId="0">
      <alignment horizontal="left"/>
    </xf>
    <xf numFmtId="40" fontId="54" fillId="0" borderId="0" applyNumberFormat="0" applyAlignment="0">
      <alignment horizontal="left"/>
    </xf>
    <xf numFmtId="0" fontId="178" fillId="0" borderId="0" applyProtection="0">
      <alignment horizontal="right"/>
    </xf>
    <xf numFmtId="0" fontId="178" fillId="0" borderId="0" applyProtection="0">
      <alignment horizontal="right"/>
    </xf>
    <xf numFmtId="37" fontId="56" fillId="32" borderId="12" applyFill="0">
      <alignment vertical="center"/>
    </xf>
    <xf numFmtId="0" fontId="57" fillId="0" borderId="12" applyNumberFormat="0" applyAlignment="0" applyProtection="0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3">
      <alignment horizontal="left" vertical="center"/>
    </xf>
    <xf numFmtId="0" fontId="57" fillId="0" borderId="82">
      <alignment horizontal="left" vertical="center"/>
    </xf>
    <xf numFmtId="0" fontId="57" fillId="0" borderId="83">
      <alignment horizontal="left" vertical="center"/>
    </xf>
    <xf numFmtId="0" fontId="57" fillId="0" borderId="83">
      <alignment horizontal="left" vertical="center"/>
    </xf>
    <xf numFmtId="0" fontId="57" fillId="0" borderId="82">
      <alignment horizontal="left" vertical="center"/>
    </xf>
    <xf numFmtId="0" fontId="57" fillId="0" borderId="83">
      <alignment horizontal="left" vertical="center"/>
    </xf>
    <xf numFmtId="0" fontId="57" fillId="0" borderId="83">
      <alignment horizontal="left" vertical="center"/>
    </xf>
    <xf numFmtId="0" fontId="57" fillId="0" borderId="82">
      <alignment horizontal="left" vertical="center"/>
    </xf>
    <xf numFmtId="0" fontId="57" fillId="0" borderId="83">
      <alignment horizontal="left" vertical="center"/>
    </xf>
    <xf numFmtId="0" fontId="57" fillId="0" borderId="83">
      <alignment horizontal="left" vertical="center"/>
    </xf>
    <xf numFmtId="0" fontId="57" fillId="0" borderId="82">
      <alignment horizontal="left" vertical="center"/>
    </xf>
    <xf numFmtId="0" fontId="57" fillId="0" borderId="83">
      <alignment horizontal="left" vertical="center"/>
    </xf>
    <xf numFmtId="0" fontId="57" fillId="0" borderId="83">
      <alignment horizontal="left" vertical="center"/>
    </xf>
    <xf numFmtId="0" fontId="57" fillId="0" borderId="82">
      <alignment horizontal="left" vertical="center"/>
    </xf>
    <xf numFmtId="0" fontId="57" fillId="0" borderId="83">
      <alignment horizontal="left" vertical="center"/>
    </xf>
    <xf numFmtId="0" fontId="57" fillId="0" borderId="83">
      <alignment horizontal="left" vertical="center"/>
    </xf>
    <xf numFmtId="0" fontId="57" fillId="0" borderId="83">
      <alignment horizontal="left" vertical="center"/>
    </xf>
    <xf numFmtId="0" fontId="57" fillId="0" borderId="83">
      <alignment horizontal="left" vertical="center"/>
    </xf>
    <xf numFmtId="0" fontId="57" fillId="0" borderId="83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3">
      <alignment horizontal="left" vertical="center"/>
    </xf>
    <xf numFmtId="0" fontId="57" fillId="0" borderId="82">
      <alignment horizontal="left" vertical="center"/>
    </xf>
    <xf numFmtId="0" fontId="57" fillId="0" borderId="83">
      <alignment horizontal="left" vertical="center"/>
    </xf>
    <xf numFmtId="0" fontId="57" fillId="0" borderId="83">
      <alignment horizontal="left" vertical="center"/>
    </xf>
    <xf numFmtId="0" fontId="57" fillId="0" borderId="82">
      <alignment horizontal="left" vertical="center"/>
    </xf>
    <xf numFmtId="0" fontId="57" fillId="0" borderId="83">
      <alignment horizontal="left" vertical="center"/>
    </xf>
    <xf numFmtId="0" fontId="57" fillId="0" borderId="83">
      <alignment horizontal="left" vertical="center"/>
    </xf>
    <xf numFmtId="0" fontId="57" fillId="0" borderId="82">
      <alignment horizontal="left" vertical="center"/>
    </xf>
    <xf numFmtId="0" fontId="57" fillId="0" borderId="83">
      <alignment horizontal="left" vertical="center"/>
    </xf>
    <xf numFmtId="0" fontId="57" fillId="0" borderId="83">
      <alignment horizontal="left" vertical="center"/>
    </xf>
    <xf numFmtId="0" fontId="57" fillId="0" borderId="82">
      <alignment horizontal="left" vertical="center"/>
    </xf>
    <xf numFmtId="0" fontId="57" fillId="0" borderId="83">
      <alignment horizontal="left" vertical="center"/>
    </xf>
    <xf numFmtId="0" fontId="57" fillId="0" borderId="83">
      <alignment horizontal="left" vertical="center"/>
    </xf>
    <xf numFmtId="0" fontId="57" fillId="0" borderId="82">
      <alignment horizontal="left" vertical="center"/>
    </xf>
    <xf numFmtId="0" fontId="57" fillId="0" borderId="83">
      <alignment horizontal="left" vertical="center"/>
    </xf>
    <xf numFmtId="0" fontId="57" fillId="0" borderId="83">
      <alignment horizontal="left" vertical="center"/>
    </xf>
    <xf numFmtId="0" fontId="57" fillId="0" borderId="83">
      <alignment horizontal="left" vertical="center"/>
    </xf>
    <xf numFmtId="0" fontId="57" fillId="0" borderId="83">
      <alignment horizontal="left" vertical="center"/>
    </xf>
    <xf numFmtId="0" fontId="57" fillId="0" borderId="83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7" fillId="0" borderId="82">
      <alignment horizontal="left" vertical="center"/>
    </xf>
    <xf numFmtId="0" fontId="56" fillId="0" borderId="14" applyNumberFormat="0" applyFill="0">
      <alignment horizontal="centerContinuous" vertical="top"/>
    </xf>
    <xf numFmtId="0" fontId="112" fillId="0" borderId="56" applyNumberFormat="0" applyFill="0" applyAlignment="0" applyProtection="0"/>
    <xf numFmtId="0" fontId="112" fillId="0" borderId="56" applyNumberFormat="0" applyFill="0" applyAlignment="0" applyProtection="0"/>
    <xf numFmtId="0" fontId="112" fillId="0" borderId="56" applyNumberFormat="0" applyFill="0" applyAlignment="0" applyProtection="0"/>
    <xf numFmtId="0" fontId="112" fillId="0" borderId="56" applyNumberFormat="0" applyFill="0" applyAlignment="0" applyProtection="0"/>
    <xf numFmtId="0" fontId="112" fillId="0" borderId="56" applyNumberFormat="0" applyFill="0" applyAlignment="0" applyProtection="0"/>
    <xf numFmtId="0" fontId="112" fillId="0" borderId="56" applyNumberFormat="0" applyFill="0" applyAlignment="0" applyProtection="0"/>
    <xf numFmtId="0" fontId="199" fillId="0" borderId="62" applyNumberFormat="0" applyFill="0" applyAlignment="0" applyProtection="0"/>
    <xf numFmtId="0" fontId="199" fillId="0" borderId="62" applyNumberFormat="0" applyFill="0" applyAlignment="0" applyProtection="0"/>
    <xf numFmtId="0" fontId="199" fillId="0" borderId="62" applyNumberFormat="0" applyFill="0" applyAlignment="0" applyProtection="0"/>
    <xf numFmtId="0" fontId="199" fillId="0" borderId="62" applyNumberFormat="0" applyFill="0" applyAlignment="0" applyProtection="0"/>
    <xf numFmtId="0" fontId="199" fillId="0" borderId="62" applyNumberFormat="0" applyFill="0" applyAlignment="0" applyProtection="0"/>
    <xf numFmtId="0" fontId="60" fillId="0" borderId="15" applyNumberFormat="0" applyFill="0" applyAlignment="0" applyProtection="0"/>
    <xf numFmtId="0" fontId="199" fillId="0" borderId="62" applyNumberFormat="0" applyFill="0" applyAlignment="0" applyProtection="0"/>
    <xf numFmtId="0" fontId="199" fillId="0" borderId="62" applyNumberFormat="0" applyFill="0" applyAlignment="0" applyProtection="0"/>
    <xf numFmtId="0" fontId="199" fillId="0" borderId="62" applyNumberFormat="0" applyFill="0" applyAlignment="0" applyProtection="0"/>
    <xf numFmtId="0" fontId="199" fillId="0" borderId="62" applyNumberFormat="0" applyFill="0" applyAlignment="0" applyProtection="0"/>
    <xf numFmtId="0" fontId="199" fillId="0" borderId="62" applyNumberFormat="0" applyFill="0" applyAlignment="0" applyProtection="0"/>
    <xf numFmtId="0" fontId="60" fillId="0" borderId="15" applyNumberFormat="0" applyFill="0" applyAlignment="0" applyProtection="0"/>
    <xf numFmtId="0" fontId="60" fillId="0" borderId="15" applyNumberFormat="0" applyFill="0" applyAlignment="0" applyProtection="0"/>
    <xf numFmtId="0" fontId="60" fillId="0" borderId="15" applyNumberFormat="0" applyFill="0" applyAlignment="0" applyProtection="0"/>
    <xf numFmtId="0" fontId="60" fillId="0" borderId="15" applyNumberFormat="0" applyFill="0" applyAlignment="0" applyProtection="0"/>
    <xf numFmtId="0" fontId="112" fillId="0" borderId="56" applyNumberFormat="0" applyFill="0" applyAlignment="0" applyProtection="0"/>
    <xf numFmtId="0" fontId="112" fillId="0" borderId="56" applyNumberFormat="0" applyFill="0" applyAlignment="0" applyProtection="0"/>
    <xf numFmtId="0" fontId="113" fillId="0" borderId="16" applyNumberFormat="0" applyFill="0" applyAlignment="0" applyProtection="0"/>
    <xf numFmtId="0" fontId="113" fillId="0" borderId="16" applyNumberFormat="0" applyFill="0" applyAlignment="0" applyProtection="0"/>
    <xf numFmtId="0" fontId="113" fillId="0" borderId="16" applyNumberFormat="0" applyFill="0" applyAlignment="0" applyProtection="0"/>
    <xf numFmtId="0" fontId="113" fillId="0" borderId="16" applyNumberFormat="0" applyFill="0" applyAlignment="0" applyProtection="0"/>
    <xf numFmtId="0" fontId="113" fillId="0" borderId="16" applyNumberFormat="0" applyFill="0" applyAlignment="0" applyProtection="0"/>
    <xf numFmtId="0" fontId="113" fillId="0" borderId="16" applyNumberFormat="0" applyFill="0" applyAlignment="0" applyProtection="0"/>
    <xf numFmtId="0" fontId="200" fillId="0" borderId="63" applyNumberFormat="0" applyFill="0" applyAlignment="0" applyProtection="0"/>
    <xf numFmtId="0" fontId="200" fillId="0" borderId="63" applyNumberFormat="0" applyFill="0" applyAlignment="0" applyProtection="0"/>
    <xf numFmtId="0" fontId="200" fillId="0" borderId="63" applyNumberFormat="0" applyFill="0" applyAlignment="0" applyProtection="0"/>
    <xf numFmtId="0" fontId="200" fillId="0" borderId="63" applyNumberFormat="0" applyFill="0" applyAlignment="0" applyProtection="0"/>
    <xf numFmtId="0" fontId="200" fillId="0" borderId="63" applyNumberFormat="0" applyFill="0" applyAlignment="0" applyProtection="0"/>
    <xf numFmtId="0" fontId="61" fillId="0" borderId="16" applyNumberFormat="0" applyFill="0" applyAlignment="0" applyProtection="0"/>
    <xf numFmtId="0" fontId="200" fillId="0" borderId="63" applyNumberFormat="0" applyFill="0" applyAlignment="0" applyProtection="0"/>
    <xf numFmtId="0" fontId="200" fillId="0" borderId="63" applyNumberFormat="0" applyFill="0" applyAlignment="0" applyProtection="0"/>
    <xf numFmtId="0" fontId="200" fillId="0" borderId="63" applyNumberFormat="0" applyFill="0" applyAlignment="0" applyProtection="0"/>
    <xf numFmtId="0" fontId="200" fillId="0" borderId="63" applyNumberFormat="0" applyFill="0" applyAlignment="0" applyProtection="0"/>
    <xf numFmtId="0" fontId="200" fillId="0" borderId="63" applyNumberFormat="0" applyFill="0" applyAlignment="0" applyProtection="0"/>
    <xf numFmtId="0" fontId="61" fillId="0" borderId="16" applyNumberFormat="0" applyFill="0" applyAlignment="0" applyProtection="0"/>
    <xf numFmtId="0" fontId="61" fillId="0" borderId="16" applyNumberFormat="0" applyFill="0" applyAlignment="0" applyProtection="0"/>
    <xf numFmtId="0" fontId="61" fillId="0" borderId="16" applyNumberFormat="0" applyFill="0" applyAlignment="0" applyProtection="0"/>
    <xf numFmtId="0" fontId="61" fillId="0" borderId="16" applyNumberFormat="0" applyFill="0" applyAlignment="0" applyProtection="0"/>
    <xf numFmtId="0" fontId="113" fillId="0" borderId="16" applyNumberFormat="0" applyFill="0" applyAlignment="0" applyProtection="0"/>
    <xf numFmtId="0" fontId="113" fillId="0" borderId="16" applyNumberFormat="0" applyFill="0" applyAlignment="0" applyProtection="0"/>
    <xf numFmtId="0" fontId="114" fillId="0" borderId="57" applyNumberFormat="0" applyFill="0" applyAlignment="0" applyProtection="0"/>
    <xf numFmtId="0" fontId="114" fillId="0" borderId="57" applyNumberFormat="0" applyFill="0" applyAlignment="0" applyProtection="0"/>
    <xf numFmtId="0" fontId="114" fillId="0" borderId="57" applyNumberFormat="0" applyFill="0" applyAlignment="0" applyProtection="0"/>
    <xf numFmtId="0" fontId="114" fillId="0" borderId="57" applyNumberFormat="0" applyFill="0" applyAlignment="0" applyProtection="0"/>
    <xf numFmtId="0" fontId="114" fillId="0" borderId="57" applyNumberFormat="0" applyFill="0" applyAlignment="0" applyProtection="0"/>
    <xf numFmtId="0" fontId="114" fillId="0" borderId="57" applyNumberFormat="0" applyFill="0" applyAlignment="0" applyProtection="0"/>
    <xf numFmtId="0" fontId="201" fillId="0" borderId="64" applyNumberFormat="0" applyFill="0" applyAlignment="0" applyProtection="0"/>
    <xf numFmtId="0" fontId="201" fillId="0" borderId="64" applyNumberFormat="0" applyFill="0" applyAlignment="0" applyProtection="0"/>
    <xf numFmtId="0" fontId="201" fillId="0" borderId="64" applyNumberFormat="0" applyFill="0" applyAlignment="0" applyProtection="0"/>
    <xf numFmtId="0" fontId="201" fillId="0" borderId="64" applyNumberFormat="0" applyFill="0" applyAlignment="0" applyProtection="0"/>
    <xf numFmtId="0" fontId="201" fillId="0" borderId="64" applyNumberFormat="0" applyFill="0" applyAlignment="0" applyProtection="0"/>
    <xf numFmtId="0" fontId="62" fillId="0" borderId="17" applyNumberFormat="0" applyFill="0" applyAlignment="0" applyProtection="0"/>
    <xf numFmtId="0" fontId="201" fillId="0" borderId="64" applyNumberFormat="0" applyFill="0" applyAlignment="0" applyProtection="0"/>
    <xf numFmtId="0" fontId="201" fillId="0" borderId="64" applyNumberFormat="0" applyFill="0" applyAlignment="0" applyProtection="0"/>
    <xf numFmtId="0" fontId="201" fillId="0" borderId="64" applyNumberFormat="0" applyFill="0" applyAlignment="0" applyProtection="0"/>
    <xf numFmtId="0" fontId="201" fillId="0" borderId="64" applyNumberFormat="0" applyFill="0" applyAlignment="0" applyProtection="0"/>
    <xf numFmtId="0" fontId="201" fillId="0" borderId="64" applyNumberFormat="0" applyFill="0" applyAlignment="0" applyProtection="0"/>
    <xf numFmtId="0" fontId="62" fillId="0" borderId="17" applyNumberFormat="0" applyFill="0" applyAlignment="0" applyProtection="0"/>
    <xf numFmtId="0" fontId="62" fillId="0" borderId="17" applyNumberFormat="0" applyFill="0" applyAlignment="0" applyProtection="0"/>
    <xf numFmtId="0" fontId="62" fillId="0" borderId="17" applyNumberFormat="0" applyFill="0" applyAlignment="0" applyProtection="0"/>
    <xf numFmtId="0" fontId="62" fillId="0" borderId="17" applyNumberFormat="0" applyFill="0" applyAlignment="0" applyProtection="0"/>
    <xf numFmtId="0" fontId="114" fillId="0" borderId="57" applyNumberFormat="0" applyFill="0" applyAlignment="0" applyProtection="0"/>
    <xf numFmtId="0" fontId="114" fillId="0" borderId="57" applyNumberFormat="0" applyFill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40" fontId="132" fillId="0" borderId="0"/>
    <xf numFmtId="0" fontId="59" fillId="0" borderId="0" applyNumberFormat="0" applyFill="0" applyBorder="0" applyAlignment="0" applyProtection="0"/>
    <xf numFmtId="40" fontId="132" fillId="0" borderId="0"/>
    <xf numFmtId="40" fontId="132" fillId="0" borderId="0"/>
    <xf numFmtId="40" fontId="132" fillId="0" borderId="0"/>
    <xf numFmtId="0" fontId="250" fillId="0" borderId="0">
      <protection locked="0"/>
    </xf>
    <xf numFmtId="0" fontId="251" fillId="0" borderId="0" applyProtection="0"/>
    <xf numFmtId="0" fontId="251" fillId="0" borderId="0" applyProtection="0"/>
    <xf numFmtId="0" fontId="251" fillId="0" borderId="0" applyProtection="0"/>
    <xf numFmtId="0" fontId="251" fillId="0" borderId="0" applyProtection="0"/>
    <xf numFmtId="0" fontId="251" fillId="0" borderId="0" applyProtection="0"/>
    <xf numFmtId="0" fontId="63" fillId="0" borderId="0">
      <protection locked="0"/>
    </xf>
    <xf numFmtId="0" fontId="57" fillId="0" borderId="0" applyProtection="0"/>
    <xf numFmtId="0" fontId="57" fillId="0" borderId="0" applyProtection="0"/>
    <xf numFmtId="0" fontId="57" fillId="0" borderId="0" applyProtection="0"/>
    <xf numFmtId="0" fontId="57" fillId="0" borderId="0" applyProtection="0"/>
    <xf numFmtId="0" fontId="57" fillId="0" borderId="0" applyProtection="0"/>
    <xf numFmtId="0" fontId="63" fillId="0" borderId="0"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226" fillId="0" borderId="0" applyFont="0" applyFill="0" applyBorder="0" applyAlignment="0" applyProtection="0"/>
    <xf numFmtId="174" fontId="12" fillId="0" borderId="0" applyFont="0" applyFill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10" fontId="8" fillId="34" borderId="61" applyNumberFormat="0" applyBorder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204" fillId="52" borderId="65" applyNumberFormat="0" applyAlignment="0" applyProtection="0"/>
    <xf numFmtId="0" fontId="204" fillId="52" borderId="65" applyNumberFormat="0" applyAlignment="0" applyProtection="0"/>
    <xf numFmtId="0" fontId="204" fillId="52" borderId="65" applyNumberFormat="0" applyAlignment="0" applyProtection="0"/>
    <xf numFmtId="0" fontId="204" fillId="52" borderId="6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1" fontId="14" fillId="0" borderId="0" applyFont="0" applyFill="0" applyBorder="0" applyAlignment="0" applyProtection="0"/>
    <xf numFmtId="0" fontId="226" fillId="0" borderId="0" applyFont="0" applyFill="0" applyBorder="0" applyAlignment="0" applyProtection="0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43" fontId="52" fillId="0" borderId="18"/>
    <xf numFmtId="169" fontId="52" fillId="0" borderId="18"/>
    <xf numFmtId="43" fontId="52" fillId="0" borderId="18"/>
    <xf numFmtId="43" fontId="52" fillId="0" borderId="18"/>
    <xf numFmtId="169" fontId="52" fillId="0" borderId="18"/>
    <xf numFmtId="43" fontId="52" fillId="0" borderId="18"/>
    <xf numFmtId="43" fontId="52" fillId="0" borderId="18"/>
    <xf numFmtId="169" fontId="52" fillId="0" borderId="18"/>
    <xf numFmtId="43" fontId="52" fillId="0" borderId="18"/>
    <xf numFmtId="43" fontId="52" fillId="0" borderId="18"/>
    <xf numFmtId="169" fontId="52" fillId="0" borderId="18"/>
    <xf numFmtId="43" fontId="52" fillId="0" borderId="18"/>
    <xf numFmtId="43" fontId="52" fillId="0" borderId="18"/>
    <xf numFmtId="0" fontId="71" fillId="0" borderId="19" applyNumberFormat="0" applyFill="0" applyAlignment="0" applyProtection="0"/>
    <xf numFmtId="0" fontId="71" fillId="0" borderId="19" applyNumberFormat="0" applyFill="0" applyAlignment="0" applyProtection="0"/>
    <xf numFmtId="0" fontId="71" fillId="0" borderId="19" applyNumberFormat="0" applyFill="0" applyAlignment="0" applyProtection="0"/>
    <xf numFmtId="0" fontId="71" fillId="0" borderId="19" applyNumberFormat="0" applyFill="0" applyAlignment="0" applyProtection="0"/>
    <xf numFmtId="0" fontId="71" fillId="0" borderId="19" applyNumberFormat="0" applyFill="0" applyAlignment="0" applyProtection="0"/>
    <xf numFmtId="0" fontId="71" fillId="0" borderId="19" applyNumberFormat="0" applyFill="0" applyAlignment="0" applyProtection="0"/>
    <xf numFmtId="0" fontId="207" fillId="0" borderId="67" applyNumberFormat="0" applyFill="0" applyAlignment="0" applyProtection="0"/>
    <xf numFmtId="0" fontId="207" fillId="0" borderId="67" applyNumberFormat="0" applyFill="0" applyAlignment="0" applyProtection="0"/>
    <xf numFmtId="0" fontId="207" fillId="0" borderId="67" applyNumberFormat="0" applyFill="0" applyAlignment="0" applyProtection="0"/>
    <xf numFmtId="0" fontId="207" fillId="0" borderId="67" applyNumberFormat="0" applyFill="0" applyAlignment="0" applyProtection="0"/>
    <xf numFmtId="0" fontId="207" fillId="0" borderId="67" applyNumberFormat="0" applyFill="0" applyAlignment="0" applyProtection="0"/>
    <xf numFmtId="0" fontId="71" fillId="0" borderId="19" applyNumberFormat="0" applyFill="0" applyAlignment="0" applyProtection="0"/>
    <xf numFmtId="0" fontId="207" fillId="0" borderId="67" applyNumberFormat="0" applyFill="0" applyAlignment="0" applyProtection="0"/>
    <xf numFmtId="0" fontId="207" fillId="0" borderId="67" applyNumberFormat="0" applyFill="0" applyAlignment="0" applyProtection="0"/>
    <xf numFmtId="0" fontId="207" fillId="0" borderId="67" applyNumberFormat="0" applyFill="0" applyAlignment="0" applyProtection="0"/>
    <xf numFmtId="0" fontId="207" fillId="0" borderId="67" applyNumberFormat="0" applyFill="0" applyAlignment="0" applyProtection="0"/>
    <xf numFmtId="0" fontId="207" fillId="0" borderId="67" applyNumberFormat="0" applyFill="0" applyAlignment="0" applyProtection="0"/>
    <xf numFmtId="0" fontId="207" fillId="0" borderId="67" applyNumberFormat="0" applyFill="0" applyAlignment="0" applyProtection="0"/>
    <xf numFmtId="0" fontId="207" fillId="0" borderId="67" applyNumberFormat="0" applyFill="0" applyAlignment="0" applyProtection="0"/>
    <xf numFmtId="0" fontId="207" fillId="0" borderId="67" applyNumberFormat="0" applyFill="0" applyAlignment="0" applyProtection="0"/>
    <xf numFmtId="0" fontId="71" fillId="0" borderId="19" applyNumberFormat="0" applyFill="0" applyAlignment="0" applyProtection="0"/>
    <xf numFmtId="0" fontId="71" fillId="0" borderId="19" applyNumberFormat="0" applyFill="0" applyAlignment="0" applyProtection="0"/>
    <xf numFmtId="0" fontId="71" fillId="0" borderId="19" applyNumberFormat="0" applyFill="0" applyAlignment="0" applyProtection="0"/>
    <xf numFmtId="0" fontId="71" fillId="0" borderId="19" applyNumberFormat="0" applyFill="0" applyAlignment="0" applyProtection="0"/>
    <xf numFmtId="0" fontId="71" fillId="0" borderId="19" applyNumberFormat="0" applyFill="0" applyAlignment="0" applyProtection="0"/>
    <xf numFmtId="0" fontId="71" fillId="0" borderId="19" applyNumberFormat="0" applyFill="0" applyAlignment="0" applyProtection="0"/>
    <xf numFmtId="175" fontId="52" fillId="0" borderId="20"/>
    <xf numFmtId="175" fontId="52" fillId="0" borderId="20"/>
    <xf numFmtId="0" fontId="72" fillId="0" borderId="0"/>
    <xf numFmtId="0" fontId="33" fillId="0" borderId="0"/>
    <xf numFmtId="0" fontId="72" fillId="0" borderId="0"/>
    <xf numFmtId="0" fontId="33" fillId="0" borderId="0"/>
    <xf numFmtId="0" fontId="73" fillId="0" borderId="0"/>
    <xf numFmtId="0" fontId="184" fillId="0" borderId="14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93" fontId="19" fillId="0" borderId="0"/>
    <xf numFmtId="0" fontId="12" fillId="0" borderId="0" applyFont="0" applyFill="0" applyBorder="0" applyAlignment="0" applyProtection="0"/>
    <xf numFmtId="0" fontId="74" fillId="16" borderId="0" applyNumberFormat="0" applyBorder="0" applyAlignment="0" applyProtection="0"/>
    <xf numFmtId="0" fontId="74" fillId="16" borderId="0" applyNumberFormat="0" applyBorder="0" applyAlignment="0" applyProtection="0"/>
    <xf numFmtId="0" fontId="74" fillId="16" borderId="0" applyNumberFormat="0" applyBorder="0" applyAlignment="0" applyProtection="0"/>
    <xf numFmtId="0" fontId="74" fillId="16" borderId="0" applyNumberFormat="0" applyBorder="0" applyAlignment="0" applyProtection="0"/>
    <xf numFmtId="0" fontId="74" fillId="16" borderId="0" applyNumberFormat="0" applyBorder="0" applyAlignment="0" applyProtection="0"/>
    <xf numFmtId="0" fontId="74" fillId="16" borderId="0" applyNumberFormat="0" applyBorder="0" applyAlignment="0" applyProtection="0"/>
    <xf numFmtId="0" fontId="203" fillId="48" borderId="0" applyNumberFormat="0" applyBorder="0" applyAlignment="0" applyProtection="0"/>
    <xf numFmtId="0" fontId="203" fillId="48" borderId="0" applyNumberFormat="0" applyBorder="0" applyAlignment="0" applyProtection="0"/>
    <xf numFmtId="0" fontId="203" fillId="48" borderId="0" applyNumberFormat="0" applyBorder="0" applyAlignment="0" applyProtection="0"/>
    <xf numFmtId="0" fontId="203" fillId="48" borderId="0" applyNumberFormat="0" applyBorder="0" applyAlignment="0" applyProtection="0"/>
    <xf numFmtId="0" fontId="203" fillId="48" borderId="0" applyNumberFormat="0" applyBorder="0" applyAlignment="0" applyProtection="0"/>
    <xf numFmtId="0" fontId="74" fillId="16" borderId="0" applyNumberFormat="0" applyBorder="0" applyAlignment="0" applyProtection="0"/>
    <xf numFmtId="0" fontId="74" fillId="16" borderId="0" applyNumberFormat="0" applyBorder="0" applyAlignment="0" applyProtection="0"/>
    <xf numFmtId="0" fontId="74" fillId="16" borderId="0" applyNumberFormat="0" applyBorder="0" applyAlignment="0" applyProtection="0"/>
    <xf numFmtId="0" fontId="74" fillId="16" borderId="0" applyNumberFormat="0" applyBorder="0" applyAlignment="0" applyProtection="0"/>
    <xf numFmtId="0" fontId="74" fillId="16" borderId="0" applyNumberFormat="0" applyBorder="0" applyAlignment="0" applyProtection="0"/>
    <xf numFmtId="0" fontId="134" fillId="48" borderId="0" applyNumberFormat="0" applyBorder="0" applyAlignment="0" applyProtection="0"/>
    <xf numFmtId="0" fontId="134" fillId="48" borderId="0" applyNumberFormat="0" applyBorder="0" applyAlignment="0" applyProtection="0"/>
    <xf numFmtId="0" fontId="134" fillId="48" borderId="0" applyNumberFormat="0" applyBorder="0" applyAlignment="0" applyProtection="0"/>
    <xf numFmtId="0" fontId="134" fillId="48" borderId="0" applyNumberFormat="0" applyBorder="0" applyAlignment="0" applyProtection="0"/>
    <xf numFmtId="0" fontId="203" fillId="48" borderId="0" applyNumberFormat="0" applyBorder="0" applyAlignment="0" applyProtection="0"/>
    <xf numFmtId="0" fontId="203" fillId="48" borderId="0" applyNumberFormat="0" applyBorder="0" applyAlignment="0" applyProtection="0"/>
    <xf numFmtId="0" fontId="203" fillId="48" borderId="0" applyNumberFormat="0" applyBorder="0" applyAlignment="0" applyProtection="0"/>
    <xf numFmtId="0" fontId="74" fillId="16" borderId="0" applyNumberFormat="0" applyBorder="0" applyAlignment="0" applyProtection="0"/>
    <xf numFmtId="0" fontId="74" fillId="16" borderId="0" applyNumberFormat="0" applyBorder="0" applyAlignment="0" applyProtection="0"/>
    <xf numFmtId="0" fontId="74" fillId="16" borderId="0" applyNumberFormat="0" applyBorder="0" applyAlignment="0" applyProtection="0"/>
    <xf numFmtId="0" fontId="74" fillId="16" borderId="0" applyNumberFormat="0" applyBorder="0" applyAlignment="0" applyProtection="0"/>
    <xf numFmtId="0" fontId="74" fillId="16" borderId="0" applyNumberFormat="0" applyBorder="0" applyAlignment="0" applyProtection="0"/>
    <xf numFmtId="0" fontId="74" fillId="16" borderId="0" applyNumberFormat="0" applyBorder="0" applyAlignment="0" applyProtection="0"/>
    <xf numFmtId="37" fontId="75" fillId="0" borderId="0"/>
    <xf numFmtId="0" fontId="14" fillId="0" borderId="0"/>
    <xf numFmtId="0" fontId="72" fillId="0" borderId="0"/>
    <xf numFmtId="0" fontId="33" fillId="0" borderId="0"/>
    <xf numFmtId="0" fontId="33" fillId="0" borderId="0"/>
    <xf numFmtId="188" fontId="77" fillId="0" borderId="0"/>
    <xf numFmtId="188" fontId="77" fillId="0" borderId="0"/>
    <xf numFmtId="0" fontId="77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79" fillId="0" borderId="0"/>
    <xf numFmtId="0" fontId="34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0" fillId="0" borderId="0"/>
    <xf numFmtId="0" fontId="8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2" fillId="0" borderId="0"/>
    <xf numFmtId="0" fontId="12" fillId="0" borderId="0"/>
    <xf numFmtId="0" fontId="19" fillId="0" borderId="0" applyBorder="0"/>
    <xf numFmtId="0" fontId="12" fillId="0" borderId="0"/>
    <xf numFmtId="0" fontId="12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6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0" fillId="0" borderId="0"/>
    <xf numFmtId="0" fontId="170" fillId="0" borderId="0"/>
    <xf numFmtId="0" fontId="80" fillId="0" borderId="0"/>
    <xf numFmtId="0" fontId="1" fillId="0" borderId="0"/>
    <xf numFmtId="0" fontId="80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34" fillId="0" borderId="0"/>
    <xf numFmtId="0" fontId="34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19" fillId="0" borderId="0"/>
    <xf numFmtId="0" fontId="19" fillId="0" borderId="0"/>
    <xf numFmtId="0" fontId="8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1" fillId="0" borderId="0"/>
    <xf numFmtId="37" fontId="82" fillId="0" borderId="0">
      <alignment vertical="center"/>
    </xf>
    <xf numFmtId="37" fontId="82" fillId="0" borderId="0">
      <alignment vertical="center"/>
    </xf>
    <xf numFmtId="0" fontId="21" fillId="0" borderId="0"/>
    <xf numFmtId="0" fontId="21" fillId="0" borderId="0"/>
    <xf numFmtId="0" fontId="35" fillId="0" borderId="0"/>
    <xf numFmtId="0" fontId="35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34" fillId="0" borderId="0"/>
    <xf numFmtId="0" fontId="3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19" fillId="0" borderId="0"/>
    <xf numFmtId="0" fontId="35" fillId="0" borderId="0"/>
    <xf numFmtId="0" fontId="23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79" fillId="0" borderId="0"/>
    <xf numFmtId="0" fontId="21" fillId="0" borderId="0">
      <alignment vertical="center"/>
    </xf>
    <xf numFmtId="0" fontId="21" fillId="0" borderId="0">
      <alignment vertical="center"/>
    </xf>
    <xf numFmtId="0" fontId="1" fillId="0" borderId="0"/>
    <xf numFmtId="0" fontId="21" fillId="0" borderId="0">
      <alignment vertical="center"/>
    </xf>
    <xf numFmtId="0" fontId="21" fillId="0" borderId="0">
      <alignment vertical="center"/>
    </xf>
    <xf numFmtId="0" fontId="1" fillId="0" borderId="0"/>
    <xf numFmtId="0" fontId="23" fillId="0" borderId="0"/>
    <xf numFmtId="0" fontId="23" fillId="0" borderId="0"/>
    <xf numFmtId="0" fontId="1" fillId="0" borderId="0"/>
    <xf numFmtId="0" fontId="34" fillId="0" borderId="0"/>
    <xf numFmtId="0" fontId="34" fillId="0" borderId="0"/>
    <xf numFmtId="0" fontId="21" fillId="0" borderId="0"/>
    <xf numFmtId="0" fontId="1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>
      <alignment vertical="center"/>
    </xf>
    <xf numFmtId="0" fontId="80" fillId="0" borderId="0"/>
    <xf numFmtId="0" fontId="19" fillId="0" borderId="0"/>
    <xf numFmtId="0" fontId="19" fillId="0" borderId="0"/>
    <xf numFmtId="0" fontId="19" fillId="0" borderId="0"/>
    <xf numFmtId="0" fontId="80" fillId="0" borderId="0"/>
    <xf numFmtId="0" fontId="80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2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9" fillId="0" borderId="0"/>
    <xf numFmtId="0" fontId="120" fillId="0" borderId="0">
      <alignment vertical="center"/>
    </xf>
    <xf numFmtId="0" fontId="19" fillId="0" borderId="0"/>
    <xf numFmtId="0" fontId="19" fillId="0" borderId="0"/>
    <xf numFmtId="0" fontId="120" fillId="0" borderId="0">
      <alignment vertical="center"/>
    </xf>
    <xf numFmtId="0" fontId="19" fillId="0" borderId="0"/>
    <xf numFmtId="0" fontId="19" fillId="0" borderId="0"/>
    <xf numFmtId="0" fontId="120" fillId="0" borderId="0">
      <alignment vertical="center"/>
    </xf>
    <xf numFmtId="0" fontId="19" fillId="0" borderId="0"/>
    <xf numFmtId="0" fontId="19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5" fillId="0" borderId="0"/>
    <xf numFmtId="0" fontId="35" fillId="0" borderId="0"/>
    <xf numFmtId="0" fontId="3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3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35" fillId="0" borderId="0"/>
    <xf numFmtId="0" fontId="35" fillId="0" borderId="0"/>
    <xf numFmtId="0" fontId="35" fillId="0" borderId="0"/>
    <xf numFmtId="0" fontId="2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253" fillId="0" borderId="0"/>
    <xf numFmtId="0" fontId="35" fillId="0" borderId="0"/>
    <xf numFmtId="0" fontId="12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Border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35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35" fillId="0" borderId="0"/>
    <xf numFmtId="0" fontId="35" fillId="0" borderId="0"/>
    <xf numFmtId="0" fontId="116" fillId="0" borderId="0">
      <alignment vertical="center"/>
    </xf>
    <xf numFmtId="0" fontId="116" fillId="0" borderId="0">
      <alignment vertical="center"/>
    </xf>
    <xf numFmtId="0" fontId="19" fillId="0" borderId="0"/>
    <xf numFmtId="0" fontId="116" fillId="0" borderId="0">
      <alignment vertical="center"/>
    </xf>
    <xf numFmtId="0" fontId="116" fillId="0" borderId="0">
      <alignment vertical="center"/>
    </xf>
    <xf numFmtId="0" fontId="19" fillId="0" borderId="0"/>
    <xf numFmtId="0" fontId="116" fillId="0" borderId="0">
      <alignment vertical="center"/>
    </xf>
    <xf numFmtId="0" fontId="116" fillId="0" borderId="0">
      <alignment vertical="center"/>
    </xf>
    <xf numFmtId="0" fontId="35" fillId="0" borderId="0"/>
    <xf numFmtId="0" fontId="116" fillId="0" borderId="0">
      <alignment vertical="center"/>
    </xf>
    <xf numFmtId="0" fontId="19" fillId="0" borderId="0"/>
    <xf numFmtId="0" fontId="35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 applyBorder="0"/>
    <xf numFmtId="0" fontId="12" fillId="0" borderId="0"/>
    <xf numFmtId="0" fontId="12" fillId="0" borderId="0"/>
    <xf numFmtId="0" fontId="12" fillId="0" borderId="0"/>
    <xf numFmtId="0" fontId="19" fillId="0" borderId="0" applyBorder="0"/>
    <xf numFmtId="0" fontId="79" fillId="0" borderId="0"/>
    <xf numFmtId="0" fontId="79" fillId="0" borderId="0"/>
    <xf numFmtId="0" fontId="1" fillId="0" borderId="0"/>
    <xf numFmtId="0" fontId="79" fillId="0" borderId="0"/>
    <xf numFmtId="0" fontId="79" fillId="0" borderId="0"/>
    <xf numFmtId="0" fontId="79" fillId="0" borderId="0"/>
    <xf numFmtId="0" fontId="19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81" fillId="0" borderId="0"/>
    <xf numFmtId="0" fontId="1" fillId="0" borderId="0"/>
    <xf numFmtId="0" fontId="181" fillId="0" borderId="0"/>
    <xf numFmtId="0" fontId="1" fillId="0" borderId="0"/>
    <xf numFmtId="0" fontId="181" fillId="0" borderId="0"/>
    <xf numFmtId="0" fontId="1" fillId="0" borderId="0"/>
    <xf numFmtId="0" fontId="181" fillId="0" borderId="0"/>
    <xf numFmtId="0" fontId="1" fillId="0" borderId="0"/>
    <xf numFmtId="0" fontId="19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9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42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4" fillId="0" borderId="0"/>
    <xf numFmtId="0" fontId="14" fillId="0" borderId="0"/>
    <xf numFmtId="0" fontId="34" fillId="0" borderId="0"/>
    <xf numFmtId="0" fontId="34" fillId="0" borderId="0"/>
    <xf numFmtId="0" fontId="14" fillId="0" borderId="0"/>
    <xf numFmtId="0" fontId="34" fillId="0" borderId="0"/>
    <xf numFmtId="0" fontId="34" fillId="0" borderId="0"/>
    <xf numFmtId="0" fontId="1" fillId="0" borderId="0"/>
    <xf numFmtId="0" fontId="14" fillId="0" borderId="0"/>
    <xf numFmtId="0" fontId="4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4" fillId="0" borderId="0"/>
    <xf numFmtId="0" fontId="35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5" fillId="0" borderId="0"/>
    <xf numFmtId="37" fontId="82" fillId="0" borderId="0">
      <alignment vertical="center"/>
    </xf>
    <xf numFmtId="37" fontId="82" fillId="0" borderId="0">
      <alignment vertical="center"/>
    </xf>
    <xf numFmtId="0" fontId="35" fillId="0" borderId="0"/>
    <xf numFmtId="0" fontId="35" fillId="0" borderId="0"/>
    <xf numFmtId="0" fontId="1" fillId="0" borderId="0"/>
    <xf numFmtId="0" fontId="35" fillId="0" borderId="0"/>
    <xf numFmtId="0" fontId="35" fillId="0" borderId="0"/>
    <xf numFmtId="0" fontId="1" fillId="0" borderId="0"/>
    <xf numFmtId="0" fontId="35" fillId="0" borderId="0"/>
    <xf numFmtId="0" fontId="35" fillId="0" borderId="0"/>
    <xf numFmtId="37" fontId="82" fillId="0" borderId="0">
      <alignment vertical="center"/>
    </xf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4" fillId="0" borderId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23" fillId="55" borderId="69" applyNumberFormat="0" applyFont="0" applyAlignment="0" applyProtection="0"/>
    <xf numFmtId="0" fontId="23" fillId="55" borderId="69" applyNumberFormat="0" applyFont="0" applyAlignment="0" applyProtection="0"/>
    <xf numFmtId="0" fontId="23" fillId="55" borderId="69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7" fillId="13" borderId="21" applyNumberFormat="0" applyFont="0" applyAlignment="0" applyProtection="0"/>
    <xf numFmtId="0" fontId="17" fillId="13" borderId="21" applyNumberFormat="0" applyFont="0" applyAlignment="0" applyProtection="0"/>
    <xf numFmtId="0" fontId="17" fillId="13" borderId="21" applyNumberFormat="0" applyFont="0" applyAlignment="0" applyProtection="0"/>
    <xf numFmtId="0" fontId="17" fillId="13" borderId="21" applyNumberFormat="0" applyFont="0" applyAlignment="0" applyProtection="0"/>
    <xf numFmtId="0" fontId="17" fillId="13" borderId="21" applyNumberFormat="0" applyFont="0" applyAlignment="0" applyProtection="0"/>
    <xf numFmtId="0" fontId="17" fillId="13" borderId="21" applyNumberFormat="0" applyFont="0" applyAlignment="0" applyProtection="0"/>
    <xf numFmtId="0" fontId="17" fillId="13" borderId="21" applyNumberFormat="0" applyFont="0" applyAlignment="0" applyProtection="0"/>
    <xf numFmtId="0" fontId="17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0" fontId="19" fillId="13" borderId="21" applyNumberFormat="0" applyFont="0" applyAlignment="0" applyProtection="0"/>
    <xf numFmtId="37" fontId="32" fillId="0" borderId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205" fillId="53" borderId="66" applyNumberFormat="0" applyAlignment="0" applyProtection="0"/>
    <xf numFmtId="0" fontId="205" fillId="53" borderId="66" applyNumberFormat="0" applyAlignment="0" applyProtection="0"/>
    <xf numFmtId="0" fontId="205" fillId="53" borderId="66" applyNumberFormat="0" applyAlignment="0" applyProtection="0"/>
    <xf numFmtId="0" fontId="205" fillId="53" borderId="66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42" borderId="22" applyNumberFormat="0" applyAlignment="0" applyProtection="0"/>
    <xf numFmtId="0" fontId="85" fillId="27" borderId="22" applyNumberFormat="0" applyAlignment="0" applyProtection="0"/>
    <xf numFmtId="0" fontId="85" fillId="42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42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42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42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42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219" fontId="19" fillId="0" borderId="0" applyFill="0" applyBorder="0" applyAlignment="0" applyProtection="0"/>
    <xf numFmtId="219" fontId="19" fillId="0" borderId="0" applyFill="0" applyBorder="0" applyAlignment="0" applyProtection="0"/>
    <xf numFmtId="9" fontId="88" fillId="0" borderId="0" applyFont="0" applyFill="0" applyBorder="0" applyAlignment="0" applyProtection="0"/>
    <xf numFmtId="10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7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8" fontId="8" fillId="36" borderId="23"/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249" fontId="8" fillId="0" borderId="23" applyFont="0" applyFill="0" applyBorder="0" applyAlignment="0" applyProtection="0">
      <protection locked="0"/>
    </xf>
    <xf numFmtId="0" fontId="249" fillId="0" borderId="0"/>
    <xf numFmtId="0" fontId="14" fillId="0" borderId="0">
      <alignment vertical="justify"/>
    </xf>
    <xf numFmtId="0" fontId="14" fillId="0" borderId="0">
      <alignment vertical="justify"/>
    </xf>
    <xf numFmtId="0" fontId="14" fillId="0" borderId="0">
      <alignment vertical="justify"/>
    </xf>
    <xf numFmtId="0" fontId="14" fillId="0" borderId="0">
      <alignment vertical="justify"/>
    </xf>
    <xf numFmtId="0" fontId="14" fillId="0" borderId="0">
      <alignment vertical="justify"/>
    </xf>
    <xf numFmtId="1" fontId="14" fillId="0" borderId="24" applyNumberFormat="0" applyFill="0" applyAlignment="0" applyProtection="0">
      <alignment horizontal="center" vertical="center"/>
    </xf>
    <xf numFmtId="0" fontId="249" fillId="0" borderId="0"/>
    <xf numFmtId="0" fontId="226" fillId="0" borderId="0" applyFont="0" applyFill="0" applyBorder="0" applyAlignment="0" applyProtection="0"/>
    <xf numFmtId="2" fontId="89" fillId="0" borderId="0">
      <protection locked="0"/>
    </xf>
    <xf numFmtId="0" fontId="136" fillId="0" borderId="0" applyNumberFormat="0" applyFill="0" applyBorder="0" applyAlignment="0" applyProtection="0"/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91" fillId="16" borderId="25" applyNumberFormat="0" applyProtection="0">
      <alignment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4" fontId="38" fillId="37" borderId="25" applyNumberFormat="0" applyProtection="0">
      <alignment horizontal="right" vertical="center"/>
    </xf>
    <xf numFmtId="0" fontId="254" fillId="0" borderId="0" applyFont="0" applyFill="0" applyBorder="0" applyAlignment="0" applyProtection="0"/>
    <xf numFmtId="0" fontId="92" fillId="0" borderId="72" applyAlignment="0">
      <alignment horizontal="centerContinuous"/>
    </xf>
    <xf numFmtId="0" fontId="92" fillId="0" borderId="72" applyAlignment="0">
      <alignment horizontal="centerContinuous"/>
    </xf>
    <xf numFmtId="0" fontId="92" fillId="0" borderId="72" applyAlignment="0">
      <alignment horizontal="centerContinuous"/>
    </xf>
    <xf numFmtId="0" fontId="92" fillId="0" borderId="72" applyAlignment="0">
      <alignment horizontal="centerContinuous"/>
    </xf>
    <xf numFmtId="0" fontId="92" fillId="0" borderId="72" applyAlignment="0">
      <alignment horizontal="centerContinuous"/>
    </xf>
    <xf numFmtId="0" fontId="92" fillId="0" borderId="72" applyAlignment="0">
      <alignment horizontal="centerContinuous"/>
    </xf>
    <xf numFmtId="0" fontId="92" fillId="0" borderId="72" applyAlignment="0">
      <alignment horizontal="centerContinuous"/>
    </xf>
    <xf numFmtId="0" fontId="92" fillId="0" borderId="27" applyAlignment="0"/>
    <xf numFmtId="0" fontId="92" fillId="0" borderId="27" applyAlignment="0"/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58" applyAlignment="0">
      <alignment horizontal="centerContinuous"/>
    </xf>
    <xf numFmtId="0" fontId="92" fillId="0" borderId="84" applyAlignment="0"/>
    <xf numFmtId="0" fontId="92" fillId="0" borderId="84" applyAlignment="0"/>
    <xf numFmtId="0" fontId="92" fillId="0" borderId="85" applyAlignment="0">
      <alignment horizontal="centerContinuous"/>
    </xf>
    <xf numFmtId="0" fontId="92" fillId="0" borderId="85" applyAlignment="0">
      <alignment horizontal="centerContinuous"/>
    </xf>
    <xf numFmtId="0" fontId="92" fillId="0" borderId="85" applyAlignment="0">
      <alignment horizontal="centerContinuous"/>
    </xf>
    <xf numFmtId="0" fontId="92" fillId="0" borderId="85" applyAlignment="0">
      <alignment horizontal="centerContinuous"/>
    </xf>
    <xf numFmtId="0" fontId="92" fillId="0" borderId="85" applyAlignment="0">
      <alignment horizontal="centerContinuous"/>
    </xf>
    <xf numFmtId="0" fontId="92" fillId="0" borderId="85" applyAlignment="0">
      <alignment horizontal="centerContinuous"/>
    </xf>
    <xf numFmtId="0" fontId="92" fillId="0" borderId="85" applyAlignment="0">
      <alignment horizontal="centerContinuous"/>
    </xf>
    <xf numFmtId="0" fontId="92" fillId="0" borderId="85" applyAlignment="0">
      <alignment horizontal="centerContinuous"/>
    </xf>
    <xf numFmtId="0" fontId="92" fillId="0" borderId="85" applyAlignment="0">
      <alignment horizontal="centerContinuous"/>
    </xf>
    <xf numFmtId="0" fontId="92" fillId="0" borderId="85" applyAlignment="0">
      <alignment horizontal="centerContinuous"/>
    </xf>
    <xf numFmtId="0" fontId="92" fillId="0" borderId="85" applyAlignment="0">
      <alignment horizontal="centerContinuous"/>
    </xf>
    <xf numFmtId="0" fontId="92" fillId="0" borderId="85" applyAlignment="0">
      <alignment horizontal="centerContinuous"/>
    </xf>
    <xf numFmtId="0" fontId="92" fillId="0" borderId="84" applyAlignment="0"/>
    <xf numFmtId="0" fontId="92" fillId="0" borderId="84" applyAlignment="0"/>
    <xf numFmtId="0" fontId="92" fillId="0" borderId="85" applyAlignment="0">
      <alignment horizontal="centerContinuous"/>
    </xf>
    <xf numFmtId="0" fontId="92" fillId="0" borderId="85" applyAlignment="0">
      <alignment horizontal="centerContinuous"/>
    </xf>
    <xf numFmtId="0" fontId="92" fillId="0" borderId="84" applyAlignment="0"/>
    <xf numFmtId="0" fontId="92" fillId="0" borderId="84" applyAlignment="0"/>
    <xf numFmtId="0" fontId="92" fillId="0" borderId="85" applyAlignment="0">
      <alignment horizontal="centerContinuous"/>
    </xf>
    <xf numFmtId="0" fontId="92" fillId="0" borderId="85" applyAlignment="0">
      <alignment horizontal="centerContinuous"/>
    </xf>
    <xf numFmtId="0" fontId="92" fillId="0" borderId="85" applyAlignment="0">
      <alignment horizontal="centerContinuous"/>
    </xf>
    <xf numFmtId="0" fontId="92" fillId="0" borderId="85" applyAlignment="0">
      <alignment horizontal="centerContinuous"/>
    </xf>
    <xf numFmtId="0" fontId="92" fillId="0" borderId="85" applyAlignment="0">
      <alignment horizontal="centerContinuous"/>
    </xf>
    <xf numFmtId="0" fontId="92" fillId="0" borderId="85" applyAlignment="0">
      <alignment horizontal="centerContinuous"/>
    </xf>
    <xf numFmtId="0" fontId="92" fillId="0" borderId="85" applyAlignment="0">
      <alignment horizontal="centerContinuous"/>
    </xf>
    <xf numFmtId="0" fontId="92" fillId="0" borderId="84" applyAlignment="0"/>
    <xf numFmtId="0" fontId="92" fillId="0" borderId="85" applyAlignment="0">
      <alignment horizontal="centerContinuous"/>
    </xf>
    <xf numFmtId="0" fontId="92" fillId="0" borderId="85" applyAlignment="0">
      <alignment horizontal="centerContinuous"/>
    </xf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7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67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7" fontId="17" fillId="0" borderId="0" applyFont="0" applyFill="0" applyBorder="0" applyAlignment="0" applyProtection="0"/>
    <xf numFmtId="0" fontId="14" fillId="0" borderId="0"/>
    <xf numFmtId="167" fontId="17" fillId="0" borderId="0" applyFont="0" applyFill="0" applyBorder="0" applyAlignment="0" applyProtection="0"/>
    <xf numFmtId="0" fontId="14" fillId="0" borderId="0"/>
    <xf numFmtId="167" fontId="17" fillId="0" borderId="0" applyFont="0" applyFill="0" applyBorder="0" applyAlignment="0" applyProtection="0"/>
    <xf numFmtId="0" fontId="14" fillId="0" borderId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67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67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67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2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8" fillId="91" borderId="0" applyNumberFormat="0" applyFont="0" applyFill="0" applyBorder="0" applyAlignment="0" applyProtection="0"/>
    <xf numFmtId="0" fontId="255" fillId="92" borderId="0" applyNumberFormat="0" applyFont="0" applyFill="0" applyBorder="0" applyAlignment="0" applyProtection="0"/>
    <xf numFmtId="0" fontId="8" fillId="93" borderId="0" applyNumberFormat="0" applyFont="0" applyFill="0" applyBorder="0" applyAlignment="0" applyProtection="0"/>
    <xf numFmtId="0" fontId="8" fillId="94" borderId="0" applyNumberFormat="0" applyFont="0" applyFill="0" applyBorder="0" applyAlignment="0" applyProtection="0"/>
    <xf numFmtId="0" fontId="8" fillId="92" borderId="0" applyNumberFormat="0" applyFont="0" applyFill="0" applyBorder="0" applyAlignment="0" applyProtection="0"/>
    <xf numFmtId="49" fontId="14" fillId="0" borderId="0" applyFont="0" applyFill="0" applyBorder="0" applyAlignment="0" applyProtection="0"/>
    <xf numFmtId="49" fontId="14" fillId="0" borderId="0" applyFont="0" applyFill="0" applyBorder="0" applyAlignment="0" applyProtection="0"/>
    <xf numFmtId="0" fontId="227" fillId="0" borderId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98" fillId="0" borderId="0">
      <alignment horizontal="right"/>
    </xf>
    <xf numFmtId="0" fontId="99" fillId="0" borderId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210" fillId="0" borderId="70" applyNumberFormat="0" applyFill="0" applyAlignment="0" applyProtection="0"/>
    <xf numFmtId="0" fontId="210" fillId="0" borderId="70" applyNumberFormat="0" applyFill="0" applyAlignment="0" applyProtection="0"/>
    <xf numFmtId="0" fontId="210" fillId="0" borderId="70" applyNumberFormat="0" applyFill="0" applyAlignment="0" applyProtection="0"/>
    <xf numFmtId="0" fontId="210" fillId="0" borderId="70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59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59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100" fillId="0" borderId="59" applyNumberFormat="0" applyFill="0" applyAlignment="0" applyProtection="0"/>
    <xf numFmtId="0" fontId="12" fillId="0" borderId="0" applyFont="0" applyFill="0" applyBorder="0" applyAlignment="0" applyProtection="0"/>
    <xf numFmtId="0" fontId="14" fillId="0" borderId="0">
      <alignment horizontal="centerContinuous" vertical="center"/>
    </xf>
    <xf numFmtId="0" fontId="14" fillId="0" borderId="0">
      <alignment horizontal="centerContinuous" vertical="center"/>
    </xf>
    <xf numFmtId="0" fontId="14" fillId="0" borderId="0">
      <alignment horizontal="centerContinuous" vertical="center"/>
    </xf>
    <xf numFmtId="0" fontId="14" fillId="0" borderId="0">
      <alignment horizontal="centerContinuous" vertical="center"/>
    </xf>
    <xf numFmtId="0" fontId="14" fillId="0" borderId="0">
      <alignment horizontal="centerContinuous"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53" fillId="0" borderId="0">
      <alignment horizontal="left"/>
    </xf>
    <xf numFmtId="174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211" fontId="5" fillId="0" borderId="0" applyFont="0" applyFill="0" applyBorder="0" applyAlignment="0" applyProtection="0"/>
    <xf numFmtId="211" fontId="5" fillId="0" borderId="0" applyFont="0" applyFill="0" applyBorder="0" applyAlignment="0" applyProtection="0"/>
    <xf numFmtId="213" fontId="15" fillId="0" borderId="0" applyFont="0" applyFill="0" applyBorder="0" applyAlignment="0" applyProtection="0"/>
    <xf numFmtId="213" fontId="15" fillId="0" borderId="0" applyFont="0" applyFill="0" applyBorder="0" applyAlignment="0" applyProtection="0"/>
    <xf numFmtId="211" fontId="5" fillId="0" borderId="0" applyFont="0" applyFill="0" applyBorder="0" applyAlignment="0" applyProtection="0"/>
    <xf numFmtId="211" fontId="5" fillId="0" borderId="0" applyFont="0" applyFill="0" applyBorder="0" applyAlignment="0" applyProtection="0"/>
    <xf numFmtId="213" fontId="15" fillId="0" borderId="0" applyFont="0" applyFill="0" applyBorder="0" applyAlignment="0" applyProtection="0"/>
    <xf numFmtId="211" fontId="5" fillId="0" borderId="0" applyFont="0" applyFill="0" applyBorder="0" applyAlignment="0" applyProtection="0"/>
    <xf numFmtId="213" fontId="15" fillId="0" borderId="0" applyFont="0" applyFill="0" applyBorder="0" applyAlignment="0" applyProtection="0"/>
    <xf numFmtId="213" fontId="15" fillId="0" borderId="0" applyFont="0" applyFill="0" applyBorder="0" applyAlignment="0" applyProtection="0"/>
    <xf numFmtId="213" fontId="15" fillId="0" borderId="0" applyFont="0" applyFill="0" applyBorder="0" applyAlignment="0" applyProtection="0"/>
    <xf numFmtId="213" fontId="15" fillId="0" borderId="0" applyFont="0" applyFill="0" applyBorder="0" applyAlignment="0" applyProtection="0"/>
    <xf numFmtId="213" fontId="15" fillId="0" borderId="0" applyFont="0" applyFill="0" applyBorder="0" applyAlignment="0" applyProtection="0"/>
    <xf numFmtId="211" fontId="5" fillId="0" borderId="0" applyFont="0" applyFill="0" applyBorder="0" applyAlignment="0" applyProtection="0"/>
    <xf numFmtId="211" fontId="5" fillId="0" borderId="0" applyFont="0" applyFill="0" applyBorder="0" applyAlignment="0" applyProtection="0"/>
    <xf numFmtId="213" fontId="15" fillId="0" borderId="0" applyFont="0" applyFill="0" applyBorder="0" applyAlignment="0" applyProtection="0"/>
    <xf numFmtId="213" fontId="15" fillId="0" borderId="0" applyFont="0" applyFill="0" applyBorder="0" applyAlignment="0" applyProtection="0"/>
    <xf numFmtId="213" fontId="15" fillId="0" borderId="0" applyFont="0" applyFill="0" applyBorder="0" applyAlignment="0" applyProtection="0"/>
    <xf numFmtId="213" fontId="15" fillId="0" borderId="0" applyFont="0" applyFill="0" applyBorder="0" applyAlignment="0" applyProtection="0"/>
    <xf numFmtId="208" fontId="19" fillId="0" borderId="0" applyFont="0" applyFill="0" applyBorder="0" applyAlignment="0" applyProtection="0"/>
    <xf numFmtId="308" fontId="19" fillId="0" borderId="0" applyFont="0" applyFill="0" applyBorder="0" applyAlignment="0" applyProtection="0"/>
    <xf numFmtId="308" fontId="19" fillId="0" borderId="0" applyFont="0" applyFill="0" applyBorder="0" applyAlignment="0" applyProtection="0"/>
    <xf numFmtId="308" fontId="19" fillId="0" borderId="0" applyFont="0" applyFill="0" applyBorder="0" applyAlignment="0" applyProtection="0"/>
    <xf numFmtId="308" fontId="19" fillId="0" borderId="0" applyFont="0" applyFill="0" applyBorder="0" applyAlignment="0" applyProtection="0"/>
    <xf numFmtId="308" fontId="19" fillId="0" borderId="0" applyFont="0" applyFill="0" applyBorder="0" applyAlignment="0" applyProtection="0"/>
    <xf numFmtId="308" fontId="19" fillId="0" borderId="0" applyFont="0" applyFill="0" applyBorder="0" applyAlignment="0" applyProtection="0"/>
    <xf numFmtId="211" fontId="5" fillId="0" borderId="0" applyFont="0" applyFill="0" applyBorder="0" applyAlignment="0" applyProtection="0"/>
    <xf numFmtId="208" fontId="19" fillId="0" borderId="0" applyFont="0" applyFill="0" applyBorder="0" applyAlignment="0" applyProtection="0"/>
    <xf numFmtId="211" fontId="5" fillId="0" borderId="0" applyFont="0" applyFill="0" applyBorder="0" applyAlignment="0" applyProtection="0"/>
    <xf numFmtId="211" fontId="5" fillId="0" borderId="0" applyFont="0" applyFill="0" applyBorder="0" applyAlignment="0" applyProtection="0"/>
    <xf numFmtId="191" fontId="19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211" fontId="5" fillId="0" borderId="0" applyFont="0" applyFill="0" applyBorder="0" applyAlignment="0" applyProtection="0"/>
    <xf numFmtId="211" fontId="5" fillId="0" borderId="0" applyFont="0" applyFill="0" applyBorder="0" applyAlignment="0" applyProtection="0"/>
    <xf numFmtId="211" fontId="5" fillId="0" borderId="0" applyFont="0" applyFill="0" applyBorder="0" applyAlignment="0" applyProtection="0"/>
    <xf numFmtId="0" fontId="19" fillId="0" borderId="0" applyFont="0" applyFill="0" applyBorder="0" applyAlignment="0" applyProtection="0"/>
    <xf numFmtId="211" fontId="5" fillId="0" borderId="0" applyFont="0" applyFill="0" applyBorder="0" applyAlignment="0" applyProtection="0"/>
    <xf numFmtId="266" fontId="19" fillId="0" borderId="0" applyFont="0" applyFill="0" applyBorder="0" applyAlignment="0" applyProtection="0"/>
    <xf numFmtId="266" fontId="19" fillId="0" borderId="0" applyFont="0" applyFill="0" applyBorder="0" applyAlignment="0" applyProtection="0"/>
    <xf numFmtId="19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45" fontId="15" fillId="0" borderId="0" applyFont="0" applyFill="0" applyBorder="0" applyAlignment="0" applyProtection="0"/>
    <xf numFmtId="191" fontId="19" fillId="0" borderId="0" applyFont="0" applyFill="0" applyBorder="0" applyAlignment="0" applyProtection="0"/>
    <xf numFmtId="308" fontId="19" fillId="0" borderId="0" applyFont="0" applyFill="0" applyBorder="0" applyAlignment="0" applyProtection="0"/>
    <xf numFmtId="211" fontId="5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211" fontId="5" fillId="0" borderId="0" applyFont="0" applyFill="0" applyBorder="0" applyAlignment="0" applyProtection="0"/>
    <xf numFmtId="208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245" fontId="15" fillId="0" borderId="0" applyFont="0" applyFill="0" applyBorder="0" applyAlignment="0" applyProtection="0"/>
    <xf numFmtId="245" fontId="15" fillId="0" borderId="0" applyFont="0" applyFill="0" applyBorder="0" applyAlignment="0" applyProtection="0"/>
    <xf numFmtId="211" fontId="5" fillId="0" borderId="0" applyFont="0" applyFill="0" applyBorder="0" applyAlignment="0" applyProtection="0"/>
    <xf numFmtId="308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211" fontId="5" fillId="0" borderId="0" applyFont="0" applyFill="0" applyBorder="0" applyAlignment="0" applyProtection="0"/>
    <xf numFmtId="194" fontId="19" fillId="0" borderId="0" applyFont="0" applyFill="0" applyBorder="0" applyAlignment="0" applyProtection="0"/>
    <xf numFmtId="211" fontId="5" fillId="0" borderId="0" applyFont="0" applyFill="0" applyBorder="0" applyAlignment="0" applyProtection="0"/>
    <xf numFmtId="245" fontId="15" fillId="0" borderId="0" applyFont="0" applyFill="0" applyBorder="0" applyAlignment="0" applyProtection="0"/>
    <xf numFmtId="245" fontId="15" fillId="0" borderId="0" applyFont="0" applyFill="0" applyBorder="0" applyAlignment="0" applyProtection="0"/>
    <xf numFmtId="308" fontId="19" fillId="0" borderId="0" applyFont="0" applyFill="0" applyBorder="0" applyAlignment="0" applyProtection="0"/>
    <xf numFmtId="211" fontId="5" fillId="0" borderId="0" applyFont="0" applyFill="0" applyBorder="0" applyAlignment="0" applyProtection="0"/>
    <xf numFmtId="0" fontId="226" fillId="0" borderId="0" applyFont="0" applyFill="0" applyBorder="0" applyAlignment="0" applyProtection="0"/>
    <xf numFmtId="255" fontId="19" fillId="0" borderId="0" applyFont="0" applyFill="0" applyBorder="0" applyAlignment="0" applyProtection="0"/>
    <xf numFmtId="0" fontId="102" fillId="35" borderId="5" applyNumberFormat="0" applyAlignment="0" applyProtection="0"/>
    <xf numFmtId="0" fontId="102" fillId="35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30" fillId="27" borderId="5" applyNumberFormat="0" applyAlignment="0" applyProtection="0"/>
    <xf numFmtId="0" fontId="102" fillId="42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102" fillId="42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102" fillId="42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30" fillId="27" borderId="5" applyNumberFormat="0" applyAlignment="0" applyProtection="0"/>
    <xf numFmtId="0" fontId="102" fillId="42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30" fillId="27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30" fillId="27" borderId="5" applyNumberFormat="0" applyAlignment="0" applyProtection="0"/>
    <xf numFmtId="0" fontId="30" fillId="27" borderId="5" applyNumberFormat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268" fontId="10" fillId="0" borderId="0" applyFont="0" applyFill="0" applyBorder="0" applyAlignment="0" applyProtection="0"/>
    <xf numFmtId="268" fontId="10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4" fillId="0" borderId="0" applyFont="0" applyFill="0" applyBorder="0" applyAlignment="0" applyProtection="0"/>
    <xf numFmtId="224" fontId="35" fillId="0" borderId="0" applyFont="0" applyFill="0" applyBorder="0" applyAlignment="0" applyProtection="0"/>
    <xf numFmtId="224" fontId="35" fillId="0" borderId="0" applyFont="0" applyFill="0" applyBorder="0" applyAlignment="0" applyProtection="0"/>
    <xf numFmtId="169" fontId="14" fillId="0" borderId="0" applyFont="0" applyFill="0" applyBorder="0" applyAlignment="0" applyProtection="0"/>
    <xf numFmtId="224" fontId="35" fillId="0" borderId="0" applyFont="0" applyFill="0" applyBorder="0" applyAlignment="0" applyProtection="0"/>
    <xf numFmtId="224" fontId="35" fillId="0" borderId="0" applyFont="0" applyFill="0" applyBorder="0" applyAlignment="0" applyProtection="0"/>
    <xf numFmtId="169" fontId="14" fillId="0" borderId="0" applyFont="0" applyFill="0" applyBorder="0" applyAlignment="0" applyProtection="0"/>
    <xf numFmtId="224" fontId="35" fillId="0" borderId="0" applyFont="0" applyFill="0" applyBorder="0" applyAlignment="0" applyProtection="0"/>
    <xf numFmtId="224" fontId="35" fillId="0" borderId="0" applyFont="0" applyFill="0" applyBorder="0" applyAlignment="0" applyProtection="0"/>
    <xf numFmtId="169" fontId="14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222" fontId="35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256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256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256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56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70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7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170" fillId="0" borderId="0" applyFont="0" applyFill="0" applyBorder="0" applyAlignment="0" applyProtection="0"/>
    <xf numFmtId="224" fontId="35" fillId="0" borderId="0" applyFont="0" applyFill="0" applyBorder="0" applyAlignment="0" applyProtection="0"/>
    <xf numFmtId="169" fontId="14" fillId="0" borderId="0" applyFont="0" applyFill="0" applyBorder="0" applyAlignment="0" applyProtection="0"/>
    <xf numFmtId="41" fontId="12" fillId="0" borderId="0" applyFont="0" applyFill="0" applyBorder="0" applyAlignment="0" applyProtection="0"/>
    <xf numFmtId="224" fontId="35" fillId="0" borderId="0" applyFont="0" applyFill="0" applyBorder="0" applyAlignment="0" applyProtection="0"/>
    <xf numFmtId="224" fontId="35" fillId="0" borderId="0" applyFont="0" applyFill="0" applyBorder="0" applyAlignment="0" applyProtection="0"/>
    <xf numFmtId="41" fontId="12" fillId="0" borderId="0" applyFont="0" applyFill="0" applyBorder="0" applyAlignment="0" applyProtection="0"/>
    <xf numFmtId="224" fontId="35" fillId="0" borderId="0" applyFont="0" applyFill="0" applyBorder="0" applyAlignment="0" applyProtection="0"/>
    <xf numFmtId="267" fontId="17" fillId="0" borderId="0" applyFont="0" applyFill="0" applyBorder="0" applyAlignment="0" applyProtection="0"/>
    <xf numFmtId="256" fontId="35" fillId="0" borderId="0" applyFont="0" applyFill="0" applyBorder="0" applyAlignment="0" applyProtection="0"/>
    <xf numFmtId="256" fontId="35" fillId="0" borderId="0" applyFont="0" applyFill="0" applyBorder="0" applyAlignment="0" applyProtection="0"/>
    <xf numFmtId="256" fontId="35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22" fontId="35" fillId="0" borderId="0" applyFont="0" applyFill="0" applyBorder="0" applyAlignment="0" applyProtection="0"/>
    <xf numFmtId="267" fontId="42" fillId="0" borderId="0" applyFont="0" applyFill="0" applyBorder="0" applyAlignment="0" applyProtection="0"/>
    <xf numFmtId="222" fontId="35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34" fillId="0" borderId="0" applyFont="0" applyFill="0" applyBorder="0" applyAlignment="0" applyProtection="0"/>
    <xf numFmtId="0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309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35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257" fontId="17" fillId="0" borderId="0" applyFont="0" applyFill="0" applyBorder="0" applyAlignment="0" applyProtection="0"/>
    <xf numFmtId="257" fontId="12" fillId="0" borderId="0" applyFont="0" applyFill="0" applyBorder="0" applyAlignment="0" applyProtection="0"/>
    <xf numFmtId="257" fontId="12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257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31" fillId="95" borderId="7" applyNumberFormat="0" applyAlignment="0" applyProtection="0"/>
    <xf numFmtId="0" fontId="31" fillId="28" borderId="7" applyNumberFormat="0" applyAlignment="0" applyProtection="0"/>
    <xf numFmtId="0" fontId="31" fillId="28" borderId="7" applyNumberFormat="0" applyAlignment="0" applyProtection="0"/>
    <xf numFmtId="0" fontId="31" fillId="28" borderId="7" applyNumberFormat="0" applyAlignment="0" applyProtection="0"/>
    <xf numFmtId="0" fontId="31" fillId="28" borderId="7" applyNumberFormat="0" applyAlignment="0" applyProtection="0"/>
    <xf numFmtId="0" fontId="101" fillId="0" borderId="30" applyNumberFormat="0" applyFill="0" applyAlignment="0" applyProtection="0"/>
    <xf numFmtId="0" fontId="71" fillId="0" borderId="19" applyNumberFormat="0" applyFill="0" applyAlignment="0" applyProtection="0"/>
    <xf numFmtId="0" fontId="51" fillId="83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258" fontId="5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2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2" fillId="0" borderId="0"/>
    <xf numFmtId="0" fontId="42" fillId="0" borderId="0"/>
    <xf numFmtId="0" fontId="14" fillId="0" borderId="0"/>
    <xf numFmtId="0" fontId="42" fillId="0" borderId="0"/>
    <xf numFmtId="0" fontId="14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35" fillId="0" borderId="0"/>
    <xf numFmtId="0" fontId="1" fillId="0" borderId="0"/>
    <xf numFmtId="0" fontId="35" fillId="0" borderId="0"/>
    <xf numFmtId="0" fontId="1" fillId="0" borderId="0"/>
    <xf numFmtId="0" fontId="35" fillId="0" borderId="0"/>
    <xf numFmtId="0" fontId="35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91" fillId="0" borderId="1"/>
    <xf numFmtId="0" fontId="70" fillId="85" borderId="5" applyNumberFormat="0" applyAlignment="0" applyProtection="0"/>
    <xf numFmtId="0" fontId="70" fillId="85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0" borderId="5" applyNumberFormat="0" applyAlignment="0" applyProtection="0"/>
    <xf numFmtId="0" fontId="70" fillId="16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6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6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0" borderId="5" applyNumberFormat="0" applyAlignment="0" applyProtection="0"/>
    <xf numFmtId="0" fontId="70" fillId="16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0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6" borderId="5" applyNumberFormat="0" applyAlignment="0" applyProtection="0"/>
    <xf numFmtId="0" fontId="70" fillId="10" borderId="5" applyNumberFormat="0" applyAlignment="0" applyProtection="0"/>
    <xf numFmtId="0" fontId="70" fillId="10" borderId="5" applyNumberFormat="0" applyAlignment="0" applyProtection="0"/>
    <xf numFmtId="0" fontId="108" fillId="85" borderId="0" applyNumberFormat="0" applyBorder="0" applyAlignment="0" applyProtection="0"/>
    <xf numFmtId="0" fontId="108" fillId="16" borderId="0" applyNumberFormat="0" applyBorder="0" applyAlignment="0" applyProtection="0"/>
    <xf numFmtId="0" fontId="108" fillId="16" borderId="0" applyNumberFormat="0" applyBorder="0" applyAlignment="0" applyProtection="0"/>
    <xf numFmtId="0" fontId="74" fillId="16" borderId="0" applyNumberFormat="0" applyBorder="0" applyAlignment="0" applyProtection="0"/>
    <xf numFmtId="0" fontId="74" fillId="16" borderId="0" applyNumberFormat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100" fillId="0" borderId="86" applyNumberFormat="0" applyFill="0" applyAlignment="0" applyProtection="0"/>
    <xf numFmtId="0" fontId="100" fillId="0" borderId="86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28" applyNumberFormat="0" applyFill="0" applyAlignment="0" applyProtection="0"/>
    <xf numFmtId="0" fontId="100" fillId="0" borderId="31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31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28" applyNumberFormat="0" applyFill="0" applyAlignment="0" applyProtection="0"/>
    <xf numFmtId="0" fontId="100" fillId="0" borderId="31" applyNumberFormat="0" applyFill="0" applyAlignment="0" applyProtection="0"/>
    <xf numFmtId="0" fontId="100" fillId="0" borderId="28" applyNumberFormat="0" applyFill="0" applyAlignment="0" applyProtection="0"/>
    <xf numFmtId="0" fontId="100" fillId="0" borderId="31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31" applyNumberFormat="0" applyFill="0" applyAlignment="0" applyProtection="0"/>
    <xf numFmtId="0" fontId="100" fillId="0" borderId="28" applyNumberFormat="0" applyFill="0" applyAlignment="0" applyProtection="0"/>
    <xf numFmtId="0" fontId="100" fillId="0" borderId="31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31" applyNumberFormat="0" applyFill="0" applyAlignment="0" applyProtection="0"/>
    <xf numFmtId="0" fontId="100" fillId="0" borderId="28" applyNumberFormat="0" applyFill="0" applyAlignment="0" applyProtection="0"/>
    <xf numFmtId="0" fontId="100" fillId="0" borderId="28" applyNumberFormat="0" applyFill="0" applyAlignment="0" applyProtection="0"/>
    <xf numFmtId="255" fontId="19" fillId="0" borderId="0" applyFont="0" applyFill="0" applyBorder="0" applyAlignment="0" applyProtection="0"/>
    <xf numFmtId="255" fontId="19" fillId="0" borderId="0" applyFont="0" applyFill="0" applyBorder="0" applyAlignment="0" applyProtection="0"/>
    <xf numFmtId="233" fontId="109" fillId="32" borderId="60" applyFont="0" applyFill="0" applyBorder="0" applyAlignment="0" applyProtection="0">
      <alignment vertical="center"/>
    </xf>
    <xf numFmtId="255" fontId="19" fillId="0" borderId="0" applyFont="0" applyFill="0" applyBorder="0" applyAlignment="0" applyProtection="0"/>
    <xf numFmtId="255" fontId="19" fillId="0" borderId="0" applyFont="0" applyFill="0" applyBorder="0" applyAlignment="0" applyProtection="0"/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233" fontId="109" fillId="32" borderId="60" applyFont="0" applyFill="0" applyBorder="0" applyAlignment="0" applyProtection="0">
      <alignment vertical="center"/>
    </xf>
    <xf numFmtId="182" fontId="109" fillId="0" borderId="24" applyFont="0" applyFill="0" applyBorder="0" applyAlignment="0" applyProtection="0">
      <alignment vertical="center"/>
    </xf>
    <xf numFmtId="0" fontId="26" fillId="96" borderId="0" applyNumberFormat="0" applyBorder="0" applyAlignment="0" applyProtection="0"/>
    <xf numFmtId="0" fontId="258" fillId="3" borderId="0" applyNumberFormat="0" applyBorder="0" applyAlignment="0" applyProtection="0"/>
    <xf numFmtId="0" fontId="258" fillId="3" borderId="0" applyNumberFormat="0" applyBorder="0" applyAlignment="0" applyProtection="0"/>
    <xf numFmtId="0" fontId="258" fillId="3" borderId="0" applyNumberFormat="0" applyBorder="0" applyAlignment="0" applyProtection="0"/>
    <xf numFmtId="0" fontId="202" fillId="3" borderId="0" applyNumberFormat="0" applyBorder="0" applyAlignment="0" applyProtection="0"/>
    <xf numFmtId="0" fontId="202" fillId="3" borderId="0" applyNumberFormat="0" applyBorder="0" applyAlignment="0" applyProtection="0"/>
    <xf numFmtId="0" fontId="26" fillId="6" borderId="0" applyNumberFormat="0" applyBorder="0" applyAlignment="0" applyProtection="0"/>
    <xf numFmtId="0" fontId="14" fillId="0" borderId="0"/>
    <xf numFmtId="225" fontId="191" fillId="0" borderId="61">
      <alignment horizontal="center" vertical="center"/>
    </xf>
    <xf numFmtId="225" fontId="191" fillId="0" borderId="61">
      <alignment horizontal="center" vertical="center"/>
    </xf>
    <xf numFmtId="225" fontId="191" fillId="0" borderId="61">
      <alignment horizontal="center" vertical="center"/>
    </xf>
    <xf numFmtId="225" fontId="191" fillId="0" borderId="61">
      <alignment horizontal="center" vertical="center"/>
    </xf>
    <xf numFmtId="225" fontId="191" fillId="0" borderId="61">
      <alignment horizontal="center" vertical="center"/>
    </xf>
    <xf numFmtId="225" fontId="191" fillId="0" borderId="61">
      <alignment horizontal="center" vertical="center"/>
    </xf>
    <xf numFmtId="225" fontId="191" fillId="0" borderId="61">
      <alignment horizontal="center" vertical="center"/>
    </xf>
    <xf numFmtId="225" fontId="191" fillId="0" borderId="61">
      <alignment horizontal="center" vertical="center"/>
    </xf>
    <xf numFmtId="225" fontId="191" fillId="0" borderId="61">
      <alignment horizontal="center" vertical="center"/>
    </xf>
    <xf numFmtId="225" fontId="191" fillId="0" borderId="61">
      <alignment horizontal="center" vertical="center"/>
    </xf>
    <xf numFmtId="225" fontId="191" fillId="0" borderId="61">
      <alignment horizontal="center" vertical="center"/>
    </xf>
    <xf numFmtId="225" fontId="191" fillId="0" borderId="61">
      <alignment horizontal="center" vertical="center"/>
    </xf>
    <xf numFmtId="218" fontId="83" fillId="0" borderId="0"/>
    <xf numFmtId="218" fontId="83" fillId="0" borderId="0"/>
    <xf numFmtId="225" fontId="191" fillId="0" borderId="61">
      <alignment horizontal="center" vertical="center"/>
    </xf>
    <xf numFmtId="265" fontId="19" fillId="0" borderId="0" applyFont="0" applyFill="0" applyBorder="0" applyAlignment="0" applyProtection="0">
      <alignment vertical="center"/>
    </xf>
    <xf numFmtId="264" fontId="19" fillId="0" borderId="0" applyFont="0" applyFill="0" applyBorder="0" applyAlignment="0" applyProtection="0">
      <alignment vertical="center"/>
    </xf>
    <xf numFmtId="0" fontId="24" fillId="97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87" borderId="0" applyNumberFormat="0" applyBorder="0" applyAlignment="0" applyProtection="0"/>
    <xf numFmtId="0" fontId="259" fillId="60" borderId="0" applyNumberFormat="0" applyBorder="0" applyAlignment="0" applyProtection="0"/>
    <xf numFmtId="0" fontId="259" fillId="60" borderId="0" applyNumberFormat="0" applyBorder="0" applyAlignment="0" applyProtection="0"/>
    <xf numFmtId="0" fontId="259" fillId="60" borderId="0" applyNumberFormat="0" applyBorder="0" applyAlignment="0" applyProtection="0"/>
    <xf numFmtId="0" fontId="259" fillId="60" borderId="0" applyNumberFormat="0" applyBorder="0" applyAlignment="0" applyProtection="0"/>
    <xf numFmtId="0" fontId="259" fillId="60" borderId="0" applyNumberFormat="0" applyBorder="0" applyAlignment="0" applyProtection="0"/>
    <xf numFmtId="0" fontId="24" fillId="23" borderId="0" applyNumberFormat="0" applyBorder="0" applyAlignment="0" applyProtection="0"/>
    <xf numFmtId="0" fontId="3" fillId="60" borderId="0" applyNumberFormat="0" applyBorder="0" applyAlignment="0" applyProtection="0"/>
    <xf numFmtId="0" fontId="24" fillId="23" borderId="0" applyNumberFormat="0" applyBorder="0" applyAlignment="0" applyProtection="0"/>
    <xf numFmtId="0" fontId="24" fillId="88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98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99" borderId="0" applyNumberFormat="0" applyBorder="0" applyAlignment="0" applyProtection="0"/>
    <xf numFmtId="0" fontId="24" fillId="19" borderId="0" applyNumberFormat="0" applyBorder="0" applyAlignment="0" applyProtection="0"/>
    <xf numFmtId="0" fontId="24" fillId="100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85" fillId="35" borderId="22" applyNumberFormat="0" applyAlignment="0" applyProtection="0"/>
    <xf numFmtId="0" fontId="85" fillId="35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27" borderId="22" applyNumberFormat="0" applyAlignment="0" applyProtection="0"/>
    <xf numFmtId="0" fontId="85" fillId="42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42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27" borderId="22" applyNumberFormat="0" applyAlignment="0" applyProtection="0"/>
    <xf numFmtId="0" fontId="85" fillId="42" borderId="22" applyNumberFormat="0" applyAlignment="0" applyProtection="0"/>
    <xf numFmtId="0" fontId="85" fillId="27" borderId="22" applyNumberFormat="0" applyAlignment="0" applyProtection="0"/>
    <xf numFmtId="0" fontId="85" fillId="42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42" borderId="22" applyNumberFormat="0" applyAlignment="0" applyProtection="0"/>
    <xf numFmtId="0" fontId="85" fillId="27" borderId="22" applyNumberFormat="0" applyAlignment="0" applyProtection="0"/>
    <xf numFmtId="0" fontId="85" fillId="42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42" borderId="22" applyNumberFormat="0" applyAlignment="0" applyProtection="0"/>
    <xf numFmtId="0" fontId="85" fillId="27" borderId="22" applyNumberFormat="0" applyAlignment="0" applyProtection="0"/>
    <xf numFmtId="0" fontId="85" fillId="27" borderId="22" applyNumberFormat="0" applyAlignment="0" applyProtection="0"/>
    <xf numFmtId="0" fontId="12" fillId="81" borderId="87" applyNumberFormat="0" applyAlignment="0" applyProtection="0"/>
    <xf numFmtId="0" fontId="12" fillId="81" borderId="87" applyNumberForma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4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42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42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42" fillId="13" borderId="21" applyNumberFormat="0" applyFont="0" applyAlignment="0" applyProtection="0"/>
    <xf numFmtId="0" fontId="17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7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0" fillId="13" borderId="21" applyNumberFormat="0" applyFont="0" applyAlignment="0" applyProtection="0"/>
    <xf numFmtId="0" fontId="12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4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2" fillId="13" borderId="21" applyNumberFormat="0" applyFont="0" applyAlignment="0" applyProtection="0"/>
    <xf numFmtId="0" fontId="14" fillId="13" borderId="21" applyNumberFormat="0" applyFont="0" applyAlignment="0" applyProtection="0"/>
    <xf numFmtId="0" fontId="12" fillId="101" borderId="21" applyNumberFormat="0" applyAlignment="0" applyProtection="0"/>
    <xf numFmtId="0" fontId="112" fillId="0" borderId="88" applyNumberFormat="0" applyFill="0" applyAlignment="0" applyProtection="0"/>
    <xf numFmtId="0" fontId="112" fillId="0" borderId="33" applyNumberFormat="0" applyFill="0" applyAlignment="0" applyProtection="0"/>
    <xf numFmtId="0" fontId="112" fillId="0" borderId="33" applyNumberFormat="0" applyFill="0" applyAlignment="0" applyProtection="0"/>
    <xf numFmtId="0" fontId="60" fillId="0" borderId="15" applyNumberFormat="0" applyFill="0" applyAlignment="0" applyProtection="0"/>
    <xf numFmtId="0" fontId="60" fillId="0" borderId="15" applyNumberFormat="0" applyFill="0" applyAlignment="0" applyProtection="0"/>
    <xf numFmtId="0" fontId="113" fillId="0" borderId="89" applyNumberFormat="0" applyFill="0" applyAlignment="0" applyProtection="0"/>
    <xf numFmtId="0" fontId="113" fillId="0" borderId="34" applyNumberFormat="0" applyFill="0" applyAlignment="0" applyProtection="0"/>
    <xf numFmtId="0" fontId="113" fillId="0" borderId="34" applyNumberFormat="0" applyFill="0" applyAlignment="0" applyProtection="0"/>
    <xf numFmtId="0" fontId="61" fillId="0" borderId="16" applyNumberFormat="0" applyFill="0" applyAlignment="0" applyProtection="0"/>
    <xf numFmtId="0" fontId="61" fillId="0" borderId="16" applyNumberFormat="0" applyFill="0" applyAlignment="0" applyProtection="0"/>
    <xf numFmtId="0" fontId="114" fillId="0" borderId="90" applyNumberFormat="0" applyFill="0" applyAlignment="0" applyProtection="0"/>
    <xf numFmtId="0" fontId="114" fillId="0" borderId="35" applyNumberFormat="0" applyFill="0" applyAlignment="0" applyProtection="0"/>
    <xf numFmtId="0" fontId="114" fillId="0" borderId="35" applyNumberFormat="0" applyFill="0" applyAlignment="0" applyProtection="0"/>
    <xf numFmtId="0" fontId="62" fillId="0" borderId="17" applyNumberFormat="0" applyFill="0" applyAlignment="0" applyProtection="0"/>
    <xf numFmtId="0" fontId="62" fillId="0" borderId="17" applyNumberFormat="0" applyFill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2" fontId="260" fillId="0" borderId="0" applyFont="0" applyFill="0" applyBorder="0" applyAlignment="0" applyProtection="0"/>
    <xf numFmtId="0" fontId="261" fillId="0" borderId="0" applyNumberFormat="0" applyFill="0" applyBorder="0" applyAlignment="0" applyProtection="0"/>
    <xf numFmtId="0" fontId="262" fillId="0" borderId="0" applyNumberFormat="0" applyFill="0" applyBorder="0" applyAlignment="0" applyProtection="0"/>
    <xf numFmtId="0" fontId="260" fillId="0" borderId="0" applyFont="0" applyFill="0" applyBorder="0" applyAlignment="0" applyProtection="0"/>
    <xf numFmtId="37" fontId="226" fillId="0" borderId="91" applyFont="0" applyBorder="0">
      <alignment horizontal="center"/>
    </xf>
    <xf numFmtId="0" fontId="260" fillId="0" borderId="0" applyFont="0" applyFill="0" applyBorder="0" applyAlignment="0" applyProtection="0"/>
    <xf numFmtId="0" fontId="263" fillId="0" borderId="0" applyNumberFormat="0" applyFill="0" applyBorder="0" applyAlignment="0" applyProtection="0">
      <alignment vertical="top"/>
      <protection locked="0"/>
    </xf>
    <xf numFmtId="40" fontId="264" fillId="0" borderId="0" applyFont="0" applyFill="0" applyBorder="0" applyAlignment="0" applyProtection="0"/>
    <xf numFmtId="38" fontId="264" fillId="0" borderId="0" applyFont="0" applyFill="0" applyBorder="0" applyAlignment="0" applyProtection="0"/>
    <xf numFmtId="40" fontId="265" fillId="0" borderId="0" applyFont="0" applyFill="0" applyBorder="0" applyAlignment="0" applyProtection="0"/>
    <xf numFmtId="38" fontId="265" fillId="0" borderId="0" applyFont="0" applyFill="0" applyBorder="0" applyAlignment="0" applyProtection="0"/>
    <xf numFmtId="0" fontId="264" fillId="0" borderId="0" applyFont="0" applyFill="0" applyBorder="0" applyAlignment="0" applyProtection="0"/>
    <xf numFmtId="0" fontId="264" fillId="0" borderId="0" applyFont="0" applyFill="0" applyBorder="0" applyAlignment="0" applyProtection="0"/>
    <xf numFmtId="0" fontId="265" fillId="0" borderId="0" applyFont="0" applyFill="0" applyBorder="0" applyAlignment="0" applyProtection="0"/>
    <xf numFmtId="0" fontId="265" fillId="0" borderId="0" applyFont="0" applyFill="0" applyBorder="0" applyAlignment="0" applyProtection="0"/>
    <xf numFmtId="9" fontId="266" fillId="0" borderId="0" applyFont="0" applyFill="0" applyBorder="0" applyAlignment="0" applyProtection="0"/>
    <xf numFmtId="0" fontId="265" fillId="0" borderId="0"/>
    <xf numFmtId="0" fontId="228" fillId="0" borderId="0" applyFont="0" applyFill="0" applyBorder="0" applyAlignment="0" applyProtection="0"/>
    <xf numFmtId="41" fontId="267" fillId="0" borderId="0" applyFont="0" applyFill="0" applyBorder="0" applyAlignment="0" applyProtection="0"/>
    <xf numFmtId="278" fontId="228" fillId="0" borderId="0" applyFont="0" applyFill="0" applyBorder="0" applyAlignment="0" applyProtection="0"/>
    <xf numFmtId="0" fontId="228" fillId="0" borderId="0" applyFont="0" applyFill="0" applyBorder="0" applyAlignment="0" applyProtection="0"/>
    <xf numFmtId="4" fontId="260" fillId="0" borderId="0" applyFont="0" applyFill="0" applyBorder="0" applyAlignment="0" applyProtection="0"/>
    <xf numFmtId="3" fontId="260" fillId="0" borderId="0" applyFont="0" applyFill="0" applyBorder="0" applyAlignment="0" applyProtection="0"/>
    <xf numFmtId="0" fontId="228" fillId="0" borderId="0" applyFont="0" applyFill="0" applyBorder="0" applyAlignment="0" applyProtection="0"/>
    <xf numFmtId="0" fontId="254" fillId="0" borderId="0" applyFont="0" applyFill="0" applyBorder="0" applyAlignment="0" applyProtection="0"/>
    <xf numFmtId="0" fontId="228" fillId="0" borderId="0" applyFont="0" applyFill="0" applyBorder="0" applyAlignment="0" applyProtection="0"/>
    <xf numFmtId="0" fontId="226" fillId="0" borderId="0" applyFont="0" applyFill="0" applyBorder="0" applyAlignment="0" applyProtection="0"/>
    <xf numFmtId="10" fontId="260" fillId="0" borderId="0" applyFont="0" applyFill="0" applyBorder="0" applyAlignment="0" applyProtection="0"/>
    <xf numFmtId="0" fontId="19" fillId="0" borderId="0"/>
    <xf numFmtId="0" fontId="267" fillId="0" borderId="0"/>
    <xf numFmtId="0" fontId="266" fillId="0" borderId="0"/>
    <xf numFmtId="0" fontId="268" fillId="0" borderId="0" applyNumberFormat="0" applyFill="0" applyBorder="0" applyAlignment="0" applyProtection="0">
      <alignment vertical="top"/>
      <protection locked="0"/>
    </xf>
    <xf numFmtId="0" fontId="260" fillId="0" borderId="92" applyNumberFormat="0" applyFont="0" applyFill="0" applyAlignment="0" applyProtection="0"/>
    <xf numFmtId="0" fontId="236" fillId="0" borderId="0">
      <alignment vertical="center"/>
    </xf>
    <xf numFmtId="310" fontId="92" fillId="0" borderId="0" applyFont="0" applyFill="0" applyBorder="0" applyAlignment="0" applyProtection="0"/>
    <xf numFmtId="311" fontId="260" fillId="0" borderId="0" applyFont="0" applyFill="0" applyBorder="0" applyAlignment="0" applyProtection="0"/>
    <xf numFmtId="0" fontId="269" fillId="0" borderId="0"/>
    <xf numFmtId="312" fontId="270" fillId="0" borderId="61" applyFont="0" applyFill="0" applyBorder="0" applyAlignment="0" applyProtection="0"/>
    <xf numFmtId="312" fontId="270" fillId="0" borderId="61" applyFont="0" applyFill="0" applyBorder="0" applyAlignment="0" applyProtection="0"/>
    <xf numFmtId="312" fontId="270" fillId="0" borderId="61" applyFont="0" applyFill="0" applyBorder="0" applyAlignment="0" applyProtection="0"/>
    <xf numFmtId="312" fontId="270" fillId="0" borderId="61" applyFont="0" applyFill="0" applyBorder="0" applyAlignment="0" applyProtection="0"/>
    <xf numFmtId="312" fontId="270" fillId="0" borderId="61" applyFont="0" applyFill="0" applyBorder="0" applyAlignment="0" applyProtection="0"/>
    <xf numFmtId="312" fontId="270" fillId="0" borderId="61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266" fontId="15" fillId="0" borderId="0" applyFont="0" applyFill="0" applyBorder="0" applyAlignment="0" applyProtection="0"/>
    <xf numFmtId="0" fontId="1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266" fontId="15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/>
  </cellStyleXfs>
  <cellXfs count="1410">
    <xf numFmtId="0" fontId="0" fillId="0" borderId="0" xfId="0"/>
    <xf numFmtId="169" fontId="213" fillId="50" borderId="29" xfId="12994" applyNumberFormat="1" applyFont="1" applyFill="1" applyBorder="1" applyAlignment="1">
      <alignment horizontal="center"/>
    </xf>
    <xf numFmtId="169" fontId="213" fillId="50" borderId="0" xfId="12994" applyNumberFormat="1" applyFont="1" applyFill="1" applyBorder="1" applyAlignment="1">
      <alignment horizontal="center"/>
    </xf>
    <xf numFmtId="169" fontId="213" fillId="50" borderId="2" xfId="12994" applyNumberFormat="1" applyFont="1" applyFill="1" applyBorder="1" applyAlignment="1">
      <alignment horizontal="center"/>
    </xf>
    <xf numFmtId="0" fontId="21" fillId="50" borderId="74" xfId="1491" applyFont="1" applyFill="1" applyBorder="1" applyAlignment="1">
      <alignment horizontal="center"/>
    </xf>
    <xf numFmtId="0" fontId="168" fillId="50" borderId="0" xfId="1442" applyFont="1" applyFill="1" applyAlignment="1" applyProtection="1">
      <alignment horizontal="left" shrinkToFit="1"/>
      <protection locked="0"/>
    </xf>
    <xf numFmtId="169" fontId="0" fillId="0" borderId="0" xfId="1" applyFont="1"/>
    <xf numFmtId="169" fontId="0" fillId="0" borderId="0" xfId="0" applyNumberFormat="1"/>
    <xf numFmtId="0" fontId="124" fillId="0" borderId="0" xfId="0" applyFont="1"/>
    <xf numFmtId="169" fontId="124" fillId="0" borderId="0" xfId="1" applyFont="1"/>
    <xf numFmtId="169" fontId="124" fillId="0" borderId="0" xfId="0" applyNumberFormat="1" applyFont="1"/>
    <xf numFmtId="0" fontId="125" fillId="0" borderId="6" xfId="1491" applyFont="1" applyBorder="1" applyAlignment="1">
      <alignment horizontal="center" vertical="center"/>
    </xf>
    <xf numFmtId="169" fontId="125" fillId="0" borderId="6" xfId="1" applyFont="1" applyBorder="1" applyAlignment="1">
      <alignment vertical="center"/>
    </xf>
    <xf numFmtId="169" fontId="125" fillId="0" borderId="6" xfId="1" applyFont="1" applyFill="1" applyBorder="1"/>
    <xf numFmtId="17" fontId="125" fillId="0" borderId="6" xfId="1491" applyNumberFormat="1" applyFont="1" applyBorder="1" applyAlignment="1">
      <alignment horizontal="center" vertical="center"/>
    </xf>
    <xf numFmtId="0" fontId="123" fillId="0" borderId="0" xfId="0" applyFont="1" applyAlignment="1">
      <alignment vertical="center"/>
    </xf>
    <xf numFmtId="0" fontId="125" fillId="0" borderId="0" xfId="0" applyFont="1" applyAlignment="1">
      <alignment vertical="center"/>
    </xf>
    <xf numFmtId="0" fontId="141" fillId="0" borderId="0" xfId="9731" applyFont="1"/>
    <xf numFmtId="0" fontId="142" fillId="0" borderId="0" xfId="9731" applyFont="1"/>
    <xf numFmtId="225" fontId="141" fillId="0" borderId="0" xfId="1138" applyNumberFormat="1" applyFont="1" applyFill="1"/>
    <xf numFmtId="0" fontId="141" fillId="0" borderId="0" xfId="9732" applyFont="1"/>
    <xf numFmtId="169" fontId="141" fillId="0" borderId="0" xfId="9732" applyNumberFormat="1" applyFont="1"/>
    <xf numFmtId="0" fontId="142" fillId="0" borderId="0" xfId="9732" applyFont="1"/>
    <xf numFmtId="0" fontId="143" fillId="0" borderId="2" xfId="9732" applyFont="1" applyBorder="1"/>
    <xf numFmtId="0" fontId="143" fillId="0" borderId="0" xfId="9732" applyFont="1"/>
    <xf numFmtId="0" fontId="141" fillId="0" borderId="24" xfId="9732" applyFont="1" applyBorder="1" applyAlignment="1">
      <alignment horizontal="center" vertical="center"/>
    </xf>
    <xf numFmtId="225" fontId="141" fillId="0" borderId="46" xfId="1138" applyNumberFormat="1" applyFont="1" applyFill="1" applyBorder="1"/>
    <xf numFmtId="225" fontId="141" fillId="0" borderId="39" xfId="1138" applyNumberFormat="1" applyFont="1" applyFill="1" applyBorder="1"/>
    <xf numFmtId="169" fontId="141" fillId="0" borderId="0" xfId="1" applyFont="1" applyFill="1"/>
    <xf numFmtId="267" fontId="141" fillId="0" borderId="0" xfId="9731" applyNumberFormat="1" applyFont="1"/>
    <xf numFmtId="0" fontId="141" fillId="0" borderId="2" xfId="9732" applyFont="1" applyBorder="1" applyAlignment="1">
      <alignment horizontal="left" indent="1"/>
    </xf>
    <xf numFmtId="10" fontId="141" fillId="0" borderId="24" xfId="1717" applyNumberFormat="1" applyFont="1" applyFill="1" applyBorder="1" applyAlignment="1">
      <alignment horizontal="center" vertical="center"/>
    </xf>
    <xf numFmtId="169" fontId="141" fillId="0" borderId="24" xfId="1" applyFont="1" applyFill="1" applyBorder="1" applyAlignment="1">
      <alignment vertical="center"/>
    </xf>
    <xf numFmtId="169" fontId="141" fillId="0" borderId="47" xfId="1" applyFont="1" applyFill="1" applyBorder="1" applyAlignment="1">
      <alignment horizontal="center" vertical="center"/>
    </xf>
    <xf numFmtId="169" fontId="141" fillId="0" borderId="24" xfId="1300" applyFont="1" applyBorder="1"/>
    <xf numFmtId="169" fontId="141" fillId="0" borderId="0" xfId="1" applyFont="1" applyFill="1" applyBorder="1"/>
    <xf numFmtId="0" fontId="141" fillId="0" borderId="4" xfId="9732" applyFont="1" applyBorder="1" applyAlignment="1">
      <alignment horizontal="left"/>
    </xf>
    <xf numFmtId="0" fontId="141" fillId="0" borderId="13" xfId="9732" applyFont="1" applyBorder="1" applyAlignment="1">
      <alignment horizontal="center"/>
    </xf>
    <xf numFmtId="10" fontId="141" fillId="0" borderId="6" xfId="1703" applyNumberFormat="1" applyFont="1" applyFill="1" applyBorder="1" applyAlignment="1">
      <alignment horizontal="center"/>
    </xf>
    <xf numFmtId="169" fontId="141" fillId="0" borderId="6" xfId="1" applyFont="1" applyFill="1" applyBorder="1"/>
    <xf numFmtId="169" fontId="141" fillId="0" borderId="32" xfId="1" applyFont="1" applyFill="1" applyBorder="1"/>
    <xf numFmtId="169" fontId="141" fillId="0" borderId="6" xfId="1" applyFont="1" applyFill="1" applyBorder="1" applyAlignment="1">
      <alignment vertical="center"/>
    </xf>
    <xf numFmtId="169" fontId="142" fillId="0" borderId="6" xfId="1" applyFont="1" applyFill="1" applyBorder="1" applyAlignment="1">
      <alignment horizontal="center" vertical="center"/>
    </xf>
    <xf numFmtId="10" fontId="141" fillId="0" borderId="24" xfId="9732" applyNumberFormat="1" applyFont="1" applyBorder="1"/>
    <xf numFmtId="169" fontId="141" fillId="0" borderId="24" xfId="1" applyFont="1" applyFill="1" applyBorder="1"/>
    <xf numFmtId="169" fontId="141" fillId="0" borderId="29" xfId="1" applyFont="1" applyFill="1" applyBorder="1"/>
    <xf numFmtId="169" fontId="141" fillId="0" borderId="24" xfId="1" applyFont="1" applyFill="1" applyBorder="1" applyAlignment="1">
      <alignment horizontal="center" vertical="center"/>
    </xf>
    <xf numFmtId="10" fontId="141" fillId="0" borderId="24" xfId="1703" applyNumberFormat="1" applyFont="1" applyFill="1" applyBorder="1" applyAlignment="1">
      <alignment horizontal="center"/>
    </xf>
    <xf numFmtId="169" fontId="141" fillId="0" borderId="29" xfId="1" applyFont="1" applyFill="1" applyBorder="1" applyAlignment="1">
      <alignment horizontal="center"/>
    </xf>
    <xf numFmtId="169" fontId="142" fillId="0" borderId="6" xfId="1" applyFont="1" applyFill="1" applyBorder="1"/>
    <xf numFmtId="0" fontId="141" fillId="0" borderId="13" xfId="9732" applyFont="1" applyBorder="1" applyAlignment="1">
      <alignment horizontal="left"/>
    </xf>
    <xf numFmtId="169" fontId="141" fillId="0" borderId="6" xfId="1" applyFont="1" applyFill="1" applyBorder="1" applyAlignment="1">
      <alignment horizontal="center"/>
    </xf>
    <xf numFmtId="0" fontId="143" fillId="0" borderId="36" xfId="9732" applyFont="1" applyBorder="1" applyAlignment="1">
      <alignment horizontal="left"/>
    </xf>
    <xf numFmtId="0" fontId="141" fillId="0" borderId="52" xfId="9732" applyFont="1" applyBorder="1" applyAlignment="1">
      <alignment horizontal="left"/>
    </xf>
    <xf numFmtId="10" fontId="141" fillId="0" borderId="46" xfId="9732" applyNumberFormat="1" applyFont="1" applyBorder="1" applyAlignment="1">
      <alignment horizontal="left"/>
    </xf>
    <xf numFmtId="169" fontId="141" fillId="0" borderId="46" xfId="1" applyFont="1" applyFill="1" applyBorder="1" applyAlignment="1">
      <alignment horizontal="center"/>
    </xf>
    <xf numFmtId="169" fontId="141" fillId="0" borderId="39" xfId="1" applyFont="1" applyFill="1" applyBorder="1" applyAlignment="1">
      <alignment horizontal="center"/>
    </xf>
    <xf numFmtId="169" fontId="141" fillId="0" borderId="46" xfId="1" applyFont="1" applyFill="1" applyBorder="1" applyAlignment="1">
      <alignment horizontal="center" vertical="center"/>
    </xf>
    <xf numFmtId="10" fontId="142" fillId="0" borderId="0" xfId="1703" applyNumberFormat="1" applyFont="1" applyFill="1"/>
    <xf numFmtId="0" fontId="141" fillId="0" borderId="37" xfId="9732" applyFont="1" applyBorder="1" applyAlignment="1">
      <alignment horizontal="left" indent="1"/>
    </xf>
    <xf numFmtId="0" fontId="141" fillId="0" borderId="1" xfId="9732" applyFont="1" applyBorder="1"/>
    <xf numFmtId="10" fontId="141" fillId="0" borderId="47" xfId="1703" applyNumberFormat="1" applyFont="1" applyFill="1" applyBorder="1" applyAlignment="1">
      <alignment horizontal="center"/>
    </xf>
    <xf numFmtId="169" fontId="141" fillId="0" borderId="47" xfId="1" applyFont="1" applyFill="1" applyBorder="1" applyAlignment="1">
      <alignment horizontal="center"/>
    </xf>
    <xf numFmtId="0" fontId="141" fillId="0" borderId="4" xfId="9732" applyFont="1" applyBorder="1"/>
    <xf numFmtId="0" fontId="141" fillId="0" borderId="13" xfId="9732" applyFont="1" applyBorder="1"/>
    <xf numFmtId="169" fontId="142" fillId="46" borderId="6" xfId="1" applyFont="1" applyFill="1" applyBorder="1" applyAlignment="1">
      <alignment horizontal="center"/>
    </xf>
    <xf numFmtId="169" fontId="141" fillId="0" borderId="24" xfId="1" applyFont="1" applyFill="1" applyBorder="1" applyAlignment="1">
      <alignment horizontal="center"/>
    </xf>
    <xf numFmtId="169" fontId="141" fillId="0" borderId="0" xfId="9731" applyNumberFormat="1" applyFont="1"/>
    <xf numFmtId="0" fontId="141" fillId="0" borderId="2" xfId="9732" applyFont="1" applyBorder="1"/>
    <xf numFmtId="169" fontId="141" fillId="0" borderId="24" xfId="1300" applyFont="1" applyFill="1" applyBorder="1"/>
    <xf numFmtId="267" fontId="141" fillId="0" borderId="0" xfId="1703" applyNumberFormat="1" applyFont="1" applyFill="1"/>
    <xf numFmtId="10" fontId="141" fillId="0" borderId="6" xfId="1717" applyNumberFormat="1" applyFont="1" applyFill="1" applyBorder="1" applyAlignment="1">
      <alignment horizontal="center"/>
    </xf>
    <xf numFmtId="169" fontId="141" fillId="0" borderId="32" xfId="1" applyFont="1" applyFill="1" applyBorder="1" applyAlignment="1">
      <alignment horizontal="center"/>
    </xf>
    <xf numFmtId="169" fontId="142" fillId="0" borderId="6" xfId="1" applyFont="1" applyFill="1" applyBorder="1" applyAlignment="1">
      <alignment horizontal="center"/>
    </xf>
    <xf numFmtId="225" fontId="142" fillId="0" borderId="0" xfId="1138" applyNumberFormat="1" applyFont="1" applyFill="1"/>
    <xf numFmtId="0" fontId="141" fillId="0" borderId="1" xfId="9732" applyFont="1" applyBorder="1" applyAlignment="1">
      <alignment horizontal="left"/>
    </xf>
    <xf numFmtId="0" fontId="142" fillId="0" borderId="4" xfId="9731" applyFont="1" applyBorder="1"/>
    <xf numFmtId="0" fontId="142" fillId="0" borderId="13" xfId="9732" applyFont="1" applyBorder="1" applyAlignment="1">
      <alignment horizontal="left"/>
    </xf>
    <xf numFmtId="10" fontId="142" fillId="0" borderId="13" xfId="1703" applyNumberFormat="1" applyFont="1" applyFill="1" applyBorder="1" applyAlignment="1">
      <alignment horizontal="center"/>
    </xf>
    <xf numFmtId="169" fontId="142" fillId="0" borderId="13" xfId="1" applyFont="1" applyFill="1" applyBorder="1" applyAlignment="1">
      <alignment horizontal="center"/>
    </xf>
    <xf numFmtId="169" fontId="142" fillId="0" borderId="32" xfId="1" applyFont="1" applyFill="1" applyBorder="1" applyAlignment="1">
      <alignment horizontal="center" vertical="center"/>
    </xf>
    <xf numFmtId="267" fontId="144" fillId="0" borderId="0" xfId="9731" applyNumberFormat="1" applyFont="1"/>
    <xf numFmtId="169" fontId="142" fillId="0" borderId="0" xfId="1138" applyFont="1" applyFill="1"/>
    <xf numFmtId="0" fontId="143" fillId="0" borderId="0" xfId="1491" applyFont="1" applyAlignment="1">
      <alignment vertical="center"/>
    </xf>
    <xf numFmtId="0" fontId="145" fillId="0" borderId="0" xfId="1491" applyFont="1" applyAlignment="1">
      <alignment vertical="center"/>
    </xf>
    <xf numFmtId="0" fontId="142" fillId="0" borderId="0" xfId="1442" applyFont="1" applyAlignment="1">
      <alignment vertical="center"/>
    </xf>
    <xf numFmtId="0" fontId="141" fillId="0" borderId="0" xfId="1442" applyFont="1" applyAlignment="1">
      <alignment vertical="center"/>
    </xf>
    <xf numFmtId="0" fontId="141" fillId="0" borderId="0" xfId="1442" applyFont="1" applyAlignment="1">
      <alignment horizontal="right" vertical="center"/>
    </xf>
    <xf numFmtId="0" fontId="144" fillId="0" borderId="0" xfId="1491" applyFont="1" applyAlignment="1">
      <alignment vertical="center"/>
    </xf>
    <xf numFmtId="0" fontId="141" fillId="0" borderId="0" xfId="1491" applyFont="1" applyAlignment="1">
      <alignment vertical="center"/>
    </xf>
    <xf numFmtId="0" fontId="142" fillId="0" borderId="0" xfId="1491" quotePrefix="1" applyFont="1" applyAlignment="1">
      <alignment horizontal="left" vertical="center" indent="4"/>
    </xf>
    <xf numFmtId="0" fontId="141" fillId="0" borderId="0" xfId="9731" applyFont="1" applyAlignment="1">
      <alignment horizontal="left"/>
    </xf>
    <xf numFmtId="0" fontId="141" fillId="0" borderId="0" xfId="1491" applyFont="1" applyAlignment="1">
      <alignment horizontal="left" vertical="center"/>
    </xf>
    <xf numFmtId="9" fontId="142" fillId="0" borderId="0" xfId="1491" applyNumberFormat="1" applyFont="1" applyAlignment="1">
      <alignment horizontal="center" vertical="center"/>
    </xf>
    <xf numFmtId="10" fontId="142" fillId="0" borderId="0" xfId="1491" applyNumberFormat="1" applyFont="1" applyAlignment="1">
      <alignment vertical="center"/>
    </xf>
    <xf numFmtId="0" fontId="142" fillId="0" borderId="0" xfId="1491" applyFont="1" applyAlignment="1">
      <alignment vertical="center"/>
    </xf>
    <xf numFmtId="0" fontId="141" fillId="0" borderId="0" xfId="1491" applyFont="1" applyAlignment="1">
      <alignment horizontal="center" vertical="center"/>
    </xf>
    <xf numFmtId="225" fontId="141" fillId="0" borderId="0" xfId="1" applyNumberFormat="1" applyFont="1" applyFill="1" applyBorder="1" applyAlignment="1">
      <alignment vertical="center"/>
    </xf>
    <xf numFmtId="230" fontId="141" fillId="0" borderId="0" xfId="2" applyNumberFormat="1" applyFont="1" applyFill="1" applyBorder="1" applyAlignment="1">
      <alignment horizontal="left" vertical="center"/>
    </xf>
    <xf numFmtId="230" fontId="141" fillId="0" borderId="0" xfId="2" applyNumberFormat="1" applyFont="1" applyFill="1" applyBorder="1" applyAlignment="1">
      <alignment horizontal="center" vertical="center"/>
    </xf>
    <xf numFmtId="230" fontId="144" fillId="0" borderId="0" xfId="2" applyNumberFormat="1" applyFont="1" applyFill="1" applyBorder="1" applyAlignment="1">
      <alignment horizontal="left" vertical="center"/>
    </xf>
    <xf numFmtId="9" fontId="142" fillId="0" borderId="0" xfId="1491" applyNumberFormat="1" applyFont="1" applyAlignment="1">
      <alignment horizontal="left" vertical="center"/>
    </xf>
    <xf numFmtId="0" fontId="142" fillId="0" borderId="0" xfId="1491" applyFont="1" applyAlignment="1">
      <alignment horizontal="left" vertical="center"/>
    </xf>
    <xf numFmtId="10" fontId="141" fillId="0" borderId="0" xfId="1491" applyNumberFormat="1" applyFont="1" applyAlignment="1">
      <alignment vertical="center"/>
    </xf>
    <xf numFmtId="225" fontId="141" fillId="0" borderId="0" xfId="1" applyNumberFormat="1" applyFont="1" applyFill="1" applyBorder="1" applyAlignment="1">
      <alignment horizontal="left" vertical="center"/>
    </xf>
    <xf numFmtId="178" fontId="141" fillId="0" borderId="0" xfId="2" applyNumberFormat="1" applyFont="1" applyFill="1" applyBorder="1" applyAlignment="1">
      <alignment horizontal="left" vertical="center"/>
    </xf>
    <xf numFmtId="225" fontId="141" fillId="0" borderId="0" xfId="1" applyNumberFormat="1" applyFont="1" applyBorder="1" applyAlignment="1">
      <alignment vertical="center"/>
    </xf>
    <xf numFmtId="10" fontId="141" fillId="0" borderId="0" xfId="2" applyNumberFormat="1" applyFont="1" applyFill="1" applyBorder="1" applyAlignment="1">
      <alignment vertical="center"/>
    </xf>
    <xf numFmtId="0" fontId="141" fillId="0" borderId="0" xfId="9733" applyFont="1" applyAlignment="1">
      <alignment vertical="center"/>
    </xf>
    <xf numFmtId="225" fontId="141" fillId="0" borderId="0" xfId="1" applyNumberFormat="1" applyFont="1" applyFill="1" applyBorder="1" applyAlignment="1">
      <alignment horizontal="center" vertical="center"/>
    </xf>
    <xf numFmtId="230" fontId="144" fillId="0" borderId="0" xfId="2" applyNumberFormat="1" applyFont="1" applyBorder="1" applyAlignment="1">
      <alignment horizontal="center" vertical="center"/>
    </xf>
    <xf numFmtId="230" fontId="141" fillId="0" borderId="0" xfId="2" applyNumberFormat="1" applyFont="1" applyBorder="1" applyAlignment="1">
      <alignment horizontal="center" vertical="center"/>
    </xf>
    <xf numFmtId="0" fontId="141" fillId="0" borderId="0" xfId="1491" quotePrefix="1" applyFont="1" applyAlignment="1">
      <alignment horizontal="center" vertical="center"/>
    </xf>
    <xf numFmtId="9" fontId="141" fillId="0" borderId="0" xfId="2" applyFont="1" applyBorder="1" applyAlignment="1">
      <alignment horizontal="center" vertical="center"/>
    </xf>
    <xf numFmtId="0" fontId="142" fillId="0" borderId="0" xfId="1491" applyFont="1" applyAlignment="1">
      <alignment horizontal="left" vertical="center" indent="4"/>
    </xf>
    <xf numFmtId="0" fontId="142" fillId="0" borderId="0" xfId="1491" applyFont="1" applyAlignment="1">
      <alignment horizontal="center" vertical="center"/>
    </xf>
    <xf numFmtId="225" fontId="141" fillId="0" borderId="0" xfId="1184" applyNumberFormat="1" applyFont="1" applyFill="1" applyBorder="1" applyAlignment="1">
      <alignment vertical="center"/>
    </xf>
    <xf numFmtId="267" fontId="142" fillId="0" borderId="0" xfId="1491" applyNumberFormat="1" applyFont="1" applyAlignment="1">
      <alignment vertical="center"/>
    </xf>
    <xf numFmtId="225" fontId="142" fillId="0" borderId="0" xfId="1" applyNumberFormat="1" applyFont="1" applyFill="1" applyBorder="1" applyAlignment="1">
      <alignment vertical="center"/>
    </xf>
    <xf numFmtId="225" fontId="141" fillId="0" borderId="0" xfId="1491" applyNumberFormat="1" applyFont="1" applyAlignment="1">
      <alignment vertical="center"/>
    </xf>
    <xf numFmtId="178" fontId="141" fillId="0" borderId="0" xfId="2" applyNumberFormat="1" applyFont="1" applyFill="1" applyBorder="1" applyAlignment="1">
      <alignment horizontal="center" vertical="center"/>
    </xf>
    <xf numFmtId="0" fontId="141" fillId="0" borderId="0" xfId="1442" applyFont="1"/>
    <xf numFmtId="9" fontId="141" fillId="0" borderId="0" xfId="2" applyFont="1" applyFill="1" applyBorder="1" applyAlignment="1">
      <alignment horizontal="left" vertical="center"/>
    </xf>
    <xf numFmtId="0" fontId="141" fillId="0" borderId="6" xfId="1491" applyFont="1" applyBorder="1" applyAlignment="1">
      <alignment horizontal="center" vertical="center"/>
    </xf>
    <xf numFmtId="169" fontId="141" fillId="0" borderId="6" xfId="1" applyFont="1" applyBorder="1" applyAlignment="1">
      <alignment vertical="center"/>
    </xf>
    <xf numFmtId="0" fontId="141" fillId="0" borderId="6" xfId="9731" applyFont="1" applyBorder="1" applyAlignment="1">
      <alignment horizontal="center"/>
    </xf>
    <xf numFmtId="169" fontId="141" fillId="0" borderId="6" xfId="9731" applyNumberFormat="1" applyFont="1" applyBorder="1"/>
    <xf numFmtId="0" fontId="122" fillId="0" borderId="0" xfId="2106" applyFont="1"/>
    <xf numFmtId="169" fontId="125" fillId="0" borderId="0" xfId="1" applyFont="1"/>
    <xf numFmtId="0" fontId="125" fillId="0" borderId="0" xfId="1620" applyFont="1"/>
    <xf numFmtId="0" fontId="125" fillId="0" borderId="0" xfId="2106" applyFont="1"/>
    <xf numFmtId="49" fontId="125" fillId="0" borderId="42" xfId="2106" applyNumberFormat="1" applyFont="1" applyBorder="1" applyAlignment="1">
      <alignment horizontal="center"/>
    </xf>
    <xf numFmtId="49" fontId="125" fillId="0" borderId="0" xfId="2106" applyNumberFormat="1" applyFont="1"/>
    <xf numFmtId="0" fontId="126" fillId="0" borderId="0" xfId="2106" applyFont="1" applyAlignment="1">
      <alignment horizontal="right"/>
    </xf>
    <xf numFmtId="169" fontId="126" fillId="0" borderId="40" xfId="1301" applyFont="1" applyBorder="1" applyAlignment="1">
      <alignment horizontal="center"/>
    </xf>
    <xf numFmtId="0" fontId="126" fillId="0" borderId="0" xfId="2106" applyFont="1"/>
    <xf numFmtId="169" fontId="125" fillId="0" borderId="0" xfId="1301" applyFont="1"/>
    <xf numFmtId="0" fontId="125" fillId="0" borderId="0" xfId="2106" applyFont="1" applyAlignment="1">
      <alignment horizontal="center"/>
    </xf>
    <xf numFmtId="0" fontId="125" fillId="0" borderId="47" xfId="2106" applyFont="1" applyBorder="1" applyAlignment="1">
      <alignment horizontal="center"/>
    </xf>
    <xf numFmtId="0" fontId="125" fillId="0" borderId="37" xfId="2106" applyFont="1" applyBorder="1" applyAlignment="1">
      <alignment horizontal="center"/>
    </xf>
    <xf numFmtId="0" fontId="125" fillId="0" borderId="48" xfId="2106" applyFont="1" applyBorder="1" applyAlignment="1">
      <alignment horizontal="center" vertical="center"/>
    </xf>
    <xf numFmtId="0" fontId="125" fillId="0" borderId="48" xfId="2106" applyFont="1" applyBorder="1" applyAlignment="1">
      <alignment horizontal="center"/>
    </xf>
    <xf numFmtId="169" fontId="125" fillId="0" borderId="48" xfId="1" applyFont="1" applyBorder="1" applyAlignment="1">
      <alignment horizontal="center"/>
    </xf>
    <xf numFmtId="169" fontId="125" fillId="0" borderId="43" xfId="1" applyFont="1" applyBorder="1" applyAlignment="1">
      <alignment horizontal="center"/>
    </xf>
    <xf numFmtId="43" fontId="125" fillId="0" borderId="0" xfId="2107" applyNumberFormat="1" applyFont="1" applyBorder="1"/>
    <xf numFmtId="17" fontId="125" fillId="0" borderId="49" xfId="2106" applyNumberFormat="1" applyFont="1" applyBorder="1" applyAlignment="1">
      <alignment horizontal="center"/>
    </xf>
    <xf numFmtId="225" fontId="125" fillId="0" borderId="49" xfId="2107" applyNumberFormat="1" applyFont="1" applyBorder="1"/>
    <xf numFmtId="169" fontId="125" fillId="0" borderId="45" xfId="1301" applyFont="1" applyBorder="1"/>
    <xf numFmtId="43" fontId="125" fillId="0" borderId="49" xfId="2107" applyNumberFormat="1" applyFont="1" applyBorder="1"/>
    <xf numFmtId="169" fontId="125" fillId="0" borderId="0" xfId="1620" applyNumberFormat="1" applyFont="1"/>
    <xf numFmtId="225" fontId="125" fillId="0" borderId="50" xfId="2107" applyNumberFormat="1" applyFont="1" applyBorder="1"/>
    <xf numFmtId="169" fontId="125" fillId="0" borderId="44" xfId="1301" applyFont="1" applyBorder="1"/>
    <xf numFmtId="225" fontId="125" fillId="0" borderId="50" xfId="2107" applyNumberFormat="1" applyFont="1" applyBorder="1" applyAlignment="1">
      <alignment horizontal="left"/>
    </xf>
    <xf numFmtId="225" fontId="125" fillId="0" borderId="50" xfId="1" applyNumberFormat="1" applyFont="1" applyBorder="1"/>
    <xf numFmtId="43" fontId="146" fillId="0" borderId="0" xfId="2107" applyNumberFormat="1" applyFont="1" applyBorder="1"/>
    <xf numFmtId="169" fontId="146" fillId="0" borderId="0" xfId="1" applyFont="1"/>
    <xf numFmtId="2" fontId="125" fillId="0" borderId="0" xfId="1620" applyNumberFormat="1" applyFont="1"/>
    <xf numFmtId="43" fontId="146" fillId="0" borderId="0" xfId="1301" applyNumberFormat="1" applyFont="1" applyBorder="1"/>
    <xf numFmtId="43" fontId="125" fillId="0" borderId="0" xfId="1620" applyNumberFormat="1" applyFont="1"/>
    <xf numFmtId="169" fontId="126" fillId="0" borderId="0" xfId="1620" applyNumberFormat="1" applyFont="1"/>
    <xf numFmtId="43" fontId="125" fillId="0" borderId="0" xfId="1301" applyNumberFormat="1" applyFont="1" applyBorder="1"/>
    <xf numFmtId="225" fontId="125" fillId="0" borderId="0" xfId="2107" applyNumberFormat="1" applyFont="1" applyBorder="1"/>
    <xf numFmtId="169" fontId="125" fillId="0" borderId="0" xfId="1301" applyFont="1" applyBorder="1"/>
    <xf numFmtId="169" fontId="126" fillId="0" borderId="0" xfId="1" applyFont="1"/>
    <xf numFmtId="169" fontId="146" fillId="0" borderId="0" xfId="1" applyFont="1" applyFill="1"/>
    <xf numFmtId="178" fontId="124" fillId="0" borderId="0" xfId="2" applyNumberFormat="1" applyFont="1"/>
    <xf numFmtId="178" fontId="124" fillId="0" borderId="0" xfId="2" applyNumberFormat="1" applyFont="1" applyAlignment="1">
      <alignment horizontal="center"/>
    </xf>
    <xf numFmtId="10" fontId="124" fillId="0" borderId="0" xfId="2" applyNumberFormat="1" applyFont="1"/>
    <xf numFmtId="169" fontId="124" fillId="0" borderId="0" xfId="1" applyFont="1" applyAlignment="1">
      <alignment horizontal="center"/>
    </xf>
    <xf numFmtId="169" fontId="146" fillId="0" borderId="0" xfId="1" applyFont="1" applyAlignment="1">
      <alignment horizontal="center"/>
    </xf>
    <xf numFmtId="178" fontId="146" fillId="0" borderId="0" xfId="2" applyNumberFormat="1" applyFont="1"/>
    <xf numFmtId="169" fontId="146" fillId="0" borderId="0" xfId="1" applyFont="1" applyBorder="1" applyAlignment="1">
      <alignment horizontal="center"/>
    </xf>
    <xf numFmtId="178" fontId="124" fillId="0" borderId="0" xfId="2" applyNumberFormat="1" applyFont="1" applyBorder="1"/>
    <xf numFmtId="169" fontId="124" fillId="0" borderId="0" xfId="1" applyFont="1" applyBorder="1" applyAlignment="1">
      <alignment horizontal="center"/>
    </xf>
    <xf numFmtId="10" fontId="124" fillId="0" borderId="0" xfId="2" applyNumberFormat="1" applyFont="1" applyBorder="1" applyAlignment="1">
      <alignment horizontal="center"/>
    </xf>
    <xf numFmtId="169" fontId="146" fillId="0" borderId="0" xfId="1" applyFont="1" applyBorder="1"/>
    <xf numFmtId="169" fontId="124" fillId="0" borderId="0" xfId="1" applyFont="1" applyBorder="1"/>
    <xf numFmtId="10" fontId="124" fillId="0" borderId="0" xfId="2" applyNumberFormat="1" applyFont="1" applyBorder="1"/>
    <xf numFmtId="169" fontId="124" fillId="0" borderId="1" xfId="1" applyFont="1" applyBorder="1"/>
    <xf numFmtId="169" fontId="146" fillId="0" borderId="1" xfId="1" applyFont="1" applyBorder="1"/>
    <xf numFmtId="178" fontId="146" fillId="0" borderId="1" xfId="2" applyNumberFormat="1" applyFont="1" applyBorder="1"/>
    <xf numFmtId="178" fontId="124" fillId="0" borderId="1" xfId="2" applyNumberFormat="1" applyFont="1" applyBorder="1"/>
    <xf numFmtId="0" fontId="124" fillId="46" borderId="0" xfId="0" applyFont="1" applyFill="1"/>
    <xf numFmtId="169" fontId="124" fillId="46" borderId="0" xfId="1" applyFont="1" applyFill="1" applyBorder="1"/>
    <xf numFmtId="169" fontId="146" fillId="46" borderId="1" xfId="1" applyFont="1" applyFill="1" applyBorder="1"/>
    <xf numFmtId="178" fontId="146" fillId="46" borderId="1" xfId="2" applyNumberFormat="1" applyFont="1" applyFill="1" applyBorder="1"/>
    <xf numFmtId="169" fontId="124" fillId="46" borderId="1" xfId="1" applyFont="1" applyFill="1" applyBorder="1"/>
    <xf numFmtId="178" fontId="125" fillId="46" borderId="1" xfId="2" applyNumberFormat="1" applyFont="1" applyFill="1" applyBorder="1"/>
    <xf numFmtId="178" fontId="124" fillId="46" borderId="0" xfId="2" applyNumberFormat="1" applyFont="1" applyFill="1" applyBorder="1"/>
    <xf numFmtId="169" fontId="124" fillId="46" borderId="0" xfId="1" applyFont="1" applyFill="1"/>
    <xf numFmtId="178" fontId="146" fillId="0" borderId="0" xfId="2" applyNumberFormat="1" applyFont="1" applyBorder="1"/>
    <xf numFmtId="178" fontId="125" fillId="0" borderId="0" xfId="2" applyNumberFormat="1" applyFont="1" applyBorder="1"/>
    <xf numFmtId="169" fontId="146" fillId="46" borderId="0" xfId="1" applyFont="1" applyFill="1" applyBorder="1"/>
    <xf numFmtId="178" fontId="146" fillId="46" borderId="0" xfId="2" applyNumberFormat="1" applyFont="1" applyFill="1" applyBorder="1"/>
    <xf numFmtId="178" fontId="125" fillId="46" borderId="0" xfId="2" applyNumberFormat="1" applyFont="1" applyFill="1" applyBorder="1"/>
    <xf numFmtId="0" fontId="147" fillId="0" borderId="0" xfId="0" applyFont="1"/>
    <xf numFmtId="169" fontId="147" fillId="0" borderId="0" xfId="1" applyFont="1"/>
    <xf numFmtId="169" fontId="147" fillId="0" borderId="0" xfId="1" applyFont="1" applyBorder="1"/>
    <xf numFmtId="178" fontId="147" fillId="0" borderId="0" xfId="2" applyNumberFormat="1" applyFont="1" applyBorder="1"/>
    <xf numFmtId="10" fontId="147" fillId="0" borderId="0" xfId="2" applyNumberFormat="1" applyFont="1" applyBorder="1"/>
    <xf numFmtId="169" fontId="147" fillId="0" borderId="0" xfId="0" applyNumberFormat="1" applyFont="1"/>
    <xf numFmtId="0" fontId="148" fillId="0" borderId="0" xfId="0" applyFont="1"/>
    <xf numFmtId="169" fontId="124" fillId="0" borderId="0" xfId="1" applyFont="1" applyFill="1"/>
    <xf numFmtId="178" fontId="146" fillId="0" borderId="0" xfId="2" applyNumberFormat="1" applyFont="1" applyFill="1"/>
    <xf numFmtId="178" fontId="124" fillId="0" borderId="0" xfId="2" applyNumberFormat="1" applyFont="1" applyFill="1"/>
    <xf numFmtId="10" fontId="124" fillId="0" borderId="0" xfId="2" applyNumberFormat="1" applyFont="1" applyFill="1"/>
    <xf numFmtId="169" fontId="146" fillId="0" borderId="1" xfId="1" applyFont="1" applyFill="1" applyBorder="1"/>
    <xf numFmtId="178" fontId="146" fillId="0" borderId="1" xfId="2" applyNumberFormat="1" applyFont="1" applyFill="1" applyBorder="1"/>
    <xf numFmtId="169" fontId="124" fillId="0" borderId="1" xfId="1" applyFont="1" applyFill="1" applyBorder="1"/>
    <xf numFmtId="178" fontId="124" fillId="0" borderId="1" xfId="2" applyNumberFormat="1" applyFont="1" applyFill="1" applyBorder="1"/>
    <xf numFmtId="0" fontId="126" fillId="0" borderId="0" xfId="0" applyFont="1"/>
    <xf numFmtId="0" fontId="123" fillId="0" borderId="0" xfId="0" applyFont="1"/>
    <xf numFmtId="169" fontId="123" fillId="0" borderId="0" xfId="1" applyFont="1"/>
    <xf numFmtId="169" fontId="127" fillId="0" borderId="0" xfId="1" applyFont="1"/>
    <xf numFmtId="178" fontId="127" fillId="0" borderId="0" xfId="2" applyNumberFormat="1" applyFont="1"/>
    <xf numFmtId="169" fontId="146" fillId="0" borderId="53" xfId="1" applyFont="1" applyBorder="1"/>
    <xf numFmtId="9" fontId="146" fillId="0" borderId="53" xfId="2" applyFont="1" applyBorder="1"/>
    <xf numFmtId="169" fontId="124" fillId="0" borderId="53" xfId="1" applyFont="1" applyBorder="1"/>
    <xf numFmtId="9" fontId="124" fillId="0" borderId="53" xfId="2" applyFont="1" applyBorder="1"/>
    <xf numFmtId="0" fontId="124" fillId="0" borderId="0" xfId="1491" applyFont="1"/>
    <xf numFmtId="268" fontId="123" fillId="0" borderId="0" xfId="1491" applyNumberFormat="1" applyFont="1" applyAlignment="1">
      <alignment vertical="center"/>
    </xf>
    <xf numFmtId="230" fontId="124" fillId="0" borderId="0" xfId="0" applyNumberFormat="1" applyFont="1" applyAlignment="1">
      <alignment horizontal="right" vertical="center"/>
    </xf>
    <xf numFmtId="0" fontId="124" fillId="0" borderId="0" xfId="1491" applyFont="1" applyAlignment="1">
      <alignment vertical="center"/>
    </xf>
    <xf numFmtId="230" fontId="124" fillId="0" borderId="0" xfId="0" applyNumberFormat="1" applyFont="1" applyAlignment="1">
      <alignment vertical="center"/>
    </xf>
    <xf numFmtId="0" fontId="124" fillId="0" borderId="0" xfId="0" applyFont="1" applyAlignment="1">
      <alignment vertical="center"/>
    </xf>
    <xf numFmtId="0" fontId="124" fillId="0" borderId="0" xfId="0" applyFont="1" applyAlignment="1">
      <alignment horizontal="right" vertical="center"/>
    </xf>
    <xf numFmtId="0" fontId="124" fillId="0" borderId="42" xfId="0" applyFont="1" applyBorder="1" applyAlignment="1">
      <alignment vertical="center"/>
    </xf>
    <xf numFmtId="0" fontId="124" fillId="0" borderId="42" xfId="1491" applyFont="1" applyBorder="1" applyAlignment="1">
      <alignment vertical="center"/>
    </xf>
    <xf numFmtId="169" fontId="124" fillId="0" borderId="0" xfId="1491" applyNumberFormat="1" applyFont="1"/>
    <xf numFmtId="167" fontId="123" fillId="0" borderId="0" xfId="1491" applyNumberFormat="1" applyFont="1" applyAlignment="1">
      <alignment horizontal="center" vertical="center"/>
    </xf>
    <xf numFmtId="0" fontId="123" fillId="0" borderId="0" xfId="1491" applyFont="1" applyAlignment="1">
      <alignment horizontal="center" vertical="center"/>
    </xf>
    <xf numFmtId="0" fontId="123" fillId="0" borderId="0" xfId="1491" applyFont="1" applyAlignment="1">
      <alignment horizontal="center"/>
    </xf>
    <xf numFmtId="169" fontId="123" fillId="0" borderId="0" xfId="1491" applyNumberFormat="1" applyFont="1" applyAlignment="1">
      <alignment horizontal="center"/>
    </xf>
    <xf numFmtId="0" fontId="124" fillId="0" borderId="0" xfId="1491" applyFont="1" applyAlignment="1">
      <alignment horizontal="center"/>
    </xf>
    <xf numFmtId="0" fontId="124" fillId="0" borderId="42" xfId="0" applyFont="1" applyBorder="1" applyAlignment="1">
      <alignment horizontal="right" vertical="center"/>
    </xf>
    <xf numFmtId="43" fontId="124" fillId="0" borderId="0" xfId="1491" applyNumberFormat="1" applyFont="1"/>
    <xf numFmtId="0" fontId="126" fillId="0" borderId="0" xfId="1491" applyFont="1"/>
    <xf numFmtId="0" fontId="123" fillId="0" borderId="0" xfId="1491" applyFont="1"/>
    <xf numFmtId="10" fontId="124" fillId="0" borderId="1" xfId="2" applyNumberFormat="1" applyFont="1" applyBorder="1"/>
    <xf numFmtId="10" fontId="125" fillId="46" borderId="1" xfId="2" applyNumberFormat="1" applyFont="1" applyFill="1" applyBorder="1"/>
    <xf numFmtId="10" fontId="125" fillId="0" borderId="0" xfId="2" applyNumberFormat="1" applyFont="1" applyBorder="1"/>
    <xf numFmtId="10" fontId="125" fillId="46" borderId="0" xfId="2" applyNumberFormat="1" applyFont="1" applyFill="1" applyBorder="1"/>
    <xf numFmtId="178" fontId="124" fillId="46" borderId="0" xfId="2" applyNumberFormat="1" applyFont="1" applyFill="1"/>
    <xf numFmtId="178" fontId="124" fillId="46" borderId="1" xfId="2" applyNumberFormat="1" applyFont="1" applyFill="1" applyBorder="1"/>
    <xf numFmtId="0" fontId="151" fillId="0" borderId="0" xfId="3402" applyFont="1" applyAlignment="1">
      <alignment vertical="top"/>
    </xf>
    <xf numFmtId="17" fontId="150" fillId="49" borderId="6" xfId="3402" applyNumberFormat="1" applyFont="1" applyFill="1" applyBorder="1" applyAlignment="1">
      <alignment horizontal="center" vertical="top"/>
    </xf>
    <xf numFmtId="17" fontId="150" fillId="49" borderId="4" xfId="3402" applyNumberFormat="1" applyFont="1" applyFill="1" applyBorder="1" applyAlignment="1">
      <alignment horizontal="center" vertical="top"/>
    </xf>
    <xf numFmtId="0" fontId="150" fillId="50" borderId="24" xfId="3402" applyFont="1" applyFill="1" applyBorder="1" applyAlignment="1">
      <alignment horizontal="center" vertical="top"/>
    </xf>
    <xf numFmtId="169" fontId="150" fillId="50" borderId="47" xfId="10680" applyNumberFormat="1" applyFont="1" applyFill="1" applyBorder="1" applyAlignment="1">
      <alignment horizontal="center" vertical="top"/>
    </xf>
    <xf numFmtId="169" fontId="150" fillId="50" borderId="37" xfId="10680" applyNumberFormat="1" applyFont="1" applyFill="1" applyBorder="1" applyAlignment="1">
      <alignment vertical="top"/>
    </xf>
    <xf numFmtId="9" fontId="150" fillId="50" borderId="47" xfId="10681" applyFont="1" applyFill="1" applyBorder="1" applyAlignment="1">
      <alignment vertical="top"/>
    </xf>
    <xf numFmtId="169" fontId="150" fillId="50" borderId="47" xfId="10680" applyNumberFormat="1" applyFont="1" applyFill="1" applyBorder="1" applyAlignment="1">
      <alignment vertical="top"/>
    </xf>
    <xf numFmtId="0" fontId="151" fillId="0" borderId="48" xfId="3402" applyFont="1" applyBorder="1" applyAlignment="1">
      <alignment vertical="top"/>
    </xf>
    <xf numFmtId="10" fontId="152" fillId="0" borderId="48" xfId="9125" applyNumberFormat="1" applyFont="1" applyBorder="1" applyAlignment="1">
      <alignment vertical="top"/>
    </xf>
    <xf numFmtId="169" fontId="152" fillId="0" borderId="48" xfId="10680" applyNumberFormat="1" applyFont="1" applyBorder="1" applyAlignment="1">
      <alignment vertical="top"/>
    </xf>
    <xf numFmtId="10" fontId="151" fillId="0" borderId="48" xfId="9125" applyNumberFormat="1" applyFont="1" applyBorder="1" applyAlignment="1">
      <alignment vertical="top"/>
    </xf>
    <xf numFmtId="43" fontId="151" fillId="0" borderId="48" xfId="10680" applyNumberFormat="1" applyFont="1" applyBorder="1" applyAlignment="1">
      <alignment vertical="top"/>
    </xf>
    <xf numFmtId="169" fontId="151" fillId="0" borderId="0" xfId="3402" applyNumberFormat="1" applyFont="1" applyAlignment="1">
      <alignment vertical="top"/>
    </xf>
    <xf numFmtId="0" fontId="151" fillId="0" borderId="51" xfId="3402" applyFont="1" applyBorder="1" applyAlignment="1">
      <alignment vertical="top"/>
    </xf>
    <xf numFmtId="10" fontId="152" fillId="0" borderId="51" xfId="9125" applyNumberFormat="1" applyFont="1" applyBorder="1" applyAlignment="1">
      <alignment vertical="top"/>
    </xf>
    <xf numFmtId="169" fontId="152" fillId="0" borderId="51" xfId="10680" applyNumberFormat="1" applyFont="1" applyBorder="1" applyAlignment="1">
      <alignment vertical="top"/>
    </xf>
    <xf numFmtId="43" fontId="152" fillId="0" borderId="51" xfId="10680" applyNumberFormat="1" applyFont="1" applyBorder="1" applyAlignment="1">
      <alignment vertical="top"/>
    </xf>
    <xf numFmtId="0" fontId="150" fillId="0" borderId="46" xfId="3402" applyFont="1" applyBorder="1" applyAlignment="1">
      <alignment horizontal="center" vertical="top"/>
    </xf>
    <xf numFmtId="169" fontId="153" fillId="0" borderId="6" xfId="10680" applyNumberFormat="1" applyFont="1" applyBorder="1" applyAlignment="1">
      <alignment vertical="top"/>
    </xf>
    <xf numFmtId="10" fontId="153" fillId="0" borderId="46" xfId="9125" applyNumberFormat="1" applyFont="1" applyBorder="1" applyAlignment="1">
      <alignment vertical="top"/>
    </xf>
    <xf numFmtId="43" fontId="153" fillId="0" borderId="46" xfId="9125" applyNumberFormat="1" applyFont="1" applyBorder="1" applyAlignment="1">
      <alignment vertical="top"/>
    </xf>
    <xf numFmtId="169" fontId="150" fillId="0" borderId="6" xfId="10680" applyNumberFormat="1" applyFont="1" applyBorder="1" applyAlignment="1">
      <alignment vertical="top"/>
    </xf>
    <xf numFmtId="169" fontId="151" fillId="0" borderId="0" xfId="10680" applyNumberFormat="1" applyFont="1" applyAlignment="1">
      <alignment vertical="top"/>
    </xf>
    <xf numFmtId="0" fontId="154" fillId="50" borderId="48" xfId="3402" applyFont="1" applyFill="1" applyBorder="1" applyAlignment="1">
      <alignment horizontal="left" vertical="top"/>
    </xf>
    <xf numFmtId="169" fontId="154" fillId="0" borderId="48" xfId="9125" applyNumberFormat="1" applyFont="1" applyBorder="1" applyAlignment="1">
      <alignment horizontal="center" vertical="top"/>
    </xf>
    <xf numFmtId="10" fontId="154" fillId="0" borderId="48" xfId="10681" applyNumberFormat="1" applyFont="1" applyBorder="1" applyAlignment="1">
      <alignment vertical="top"/>
    </xf>
    <xf numFmtId="169" fontId="154" fillId="0" borderId="48" xfId="10680" applyNumberFormat="1" applyFont="1" applyBorder="1" applyAlignment="1">
      <alignment vertical="top"/>
    </xf>
    <xf numFmtId="10" fontId="154" fillId="50" borderId="48" xfId="9125" applyNumberFormat="1" applyFont="1" applyFill="1" applyBorder="1" applyAlignment="1">
      <alignment vertical="top"/>
    </xf>
    <xf numFmtId="43" fontId="154" fillId="50" borderId="48" xfId="10680" applyNumberFormat="1" applyFont="1" applyFill="1" applyBorder="1" applyAlignment="1">
      <alignment vertical="top"/>
    </xf>
    <xf numFmtId="10" fontId="155" fillId="0" borderId="48" xfId="9125" applyNumberFormat="1" applyFont="1" applyBorder="1" applyAlignment="1">
      <alignment vertical="top"/>
    </xf>
    <xf numFmtId="10" fontId="151" fillId="0" borderId="0" xfId="10681" applyNumberFormat="1" applyFont="1" applyAlignment="1">
      <alignment vertical="top"/>
    </xf>
    <xf numFmtId="0" fontId="150" fillId="0" borderId="6" xfId="3402" applyFont="1" applyBorder="1" applyAlignment="1">
      <alignment horizontal="center" vertical="top"/>
    </xf>
    <xf numFmtId="10" fontId="153" fillId="0" borderId="6" xfId="9125" applyNumberFormat="1" applyFont="1" applyBorder="1" applyAlignment="1">
      <alignment vertical="top"/>
    </xf>
    <xf numFmtId="43" fontId="153" fillId="0" borderId="6" xfId="9125" applyNumberFormat="1" applyFont="1" applyBorder="1" applyAlignment="1">
      <alignment vertical="top"/>
    </xf>
    <xf numFmtId="10" fontId="150" fillId="0" borderId="6" xfId="9125" applyNumberFormat="1" applyFont="1" applyBorder="1" applyAlignment="1">
      <alignment vertical="top"/>
    </xf>
    <xf numFmtId="0" fontId="154" fillId="0" borderId="46" xfId="3402" applyFont="1" applyBorder="1" applyAlignment="1">
      <alignment horizontal="left" vertical="top"/>
    </xf>
    <xf numFmtId="169" fontId="154" fillId="0" borderId="46" xfId="10680" applyNumberFormat="1" applyFont="1" applyFill="1" applyBorder="1" applyAlignment="1">
      <alignment horizontal="left" vertical="top"/>
    </xf>
    <xf numFmtId="10" fontId="154" fillId="0" borderId="46" xfId="9125" applyNumberFormat="1" applyFont="1" applyBorder="1" applyAlignment="1">
      <alignment vertical="top"/>
    </xf>
    <xf numFmtId="169" fontId="154" fillId="0" borderId="46" xfId="10680" applyNumberFormat="1" applyFont="1" applyBorder="1" applyAlignment="1">
      <alignment vertical="top"/>
    </xf>
    <xf numFmtId="43" fontId="155" fillId="0" borderId="48" xfId="10680" applyNumberFormat="1" applyFont="1" applyBorder="1" applyAlignment="1">
      <alignment vertical="top"/>
    </xf>
    <xf numFmtId="10" fontId="154" fillId="50" borderId="46" xfId="9125" applyNumberFormat="1" applyFont="1" applyFill="1" applyBorder="1" applyAlignment="1">
      <alignment vertical="top"/>
    </xf>
    <xf numFmtId="43" fontId="154" fillId="51" borderId="46" xfId="10680" applyNumberFormat="1" applyFont="1" applyFill="1" applyBorder="1" applyAlignment="1">
      <alignment vertical="top"/>
    </xf>
    <xf numFmtId="10" fontId="154" fillId="51" borderId="46" xfId="9125" applyNumberFormat="1" applyFont="1" applyFill="1" applyBorder="1" applyAlignment="1">
      <alignment vertical="top"/>
    </xf>
    <xf numFmtId="169" fontId="154" fillId="0" borderId="46" xfId="10680" applyNumberFormat="1" applyFont="1" applyFill="1" applyBorder="1" applyAlignment="1">
      <alignment vertical="top"/>
    </xf>
    <xf numFmtId="10" fontId="155" fillId="0" borderId="46" xfId="9125" applyNumberFormat="1" applyFont="1" applyBorder="1" applyAlignment="1">
      <alignment vertical="top"/>
    </xf>
    <xf numFmtId="169" fontId="153" fillId="0" borderId="6" xfId="9125" applyNumberFormat="1" applyFont="1" applyBorder="1" applyAlignment="1">
      <alignment horizontal="center" vertical="top"/>
    </xf>
    <xf numFmtId="169" fontId="154" fillId="0" borderId="46" xfId="9125" applyNumberFormat="1" applyFont="1" applyBorder="1" applyAlignment="1">
      <alignment horizontal="center" vertical="top"/>
    </xf>
    <xf numFmtId="10" fontId="156" fillId="0" borderId="46" xfId="9125" applyNumberFormat="1" applyFont="1" applyBorder="1" applyAlignment="1">
      <alignment vertical="top"/>
    </xf>
    <xf numFmtId="10" fontId="156" fillId="51" borderId="46" xfId="9125" applyNumberFormat="1" applyFont="1" applyFill="1" applyBorder="1" applyAlignment="1">
      <alignment vertical="top"/>
    </xf>
    <xf numFmtId="10" fontId="156" fillId="50" borderId="46" xfId="9125" applyNumberFormat="1" applyFont="1" applyFill="1" applyBorder="1" applyAlignment="1">
      <alignment vertical="top"/>
    </xf>
    <xf numFmtId="10" fontId="151" fillId="50" borderId="0" xfId="10681" applyNumberFormat="1" applyFont="1" applyFill="1" applyAlignment="1">
      <alignment vertical="top"/>
    </xf>
    <xf numFmtId="0" fontId="151" fillId="50" borderId="46" xfId="3402" applyFont="1" applyFill="1" applyBorder="1" applyAlignment="1">
      <alignment horizontal="left" vertical="top"/>
    </xf>
    <xf numFmtId="169" fontId="153" fillId="0" borderId="46" xfId="9125" applyNumberFormat="1" applyFont="1" applyBorder="1" applyAlignment="1">
      <alignment horizontal="center" vertical="top"/>
    </xf>
    <xf numFmtId="10" fontId="153" fillId="51" borderId="46" xfId="9125" applyNumberFormat="1" applyFont="1" applyFill="1" applyBorder="1" applyAlignment="1">
      <alignment vertical="top"/>
    </xf>
    <xf numFmtId="10" fontId="155" fillId="0" borderId="46" xfId="10307" applyNumberFormat="1" applyFont="1" applyBorder="1" applyAlignment="1">
      <alignment vertical="top"/>
    </xf>
    <xf numFmtId="0" fontId="150" fillId="0" borderId="6" xfId="3402" applyFont="1" applyBorder="1" applyAlignment="1">
      <alignment horizontal="left" vertical="top"/>
    </xf>
    <xf numFmtId="10" fontId="150" fillId="51" borderId="6" xfId="9125" applyNumberFormat="1" applyFont="1" applyFill="1" applyBorder="1" applyAlignment="1">
      <alignment vertical="top"/>
    </xf>
    <xf numFmtId="169" fontId="150" fillId="50" borderId="46" xfId="10680" applyNumberFormat="1" applyFont="1" applyFill="1" applyBorder="1" applyAlignment="1">
      <alignment horizontal="left" vertical="top"/>
    </xf>
    <xf numFmtId="0" fontId="150" fillId="0" borderId="24" xfId="3402" applyFont="1" applyBorder="1" applyAlignment="1">
      <alignment horizontal="left" vertical="top"/>
    </xf>
    <xf numFmtId="10" fontId="150" fillId="0" borderId="24" xfId="9125" applyNumberFormat="1" applyFont="1" applyBorder="1" applyAlignment="1">
      <alignment vertical="top"/>
    </xf>
    <xf numFmtId="0" fontId="154" fillId="0" borderId="49" xfId="3402" applyFont="1" applyBorder="1" applyAlignment="1">
      <alignment horizontal="left" vertical="top"/>
    </xf>
    <xf numFmtId="9" fontId="151" fillId="0" borderId="49" xfId="10681" applyFont="1" applyBorder="1" applyAlignment="1">
      <alignment vertical="top"/>
    </xf>
    <xf numFmtId="169" fontId="154" fillId="50" borderId="49" xfId="10680" applyNumberFormat="1" applyFont="1" applyFill="1" applyBorder="1" applyAlignment="1">
      <alignment vertical="top"/>
    </xf>
    <xf numFmtId="0" fontId="154" fillId="0" borderId="50" xfId="3402" applyFont="1" applyBorder="1" applyAlignment="1">
      <alignment horizontal="left" vertical="top"/>
    </xf>
    <xf numFmtId="9" fontId="151" fillId="0" borderId="50" xfId="10681" applyFont="1" applyBorder="1" applyAlignment="1">
      <alignment vertical="top"/>
    </xf>
    <xf numFmtId="9" fontId="150" fillId="0" borderId="6" xfId="10681" applyFont="1" applyBorder="1" applyAlignment="1">
      <alignment horizontal="center" vertical="top"/>
    </xf>
    <xf numFmtId="0" fontId="150" fillId="0" borderId="6" xfId="3402" applyFont="1" applyBorder="1" applyAlignment="1">
      <alignment vertical="top"/>
    </xf>
    <xf numFmtId="9" fontId="151" fillId="0" borderId="0" xfId="10681" applyFont="1" applyAlignment="1">
      <alignment vertical="top"/>
    </xf>
    <xf numFmtId="0" fontId="153" fillId="0" borderId="6" xfId="3402" applyFont="1" applyBorder="1" applyAlignment="1">
      <alignment vertical="top"/>
    </xf>
    <xf numFmtId="9" fontId="156" fillId="0" borderId="6" xfId="10681" applyFont="1" applyBorder="1" applyAlignment="1">
      <alignment vertical="top"/>
    </xf>
    <xf numFmtId="0" fontId="157" fillId="0" borderId="0" xfId="3402" applyFont="1" applyAlignment="1">
      <alignment vertical="top"/>
    </xf>
    <xf numFmtId="0" fontId="158" fillId="0" borderId="0" xfId="1442" applyFont="1" applyAlignment="1">
      <alignment vertical="top"/>
    </xf>
    <xf numFmtId="0" fontId="151" fillId="0" borderId="0" xfId="1442" applyFont="1" applyAlignment="1">
      <alignment vertical="top"/>
    </xf>
    <xf numFmtId="0" fontId="151" fillId="0" borderId="0" xfId="1442" applyFont="1" applyAlignment="1">
      <alignment horizontal="left" vertical="top"/>
    </xf>
    <xf numFmtId="169" fontId="151" fillId="0" borderId="0" xfId="10680" applyNumberFormat="1" applyFont="1" applyFill="1" applyBorder="1" applyAlignment="1">
      <alignment vertical="top"/>
    </xf>
    <xf numFmtId="169" fontId="151" fillId="0" borderId="0" xfId="1442" applyNumberFormat="1" applyFont="1" applyAlignment="1">
      <alignment horizontal="left" vertical="top"/>
    </xf>
    <xf numFmtId="4" fontId="151" fillId="0" borderId="0" xfId="1442" applyNumberFormat="1" applyFont="1" applyAlignment="1">
      <alignment vertical="top"/>
    </xf>
    <xf numFmtId="169" fontId="151" fillId="0" borderId="0" xfId="10680" applyNumberFormat="1" applyFont="1" applyBorder="1" applyAlignment="1">
      <alignment horizontal="left" vertical="top"/>
    </xf>
    <xf numFmtId="0" fontId="151" fillId="0" borderId="0" xfId="3402" applyFont="1" applyAlignment="1">
      <alignment horizontal="left" vertical="top"/>
    </xf>
    <xf numFmtId="169" fontId="159" fillId="0" borderId="0" xfId="1442" applyNumberFormat="1" applyFont="1" applyAlignment="1">
      <alignment horizontal="left" vertical="top"/>
    </xf>
    <xf numFmtId="169" fontId="159" fillId="0" borderId="0" xfId="10680" applyNumberFormat="1" applyFont="1" applyAlignment="1">
      <alignment vertical="top"/>
    </xf>
    <xf numFmtId="0" fontId="159" fillId="0" borderId="0" xfId="3402" applyFont="1" applyAlignment="1">
      <alignment vertical="top"/>
    </xf>
    <xf numFmtId="43" fontId="151" fillId="0" borderId="0" xfId="10680" applyNumberFormat="1" applyFont="1" applyFill="1" applyBorder="1" applyAlignment="1">
      <alignment vertical="top"/>
    </xf>
    <xf numFmtId="0" fontId="154" fillId="0" borderId="0" xfId="3402" applyFont="1" applyAlignment="1">
      <alignment horizontal="left" vertical="top"/>
    </xf>
    <xf numFmtId="0" fontId="4" fillId="0" borderId="0" xfId="3403"/>
    <xf numFmtId="0" fontId="124" fillId="0" borderId="0" xfId="3403" applyFont="1"/>
    <xf numFmtId="0" fontId="160" fillId="45" borderId="6" xfId="3403" applyFont="1" applyFill="1" applyBorder="1" applyAlignment="1">
      <alignment horizontal="center"/>
    </xf>
    <xf numFmtId="0" fontId="161" fillId="0" borderId="4" xfId="3403" applyFont="1" applyBorder="1" applyAlignment="1">
      <alignment horizontal="left"/>
    </xf>
    <xf numFmtId="169" fontId="161" fillId="0" borderId="6" xfId="2204" applyFont="1" applyBorder="1"/>
    <xf numFmtId="10" fontId="161" fillId="0" borderId="6" xfId="10682" applyNumberFormat="1" applyFont="1" applyBorder="1"/>
    <xf numFmtId="169" fontId="161" fillId="0" borderId="6" xfId="2204" applyFont="1" applyFill="1" applyBorder="1"/>
    <xf numFmtId="10" fontId="161" fillId="0" borderId="6" xfId="10681" applyNumberFormat="1" applyFont="1" applyBorder="1"/>
    <xf numFmtId="0" fontId="160" fillId="0" borderId="4" xfId="3403" applyFont="1" applyBorder="1" applyAlignment="1">
      <alignment horizontal="left"/>
    </xf>
    <xf numFmtId="169" fontId="160" fillId="0" borderId="6" xfId="2204" applyFont="1" applyFill="1" applyBorder="1"/>
    <xf numFmtId="10" fontId="160" fillId="0" borderId="6" xfId="10682" applyNumberFormat="1" applyFont="1" applyFill="1" applyBorder="1"/>
    <xf numFmtId="10" fontId="160" fillId="0" borderId="6" xfId="10681" applyNumberFormat="1" applyFont="1" applyFill="1" applyBorder="1"/>
    <xf numFmtId="0" fontId="162" fillId="0" borderId="4" xfId="3403" applyFont="1" applyBorder="1"/>
    <xf numFmtId="169" fontId="162" fillId="0" borderId="6" xfId="2204" applyFont="1" applyFill="1" applyBorder="1"/>
    <xf numFmtId="10" fontId="162" fillId="0" borderId="6" xfId="10682" applyNumberFormat="1" applyFont="1" applyFill="1" applyBorder="1"/>
    <xf numFmtId="10" fontId="162" fillId="0" borderId="6" xfId="10681" applyNumberFormat="1" applyFont="1" applyFill="1" applyBorder="1"/>
    <xf numFmtId="0" fontId="162" fillId="0" borderId="6" xfId="3403" applyFont="1" applyBorder="1"/>
    <xf numFmtId="169" fontId="162" fillId="0" borderId="6" xfId="2204" applyFont="1" applyBorder="1"/>
    <xf numFmtId="10" fontId="162" fillId="0" borderId="6" xfId="10682" applyNumberFormat="1" applyFont="1" applyBorder="1"/>
    <xf numFmtId="10" fontId="162" fillId="0" borderId="6" xfId="10681" applyNumberFormat="1" applyFont="1" applyBorder="1"/>
    <xf numFmtId="169" fontId="160" fillId="0" borderId="6" xfId="2204" applyFont="1" applyBorder="1"/>
    <xf numFmtId="10" fontId="160" fillId="0" borderId="6" xfId="10682" applyNumberFormat="1" applyFont="1" applyBorder="1"/>
    <xf numFmtId="10" fontId="160" fillId="0" borderId="6" xfId="10681" applyNumberFormat="1" applyFont="1" applyBorder="1"/>
    <xf numFmtId="0" fontId="160" fillId="0" borderId="6" xfId="3403" applyFont="1" applyBorder="1"/>
    <xf numFmtId="169" fontId="163" fillId="0" borderId="6" xfId="2204" applyFont="1" applyFill="1" applyBorder="1"/>
    <xf numFmtId="0" fontId="160" fillId="45" borderId="4" xfId="3403" applyFont="1" applyFill="1" applyBorder="1" applyAlignment="1">
      <alignment horizontal="center"/>
    </xf>
    <xf numFmtId="0" fontId="160" fillId="0" borderId="36" xfId="3403" applyFont="1" applyBorder="1"/>
    <xf numFmtId="0" fontId="164" fillId="0" borderId="46" xfId="3403" applyFont="1" applyBorder="1"/>
    <xf numFmtId="0" fontId="161" fillId="0" borderId="2" xfId="3403" applyFont="1" applyBorder="1"/>
    <xf numFmtId="169" fontId="161" fillId="0" borderId="24" xfId="2204" applyFont="1" applyBorder="1"/>
    <xf numFmtId="10" fontId="161" fillId="0" borderId="24" xfId="10682" applyNumberFormat="1" applyFont="1" applyBorder="1"/>
    <xf numFmtId="169" fontId="161" fillId="0" borderId="24" xfId="2204" applyFont="1" applyFill="1" applyBorder="1"/>
    <xf numFmtId="0" fontId="161" fillId="0" borderId="37" xfId="3403" applyFont="1" applyBorder="1"/>
    <xf numFmtId="169" fontId="161" fillId="0" borderId="47" xfId="2204" applyFont="1" applyFill="1" applyBorder="1"/>
    <xf numFmtId="10" fontId="161" fillId="0" borderId="47" xfId="10682" applyNumberFormat="1" applyFont="1" applyFill="1" applyBorder="1"/>
    <xf numFmtId="169" fontId="161" fillId="0" borderId="46" xfId="2204" applyFont="1" applyBorder="1"/>
    <xf numFmtId="10" fontId="161" fillId="0" borderId="46" xfId="10682" applyNumberFormat="1" applyFont="1" applyBorder="1"/>
    <xf numFmtId="169" fontId="161" fillId="0" borderId="46" xfId="2204" applyFont="1" applyFill="1" applyBorder="1"/>
    <xf numFmtId="0" fontId="160" fillId="0" borderId="2" xfId="3403" applyFont="1" applyBorder="1"/>
    <xf numFmtId="0" fontId="160" fillId="0" borderId="4" xfId="3403" applyFont="1" applyBorder="1"/>
    <xf numFmtId="0" fontId="161" fillId="0" borderId="4" xfId="3403" applyFont="1" applyBorder="1"/>
    <xf numFmtId="43" fontId="160" fillId="0" borderId="6" xfId="3403" applyNumberFormat="1" applyFont="1" applyBorder="1"/>
    <xf numFmtId="10" fontId="160" fillId="0" borderId="32" xfId="3403" applyNumberFormat="1" applyFont="1" applyBorder="1"/>
    <xf numFmtId="10" fontId="154" fillId="0" borderId="46" xfId="9125" applyNumberFormat="1" applyFont="1" applyFill="1" applyBorder="1" applyAlignment="1">
      <alignment vertical="top"/>
    </xf>
    <xf numFmtId="10" fontId="150" fillId="0" borderId="24" xfId="9125" applyNumberFormat="1" applyFont="1" applyFill="1" applyBorder="1" applyAlignment="1">
      <alignment vertical="top"/>
    </xf>
    <xf numFmtId="9" fontId="151" fillId="0" borderId="49" xfId="10681" applyFont="1" applyFill="1" applyBorder="1" applyAlignment="1">
      <alignment vertical="top"/>
    </xf>
    <xf numFmtId="9" fontId="151" fillId="0" borderId="50" xfId="10681" applyFont="1" applyFill="1" applyBorder="1" applyAlignment="1">
      <alignment vertical="top"/>
    </xf>
    <xf numFmtId="9" fontId="150" fillId="0" borderId="6" xfId="10681" applyFont="1" applyFill="1" applyBorder="1" applyAlignment="1">
      <alignment horizontal="center" vertical="top"/>
    </xf>
    <xf numFmtId="9" fontId="150" fillId="0" borderId="6" xfId="10681" applyFont="1" applyFill="1" applyBorder="1" applyAlignment="1">
      <alignment vertical="top"/>
    </xf>
    <xf numFmtId="9" fontId="156" fillId="0" borderId="6" xfId="10681" applyFont="1" applyFill="1" applyBorder="1" applyAlignment="1">
      <alignment vertical="top"/>
    </xf>
    <xf numFmtId="0" fontId="168" fillId="0" borderId="0" xfId="0" applyFont="1" applyAlignment="1">
      <alignment horizontal="center"/>
    </xf>
    <xf numFmtId="0" fontId="168" fillId="0" borderId="4" xfId="0" applyFont="1" applyBorder="1" applyAlignment="1">
      <alignment horizontal="center"/>
    </xf>
    <xf numFmtId="0" fontId="168" fillId="0" borderId="6" xfId="0" applyFont="1" applyBorder="1" applyAlignment="1">
      <alignment horizontal="center"/>
    </xf>
    <xf numFmtId="0" fontId="168" fillId="0" borderId="13" xfId="0" applyFont="1" applyBorder="1" applyAlignment="1">
      <alignment horizontal="center"/>
    </xf>
    <xf numFmtId="0" fontId="196" fillId="0" borderId="32" xfId="0" applyFont="1" applyBorder="1" applyAlignment="1">
      <alignment horizontal="center"/>
    </xf>
    <xf numFmtId="0" fontId="168" fillId="0" borderId="24" xfId="0" applyFont="1" applyBorder="1"/>
    <xf numFmtId="0" fontId="196" fillId="0" borderId="6" xfId="0" applyFont="1" applyBorder="1" applyAlignment="1">
      <alignment horizontal="center"/>
    </xf>
    <xf numFmtId="169" fontId="196" fillId="0" borderId="4" xfId="1" applyFont="1" applyBorder="1" applyAlignment="1">
      <alignment horizontal="center"/>
    </xf>
    <xf numFmtId="0" fontId="0" fillId="0" borderId="32" xfId="0" applyBorder="1"/>
    <xf numFmtId="0" fontId="0" fillId="0" borderId="13" xfId="0" applyBorder="1"/>
    <xf numFmtId="43" fontId="0" fillId="0" borderId="0" xfId="0" applyNumberFormat="1"/>
    <xf numFmtId="0" fontId="196" fillId="0" borderId="0" xfId="0" applyFont="1" applyAlignment="1">
      <alignment horizontal="center"/>
    </xf>
    <xf numFmtId="0" fontId="168" fillId="0" borderId="0" xfId="0" applyFont="1"/>
    <xf numFmtId="169" fontId="0" fillId="50" borderId="0" xfId="0" applyNumberFormat="1" applyFill="1"/>
    <xf numFmtId="0" fontId="151" fillId="0" borderId="0" xfId="0" applyFont="1" applyAlignment="1">
      <alignment vertical="top"/>
    </xf>
    <xf numFmtId="0" fontId="151" fillId="50" borderId="0" xfId="0" applyFont="1" applyFill="1" applyAlignment="1">
      <alignment vertical="top"/>
    </xf>
    <xf numFmtId="4" fontId="151" fillId="50" borderId="0" xfId="0" applyNumberFormat="1" applyFont="1" applyFill="1" applyAlignment="1">
      <alignment vertical="top"/>
    </xf>
    <xf numFmtId="0" fontId="125" fillId="0" borderId="0" xfId="0" applyFont="1" applyAlignment="1">
      <alignment horizontal="center" vertical="center"/>
    </xf>
    <xf numFmtId="0" fontId="19" fillId="0" borderId="0" xfId="1491"/>
    <xf numFmtId="169" fontId="19" fillId="0" borderId="0" xfId="12994" applyNumberFormat="1" applyFont="1"/>
    <xf numFmtId="0" fontId="152" fillId="50" borderId="36" xfId="1491" applyFont="1" applyFill="1" applyBorder="1" applyAlignment="1">
      <alignment horizontal="left" vertical="center"/>
    </xf>
    <xf numFmtId="0" fontId="152" fillId="50" borderId="18" xfId="1491" applyFont="1" applyFill="1" applyBorder="1" applyAlignment="1">
      <alignment horizontal="left" vertical="center"/>
    </xf>
    <xf numFmtId="237" fontId="152" fillId="50" borderId="18" xfId="1491" applyNumberFormat="1" applyFont="1" applyFill="1" applyBorder="1" applyAlignment="1">
      <alignment vertical="center"/>
    </xf>
    <xf numFmtId="0" fontId="154" fillId="50" borderId="18" xfId="1491" applyFont="1" applyFill="1" applyBorder="1" applyAlignment="1">
      <alignment horizontal="left" vertical="center"/>
    </xf>
    <xf numFmtId="0" fontId="214" fillId="50" borderId="40" xfId="1491" applyFont="1" applyFill="1" applyBorder="1"/>
    <xf numFmtId="0" fontId="154" fillId="50" borderId="40" xfId="1491" applyFont="1" applyFill="1" applyBorder="1" applyAlignment="1">
      <alignment horizontal="left" vertical="center"/>
    </xf>
    <xf numFmtId="0" fontId="154" fillId="50" borderId="71" xfId="1491" applyFont="1" applyFill="1" applyBorder="1" applyAlignment="1">
      <alignment horizontal="left" vertical="center"/>
    </xf>
    <xf numFmtId="0" fontId="152" fillId="50" borderId="18" xfId="1491" applyFont="1" applyFill="1" applyBorder="1"/>
    <xf numFmtId="0" fontId="152" fillId="50" borderId="2" xfId="1491" applyFont="1" applyFill="1" applyBorder="1" applyAlignment="1">
      <alignment horizontal="left" vertical="center"/>
    </xf>
    <xf numFmtId="0" fontId="152" fillId="50" borderId="0" xfId="1491" applyFont="1" applyFill="1" applyAlignment="1">
      <alignment vertical="center"/>
    </xf>
    <xf numFmtId="0" fontId="154" fillId="50" borderId="73" xfId="1491" applyFont="1" applyFill="1" applyBorder="1" applyAlignment="1">
      <alignment vertical="center"/>
    </xf>
    <xf numFmtId="0" fontId="152" fillId="50" borderId="0" xfId="1491" applyFont="1" applyFill="1"/>
    <xf numFmtId="0" fontId="152" fillId="50" borderId="2" xfId="1491" applyFont="1" applyFill="1" applyBorder="1" applyAlignment="1">
      <alignment vertical="center"/>
    </xf>
    <xf numFmtId="0" fontId="154" fillId="50" borderId="74" xfId="1491" applyFont="1" applyFill="1" applyBorder="1" applyAlignment="1">
      <alignment vertical="center"/>
    </xf>
    <xf numFmtId="0" fontId="214" fillId="50" borderId="74" xfId="1491" applyFont="1" applyFill="1" applyBorder="1"/>
    <xf numFmtId="0" fontId="154" fillId="50" borderId="74" xfId="1491" applyFont="1" applyFill="1" applyBorder="1" applyAlignment="1">
      <alignment horizontal="left" vertical="center"/>
    </xf>
    <xf numFmtId="0" fontId="154" fillId="50" borderId="75" xfId="1491" applyFont="1" applyFill="1" applyBorder="1" applyAlignment="1">
      <alignment horizontal="left" vertical="center"/>
    </xf>
    <xf numFmtId="0" fontId="21" fillId="0" borderId="0" xfId="1491" applyFont="1"/>
    <xf numFmtId="0" fontId="21" fillId="0" borderId="0" xfId="1491" applyFont="1" applyAlignment="1">
      <alignment horizontal="left"/>
    </xf>
    <xf numFmtId="0" fontId="152" fillId="50" borderId="0" xfId="1491" applyFont="1" applyFill="1" applyAlignment="1">
      <alignment horizontal="left" vertical="center"/>
    </xf>
    <xf numFmtId="0" fontId="216" fillId="50" borderId="0" xfId="1491" applyFont="1" applyFill="1"/>
    <xf numFmtId="0" fontId="217" fillId="50" borderId="0" xfId="1491" applyFont="1" applyFill="1" applyAlignment="1">
      <alignment vertical="center"/>
    </xf>
    <xf numFmtId="0" fontId="152" fillId="50" borderId="37" xfId="1491" applyFont="1" applyFill="1" applyBorder="1" applyAlignment="1">
      <alignment vertical="center"/>
    </xf>
    <xf numFmtId="0" fontId="152" fillId="50" borderId="1" xfId="1491" applyFont="1" applyFill="1" applyBorder="1" applyAlignment="1">
      <alignment horizontal="left" vertical="center"/>
    </xf>
    <xf numFmtId="0" fontId="152" fillId="50" borderId="1" xfId="1491" applyFont="1" applyFill="1" applyBorder="1" applyAlignment="1">
      <alignment vertical="center"/>
    </xf>
    <xf numFmtId="0" fontId="152" fillId="50" borderId="76" xfId="1491" applyFont="1" applyFill="1" applyBorder="1" applyAlignment="1">
      <alignment vertical="center"/>
    </xf>
    <xf numFmtId="0" fontId="152" fillId="50" borderId="76" xfId="1491" applyFont="1" applyFill="1" applyBorder="1" applyAlignment="1">
      <alignment horizontal="left" vertical="center"/>
    </xf>
    <xf numFmtId="0" fontId="10" fillId="50" borderId="76" xfId="1491" applyFont="1" applyFill="1" applyBorder="1"/>
    <xf numFmtId="0" fontId="152" fillId="50" borderId="77" xfId="1491" applyFont="1" applyFill="1" applyBorder="1" applyAlignment="1">
      <alignment horizontal="left" vertical="center"/>
    </xf>
    <xf numFmtId="0" fontId="152" fillId="50" borderId="37" xfId="1491" applyFont="1" applyFill="1" applyBorder="1" applyAlignment="1">
      <alignment horizontal="left" vertical="center"/>
    </xf>
    <xf numFmtId="0" fontId="152" fillId="50" borderId="1" xfId="1491" applyFont="1" applyFill="1" applyBorder="1"/>
    <xf numFmtId="0" fontId="217" fillId="50" borderId="1" xfId="1491" applyFont="1" applyFill="1" applyBorder="1" applyAlignment="1">
      <alignment vertical="center"/>
    </xf>
    <xf numFmtId="0" fontId="217" fillId="50" borderId="76" xfId="1491" applyFont="1" applyFill="1" applyBorder="1" applyAlignment="1">
      <alignment vertical="center"/>
    </xf>
    <xf numFmtId="0" fontId="217" fillId="50" borderId="77" xfId="1491" applyFont="1" applyFill="1" applyBorder="1" applyAlignment="1">
      <alignment vertical="center"/>
    </xf>
    <xf numFmtId="0" fontId="153" fillId="50" borderId="0" xfId="1491" applyFont="1" applyFill="1"/>
    <xf numFmtId="0" fontId="218" fillId="50" borderId="0" xfId="1491" applyFont="1" applyFill="1"/>
    <xf numFmtId="0" fontId="213" fillId="50" borderId="2" xfId="1491" applyFont="1" applyFill="1" applyBorder="1" applyAlignment="1">
      <alignment horizontal="center" vertical="top" wrapText="1"/>
    </xf>
    <xf numFmtId="0" fontId="213" fillId="50" borderId="0" xfId="1491" applyFont="1" applyFill="1" applyAlignment="1">
      <alignment horizontal="center" vertical="top" wrapText="1"/>
    </xf>
    <xf numFmtId="0" fontId="213" fillId="50" borderId="29" xfId="1491" applyFont="1" applyFill="1" applyBorder="1" applyAlignment="1">
      <alignment horizontal="center" vertical="top" wrapText="1"/>
    </xf>
    <xf numFmtId="0" fontId="213" fillId="50" borderId="2" xfId="1491" applyFont="1" applyFill="1" applyBorder="1" applyAlignment="1">
      <alignment horizontal="center"/>
    </xf>
    <xf numFmtId="0" fontId="213" fillId="50" borderId="0" xfId="1491" applyFont="1" applyFill="1" applyAlignment="1">
      <alignment horizontal="center"/>
    </xf>
    <xf numFmtId="0" fontId="213" fillId="50" borderId="29" xfId="1491" applyFont="1" applyFill="1" applyBorder="1" applyAlignment="1">
      <alignment horizontal="center"/>
    </xf>
    <xf numFmtId="0" fontId="213" fillId="0" borderId="2" xfId="1491" applyFont="1" applyBorder="1" applyAlignment="1">
      <alignment horizontal="left"/>
    </xf>
    <xf numFmtId="0" fontId="213" fillId="0" borderId="0" xfId="1491" applyFont="1" applyAlignment="1">
      <alignment horizontal="left"/>
    </xf>
    <xf numFmtId="0" fontId="213" fillId="0" borderId="29" xfId="1491" applyFont="1" applyBorder="1" applyAlignment="1">
      <alignment horizontal="left"/>
    </xf>
    <xf numFmtId="0" fontId="213" fillId="0" borderId="2" xfId="1491" applyFont="1" applyBorder="1" applyAlignment="1">
      <alignment horizontal="center"/>
    </xf>
    <xf numFmtId="0" fontId="213" fillId="0" borderId="0" xfId="1491" applyFont="1" applyAlignment="1">
      <alignment horizontal="center"/>
    </xf>
    <xf numFmtId="0" fontId="213" fillId="0" borderId="29" xfId="1491" applyFont="1" applyBorder="1" applyAlignment="1">
      <alignment horizontal="center"/>
    </xf>
    <xf numFmtId="0" fontId="21" fillId="50" borderId="0" xfId="1442" applyFont="1" applyFill="1" applyAlignment="1">
      <alignment horizontal="left"/>
    </xf>
    <xf numFmtId="0" fontId="21" fillId="0" borderId="0" xfId="1491" applyFont="1" applyAlignment="1">
      <alignment horizontal="center"/>
    </xf>
    <xf numFmtId="0" fontId="218" fillId="0" borderId="0" xfId="1491" applyFont="1"/>
    <xf numFmtId="43" fontId="21" fillId="0" borderId="0" xfId="1442" applyNumberFormat="1" applyFont="1" applyAlignment="1">
      <alignment horizontal="left"/>
    </xf>
    <xf numFmtId="0" fontId="21" fillId="50" borderId="13" xfId="1442" applyFont="1" applyFill="1" applyBorder="1" applyAlignment="1">
      <alignment horizontal="left"/>
    </xf>
    <xf numFmtId="0" fontId="213" fillId="50" borderId="13" xfId="1491" applyFont="1" applyFill="1" applyBorder="1" applyAlignment="1">
      <alignment horizontal="center"/>
    </xf>
    <xf numFmtId="0" fontId="213" fillId="50" borderId="32" xfId="1491" applyFont="1" applyFill="1" applyBorder="1" applyAlignment="1">
      <alignment horizontal="center"/>
    </xf>
    <xf numFmtId="0" fontId="213" fillId="50" borderId="0" xfId="1491" applyFont="1" applyFill="1" applyAlignment="1">
      <alignment horizontal="left"/>
    </xf>
    <xf numFmtId="0" fontId="213" fillId="50" borderId="29" xfId="1491" applyFont="1" applyFill="1" applyBorder="1" applyAlignment="1">
      <alignment horizontal="left"/>
    </xf>
    <xf numFmtId="0" fontId="213" fillId="50" borderId="2" xfId="1491" applyFont="1" applyFill="1" applyBorder="1" applyAlignment="1">
      <alignment horizontal="left"/>
    </xf>
    <xf numFmtId="0" fontId="21" fillId="50" borderId="0" xfId="1491" applyFont="1" applyFill="1" applyAlignment="1">
      <alignment horizontal="left"/>
    </xf>
    <xf numFmtId="0" fontId="21" fillId="50" borderId="2" xfId="1491" applyFont="1" applyFill="1" applyBorder="1" applyAlignment="1">
      <alignment horizontal="left"/>
    </xf>
    <xf numFmtId="0" fontId="4" fillId="0" borderId="0" xfId="14666"/>
    <xf numFmtId="0" fontId="116" fillId="50" borderId="2" xfId="1491" applyFont="1" applyFill="1" applyBorder="1" applyAlignment="1">
      <alignment horizontal="left"/>
    </xf>
    <xf numFmtId="0" fontId="221" fillId="0" borderId="72" xfId="1442" applyFont="1" applyBorder="1" applyAlignment="1">
      <alignment vertical="center"/>
    </xf>
    <xf numFmtId="169" fontId="21" fillId="50" borderId="2" xfId="12994" applyNumberFormat="1" applyFont="1" applyFill="1" applyBorder="1" applyAlignment="1">
      <alignment horizontal="center"/>
    </xf>
    <xf numFmtId="169" fontId="21" fillId="50" borderId="0" xfId="12994" applyNumberFormat="1" applyFont="1" applyFill="1" applyBorder="1" applyAlignment="1">
      <alignment horizontal="center"/>
    </xf>
    <xf numFmtId="169" fontId="21" fillId="50" borderId="29" xfId="12994" applyNumberFormat="1" applyFont="1" applyFill="1" applyBorder="1" applyAlignment="1">
      <alignment horizontal="center"/>
    </xf>
    <xf numFmtId="43" fontId="221" fillId="0" borderId="72" xfId="1442" applyNumberFormat="1" applyFont="1" applyBorder="1" applyAlignment="1">
      <alignment vertical="center"/>
    </xf>
    <xf numFmtId="0" fontId="215" fillId="50" borderId="2" xfId="1491" applyFont="1" applyFill="1" applyBorder="1" applyAlignment="1">
      <alignment horizontal="left"/>
    </xf>
    <xf numFmtId="0" fontId="220" fillId="50" borderId="0" xfId="1491" applyFont="1" applyFill="1" applyAlignment="1">
      <alignment horizontal="center"/>
    </xf>
    <xf numFmtId="0" fontId="221" fillId="0" borderId="0" xfId="1442" applyFont="1" applyAlignment="1">
      <alignment vertical="center"/>
    </xf>
    <xf numFmtId="0" fontId="21" fillId="50" borderId="37" xfId="1491" applyFont="1" applyFill="1" applyBorder="1"/>
    <xf numFmtId="0" fontId="213" fillId="50" borderId="1" xfId="1491" applyFont="1" applyFill="1" applyBorder="1"/>
    <xf numFmtId="0" fontId="213" fillId="50" borderId="38" xfId="1491" applyFont="1" applyFill="1" applyBorder="1"/>
    <xf numFmtId="169" fontId="218" fillId="50" borderId="0" xfId="1491" applyNumberFormat="1" applyFont="1" applyFill="1"/>
    <xf numFmtId="0" fontId="213" fillId="50" borderId="2" xfId="1491" applyFont="1" applyFill="1" applyBorder="1"/>
    <xf numFmtId="0" fontId="213" fillId="50" borderId="0" xfId="1491" applyFont="1" applyFill="1"/>
    <xf numFmtId="0" fontId="213" fillId="50" borderId="29" xfId="1491" applyFont="1" applyFill="1" applyBorder="1"/>
    <xf numFmtId="0" fontId="21" fillId="50" borderId="0" xfId="1491" applyFont="1" applyFill="1" applyAlignment="1">
      <alignment horizontal="center"/>
    </xf>
    <xf numFmtId="0" fontId="215" fillId="50" borderId="0" xfId="1442" applyFont="1" applyFill="1" applyAlignment="1">
      <alignment horizontal="left"/>
    </xf>
    <xf numFmtId="43" fontId="21" fillId="50" borderId="0" xfId="1442" applyNumberFormat="1" applyFont="1" applyFill="1" applyAlignment="1">
      <alignment horizontal="left"/>
    </xf>
    <xf numFmtId="0" fontId="213" fillId="50" borderId="0" xfId="1491" applyFont="1" applyFill="1" applyAlignment="1">
      <alignment vertical="center"/>
    </xf>
    <xf numFmtId="0" fontId="21" fillId="50" borderId="0" xfId="1491" applyFont="1" applyFill="1" applyAlignment="1">
      <alignment vertical="center"/>
    </xf>
    <xf numFmtId="0" fontId="21" fillId="50" borderId="0" xfId="1491" applyFont="1" applyFill="1"/>
    <xf numFmtId="0" fontId="21" fillId="50" borderId="74" xfId="1491" applyFont="1" applyFill="1" applyBorder="1"/>
    <xf numFmtId="0" fontId="168" fillId="50" borderId="74" xfId="1491" applyFont="1" applyFill="1" applyBorder="1"/>
    <xf numFmtId="0" fontId="223" fillId="50" borderId="74" xfId="1491" applyFont="1" applyFill="1" applyBorder="1"/>
    <xf numFmtId="49" fontId="21" fillId="50" borderId="0" xfId="1442" applyNumberFormat="1" applyFont="1" applyFill="1" applyAlignment="1">
      <alignment horizontal="center"/>
    </xf>
    <xf numFmtId="0" fontId="21" fillId="50" borderId="0" xfId="1442" applyFont="1" applyFill="1" applyAlignment="1">
      <alignment horizontal="left" indent="1"/>
    </xf>
    <xf numFmtId="0" fontId="21" fillId="50" borderId="73" xfId="1491" applyFont="1" applyFill="1" applyBorder="1"/>
    <xf numFmtId="0" fontId="21" fillId="50" borderId="72" xfId="1491" applyFont="1" applyFill="1" applyBorder="1" applyAlignment="1">
      <alignment horizontal="center"/>
    </xf>
    <xf numFmtId="0" fontId="21" fillId="50" borderId="74" xfId="1491" applyFont="1" applyFill="1" applyBorder="1" applyAlignment="1">
      <alignment horizontal="left"/>
    </xf>
    <xf numFmtId="0" fontId="21" fillId="50" borderId="0" xfId="1491" applyFont="1" applyFill="1" applyAlignment="1">
      <alignment horizontal="right"/>
    </xf>
    <xf numFmtId="49" fontId="215" fillId="50" borderId="0" xfId="1442" applyNumberFormat="1" applyFont="1" applyFill="1" applyAlignment="1">
      <alignment horizontal="center"/>
    </xf>
    <xf numFmtId="0" fontId="168" fillId="50" borderId="0" xfId="1442" applyFont="1" applyFill="1" applyAlignment="1">
      <alignment horizontal="left" indent="1"/>
    </xf>
    <xf numFmtId="0" fontId="215" fillId="50" borderId="0" xfId="1491" applyFont="1" applyFill="1"/>
    <xf numFmtId="0" fontId="168" fillId="50" borderId="74" xfId="1442" applyFont="1" applyFill="1" applyBorder="1" applyAlignment="1">
      <alignment shrinkToFit="1"/>
    </xf>
    <xf numFmtId="49" fontId="215" fillId="0" borderId="0" xfId="1442" applyNumberFormat="1" applyFont="1" applyAlignment="1">
      <alignment horizontal="center"/>
    </xf>
    <xf numFmtId="0" fontId="215" fillId="0" borderId="0" xfId="1442" applyFont="1" applyAlignment="1">
      <alignment horizontal="left"/>
    </xf>
    <xf numFmtId="0" fontId="21" fillId="0" borderId="72" xfId="1491" applyFont="1" applyBorder="1"/>
    <xf numFmtId="0" fontId="21" fillId="0" borderId="74" xfId="1491" applyFont="1" applyBorder="1"/>
    <xf numFmtId="0" fontId="213" fillId="0" borderId="74" xfId="1491" applyFont="1" applyBorder="1"/>
    <xf numFmtId="0" fontId="219" fillId="0" borderId="74" xfId="1442" applyFont="1" applyBorder="1"/>
    <xf numFmtId="0" fontId="21" fillId="0" borderId="74" xfId="1442" applyFont="1" applyBorder="1"/>
    <xf numFmtId="0" fontId="215" fillId="0" borderId="0" xfId="1491" applyFont="1"/>
    <xf numFmtId="15" fontId="21" fillId="0" borderId="72" xfId="1442" applyNumberFormat="1" applyFont="1" applyBorder="1"/>
    <xf numFmtId="0" fontId="21" fillId="0" borderId="74" xfId="1442" applyFont="1" applyBorder="1" applyAlignment="1">
      <alignment horizontal="center"/>
    </xf>
    <xf numFmtId="49" fontId="21" fillId="0" borderId="0" xfId="1491" applyNumberFormat="1" applyFont="1" applyAlignment="1">
      <alignment vertical="center"/>
    </xf>
    <xf numFmtId="0" fontId="224" fillId="0" borderId="0" xfId="1491" applyFont="1" applyAlignment="1">
      <alignment vertical="center"/>
    </xf>
    <xf numFmtId="0" fontId="216" fillId="0" borderId="0" xfId="1491" applyFont="1" applyAlignment="1">
      <alignment vertical="center"/>
    </xf>
    <xf numFmtId="0" fontId="216" fillId="0" borderId="0" xfId="15587" applyFont="1" applyAlignment="1">
      <alignment vertical="center"/>
    </xf>
    <xf numFmtId="0" fontId="216" fillId="0" borderId="0" xfId="15587" applyFont="1"/>
    <xf numFmtId="49" fontId="216" fillId="0" borderId="0" xfId="1491" applyNumberFormat="1" applyFont="1" applyAlignment="1">
      <alignment vertical="center"/>
    </xf>
    <xf numFmtId="15" fontId="216" fillId="0" borderId="0" xfId="15587" applyNumberFormat="1" applyFont="1" applyAlignment="1">
      <alignment vertical="center"/>
    </xf>
    <xf numFmtId="0" fontId="216" fillId="0" borderId="0" xfId="15587" applyFont="1" applyAlignment="1">
      <alignment horizontal="right"/>
    </xf>
    <xf numFmtId="0" fontId="216" fillId="50" borderId="0" xfId="1491" applyFont="1" applyFill="1" applyAlignment="1">
      <alignment vertical="center"/>
    </xf>
    <xf numFmtId="0" fontId="216" fillId="50" borderId="0" xfId="1491" applyFont="1" applyFill="1" applyAlignment="1">
      <alignment horizontal="center"/>
    </xf>
    <xf numFmtId="0" fontId="216" fillId="50" borderId="0" xfId="1491" applyFont="1" applyFill="1" applyAlignment="1">
      <alignment horizontal="right" vertical="center"/>
    </xf>
    <xf numFmtId="0" fontId="216" fillId="50" borderId="0" xfId="15587" applyFont="1" applyFill="1" applyAlignment="1">
      <alignment vertical="center"/>
    </xf>
    <xf numFmtId="0" fontId="216" fillId="50" borderId="0" xfId="15587" applyFont="1" applyFill="1"/>
    <xf numFmtId="0" fontId="225" fillId="50" borderId="0" xfId="10202" applyFont="1" applyFill="1" applyAlignment="1">
      <alignment vertical="center"/>
    </xf>
    <xf numFmtId="0" fontId="21" fillId="0" borderId="72" xfId="1442" applyFont="1" applyBorder="1"/>
    <xf numFmtId="0" fontId="21" fillId="50" borderId="72" xfId="1491" applyFont="1" applyFill="1" applyBorder="1" applyAlignment="1">
      <alignment horizontal="center" vertical="center"/>
    </xf>
    <xf numFmtId="0" fontId="21" fillId="50" borderId="72" xfId="1491" applyFont="1" applyFill="1" applyBorder="1" applyAlignment="1">
      <alignment vertical="center"/>
    </xf>
    <xf numFmtId="0" fontId="224" fillId="50" borderId="0" xfId="1491" applyFont="1" applyFill="1" applyAlignment="1">
      <alignment vertical="center"/>
    </xf>
    <xf numFmtId="0" fontId="224" fillId="50" borderId="0" xfId="10202" applyFont="1" applyFill="1" applyAlignment="1">
      <alignment vertical="center"/>
    </xf>
    <xf numFmtId="0" fontId="216" fillId="50" borderId="0" xfId="10202" applyFont="1" applyFill="1" applyAlignment="1">
      <alignment vertical="center"/>
    </xf>
    <xf numFmtId="0" fontId="21" fillId="0" borderId="74" xfId="1442" applyFont="1" applyBorder="1" applyAlignment="1">
      <alignment horizontal="left"/>
    </xf>
    <xf numFmtId="0" fontId="21" fillId="50" borderId="0" xfId="15587" applyFont="1" applyFill="1"/>
    <xf numFmtId="0" fontId="216" fillId="50" borderId="0" xfId="1491" applyFont="1" applyFill="1" applyAlignment="1">
      <alignment horizontal="center" vertical="center"/>
    </xf>
    <xf numFmtId="0" fontId="21" fillId="50" borderId="0" xfId="1491" applyFont="1" applyFill="1" applyAlignment="1">
      <alignment horizontal="right" vertical="center"/>
    </xf>
    <xf numFmtId="0" fontId="21" fillId="50" borderId="0" xfId="15587" applyFont="1" applyFill="1" applyAlignment="1">
      <alignment vertical="center"/>
    </xf>
    <xf numFmtId="0" fontId="152" fillId="0" borderId="0" xfId="1491" applyFont="1"/>
    <xf numFmtId="0" fontId="222" fillId="0" borderId="0" xfId="1495" applyFont="1" applyAlignment="1">
      <alignment vertical="center"/>
    </xf>
    <xf numFmtId="169" fontId="152" fillId="0" borderId="0" xfId="12994" applyNumberFormat="1" applyFont="1" applyBorder="1"/>
    <xf numFmtId="0" fontId="152" fillId="0" borderId="0" xfId="1495" applyFont="1" applyAlignment="1">
      <alignment vertical="center"/>
    </xf>
    <xf numFmtId="0" fontId="215" fillId="0" borderId="0" xfId="10202" applyFont="1" applyAlignment="1">
      <alignment vertical="center"/>
    </xf>
    <xf numFmtId="0" fontId="21" fillId="0" borderId="0" xfId="1491" applyFont="1" applyAlignment="1">
      <alignment vertical="center"/>
    </xf>
    <xf numFmtId="43" fontId="215" fillId="0" borderId="0" xfId="1491" applyNumberFormat="1" applyFont="1"/>
    <xf numFmtId="0" fontId="10" fillId="50" borderId="0" xfId="1491" applyFont="1" applyFill="1"/>
    <xf numFmtId="0" fontId="21" fillId="0" borderId="52" xfId="14666" applyFont="1" applyBorder="1"/>
    <xf numFmtId="169" fontId="152" fillId="0" borderId="0" xfId="12994" applyNumberFormat="1" applyFont="1"/>
    <xf numFmtId="49" fontId="153" fillId="0" borderId="0" xfId="14666" applyNumberFormat="1" applyFont="1" applyAlignment="1">
      <alignment horizontal="left"/>
    </xf>
    <xf numFmtId="0" fontId="152" fillId="0" borderId="79" xfId="1495" applyFont="1" applyBorder="1" applyAlignment="1">
      <alignment vertical="center"/>
    </xf>
    <xf numFmtId="0" fontId="152" fillId="0" borderId="79" xfId="1491" applyFont="1" applyBorder="1"/>
    <xf numFmtId="0" fontId="154" fillId="0" borderId="79" xfId="1491" applyFont="1" applyBorder="1"/>
    <xf numFmtId="0" fontId="154" fillId="0" borderId="0" xfId="1491" applyFont="1"/>
    <xf numFmtId="0" fontId="21" fillId="0" borderId="0" xfId="1495" applyFont="1"/>
    <xf numFmtId="169" fontId="168" fillId="0" borderId="0" xfId="12994" applyNumberFormat="1" applyFont="1" applyBorder="1"/>
    <xf numFmtId="268" fontId="213" fillId="0" borderId="0" xfId="1495" applyNumberFormat="1" applyFont="1" applyAlignment="1">
      <alignment horizontal="center" vertical="center"/>
    </xf>
    <xf numFmtId="0" fontId="225" fillId="50" borderId="0" xfId="1491" applyFont="1" applyFill="1" applyAlignment="1">
      <alignment vertical="center"/>
    </xf>
    <xf numFmtId="0" fontId="168" fillId="50" borderId="72" xfId="1442" applyFont="1" applyFill="1" applyBorder="1" applyAlignment="1" applyProtection="1">
      <alignment shrinkToFit="1"/>
      <protection locked="0"/>
    </xf>
    <xf numFmtId="0" fontId="168" fillId="50" borderId="74" xfId="1442" applyFont="1" applyFill="1" applyBorder="1" applyAlignment="1" applyProtection="1">
      <alignment horizontal="left" shrinkToFit="1"/>
      <protection locked="0"/>
    </xf>
    <xf numFmtId="169" fontId="21" fillId="0" borderId="0" xfId="12994" applyNumberFormat="1" applyFont="1" applyFill="1" applyBorder="1" applyAlignment="1">
      <alignment vertical="center"/>
    </xf>
    <xf numFmtId="43" fontId="216" fillId="50" borderId="0" xfId="1491" applyNumberFormat="1" applyFont="1" applyFill="1" applyAlignment="1">
      <alignment vertical="center"/>
    </xf>
    <xf numFmtId="0" fontId="152" fillId="0" borderId="80" xfId="1495" applyFont="1" applyBorder="1" applyAlignment="1">
      <alignment vertical="center"/>
    </xf>
    <xf numFmtId="43" fontId="21" fillId="0" borderId="0" xfId="10202" applyNumberFormat="1" applyFont="1" applyAlignment="1">
      <alignment vertical="center"/>
    </xf>
    <xf numFmtId="169" fontId="215" fillId="0" borderId="0" xfId="12994" applyNumberFormat="1" applyFont="1" applyFill="1" applyBorder="1" applyAlignment="1">
      <alignment vertical="center"/>
    </xf>
    <xf numFmtId="169" fontId="225" fillId="50" borderId="0" xfId="12994" applyNumberFormat="1" applyFont="1" applyFill="1" applyBorder="1" applyAlignment="1">
      <alignment vertical="center"/>
    </xf>
    <xf numFmtId="0" fontId="168" fillId="50" borderId="74" xfId="1442" applyFont="1" applyFill="1" applyBorder="1" applyAlignment="1" applyProtection="1">
      <alignment shrinkToFit="1"/>
      <protection locked="0"/>
    </xf>
    <xf numFmtId="169" fontId="216" fillId="0" borderId="0" xfId="12994" applyNumberFormat="1" applyFont="1" applyFill="1" applyBorder="1" applyAlignment="1">
      <alignment vertical="center"/>
    </xf>
    <xf numFmtId="0" fontId="213" fillId="0" borderId="0" xfId="1491" applyFont="1" applyAlignment="1">
      <alignment vertical="center"/>
    </xf>
    <xf numFmtId="0" fontId="21" fillId="0" borderId="0" xfId="1491" applyFont="1" applyAlignment="1">
      <alignment horizontal="center" vertical="center"/>
    </xf>
    <xf numFmtId="0" fontId="21" fillId="0" borderId="0" xfId="1491" applyFont="1" applyAlignment="1">
      <alignment horizontal="right" vertical="center"/>
    </xf>
    <xf numFmtId="169" fontId="21" fillId="0" borderId="0" xfId="12994" applyNumberFormat="1" applyFont="1" applyFill="1" applyBorder="1" applyAlignment="1">
      <alignment vertical="top"/>
    </xf>
    <xf numFmtId="0" fontId="154" fillId="50" borderId="80" xfId="1491" applyFont="1" applyFill="1" applyBorder="1"/>
    <xf numFmtId="0" fontId="154" fillId="50" borderId="0" xfId="1491" applyFont="1" applyFill="1"/>
    <xf numFmtId="0" fontId="152" fillId="50" borderId="0" xfId="14666" applyFont="1" applyFill="1" applyAlignment="1">
      <alignment vertical="center"/>
    </xf>
    <xf numFmtId="169" fontId="152" fillId="50" borderId="0" xfId="12994" applyNumberFormat="1" applyFont="1" applyFill="1" applyBorder="1" applyAlignment="1">
      <alignment vertical="center"/>
    </xf>
    <xf numFmtId="0" fontId="152" fillId="50" borderId="0" xfId="14666" quotePrefix="1" applyFont="1" applyFill="1" applyAlignment="1">
      <alignment vertical="center"/>
    </xf>
    <xf numFmtId="0" fontId="154" fillId="0" borderId="78" xfId="1491" applyFont="1" applyBorder="1"/>
    <xf numFmtId="0" fontId="152" fillId="25" borderId="0" xfId="14666" applyFont="1" applyFill="1" applyAlignment="1">
      <alignment vertical="center"/>
    </xf>
    <xf numFmtId="0" fontId="152" fillId="0" borderId="0" xfId="14666" applyFont="1" applyAlignment="1">
      <alignment vertical="center"/>
    </xf>
    <xf numFmtId="169" fontId="153" fillId="0" borderId="0" xfId="12994" applyNumberFormat="1" applyFont="1" applyFill="1" applyBorder="1" applyAlignment="1">
      <alignment vertical="center"/>
    </xf>
    <xf numFmtId="0" fontId="153" fillId="0" borderId="0" xfId="14666" applyFont="1" applyAlignment="1">
      <alignment vertical="center"/>
    </xf>
    <xf numFmtId="0" fontId="152" fillId="25" borderId="0" xfId="14666" applyFont="1" applyFill="1" applyAlignment="1">
      <alignment horizontal="left" vertical="center"/>
    </xf>
    <xf numFmtId="169" fontId="152" fillId="0" borderId="0" xfId="12994" applyNumberFormat="1" applyFont="1" applyFill="1" applyBorder="1" applyAlignment="1">
      <alignment vertical="center"/>
    </xf>
    <xf numFmtId="0" fontId="169" fillId="25" borderId="0" xfId="14666" applyFont="1" applyFill="1" applyAlignment="1">
      <alignment vertical="center"/>
    </xf>
    <xf numFmtId="0" fontId="212" fillId="0" borderId="0" xfId="14666" applyFont="1" applyAlignment="1">
      <alignment vertical="center"/>
    </xf>
    <xf numFmtId="0" fontId="169" fillId="0" borderId="0" xfId="14666" applyFont="1" applyAlignment="1">
      <alignment vertical="center"/>
    </xf>
    <xf numFmtId="169" fontId="169" fillId="0" borderId="0" xfId="12994" applyNumberFormat="1" applyFont="1" applyFill="1" applyAlignment="1">
      <alignment vertical="center"/>
    </xf>
    <xf numFmtId="10" fontId="156" fillId="50" borderId="93" xfId="9125" applyNumberFormat="1" applyFont="1" applyFill="1" applyBorder="1" applyAlignment="1">
      <alignment vertical="top"/>
    </xf>
    <xf numFmtId="169" fontId="150" fillId="102" borderId="24" xfId="9125" applyNumberFormat="1" applyFont="1" applyFill="1" applyBorder="1" applyAlignment="1">
      <alignment horizontal="center" vertical="top"/>
    </xf>
    <xf numFmtId="169" fontId="154" fillId="102" borderId="49" xfId="10680" applyNumberFormat="1" applyFont="1" applyFill="1" applyBorder="1" applyAlignment="1">
      <alignment vertical="top"/>
    </xf>
    <xf numFmtId="169" fontId="154" fillId="102" borderId="50" xfId="10680" applyNumberFormat="1" applyFont="1" applyFill="1" applyBorder="1" applyAlignment="1">
      <alignment vertical="top"/>
    </xf>
    <xf numFmtId="169" fontId="150" fillId="102" borderId="6" xfId="10680" applyNumberFormat="1" applyFont="1" applyFill="1" applyBorder="1" applyAlignment="1">
      <alignment horizontal="center" vertical="top"/>
    </xf>
    <xf numFmtId="169" fontId="150" fillId="102" borderId="6" xfId="10680" applyNumberFormat="1" applyFont="1" applyFill="1" applyBorder="1" applyAlignment="1">
      <alignment vertical="top"/>
    </xf>
    <xf numFmtId="169" fontId="151" fillId="102" borderId="46" xfId="10680" applyNumberFormat="1" applyFont="1" applyFill="1" applyBorder="1" applyAlignment="1">
      <alignment horizontal="left" vertical="top"/>
    </xf>
    <xf numFmtId="10" fontId="154" fillId="102" borderId="46" xfId="9125" applyNumberFormat="1" applyFont="1" applyFill="1" applyBorder="1" applyAlignment="1">
      <alignment vertical="top"/>
    </xf>
    <xf numFmtId="169" fontId="150" fillId="102" borderId="2" xfId="9125" applyNumberFormat="1" applyFont="1" applyFill="1" applyBorder="1" applyAlignment="1">
      <alignment horizontal="center" vertical="top"/>
    </xf>
    <xf numFmtId="10" fontId="150" fillId="102" borderId="24" xfId="9125" applyNumberFormat="1" applyFont="1" applyFill="1" applyBorder="1" applyAlignment="1">
      <alignment vertical="top"/>
    </xf>
    <xf numFmtId="9" fontId="154" fillId="102" borderId="49" xfId="10681" applyFont="1" applyFill="1" applyBorder="1" applyAlignment="1">
      <alignment vertical="top"/>
    </xf>
    <xf numFmtId="9" fontId="151" fillId="102" borderId="49" xfId="10681" applyFont="1" applyFill="1" applyBorder="1" applyAlignment="1">
      <alignment vertical="top"/>
    </xf>
    <xf numFmtId="9" fontId="154" fillId="102" borderId="50" xfId="10681" applyFont="1" applyFill="1" applyBorder="1" applyAlignment="1">
      <alignment vertical="top"/>
    </xf>
    <xf numFmtId="9" fontId="151" fillId="102" borderId="50" xfId="10681" applyFont="1" applyFill="1" applyBorder="1" applyAlignment="1">
      <alignment vertical="top"/>
    </xf>
    <xf numFmtId="9" fontId="150" fillId="102" borderId="6" xfId="10681" applyFont="1" applyFill="1" applyBorder="1" applyAlignment="1">
      <alignment horizontal="center" vertical="top"/>
    </xf>
    <xf numFmtId="9" fontId="150" fillId="102" borderId="6" xfId="10681" applyFont="1" applyFill="1" applyBorder="1" applyAlignment="1">
      <alignment vertical="top"/>
    </xf>
    <xf numFmtId="9" fontId="156" fillId="102" borderId="6" xfId="10681" applyFont="1" applyFill="1" applyBorder="1" applyAlignment="1">
      <alignment vertical="top"/>
    </xf>
    <xf numFmtId="0" fontId="122" fillId="0" borderId="0" xfId="0" applyFont="1" applyAlignment="1">
      <alignment horizontal="left" vertical="center"/>
    </xf>
    <xf numFmtId="169" fontId="122" fillId="0" borderId="6" xfId="9731" applyNumberFormat="1" applyFont="1" applyBorder="1"/>
    <xf numFmtId="0" fontId="122" fillId="0" borderId="6" xfId="1491" applyFont="1" applyBorder="1" applyAlignment="1">
      <alignment horizontal="center" vertical="center"/>
    </xf>
    <xf numFmtId="0" fontId="151" fillId="0" borderId="0" xfId="3402" applyFont="1" applyAlignment="1">
      <alignment horizontal="center" vertical="top"/>
    </xf>
    <xf numFmtId="9" fontId="150" fillId="50" borderId="47" xfId="10680" applyNumberFormat="1" applyFont="1" applyFill="1" applyBorder="1" applyAlignment="1">
      <alignment vertical="top"/>
    </xf>
    <xf numFmtId="9" fontId="151" fillId="50" borderId="49" xfId="10681" applyFont="1" applyFill="1" applyBorder="1" applyAlignment="1">
      <alignment vertical="top"/>
    </xf>
    <xf numFmtId="0" fontId="150" fillId="50" borderId="46" xfId="3402" applyFont="1" applyFill="1" applyBorder="1" applyAlignment="1">
      <alignment horizontal="center" vertical="top"/>
    </xf>
    <xf numFmtId="43" fontId="156" fillId="50" borderId="46" xfId="9125" applyNumberFormat="1" applyFont="1" applyFill="1" applyBorder="1" applyAlignment="1">
      <alignment vertical="top"/>
    </xf>
    <xf numFmtId="10" fontId="150" fillId="50" borderId="46" xfId="9125" applyNumberFormat="1" applyFont="1" applyFill="1" applyBorder="1" applyAlignment="1">
      <alignment vertical="top"/>
    </xf>
    <xf numFmtId="169" fontId="150" fillId="0" borderId="6" xfId="9125" applyNumberFormat="1" applyFont="1" applyBorder="1" applyAlignment="1">
      <alignment horizontal="center" vertical="top"/>
    </xf>
    <xf numFmtId="43" fontId="151" fillId="51" borderId="46" xfId="10680" applyNumberFormat="1" applyFont="1" applyFill="1" applyBorder="1" applyAlignment="1">
      <alignment vertical="top"/>
    </xf>
    <xf numFmtId="169" fontId="151" fillId="0" borderId="0" xfId="0" applyNumberFormat="1" applyFont="1" applyAlignment="1">
      <alignment vertical="top"/>
    </xf>
    <xf numFmtId="0" fontId="151" fillId="0" borderId="0" xfId="1442" applyFont="1" applyAlignment="1">
      <alignment horizontal="center" vertical="top"/>
    </xf>
    <xf numFmtId="0" fontId="168" fillId="50" borderId="0" xfId="1442" applyFont="1" applyFill="1" applyAlignment="1" applyProtection="1">
      <alignment shrinkToFit="1"/>
      <protection locked="0"/>
    </xf>
    <xf numFmtId="0" fontId="21" fillId="0" borderId="0" xfId="1442" applyFont="1" applyAlignment="1">
      <alignment horizontal="center"/>
    </xf>
    <xf numFmtId="0" fontId="168" fillId="0" borderId="0" xfId="15667" applyFont="1"/>
    <xf numFmtId="0" fontId="168" fillId="0" borderId="0" xfId="0" applyFont="1" applyAlignment="1">
      <alignment horizontal="left"/>
    </xf>
    <xf numFmtId="169" fontId="168" fillId="0" borderId="0" xfId="1" applyFont="1"/>
    <xf numFmtId="0" fontId="168" fillId="50" borderId="0" xfId="0" applyFont="1" applyFill="1"/>
    <xf numFmtId="169" fontId="168" fillId="50" borderId="0" xfId="0" applyNumberFormat="1" applyFont="1" applyFill="1"/>
    <xf numFmtId="0" fontId="21" fillId="0" borderId="0" xfId="1495" applyFont="1" applyAlignment="1">
      <alignment vertical="center"/>
    </xf>
    <xf numFmtId="0" fontId="168" fillId="0" borderId="0" xfId="1442" applyFont="1" applyAlignment="1">
      <alignment horizontal="left"/>
    </xf>
    <xf numFmtId="0" fontId="225" fillId="0" borderId="0" xfId="1491" applyFont="1"/>
    <xf numFmtId="169" fontId="215" fillId="50" borderId="0" xfId="1491" applyNumberFormat="1" applyFont="1" applyFill="1"/>
    <xf numFmtId="0" fontId="152" fillId="0" borderId="0" xfId="1491" applyFont="1" applyAlignment="1">
      <alignment horizontal="left"/>
    </xf>
    <xf numFmtId="169" fontId="154" fillId="0" borderId="0" xfId="1491" applyNumberFormat="1" applyFont="1"/>
    <xf numFmtId="0" fontId="151" fillId="0" borderId="0" xfId="1491" applyFont="1"/>
    <xf numFmtId="0" fontId="125" fillId="0" borderId="81" xfId="1491" applyFont="1" applyBorder="1" applyAlignment="1">
      <alignment horizontal="center" vertical="center"/>
    </xf>
    <xf numFmtId="169" fontId="197" fillId="0" borderId="0" xfId="0" applyNumberFormat="1" applyFont="1"/>
    <xf numFmtId="169" fontId="0" fillId="0" borderId="6" xfId="0" applyNumberFormat="1" applyBorder="1"/>
    <xf numFmtId="0" fontId="123" fillId="0" borderId="2" xfId="0" applyFont="1" applyBorder="1" applyAlignment="1">
      <alignment horizontal="center"/>
    </xf>
    <xf numFmtId="169" fontId="123" fillId="0" borderId="2" xfId="1" applyFont="1" applyBorder="1"/>
    <xf numFmtId="169" fontId="197" fillId="0" borderId="2" xfId="0" applyNumberFormat="1" applyFont="1" applyBorder="1"/>
    <xf numFmtId="169" fontId="154" fillId="102" borderId="24" xfId="10680" applyNumberFormat="1" applyFont="1" applyFill="1" applyBorder="1" applyAlignment="1">
      <alignment vertical="top"/>
    </xf>
    <xf numFmtId="9" fontId="154" fillId="102" borderId="24" xfId="10681" applyFont="1" applyFill="1" applyBorder="1" applyAlignment="1">
      <alignment vertical="top"/>
    </xf>
    <xf numFmtId="9" fontId="151" fillId="102" borderId="24" xfId="10681" applyFont="1" applyFill="1" applyBorder="1" applyAlignment="1">
      <alignment vertical="top"/>
    </xf>
    <xf numFmtId="9" fontId="151" fillId="0" borderId="24" xfId="10681" applyFont="1" applyFill="1" applyBorder="1" applyAlignment="1">
      <alignment vertical="top"/>
    </xf>
    <xf numFmtId="9" fontId="151" fillId="0" borderId="24" xfId="10681" applyFont="1" applyBorder="1" applyAlignment="1">
      <alignment vertical="top"/>
    </xf>
    <xf numFmtId="178" fontId="141" fillId="0" borderId="6" xfId="2" applyNumberFormat="1" applyFont="1" applyFill="1" applyBorder="1" applyAlignment="1">
      <alignment horizontal="center" vertical="center"/>
    </xf>
    <xf numFmtId="169" fontId="168" fillId="50" borderId="0" xfId="1" applyFont="1" applyFill="1" applyAlignment="1">
      <alignment horizontal="center"/>
    </xf>
    <xf numFmtId="10" fontId="4" fillId="0" borderId="0" xfId="3403" applyNumberFormat="1"/>
    <xf numFmtId="10" fontId="4" fillId="0" borderId="0" xfId="2" applyNumberFormat="1" applyFont="1" applyFill="1"/>
    <xf numFmtId="10" fontId="4" fillId="0" borderId="0" xfId="2" applyNumberFormat="1" applyFont="1"/>
    <xf numFmtId="10" fontId="151" fillId="0" borderId="0" xfId="10680" applyNumberFormat="1" applyFont="1" applyAlignment="1">
      <alignment vertical="top"/>
    </xf>
    <xf numFmtId="9" fontId="0" fillId="0" borderId="0" xfId="0" applyNumberFormat="1"/>
    <xf numFmtId="0" fontId="160" fillId="45" borderId="81" xfId="3403" applyFont="1" applyFill="1" applyBorder="1" applyAlignment="1">
      <alignment horizontal="center"/>
    </xf>
    <xf numFmtId="169" fontId="161" fillId="0" borderId="2" xfId="2204" applyFont="1" applyFill="1" applyBorder="1"/>
    <xf numFmtId="169" fontId="161" fillId="0" borderId="37" xfId="2204" applyFont="1" applyFill="1" applyBorder="1"/>
    <xf numFmtId="169" fontId="160" fillId="0" borderId="81" xfId="2204" applyFont="1" applyFill="1" applyBorder="1"/>
    <xf numFmtId="0" fontId="4" fillId="0" borderId="24" xfId="3403" applyBorder="1"/>
    <xf numFmtId="0" fontId="196" fillId="0" borderId="0" xfId="0" applyFont="1"/>
    <xf numFmtId="0" fontId="195" fillId="0" borderId="0" xfId="0" applyFont="1"/>
    <xf numFmtId="17" fontId="150" fillId="50" borderId="6" xfId="3402" applyNumberFormat="1" applyFont="1" applyFill="1" applyBorder="1" applyAlignment="1">
      <alignment horizontal="center" vertical="top"/>
    </xf>
    <xf numFmtId="169" fontId="168" fillId="0" borderId="0" xfId="0" applyNumberFormat="1" applyFont="1"/>
    <xf numFmtId="0" fontId="122" fillId="0" borderId="6" xfId="2106" applyFont="1" applyBorder="1" applyAlignment="1">
      <alignment horizontal="center"/>
    </xf>
    <xf numFmtId="225" fontId="122" fillId="0" borderId="6" xfId="2107" applyNumberFormat="1" applyFont="1" applyBorder="1"/>
    <xf numFmtId="169" fontId="122" fillId="0" borderId="6" xfId="1301" applyFont="1" applyBorder="1"/>
    <xf numFmtId="43" fontId="122" fillId="0" borderId="6" xfId="1301" applyNumberFormat="1" applyFont="1" applyBorder="1"/>
    <xf numFmtId="0" fontId="122" fillId="0" borderId="6" xfId="1620" applyFont="1" applyBorder="1" applyAlignment="1">
      <alignment horizontal="center"/>
    </xf>
    <xf numFmtId="17" fontId="125" fillId="0" borderId="0" xfId="2106" applyNumberFormat="1" applyFont="1" applyAlignment="1">
      <alignment horizontal="center"/>
    </xf>
    <xf numFmtId="169" fontId="125" fillId="0" borderId="0" xfId="1301" applyFont="1" applyBorder="1" applyAlignment="1">
      <alignment horizontal="left"/>
    </xf>
    <xf numFmtId="225" fontId="125" fillId="0" borderId="0" xfId="1" applyNumberFormat="1" applyFont="1" applyBorder="1"/>
    <xf numFmtId="0" fontId="122" fillId="0" borderId="0" xfId="2106" applyFont="1" applyAlignment="1">
      <alignment horizontal="center"/>
    </xf>
    <xf numFmtId="43" fontId="154" fillId="0" borderId="0" xfId="10680" applyNumberFormat="1" applyFont="1" applyFill="1" applyBorder="1" applyAlignment="1">
      <alignment vertical="top"/>
    </xf>
    <xf numFmtId="0" fontId="154" fillId="0" borderId="0" xfId="1442" applyFont="1" applyAlignment="1">
      <alignment horizontal="center" vertical="top"/>
    </xf>
    <xf numFmtId="0" fontId="168" fillId="0" borderId="0" xfId="15622" applyFont="1" applyAlignment="1">
      <alignment vertical="center"/>
    </xf>
    <xf numFmtId="0" fontId="21" fillId="0" borderId="0" xfId="15622" applyFont="1" applyAlignment="1">
      <alignment vertical="center"/>
    </xf>
    <xf numFmtId="0" fontId="21" fillId="0" borderId="97" xfId="15622" applyFont="1" applyBorder="1" applyAlignment="1">
      <alignment vertical="center"/>
    </xf>
    <xf numFmtId="0" fontId="21" fillId="0" borderId="0" xfId="25157" applyFont="1" applyAlignment="1">
      <alignment horizontal="left"/>
    </xf>
    <xf numFmtId="0" fontId="21" fillId="0" borderId="0" xfId="2108" applyFont="1"/>
    <xf numFmtId="0" fontId="21" fillId="0" borderId="97" xfId="2108" applyFont="1" applyBorder="1"/>
    <xf numFmtId="0" fontId="21" fillId="0" borderId="0" xfId="4175" applyFont="1" applyAlignment="1"/>
    <xf numFmtId="0" fontId="21" fillId="0" borderId="0" xfId="15644" applyFont="1" applyAlignment="1">
      <alignment horizontal="left" vertical="center"/>
    </xf>
    <xf numFmtId="0" fontId="21" fillId="0" borderId="0" xfId="15644" applyFont="1" applyAlignment="1">
      <alignment horizontal="center" vertical="center"/>
    </xf>
    <xf numFmtId="169" fontId="21" fillId="0" borderId="0" xfId="19611" applyFont="1" applyFill="1" applyBorder="1" applyAlignment="1">
      <alignment horizontal="center" vertical="center"/>
    </xf>
    <xf numFmtId="0" fontId="21" fillId="0" borderId="0" xfId="25157" applyFont="1"/>
    <xf numFmtId="169" fontId="21" fillId="0" borderId="0" xfId="19611" applyFont="1" applyFill="1" applyBorder="1" applyAlignment="1">
      <alignment horizontal="left" vertical="center"/>
    </xf>
    <xf numFmtId="169" fontId="21" fillId="0" borderId="0" xfId="19611" applyFont="1" applyFill="1" applyBorder="1" applyAlignment="1">
      <alignment vertical="center"/>
    </xf>
    <xf numFmtId="225" fontId="21" fillId="0" borderId="0" xfId="25157" applyNumberFormat="1" applyFont="1" applyAlignment="1">
      <alignment horizontal="center"/>
    </xf>
    <xf numFmtId="0" fontId="21" fillId="0" borderId="0" xfId="25157" applyFont="1" applyAlignment="1">
      <alignment horizontal="center"/>
    </xf>
    <xf numFmtId="0" fontId="215" fillId="0" borderId="97" xfId="15622" applyFont="1" applyBorder="1" applyAlignment="1">
      <alignment vertical="center"/>
    </xf>
    <xf numFmtId="0" fontId="215" fillId="0" borderId="0" xfId="15622" applyFont="1" applyAlignment="1">
      <alignment vertical="center"/>
    </xf>
    <xf numFmtId="0" fontId="168" fillId="0" borderId="0" xfId="4239" applyFont="1" applyAlignment="1">
      <alignment vertical="center"/>
    </xf>
    <xf numFmtId="0" fontId="168" fillId="0" borderId="97" xfId="4239" applyFont="1" applyBorder="1" applyAlignment="1">
      <alignment vertical="center"/>
    </xf>
    <xf numFmtId="2" fontId="21" fillId="0" borderId="0" xfId="25157" applyNumberFormat="1" applyFont="1"/>
    <xf numFmtId="169" fontId="21" fillId="0" borderId="0" xfId="19611" applyFont="1" applyAlignment="1"/>
    <xf numFmtId="2" fontId="21" fillId="0" borderId="0" xfId="19611" applyNumberFormat="1" applyFont="1" applyBorder="1" applyAlignment="1"/>
    <xf numFmtId="225" fontId="21" fillId="0" borderId="0" xfId="19611" applyNumberFormat="1" applyFont="1" applyAlignment="1">
      <alignment horizontal="center"/>
    </xf>
    <xf numFmtId="0" fontId="21" fillId="0" borderId="0" xfId="15643" applyFont="1" applyAlignment="1">
      <alignment horizontal="center" vertical="center"/>
    </xf>
    <xf numFmtId="0" fontId="21" fillId="0" borderId="0" xfId="15643" applyFont="1" applyAlignment="1">
      <alignment vertical="center"/>
    </xf>
    <xf numFmtId="0" fontId="271" fillId="0" borderId="0" xfId="0" applyFont="1"/>
    <xf numFmtId="10" fontId="152" fillId="25" borderId="0" xfId="2" applyNumberFormat="1" applyFont="1" applyFill="1" applyBorder="1" applyAlignment="1">
      <alignment horizontal="center" vertical="center"/>
    </xf>
    <xf numFmtId="49" fontId="21" fillId="50" borderId="0" xfId="1491" applyNumberFormat="1" applyFont="1" applyFill="1" applyAlignment="1">
      <alignment vertical="center"/>
    </xf>
    <xf numFmtId="0" fontId="21" fillId="50" borderId="0" xfId="1491" applyFont="1" applyFill="1" applyAlignment="1">
      <alignment horizontal="left" vertical="center"/>
    </xf>
    <xf numFmtId="10" fontId="152" fillId="50" borderId="0" xfId="2" applyNumberFormat="1" applyFont="1" applyFill="1" applyBorder="1" applyAlignment="1">
      <alignment horizontal="center" vertical="center"/>
    </xf>
    <xf numFmtId="0" fontId="21" fillId="0" borderId="85" xfId="2108" applyFont="1" applyBorder="1"/>
    <xf numFmtId="0" fontId="21" fillId="0" borderId="85" xfId="15622" applyFont="1" applyBorder="1" applyAlignment="1">
      <alignment vertical="center"/>
    </xf>
    <xf numFmtId="0" fontId="168" fillId="0" borderId="0" xfId="25157" applyFont="1" applyAlignment="1">
      <alignment vertical="center"/>
    </xf>
    <xf numFmtId="0" fontId="151" fillId="0" borderId="24" xfId="3402" applyFont="1" applyBorder="1" applyAlignment="1">
      <alignment vertical="top"/>
    </xf>
    <xf numFmtId="169" fontId="152" fillId="0" borderId="24" xfId="10680" applyNumberFormat="1" applyFont="1" applyBorder="1" applyAlignment="1">
      <alignment vertical="top"/>
    </xf>
    <xf numFmtId="10" fontId="152" fillId="0" borderId="24" xfId="9125" applyNumberFormat="1" applyFont="1" applyBorder="1" applyAlignment="1">
      <alignment vertical="top"/>
    </xf>
    <xf numFmtId="10" fontId="151" fillId="0" borderId="24" xfId="9125" applyNumberFormat="1" applyFont="1" applyBorder="1" applyAlignment="1">
      <alignment vertical="top"/>
    </xf>
    <xf numFmtId="43" fontId="151" fillId="0" borderId="24" xfId="10680" applyNumberFormat="1" applyFont="1" applyBorder="1" applyAlignment="1">
      <alignment vertical="top"/>
    </xf>
    <xf numFmtId="0" fontId="124" fillId="0" borderId="1" xfId="0" applyFont="1" applyBorder="1" applyAlignment="1">
      <alignment vertical="center"/>
    </xf>
    <xf numFmtId="0" fontId="152" fillId="0" borderId="0" xfId="3402" applyFont="1" applyAlignment="1">
      <alignment vertical="top"/>
    </xf>
    <xf numFmtId="0" fontId="152" fillId="0" borderId="0" xfId="3402" applyFont="1" applyAlignment="1">
      <alignment horizontal="left" vertical="top"/>
    </xf>
    <xf numFmtId="43" fontId="152" fillId="0" borderId="0" xfId="10680" applyNumberFormat="1" applyFont="1" applyFill="1" applyBorder="1" applyAlignment="1">
      <alignment vertical="top"/>
    </xf>
    <xf numFmtId="0" fontId="152" fillId="0" borderId="0" xfId="1442" applyFont="1" applyAlignment="1">
      <alignment horizontal="center" vertical="top"/>
    </xf>
    <xf numFmtId="0" fontId="152" fillId="0" borderId="0" xfId="3402" applyFont="1" applyAlignment="1">
      <alignment horizontal="center" vertical="top"/>
    </xf>
    <xf numFmtId="0" fontId="122" fillId="0" borderId="42" xfId="2106" applyFont="1" applyBorder="1" applyAlignment="1">
      <alignment horizontal="center"/>
    </xf>
    <xf numFmtId="169" fontId="272" fillId="0" borderId="0" xfId="1" applyFont="1"/>
    <xf numFmtId="169" fontId="273" fillId="0" borderId="0" xfId="1" applyFont="1"/>
    <xf numFmtId="0" fontId="168" fillId="0" borderId="61" xfId="0" applyFont="1" applyBorder="1" applyAlignment="1">
      <alignment horizontal="center"/>
    </xf>
    <xf numFmtId="49" fontId="21" fillId="50" borderId="98" xfId="1491" applyNumberFormat="1" applyFont="1" applyFill="1" applyBorder="1" applyAlignment="1">
      <alignment horizontal="left" vertical="center"/>
    </xf>
    <xf numFmtId="49" fontId="21" fillId="50" borderId="76" xfId="1491" applyNumberFormat="1" applyFont="1" applyFill="1" applyBorder="1" applyAlignment="1">
      <alignment horizontal="left" vertical="center"/>
    </xf>
    <xf numFmtId="49" fontId="21" fillId="50" borderId="77" xfId="1491" applyNumberFormat="1" applyFont="1" applyFill="1" applyBorder="1" applyAlignment="1">
      <alignment horizontal="left" vertical="center"/>
    </xf>
    <xf numFmtId="49" fontId="21" fillId="50" borderId="44" xfId="1491" applyNumberFormat="1" applyFont="1" applyFill="1" applyBorder="1" applyAlignment="1">
      <alignment horizontal="left" vertical="center"/>
    </xf>
    <xf numFmtId="169" fontId="162" fillId="50" borderId="50" xfId="1" applyFont="1" applyFill="1" applyBorder="1"/>
    <xf numFmtId="237" fontId="168" fillId="0" borderId="0" xfId="0" applyNumberFormat="1" applyFont="1" applyAlignment="1">
      <alignment horizontal="left"/>
    </xf>
    <xf numFmtId="0" fontId="168" fillId="0" borderId="61" xfId="0" applyFont="1" applyBorder="1"/>
    <xf numFmtId="225" fontId="168" fillId="0" borderId="61" xfId="1" applyNumberFormat="1" applyFont="1" applyBorder="1"/>
    <xf numFmtId="9" fontId="168" fillId="0" borderId="0" xfId="2" applyFont="1" applyBorder="1"/>
    <xf numFmtId="49" fontId="21" fillId="50" borderId="97" xfId="1491" applyNumberFormat="1" applyFont="1" applyFill="1" applyBorder="1" applyAlignment="1">
      <alignment horizontal="left" vertical="center"/>
    </xf>
    <xf numFmtId="49" fontId="21" fillId="50" borderId="41" xfId="1491" applyNumberFormat="1" applyFont="1" applyFill="1" applyBorder="1" applyAlignment="1">
      <alignment horizontal="left" vertical="center"/>
    </xf>
    <xf numFmtId="49" fontId="21" fillId="50" borderId="99" xfId="1491" applyNumberFormat="1" applyFont="1" applyFill="1" applyBorder="1" applyAlignment="1">
      <alignment horizontal="left" vertical="center"/>
    </xf>
    <xf numFmtId="0" fontId="213" fillId="0" borderId="61" xfId="1491" applyFont="1" applyBorder="1" applyAlignment="1">
      <alignment horizontal="center" vertical="center"/>
    </xf>
    <xf numFmtId="9" fontId="21" fillId="50" borderId="49" xfId="2" applyFont="1" applyFill="1" applyBorder="1" applyAlignment="1">
      <alignment horizontal="center" vertical="center"/>
    </xf>
    <xf numFmtId="9" fontId="21" fillId="50" borderId="50" xfId="2" applyFont="1" applyFill="1" applyBorder="1" applyAlignment="1">
      <alignment horizontal="center" vertical="center"/>
    </xf>
    <xf numFmtId="0" fontId="213" fillId="50" borderId="61" xfId="1491" applyFont="1" applyFill="1" applyBorder="1" applyAlignment="1">
      <alignment horizontal="center" vertical="center"/>
    </xf>
    <xf numFmtId="0" fontId="21" fillId="50" borderId="49" xfId="1491" applyFont="1" applyFill="1" applyBorder="1" applyAlignment="1">
      <alignment horizontal="center" vertical="center"/>
    </xf>
    <xf numFmtId="9" fontId="21" fillId="50" borderId="50" xfId="1491" applyNumberFormat="1" applyFont="1" applyFill="1" applyBorder="1" applyAlignment="1">
      <alignment horizontal="center" vertical="center"/>
    </xf>
    <xf numFmtId="0" fontId="21" fillId="50" borderId="51" xfId="1491" applyFont="1" applyFill="1" applyBorder="1" applyAlignment="1">
      <alignment horizontal="center" vertical="center"/>
    </xf>
    <xf numFmtId="0" fontId="21" fillId="50" borderId="47" xfId="1491" applyFont="1" applyFill="1" applyBorder="1" applyAlignment="1">
      <alignment horizontal="center" vertical="center"/>
    </xf>
    <xf numFmtId="9" fontId="21" fillId="50" borderId="61" xfId="2" applyFont="1" applyFill="1" applyBorder="1" applyAlignment="1">
      <alignment horizontal="center" vertical="center"/>
    </xf>
    <xf numFmtId="0" fontId="274" fillId="0" borderId="0" xfId="0" applyFont="1"/>
    <xf numFmtId="0" fontId="21" fillId="0" borderId="0" xfId="0" applyFont="1"/>
    <xf numFmtId="169" fontId="21" fillId="0" borderId="0" xfId="1" applyFont="1"/>
    <xf numFmtId="225" fontId="168" fillId="0" borderId="61" xfId="0" applyNumberFormat="1" applyFont="1" applyBorder="1"/>
    <xf numFmtId="9" fontId="168" fillId="0" borderId="61" xfId="2" applyFont="1" applyBorder="1" applyAlignment="1">
      <alignment horizontal="center"/>
    </xf>
    <xf numFmtId="269" fontId="168" fillId="0" borderId="0" xfId="0" applyNumberFormat="1" applyFont="1" applyAlignment="1">
      <alignment horizontal="left"/>
    </xf>
    <xf numFmtId="0" fontId="152" fillId="0" borderId="0" xfId="1442" applyFont="1" applyAlignment="1">
      <alignment vertical="top"/>
    </xf>
    <xf numFmtId="169" fontId="162" fillId="50" borderId="6" xfId="2204" applyFont="1" applyFill="1" applyBorder="1"/>
    <xf numFmtId="0" fontId="21" fillId="0" borderId="0" xfId="0" applyFont="1" applyAlignment="1">
      <alignment horizontal="left"/>
    </xf>
    <xf numFmtId="169" fontId="4" fillId="0" borderId="0" xfId="3403" applyNumberFormat="1"/>
    <xf numFmtId="0" fontId="213" fillId="0" borderId="0" xfId="0" applyFont="1"/>
    <xf numFmtId="169" fontId="151" fillId="0" borderId="0" xfId="10680" applyNumberFormat="1" applyFont="1" applyFill="1" applyBorder="1" applyAlignment="1">
      <alignment horizontal="center" vertical="top"/>
    </xf>
    <xf numFmtId="9" fontId="151" fillId="0" borderId="48" xfId="9125" applyFont="1" applyBorder="1" applyAlignment="1">
      <alignment vertical="top"/>
    </xf>
    <xf numFmtId="9" fontId="151" fillId="0" borderId="24" xfId="9125" applyFont="1" applyBorder="1" applyAlignment="1">
      <alignment vertical="top"/>
    </xf>
    <xf numFmtId="9" fontId="152" fillId="0" borderId="51" xfId="9125" applyFont="1" applyBorder="1" applyAlignment="1">
      <alignment vertical="top"/>
    </xf>
    <xf numFmtId="9" fontId="150" fillId="0" borderId="46" xfId="9125" applyFont="1" applyBorder="1" applyAlignment="1">
      <alignment vertical="top"/>
    </xf>
    <xf numFmtId="0" fontId="277" fillId="0" borderId="0" xfId="14667" applyFont="1"/>
    <xf numFmtId="0" fontId="161" fillId="0" borderId="0" xfId="14667" applyFont="1"/>
    <xf numFmtId="0" fontId="278" fillId="0" borderId="0" xfId="15667" applyFont="1"/>
    <xf numFmtId="0" fontId="160" fillId="0" borderId="0" xfId="14667" applyFont="1"/>
    <xf numFmtId="0" fontId="161" fillId="0" borderId="32" xfId="14667" applyFont="1" applyBorder="1" applyAlignment="1">
      <alignment horizontal="center" vertical="center"/>
    </xf>
    <xf numFmtId="0" fontId="161" fillId="0" borderId="6" xfId="14667" applyFont="1" applyBorder="1" applyAlignment="1">
      <alignment horizontal="center" vertical="center"/>
    </xf>
    <xf numFmtId="0" fontId="161" fillId="0" borderId="6" xfId="14667" applyFont="1" applyBorder="1" applyAlignment="1">
      <alignment horizontal="center" vertical="center" wrapText="1"/>
    </xf>
    <xf numFmtId="169" fontId="161" fillId="0" borderId="0" xfId="14667" applyNumberFormat="1" applyFont="1"/>
    <xf numFmtId="0" fontId="161" fillId="0" borderId="2" xfId="14667" applyFont="1" applyBorder="1"/>
    <xf numFmtId="169" fontId="161" fillId="0" borderId="0" xfId="14232" applyFont="1"/>
    <xf numFmtId="169" fontId="278" fillId="0" borderId="0" xfId="15667" applyNumberFormat="1" applyFont="1"/>
    <xf numFmtId="0" fontId="279" fillId="0" borderId="2" xfId="14667" applyFont="1" applyBorder="1"/>
    <xf numFmtId="43" fontId="161" fillId="0" borderId="0" xfId="17653" applyNumberFormat="1" applyFont="1"/>
    <xf numFmtId="43" fontId="161" fillId="0" borderId="0" xfId="14226" applyNumberFormat="1" applyFont="1"/>
    <xf numFmtId="43" fontId="278" fillId="0" borderId="0" xfId="17653" applyNumberFormat="1" applyFont="1"/>
    <xf numFmtId="43" fontId="278" fillId="0" borderId="0" xfId="15667" applyNumberFormat="1" applyFont="1"/>
    <xf numFmtId="0" fontId="161" fillId="0" borderId="4" xfId="14667" applyFont="1" applyBorder="1" applyAlignment="1">
      <alignment horizontal="left"/>
    </xf>
    <xf numFmtId="0" fontId="161" fillId="0" borderId="13" xfId="14667" applyFont="1" applyBorder="1" applyAlignment="1">
      <alignment horizontal="left"/>
    </xf>
    <xf numFmtId="0" fontId="161" fillId="0" borderId="32" xfId="14667" applyFont="1" applyBorder="1" applyAlignment="1">
      <alignment horizontal="left"/>
    </xf>
    <xf numFmtId="0" fontId="161" fillId="0" borderId="46" xfId="14667" applyFont="1" applyBorder="1"/>
    <xf numFmtId="169" fontId="161" fillId="0" borderId="0" xfId="1" applyFont="1"/>
    <xf numFmtId="0" fontId="161" fillId="0" borderId="93" xfId="14667" applyFont="1" applyBorder="1"/>
    <xf numFmtId="43" fontId="161" fillId="0" borderId="0" xfId="14226" applyNumberFormat="1" applyFont="1" applyFill="1"/>
    <xf numFmtId="0" fontId="161" fillId="0" borderId="6" xfId="14667" applyFont="1" applyBorder="1"/>
    <xf numFmtId="169" fontId="161" fillId="0" borderId="0" xfId="15667" applyNumberFormat="1" applyFont="1"/>
    <xf numFmtId="3" fontId="278" fillId="0" borderId="0" xfId="15667" applyNumberFormat="1" applyFont="1"/>
    <xf numFmtId="0" fontId="169" fillId="0" borderId="0" xfId="14667" applyFont="1"/>
    <xf numFmtId="0" fontId="161" fillId="0" borderId="0" xfId="15667" applyFont="1"/>
    <xf numFmtId="43" fontId="169" fillId="0" borderId="0" xfId="14226" applyNumberFormat="1" applyFont="1"/>
    <xf numFmtId="0" fontId="280" fillId="0" borderId="0" xfId="15667" applyFont="1"/>
    <xf numFmtId="49" fontId="21" fillId="50" borderId="73" xfId="1491" applyNumberFormat="1" applyFont="1" applyFill="1" applyBorder="1" applyAlignment="1">
      <alignment horizontal="left" vertical="center"/>
    </xf>
    <xf numFmtId="9" fontId="21" fillId="50" borderId="100" xfId="2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2" fillId="0" borderId="0" xfId="2106" applyFont="1" applyAlignment="1">
      <alignment horizontal="left"/>
    </xf>
    <xf numFmtId="0" fontId="125" fillId="0" borderId="47" xfId="1620" applyFont="1" applyBorder="1"/>
    <xf numFmtId="169" fontId="125" fillId="0" borderId="50" xfId="1301" applyFont="1" applyBorder="1"/>
    <xf numFmtId="169" fontId="125" fillId="0" borderId="49" xfId="1301" applyFont="1" applyBorder="1"/>
    <xf numFmtId="169" fontId="125" fillId="0" borderId="2" xfId="1" applyFont="1" applyBorder="1" applyAlignment="1">
      <alignment horizontal="center"/>
    </xf>
    <xf numFmtId="43" fontId="125" fillId="0" borderId="2" xfId="2107" applyNumberFormat="1" applyFont="1" applyBorder="1"/>
    <xf numFmtId="225" fontId="125" fillId="0" borderId="51" xfId="2107" applyNumberFormat="1" applyFont="1" applyBorder="1" applyAlignment="1">
      <alignment horizontal="left"/>
    </xf>
    <xf numFmtId="169" fontId="162" fillId="50" borderId="51" xfId="1" applyFont="1" applyFill="1" applyBorder="1"/>
    <xf numFmtId="169" fontId="125" fillId="0" borderId="51" xfId="1301" applyFont="1" applyBorder="1"/>
    <xf numFmtId="17" fontId="125" fillId="0" borderId="48" xfId="2106" applyNumberFormat="1" applyFont="1" applyBorder="1" applyAlignment="1">
      <alignment horizontal="center"/>
    </xf>
    <xf numFmtId="225" fontId="125" fillId="0" borderId="48" xfId="2107" applyNumberFormat="1" applyFont="1" applyBorder="1" applyAlignment="1">
      <alignment horizontal="left"/>
    </xf>
    <xf numFmtId="169" fontId="125" fillId="0" borderId="48" xfId="1301" applyFont="1" applyBorder="1"/>
    <xf numFmtId="0" fontId="125" fillId="0" borderId="93" xfId="1620" applyFont="1" applyBorder="1"/>
    <xf numFmtId="225" fontId="125" fillId="0" borderId="48" xfId="2106" applyNumberFormat="1" applyFont="1" applyBorder="1" applyAlignment="1">
      <alignment horizontal="center"/>
    </xf>
    <xf numFmtId="225" fontId="125" fillId="0" borderId="93" xfId="1620" applyNumberFormat="1" applyFont="1" applyBorder="1"/>
    <xf numFmtId="169" fontId="125" fillId="0" borderId="93" xfId="1620" applyNumberFormat="1" applyFont="1" applyBorder="1"/>
    <xf numFmtId="0" fontId="122" fillId="0" borderId="24" xfId="1620" applyFont="1" applyBorder="1" applyAlignment="1">
      <alignment horizontal="center"/>
    </xf>
    <xf numFmtId="225" fontId="122" fillId="0" borderId="24" xfId="1620" applyNumberFormat="1" applyFont="1" applyBorder="1"/>
    <xf numFmtId="169" fontId="122" fillId="0" borderId="24" xfId="1620" applyNumberFormat="1" applyFont="1" applyBorder="1"/>
    <xf numFmtId="0" fontId="122" fillId="0" borderId="0" xfId="1620" applyFont="1"/>
    <xf numFmtId="169" fontId="122" fillId="0" borderId="0" xfId="1" applyFont="1"/>
    <xf numFmtId="0" fontId="122" fillId="0" borderId="47" xfId="2106" applyFont="1" applyBorder="1" applyAlignment="1">
      <alignment horizontal="center"/>
    </xf>
    <xf numFmtId="0" fontId="122" fillId="0" borderId="37" xfId="2106" applyFont="1" applyBorder="1" applyAlignment="1">
      <alignment horizontal="center"/>
    </xf>
    <xf numFmtId="169" fontId="169" fillId="50" borderId="48" xfId="1" applyFont="1" applyFill="1" applyBorder="1"/>
    <xf numFmtId="169" fontId="281" fillId="50" borderId="50" xfId="1" applyFont="1" applyFill="1" applyBorder="1"/>
    <xf numFmtId="169" fontId="281" fillId="50" borderId="47" xfId="1" applyFont="1" applyFill="1" applyBorder="1"/>
    <xf numFmtId="169" fontId="282" fillId="0" borderId="6" xfId="1301" applyFont="1" applyBorder="1"/>
    <xf numFmtId="0" fontId="150" fillId="0" borderId="0" xfId="3402" applyFont="1" applyAlignment="1">
      <alignment vertical="top"/>
    </xf>
    <xf numFmtId="0" fontId="122" fillId="0" borderId="61" xfId="1491" applyFont="1" applyBorder="1" applyAlignment="1">
      <alignment horizontal="center" vertical="center"/>
    </xf>
    <xf numFmtId="169" fontId="123" fillId="0" borderId="61" xfId="1" applyFont="1" applyBorder="1"/>
    <xf numFmtId="169" fontId="0" fillId="0" borderId="61" xfId="1" applyFont="1" applyBorder="1"/>
    <xf numFmtId="169" fontId="122" fillId="0" borderId="6" xfId="1" applyFont="1" applyBorder="1"/>
    <xf numFmtId="10" fontId="155" fillId="50" borderId="48" xfId="9125" applyNumberFormat="1" applyFont="1" applyFill="1" applyBorder="1" applyAlignment="1">
      <alignment vertical="top"/>
    </xf>
    <xf numFmtId="10" fontId="150" fillId="50" borderId="6" xfId="9125" applyNumberFormat="1" applyFont="1" applyFill="1" applyBorder="1" applyAlignment="1">
      <alignment vertical="top"/>
    </xf>
    <xf numFmtId="10" fontId="153" fillId="50" borderId="46" xfId="9125" applyNumberFormat="1" applyFont="1" applyFill="1" applyBorder="1" applyAlignment="1">
      <alignment vertical="top"/>
    </xf>
    <xf numFmtId="0" fontId="152" fillId="0" borderId="50" xfId="3402" applyFont="1" applyBorder="1" applyAlignment="1">
      <alignment horizontal="left" vertical="top"/>
    </xf>
    <xf numFmtId="10" fontId="152" fillId="50" borderId="48" xfId="9125" applyNumberFormat="1" applyFont="1" applyFill="1" applyBorder="1" applyAlignment="1">
      <alignment vertical="top"/>
    </xf>
    <xf numFmtId="10" fontId="153" fillId="50" borderId="6" xfId="9125" applyNumberFormat="1" applyFont="1" applyFill="1" applyBorder="1" applyAlignment="1">
      <alignment vertical="top"/>
    </xf>
    <xf numFmtId="10" fontId="152" fillId="50" borderId="93" xfId="9125" applyNumberFormat="1" applyFont="1" applyFill="1" applyBorder="1" applyAlignment="1">
      <alignment vertical="top"/>
    </xf>
    <xf numFmtId="10" fontId="153" fillId="50" borderId="93" xfId="9125" applyNumberFormat="1" applyFont="1" applyFill="1" applyBorder="1" applyAlignment="1">
      <alignment vertical="top"/>
    </xf>
    <xf numFmtId="10" fontId="152" fillId="50" borderId="46" xfId="9125" applyNumberFormat="1" applyFont="1" applyFill="1" applyBorder="1" applyAlignment="1">
      <alignment vertical="top"/>
    </xf>
    <xf numFmtId="10" fontId="152" fillId="50" borderId="46" xfId="10307" applyNumberFormat="1" applyFont="1" applyFill="1" applyBorder="1" applyAlignment="1">
      <alignment vertical="top"/>
    </xf>
    <xf numFmtId="10" fontId="153" fillId="50" borderId="24" xfId="9125" applyNumberFormat="1" applyFont="1" applyFill="1" applyBorder="1" applyAlignment="1">
      <alignment vertical="top"/>
    </xf>
    <xf numFmtId="9" fontId="152" fillId="50" borderId="49" xfId="10681" applyFont="1" applyFill="1" applyBorder="1" applyAlignment="1">
      <alignment vertical="top"/>
    </xf>
    <xf numFmtId="169" fontId="152" fillId="50" borderId="49" xfId="10680" applyNumberFormat="1" applyFont="1" applyFill="1" applyBorder="1" applyAlignment="1">
      <alignment vertical="top"/>
    </xf>
    <xf numFmtId="9" fontId="152" fillId="50" borderId="50" xfId="10681" applyFont="1" applyFill="1" applyBorder="1" applyAlignment="1">
      <alignment vertical="top"/>
    </xf>
    <xf numFmtId="9" fontId="152" fillId="50" borderId="24" xfId="10681" applyFont="1" applyFill="1" applyBorder="1" applyAlignment="1">
      <alignment vertical="top"/>
    </xf>
    <xf numFmtId="9" fontId="153" fillId="50" borderId="6" xfId="10681" applyFont="1" applyFill="1" applyBorder="1" applyAlignment="1">
      <alignment horizontal="center" vertical="top"/>
    </xf>
    <xf numFmtId="9" fontId="153" fillId="50" borderId="6" xfId="10681" applyFont="1" applyFill="1" applyBorder="1" applyAlignment="1">
      <alignment vertical="top"/>
    </xf>
    <xf numFmtId="225" fontId="151" fillId="0" borderId="0" xfId="3402" applyNumberFormat="1" applyFont="1" applyAlignment="1">
      <alignment vertical="top"/>
    </xf>
    <xf numFmtId="225" fontId="152" fillId="50" borderId="48" xfId="9125" applyNumberFormat="1" applyFont="1" applyFill="1" applyBorder="1" applyAlignment="1">
      <alignment vertical="top"/>
    </xf>
    <xf numFmtId="0" fontId="0" fillId="0" borderId="61" xfId="0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0" borderId="61" xfId="0" applyFont="1" applyBorder="1" applyAlignment="1">
      <alignment horizontal="left"/>
    </xf>
    <xf numFmtId="0" fontId="4" fillId="0" borderId="61" xfId="0" applyFont="1" applyBorder="1"/>
    <xf numFmtId="0" fontId="4" fillId="0" borderId="0" xfId="0" applyFont="1"/>
    <xf numFmtId="169" fontId="150" fillId="45" borderId="46" xfId="10680" applyNumberFormat="1" applyFont="1" applyFill="1" applyBorder="1" applyAlignment="1">
      <alignment horizontal="left" vertical="top"/>
    </xf>
    <xf numFmtId="10" fontId="156" fillId="45" borderId="46" xfId="9125" applyNumberFormat="1" applyFont="1" applyFill="1" applyBorder="1" applyAlignment="1">
      <alignment vertical="top"/>
    </xf>
    <xf numFmtId="169" fontId="150" fillId="45" borderId="24" xfId="9125" applyNumberFormat="1" applyFont="1" applyFill="1" applyBorder="1" applyAlignment="1">
      <alignment horizontal="center" vertical="top"/>
    </xf>
    <xf numFmtId="10" fontId="150" fillId="45" borderId="24" xfId="9125" applyNumberFormat="1" applyFont="1" applyFill="1" applyBorder="1" applyAlignment="1">
      <alignment vertical="top"/>
    </xf>
    <xf numFmtId="169" fontId="154" fillId="45" borderId="49" xfId="10680" applyNumberFormat="1" applyFont="1" applyFill="1" applyBorder="1" applyAlignment="1">
      <alignment vertical="top"/>
    </xf>
    <xf numFmtId="9" fontId="151" fillId="45" borderId="49" xfId="10681" applyFont="1" applyFill="1" applyBorder="1" applyAlignment="1">
      <alignment vertical="top"/>
    </xf>
    <xf numFmtId="169" fontId="154" fillId="45" borderId="50" xfId="10680" applyNumberFormat="1" applyFont="1" applyFill="1" applyBorder="1" applyAlignment="1">
      <alignment vertical="top"/>
    </xf>
    <xf numFmtId="9" fontId="151" fillId="45" borderId="50" xfId="10681" applyFont="1" applyFill="1" applyBorder="1" applyAlignment="1">
      <alignment vertical="top"/>
    </xf>
    <xf numFmtId="169" fontId="154" fillId="45" borderId="24" xfId="10680" applyNumberFormat="1" applyFont="1" applyFill="1" applyBorder="1" applyAlignment="1">
      <alignment vertical="top"/>
    </xf>
    <xf numFmtId="9" fontId="151" fillId="45" borderId="24" xfId="10681" applyFont="1" applyFill="1" applyBorder="1" applyAlignment="1">
      <alignment vertical="top"/>
    </xf>
    <xf numFmtId="169" fontId="150" fillId="45" borderId="6" xfId="10680" applyNumberFormat="1" applyFont="1" applyFill="1" applyBorder="1" applyAlignment="1">
      <alignment horizontal="center" vertical="top"/>
    </xf>
    <xf numFmtId="9" fontId="150" fillId="45" borderId="6" xfId="10681" applyFont="1" applyFill="1" applyBorder="1" applyAlignment="1">
      <alignment horizontal="center" vertical="top"/>
    </xf>
    <xf numFmtId="169" fontId="156" fillId="45" borderId="6" xfId="10680" applyNumberFormat="1" applyFont="1" applyFill="1" applyBorder="1" applyAlignment="1">
      <alignment vertical="top"/>
    </xf>
    <xf numFmtId="9" fontId="150" fillId="45" borderId="6" xfId="10681" applyFont="1" applyFill="1" applyBorder="1" applyAlignment="1">
      <alignment vertical="top"/>
    </xf>
    <xf numFmtId="169" fontId="150" fillId="45" borderId="6" xfId="10680" applyNumberFormat="1" applyFont="1" applyFill="1" applyBorder="1" applyAlignment="1">
      <alignment vertical="top"/>
    </xf>
    <xf numFmtId="9" fontId="156" fillId="45" borderId="6" xfId="10681" applyFont="1" applyFill="1" applyBorder="1" applyAlignment="1">
      <alignment vertical="top"/>
    </xf>
    <xf numFmtId="10" fontId="153" fillId="45" borderId="93" xfId="9125" applyNumberFormat="1" applyFont="1" applyFill="1" applyBorder="1" applyAlignment="1">
      <alignment vertical="top"/>
    </xf>
    <xf numFmtId="10" fontId="152" fillId="45" borderId="93" xfId="9125" applyNumberFormat="1" applyFont="1" applyFill="1" applyBorder="1" applyAlignment="1">
      <alignment vertical="top"/>
    </xf>
    <xf numFmtId="10" fontId="153" fillId="45" borderId="6" xfId="9125" applyNumberFormat="1" applyFont="1" applyFill="1" applyBorder="1" applyAlignment="1">
      <alignment vertical="top"/>
    </xf>
    <xf numFmtId="10" fontId="153" fillId="45" borderId="24" xfId="9125" applyNumberFormat="1" applyFont="1" applyFill="1" applyBorder="1" applyAlignment="1">
      <alignment vertical="top"/>
    </xf>
    <xf numFmtId="9" fontId="152" fillId="45" borderId="49" xfId="10681" applyFont="1" applyFill="1" applyBorder="1" applyAlignment="1">
      <alignment vertical="top"/>
    </xf>
    <xf numFmtId="9" fontId="152" fillId="45" borderId="50" xfId="10681" applyFont="1" applyFill="1" applyBorder="1" applyAlignment="1">
      <alignment vertical="top"/>
    </xf>
    <xf numFmtId="9" fontId="152" fillId="45" borderId="24" xfId="10681" applyFont="1" applyFill="1" applyBorder="1" applyAlignment="1">
      <alignment vertical="top"/>
    </xf>
    <xf numFmtId="9" fontId="153" fillId="45" borderId="6" xfId="10681" applyFont="1" applyFill="1" applyBorder="1" applyAlignment="1">
      <alignment horizontal="center" vertical="top"/>
    </xf>
    <xf numFmtId="9" fontId="153" fillId="45" borderId="6" xfId="10681" applyFont="1" applyFill="1" applyBorder="1" applyAlignment="1">
      <alignment vertical="top"/>
    </xf>
    <xf numFmtId="0" fontId="215" fillId="0" borderId="0" xfId="0" applyFont="1"/>
    <xf numFmtId="0" fontId="125" fillId="0" borderId="0" xfId="1491" applyFont="1"/>
    <xf numFmtId="0" fontId="126" fillId="46" borderId="0" xfId="1491" applyFont="1" applyFill="1"/>
    <xf numFmtId="2" fontId="161" fillId="46" borderId="0" xfId="14667" applyNumberFormat="1" applyFont="1" applyFill="1"/>
    <xf numFmtId="10" fontId="152" fillId="0" borderId="46" xfId="9125" applyNumberFormat="1" applyFont="1" applyBorder="1" applyAlignment="1">
      <alignment vertical="top"/>
    </xf>
    <xf numFmtId="225" fontId="168" fillId="0" borderId="0" xfId="1" applyNumberFormat="1" applyFont="1" applyBorder="1"/>
    <xf numFmtId="225" fontId="168" fillId="0" borderId="24" xfId="1" applyNumberFormat="1" applyFont="1" applyBorder="1"/>
    <xf numFmtId="225" fontId="168" fillId="0" borderId="29" xfId="1" applyNumberFormat="1" applyFont="1" applyBorder="1"/>
    <xf numFmtId="225" fontId="168" fillId="50" borderId="0" xfId="0" applyNumberFormat="1" applyFont="1" applyFill="1"/>
    <xf numFmtId="225" fontId="21" fillId="50" borderId="24" xfId="1" applyNumberFormat="1" applyFont="1" applyFill="1" applyBorder="1"/>
    <xf numFmtId="225" fontId="168" fillId="50" borderId="0" xfId="1" applyNumberFormat="1" applyFont="1" applyFill="1" applyBorder="1"/>
    <xf numFmtId="225" fontId="168" fillId="50" borderId="24" xfId="1" applyNumberFormat="1" applyFont="1" applyFill="1" applyBorder="1"/>
    <xf numFmtId="225" fontId="168" fillId="50" borderId="29" xfId="1" applyNumberFormat="1" applyFont="1" applyFill="1" applyBorder="1"/>
    <xf numFmtId="225" fontId="196" fillId="0" borderId="39" xfId="1" applyNumberFormat="1" applyFont="1" applyBorder="1"/>
    <xf numFmtId="225" fontId="168" fillId="0" borderId="0" xfId="1" applyNumberFormat="1" applyFont="1"/>
    <xf numFmtId="0" fontId="161" fillId="0" borderId="0" xfId="0" applyFont="1"/>
    <xf numFmtId="225" fontId="161" fillId="0" borderId="61" xfId="0" applyNumberFormat="1" applyFont="1" applyBorder="1"/>
    <xf numFmtId="169" fontId="169" fillId="0" borderId="0" xfId="1" applyFont="1"/>
    <xf numFmtId="169" fontId="151" fillId="0" borderId="0" xfId="1" applyFont="1" applyAlignment="1">
      <alignment vertical="top"/>
    </xf>
    <xf numFmtId="0" fontId="169" fillId="0" borderId="0" xfId="15667" applyFont="1"/>
    <xf numFmtId="10" fontId="153" fillId="50" borderId="6" xfId="10681" applyNumberFormat="1" applyFont="1" applyFill="1" applyBorder="1" applyAlignment="1">
      <alignment vertical="top"/>
    </xf>
    <xf numFmtId="10" fontId="150" fillId="0" borderId="6" xfId="10681" applyNumberFormat="1" applyFont="1" applyBorder="1" applyAlignment="1">
      <alignment vertical="top"/>
    </xf>
    <xf numFmtId="3" fontId="151" fillId="0" borderId="0" xfId="1442" applyNumberFormat="1" applyFont="1" applyAlignment="1">
      <alignment vertical="top"/>
    </xf>
    <xf numFmtId="3" fontId="152" fillId="0" borderId="0" xfId="10680" applyNumberFormat="1" applyFont="1" applyFill="1" applyBorder="1" applyAlignment="1">
      <alignment vertical="top"/>
    </xf>
    <xf numFmtId="225" fontId="152" fillId="0" borderId="0" xfId="3402" applyNumberFormat="1" applyFont="1" applyAlignment="1">
      <alignment vertical="top"/>
    </xf>
    <xf numFmtId="225" fontId="151" fillId="0" borderId="0" xfId="1442" applyNumberFormat="1" applyFont="1" applyAlignment="1">
      <alignment horizontal="left" vertical="top"/>
    </xf>
    <xf numFmtId="225" fontId="151" fillId="0" borderId="51" xfId="10680" applyNumberFormat="1" applyFont="1" applyBorder="1" applyAlignment="1">
      <alignment vertical="top"/>
    </xf>
    <xf numFmtId="225" fontId="150" fillId="0" borderId="6" xfId="10680" applyNumberFormat="1" applyFont="1" applyBorder="1" applyAlignment="1">
      <alignment vertical="top"/>
    </xf>
    <xf numFmtId="225" fontId="152" fillId="0" borderId="48" xfId="10680" applyNumberFormat="1" applyFont="1" applyBorder="1" applyAlignment="1">
      <alignment vertical="top"/>
    </xf>
    <xf numFmtId="225" fontId="153" fillId="0" borderId="6" xfId="10680" applyNumberFormat="1" applyFont="1" applyBorder="1" applyAlignment="1">
      <alignment vertical="top"/>
    </xf>
    <xf numFmtId="225" fontId="155" fillId="0" borderId="48" xfId="10680" applyNumberFormat="1" applyFont="1" applyBorder="1" applyAlignment="1">
      <alignment vertical="top"/>
    </xf>
    <xf numFmtId="225" fontId="150" fillId="50" borderId="46" xfId="10680" applyNumberFormat="1" applyFont="1" applyFill="1" applyBorder="1" applyAlignment="1">
      <alignment horizontal="left" vertical="top"/>
    </xf>
    <xf numFmtId="225" fontId="154" fillId="0" borderId="46" xfId="10680" applyNumberFormat="1" applyFont="1" applyFill="1" applyBorder="1" applyAlignment="1">
      <alignment vertical="top"/>
    </xf>
    <xf numFmtId="225" fontId="150" fillId="0" borderId="6" xfId="9125" applyNumberFormat="1" applyFont="1" applyBorder="1" applyAlignment="1">
      <alignment horizontal="center" vertical="top"/>
    </xf>
    <xf numFmtId="225" fontId="154" fillId="50" borderId="46" xfId="9125" applyNumberFormat="1" applyFont="1" applyFill="1" applyBorder="1" applyAlignment="1">
      <alignment horizontal="center" vertical="top"/>
    </xf>
    <xf numFmtId="225" fontId="153" fillId="0" borderId="46" xfId="9125" applyNumberFormat="1" applyFont="1" applyBorder="1" applyAlignment="1">
      <alignment horizontal="center" vertical="top"/>
    </xf>
    <xf numFmtId="225" fontId="153" fillId="0" borderId="6" xfId="9125" applyNumberFormat="1" applyFont="1" applyBorder="1" applyAlignment="1">
      <alignment horizontal="center" vertical="top"/>
    </xf>
    <xf numFmtId="225" fontId="150" fillId="0" borderId="24" xfId="9125" applyNumberFormat="1" applyFont="1" applyBorder="1" applyAlignment="1">
      <alignment horizontal="center" vertical="top"/>
    </xf>
    <xf numFmtId="225" fontId="154" fillId="50" borderId="49" xfId="10680" applyNumberFormat="1" applyFont="1" applyFill="1" applyBorder="1" applyAlignment="1">
      <alignment vertical="top"/>
    </xf>
    <xf numFmtId="225" fontId="154" fillId="0" borderId="50" xfId="10680" applyNumberFormat="1" applyFont="1" applyFill="1" applyBorder="1" applyAlignment="1">
      <alignment vertical="top"/>
    </xf>
    <xf numFmtId="225" fontId="154" fillId="0" borderId="24" xfId="10680" applyNumberFormat="1" applyFont="1" applyFill="1" applyBorder="1" applyAlignment="1">
      <alignment vertical="top"/>
    </xf>
    <xf numFmtId="225" fontId="150" fillId="0" borderId="6" xfId="10680" applyNumberFormat="1" applyFont="1" applyBorder="1" applyAlignment="1">
      <alignment horizontal="center" vertical="top"/>
    </xf>
    <xf numFmtId="225" fontId="156" fillId="0" borderId="6" xfId="10680" applyNumberFormat="1" applyFont="1" applyBorder="1" applyAlignment="1">
      <alignment vertical="top"/>
    </xf>
    <xf numFmtId="225" fontId="154" fillId="50" borderId="93" xfId="9125" applyNumberFormat="1" applyFont="1" applyFill="1" applyBorder="1" applyAlignment="1">
      <alignment vertical="top"/>
    </xf>
    <xf numFmtId="225" fontId="152" fillId="50" borderId="48" xfId="10680" applyNumberFormat="1" applyFont="1" applyFill="1" applyBorder="1" applyAlignment="1">
      <alignment vertical="top"/>
    </xf>
    <xf numFmtId="225" fontId="153" fillId="50" borderId="6" xfId="10680" applyNumberFormat="1" applyFont="1" applyFill="1" applyBorder="1" applyAlignment="1">
      <alignment vertical="top"/>
    </xf>
    <xf numFmtId="225" fontId="152" fillId="50" borderId="93" xfId="9125" applyNumberFormat="1" applyFont="1" applyFill="1" applyBorder="1" applyAlignment="1">
      <alignment vertical="top"/>
    </xf>
    <xf numFmtId="225" fontId="153" fillId="50" borderId="6" xfId="9125" applyNumberFormat="1" applyFont="1" applyFill="1" applyBorder="1" applyAlignment="1">
      <alignment horizontal="center" vertical="top"/>
    </xf>
    <xf numFmtId="225" fontId="152" fillId="50" borderId="46" xfId="9125" applyNumberFormat="1" applyFont="1" applyFill="1" applyBorder="1" applyAlignment="1">
      <alignment horizontal="center" vertical="top"/>
    </xf>
    <xf numFmtId="225" fontId="153" fillId="50" borderId="46" xfId="9125" applyNumberFormat="1" applyFont="1" applyFill="1" applyBorder="1" applyAlignment="1">
      <alignment horizontal="center" vertical="top"/>
    </xf>
    <xf numFmtId="225" fontId="152" fillId="50" borderId="49" xfId="10680" applyNumberFormat="1" applyFont="1" applyFill="1" applyBorder="1" applyAlignment="1">
      <alignment vertical="top"/>
    </xf>
    <xf numFmtId="225" fontId="152" fillId="50" borderId="50" xfId="10680" applyNumberFormat="1" applyFont="1" applyFill="1" applyBorder="1" applyAlignment="1">
      <alignment vertical="top"/>
    </xf>
    <xf numFmtId="225" fontId="152" fillId="50" borderId="24" xfId="10680" applyNumberFormat="1" applyFont="1" applyFill="1" applyBorder="1" applyAlignment="1">
      <alignment vertical="top"/>
    </xf>
    <xf numFmtId="225" fontId="152" fillId="50" borderId="48" xfId="1" applyNumberFormat="1" applyFont="1" applyFill="1" applyBorder="1" applyAlignment="1">
      <alignment vertical="top"/>
    </xf>
    <xf numFmtId="225" fontId="153" fillId="50" borderId="6" xfId="9125" applyNumberFormat="1" applyFont="1" applyFill="1" applyBorder="1" applyAlignment="1">
      <alignment vertical="top"/>
    </xf>
    <xf numFmtId="225" fontId="151" fillId="0" borderId="48" xfId="10680" applyNumberFormat="1" applyFont="1" applyBorder="1" applyAlignment="1">
      <alignment vertical="top"/>
    </xf>
    <xf numFmtId="225" fontId="151" fillId="0" borderId="24" xfId="10680" applyNumberFormat="1" applyFont="1" applyBorder="1" applyAlignment="1">
      <alignment vertical="top"/>
    </xf>
    <xf numFmtId="225" fontId="155" fillId="50" borderId="48" xfId="10680" applyNumberFormat="1" applyFont="1" applyFill="1" applyBorder="1" applyAlignment="1">
      <alignment vertical="top"/>
    </xf>
    <xf numFmtId="225" fontId="154" fillId="50" borderId="46" xfId="10680" applyNumberFormat="1" applyFont="1" applyFill="1" applyBorder="1" applyAlignment="1">
      <alignment vertical="top"/>
    </xf>
    <xf numFmtId="225" fontId="150" fillId="50" borderId="6" xfId="9125" applyNumberFormat="1" applyFont="1" applyFill="1" applyBorder="1" applyAlignment="1">
      <alignment horizontal="center" vertical="top"/>
    </xf>
    <xf numFmtId="0" fontId="21" fillId="0" borderId="24" xfId="0" applyFont="1" applyBorder="1" applyAlignment="1">
      <alignment horizontal="center"/>
    </xf>
    <xf numFmtId="0" fontId="21" fillId="0" borderId="24" xfId="0" applyFont="1" applyBorder="1" applyAlignment="1">
      <alignment horizontal="left"/>
    </xf>
    <xf numFmtId="0" fontId="21" fillId="0" borderId="47" xfId="0" applyFont="1" applyBorder="1" applyAlignment="1">
      <alignment horizontal="left"/>
    </xf>
    <xf numFmtId="0" fontId="21" fillId="0" borderId="61" xfId="0" applyFont="1" applyBorder="1" applyAlignment="1">
      <alignment horizontal="center"/>
    </xf>
    <xf numFmtId="0" fontId="21" fillId="0" borderId="82" xfId="1491" applyFont="1" applyBorder="1" applyAlignment="1">
      <alignment horizontal="center"/>
    </xf>
    <xf numFmtId="0" fontId="21" fillId="0" borderId="81" xfId="1491" applyFont="1" applyBorder="1" applyAlignment="1">
      <alignment horizontal="center"/>
    </xf>
    <xf numFmtId="0" fontId="21" fillId="0" borderId="94" xfId="1491" applyFont="1" applyBorder="1"/>
    <xf numFmtId="0" fontId="225" fillId="0" borderId="95" xfId="1491" applyFont="1" applyBorder="1"/>
    <xf numFmtId="0" fontId="21" fillId="0" borderId="95" xfId="15622" applyFont="1" applyBorder="1" applyAlignment="1">
      <alignment vertical="center"/>
    </xf>
    <xf numFmtId="0" fontId="274" fillId="0" borderId="95" xfId="0" applyFont="1" applyBorder="1"/>
    <xf numFmtId="0" fontId="274" fillId="0" borderId="96" xfId="0" applyFont="1" applyBorder="1"/>
    <xf numFmtId="0" fontId="21" fillId="0" borderId="2" xfId="1491" applyFont="1" applyBorder="1"/>
    <xf numFmtId="0" fontId="274" fillId="0" borderId="29" xfId="0" applyFont="1" applyBorder="1"/>
    <xf numFmtId="0" fontId="225" fillId="0" borderId="37" xfId="1491" applyFont="1" applyBorder="1"/>
    <xf numFmtId="0" fontId="225" fillId="0" borderId="1" xfId="1491" applyFont="1" applyBorder="1"/>
    <xf numFmtId="0" fontId="21" fillId="0" borderId="1" xfId="15622" applyFont="1" applyBorder="1" applyAlignment="1">
      <alignment vertical="center"/>
    </xf>
    <xf numFmtId="0" fontId="274" fillId="0" borderId="1" xfId="0" applyFont="1" applyBorder="1"/>
    <xf numFmtId="0" fontId="274" fillId="0" borderId="38" xfId="0" applyFont="1" applyBorder="1"/>
    <xf numFmtId="0" fontId="274" fillId="0" borderId="24" xfId="0" applyFont="1" applyBorder="1"/>
    <xf numFmtId="0" fontId="274" fillId="0" borderId="47" xfId="0" applyFont="1" applyBorder="1"/>
    <xf numFmtId="0" fontId="21" fillId="0" borderId="61" xfId="1491" applyFont="1" applyBorder="1" applyAlignment="1">
      <alignment horizontal="center"/>
    </xf>
    <xf numFmtId="225" fontId="21" fillId="0" borderId="93" xfId="1" applyNumberFormat="1" applyFont="1" applyBorder="1" applyAlignment="1">
      <alignment horizontal="center"/>
    </xf>
    <xf numFmtId="225" fontId="21" fillId="0" borderId="24" xfId="1" applyNumberFormat="1" applyFont="1" applyBorder="1" applyAlignment="1">
      <alignment horizontal="center"/>
    </xf>
    <xf numFmtId="225" fontId="274" fillId="0" borderId="24" xfId="1" applyNumberFormat="1" applyFont="1" applyBorder="1"/>
    <xf numFmtId="225" fontId="274" fillId="0" borderId="47" xfId="1" applyNumberFormat="1" applyFont="1" applyBorder="1"/>
    <xf numFmtId="9" fontId="21" fillId="0" borderId="93" xfId="2" applyFont="1" applyBorder="1" applyAlignment="1">
      <alignment horizontal="center"/>
    </xf>
    <xf numFmtId="169" fontId="125" fillId="0" borderId="0" xfId="1491" applyNumberFormat="1" applyFont="1"/>
    <xf numFmtId="167" fontId="123" fillId="50" borderId="0" xfId="1491" applyNumberFormat="1" applyFont="1" applyFill="1" applyAlignment="1">
      <alignment horizontal="center" vertical="center"/>
    </xf>
    <xf numFmtId="0" fontId="123" fillId="50" borderId="0" xfId="1491" applyFont="1" applyFill="1" applyAlignment="1">
      <alignment horizontal="center" vertical="center"/>
    </xf>
    <xf numFmtId="0" fontId="123" fillId="50" borderId="0" xfId="1491" applyFont="1" applyFill="1" applyAlignment="1">
      <alignment horizontal="center"/>
    </xf>
    <xf numFmtId="169" fontId="123" fillId="50" borderId="0" xfId="1491" applyNumberFormat="1" applyFont="1" applyFill="1" applyAlignment="1">
      <alignment horizontal="center"/>
    </xf>
    <xf numFmtId="0" fontId="124" fillId="50" borderId="0" xfId="1491" applyFont="1" applyFill="1" applyAlignment="1">
      <alignment horizontal="center"/>
    </xf>
    <xf numFmtId="0" fontId="124" fillId="50" borderId="0" xfId="1491" applyFont="1" applyFill="1"/>
    <xf numFmtId="169" fontId="124" fillId="50" borderId="0" xfId="1491" applyNumberFormat="1" applyFont="1" applyFill="1"/>
    <xf numFmtId="0" fontId="123" fillId="50" borderId="95" xfId="1491" applyFont="1" applyFill="1" applyBorder="1" applyAlignment="1">
      <alignment horizontal="center"/>
    </xf>
    <xf numFmtId="169" fontId="123" fillId="50" borderId="95" xfId="1491" applyNumberFormat="1" applyFont="1" applyFill="1" applyBorder="1" applyAlignment="1">
      <alignment horizontal="center"/>
    </xf>
    <xf numFmtId="169" fontId="281" fillId="50" borderId="24" xfId="1" applyFont="1" applyFill="1" applyBorder="1"/>
    <xf numFmtId="169" fontId="281" fillId="50" borderId="49" xfId="1" applyFont="1" applyFill="1" applyBorder="1"/>
    <xf numFmtId="49" fontId="125" fillId="0" borderId="47" xfId="2106" applyNumberFormat="1" applyFont="1" applyBorder="1" applyAlignment="1">
      <alignment horizontal="center"/>
    </xf>
    <xf numFmtId="169" fontId="278" fillId="0" borderId="0" xfId="1" applyFont="1"/>
    <xf numFmtId="0" fontId="191" fillId="0" borderId="40" xfId="2106" applyFont="1" applyBorder="1" applyAlignment="1">
      <alignment horizontal="center"/>
    </xf>
    <xf numFmtId="0" fontId="4" fillId="0" borderId="60" xfId="0" applyFont="1" applyBorder="1" applyAlignment="1">
      <alignment horizontal="left"/>
    </xf>
    <xf numFmtId="0" fontId="161" fillId="0" borderId="0" xfId="0" applyFont="1" applyAlignment="1">
      <alignment horizontal="left"/>
    </xf>
    <xf numFmtId="0" fontId="161" fillId="0" borderId="93" xfId="0" applyFont="1" applyBorder="1"/>
    <xf numFmtId="0" fontId="161" fillId="0" borderId="24" xfId="0" applyFont="1" applyBorder="1"/>
    <xf numFmtId="0" fontId="161" fillId="0" borderId="24" xfId="0" applyFont="1" applyBorder="1" applyAlignment="1">
      <alignment horizontal="center"/>
    </xf>
    <xf numFmtId="0" fontId="161" fillId="0" borderId="24" xfId="0" applyFont="1" applyBorder="1" applyAlignment="1">
      <alignment horizontal="left"/>
    </xf>
    <xf numFmtId="0" fontId="161" fillId="0" borderId="47" xfId="0" applyFont="1" applyBorder="1" applyAlignment="1">
      <alignment horizontal="left"/>
    </xf>
    <xf numFmtId="0" fontId="161" fillId="0" borderId="47" xfId="0" applyFont="1" applyBorder="1"/>
    <xf numFmtId="225" fontId="161" fillId="0" borderId="24" xfId="1" applyNumberFormat="1" applyFont="1" applyBorder="1"/>
    <xf numFmtId="169" fontId="161" fillId="0" borderId="24" xfId="1" applyFont="1" applyBorder="1"/>
    <xf numFmtId="0" fontId="161" fillId="0" borderId="47" xfId="0" applyFont="1" applyBorder="1" applyAlignment="1">
      <alignment horizontal="center"/>
    </xf>
    <xf numFmtId="0" fontId="161" fillId="0" borderId="60" xfId="0" applyFont="1" applyBorder="1"/>
    <xf numFmtId="169" fontId="161" fillId="0" borderId="61" xfId="0" applyNumberFormat="1" applyFont="1" applyBorder="1"/>
    <xf numFmtId="0" fontId="161" fillId="0" borderId="81" xfId="0" applyFont="1" applyBorder="1"/>
    <xf numFmtId="0" fontId="161" fillId="0" borderId="82" xfId="0" applyFont="1" applyBorder="1"/>
    <xf numFmtId="0" fontId="160" fillId="0" borderId="60" xfId="0" applyFont="1" applyBorder="1"/>
    <xf numFmtId="225" fontId="160" fillId="0" borderId="61" xfId="0" applyNumberFormat="1" applyFont="1" applyBorder="1"/>
    <xf numFmtId="169" fontId="160" fillId="0" borderId="61" xfId="0" applyNumberFormat="1" applyFont="1" applyBorder="1"/>
    <xf numFmtId="0" fontId="160" fillId="0" borderId="81" xfId="0" applyFont="1" applyBorder="1"/>
    <xf numFmtId="0" fontId="160" fillId="0" borderId="82" xfId="0" applyFont="1" applyBorder="1"/>
    <xf numFmtId="0" fontId="160" fillId="0" borderId="0" xfId="0" applyFont="1"/>
    <xf numFmtId="0" fontId="277" fillId="0" borderId="24" xfId="0" applyFont="1" applyBorder="1"/>
    <xf numFmtId="0" fontId="160" fillId="0" borderId="93" xfId="0" applyFont="1" applyBorder="1"/>
    <xf numFmtId="0" fontId="160" fillId="0" borderId="0" xfId="0" applyFont="1" applyAlignment="1">
      <alignment horizontal="center"/>
    </xf>
    <xf numFmtId="0" fontId="160" fillId="0" borderId="61" xfId="0" applyFont="1" applyBorder="1" applyAlignment="1">
      <alignment horizontal="center"/>
    </xf>
    <xf numFmtId="225" fontId="151" fillId="105" borderId="48" xfId="9125" applyNumberFormat="1" applyFont="1" applyFill="1" applyBorder="1" applyAlignment="1">
      <alignment vertical="top"/>
    </xf>
    <xf numFmtId="225" fontId="151" fillId="105" borderId="24" xfId="9125" applyNumberFormat="1" applyFont="1" applyFill="1" applyBorder="1" applyAlignment="1">
      <alignment vertical="top"/>
    </xf>
    <xf numFmtId="225" fontId="152" fillId="105" borderId="51" xfId="1" applyNumberFormat="1" applyFont="1" applyFill="1" applyBorder="1" applyAlignment="1">
      <alignment vertical="top"/>
    </xf>
    <xf numFmtId="9" fontId="151" fillId="105" borderId="48" xfId="9125" applyFont="1" applyFill="1" applyBorder="1" applyAlignment="1">
      <alignment vertical="top"/>
    </xf>
    <xf numFmtId="9" fontId="151" fillId="105" borderId="24" xfId="9125" applyFont="1" applyFill="1" applyBorder="1" applyAlignment="1">
      <alignment vertical="top"/>
    </xf>
    <xf numFmtId="9" fontId="152" fillId="105" borderId="51" xfId="9125" applyFont="1" applyFill="1" applyBorder="1" applyAlignment="1">
      <alignment vertical="top"/>
    </xf>
    <xf numFmtId="225" fontId="151" fillId="105" borderId="51" xfId="10680" applyNumberFormat="1" applyFont="1" applyFill="1" applyBorder="1" applyAlignment="1">
      <alignment vertical="top"/>
    </xf>
    <xf numFmtId="9" fontId="151" fillId="105" borderId="51" xfId="9125" applyFont="1" applyFill="1" applyBorder="1" applyAlignment="1">
      <alignment vertical="top"/>
    </xf>
    <xf numFmtId="0" fontId="21" fillId="0" borderId="0" xfId="3402" applyFont="1" applyAlignment="1">
      <alignment horizontal="left" vertical="top"/>
    </xf>
    <xf numFmtId="225" fontId="272" fillId="0" borderId="0" xfId="1" applyNumberFormat="1" applyFont="1"/>
    <xf numFmtId="225" fontId="273" fillId="0" borderId="0" xfId="1" applyNumberFormat="1" applyFont="1" applyBorder="1"/>
    <xf numFmtId="0" fontId="122" fillId="0" borderId="0" xfId="1491" applyFont="1" applyAlignment="1">
      <alignment horizontal="center" vertical="center"/>
    </xf>
    <xf numFmtId="169" fontId="125" fillId="0" borderId="0" xfId="1" applyFont="1" applyBorder="1" applyAlignment="1">
      <alignment vertical="center"/>
    </xf>
    <xf numFmtId="169" fontId="125" fillId="0" borderId="0" xfId="1" applyFont="1" applyFill="1" applyBorder="1"/>
    <xf numFmtId="169" fontId="125" fillId="0" borderId="2" xfId="1" applyFont="1" applyFill="1" applyBorder="1"/>
    <xf numFmtId="169" fontId="122" fillId="0" borderId="2" xfId="9731" applyNumberFormat="1" applyFont="1" applyBorder="1"/>
    <xf numFmtId="169" fontId="125" fillId="0" borderId="61" xfId="1" applyFont="1" applyBorder="1" applyAlignment="1">
      <alignment vertical="center"/>
    </xf>
    <xf numFmtId="169" fontId="122" fillId="0" borderId="61" xfId="9731" applyNumberFormat="1" applyFont="1" applyBorder="1"/>
    <xf numFmtId="169" fontId="122" fillId="0" borderId="61" xfId="1" applyFont="1" applyBorder="1"/>
    <xf numFmtId="169" fontId="125" fillId="0" borderId="60" xfId="1" applyFont="1" applyBorder="1" applyAlignment="1">
      <alignment vertical="center"/>
    </xf>
    <xf numFmtId="17" fontId="125" fillId="0" borderId="61" xfId="1491" applyNumberFormat="1" applyFont="1" applyBorder="1" applyAlignment="1">
      <alignment horizontal="center" vertical="center"/>
    </xf>
    <xf numFmtId="0" fontId="122" fillId="0" borderId="61" xfId="9731" applyFont="1" applyBorder="1"/>
    <xf numFmtId="169" fontId="122" fillId="0" borderId="61" xfId="1" applyFont="1" applyBorder="1" applyAlignment="1"/>
    <xf numFmtId="169" fontId="274" fillId="0" borderId="0" xfId="1" applyFont="1"/>
    <xf numFmtId="169" fontId="168" fillId="0" borderId="0" xfId="1" applyFont="1" applyAlignment="1">
      <alignment vertical="center"/>
    </xf>
    <xf numFmtId="169" fontId="21" fillId="0" borderId="0" xfId="1" applyFont="1" applyAlignment="1">
      <alignment vertical="center"/>
    </xf>
    <xf numFmtId="9" fontId="0" fillId="0" borderId="0" xfId="2" applyFont="1"/>
    <xf numFmtId="9" fontId="274" fillId="0" borderId="0" xfId="2" applyFont="1"/>
    <xf numFmtId="9" fontId="168" fillId="0" borderId="0" xfId="2" applyFont="1" applyAlignment="1">
      <alignment vertical="center"/>
    </xf>
    <xf numFmtId="9" fontId="21" fillId="0" borderId="0" xfId="2" applyFont="1"/>
    <xf numFmtId="9" fontId="21" fillId="0" borderId="0" xfId="2" applyFont="1" applyAlignment="1">
      <alignment vertical="center"/>
    </xf>
    <xf numFmtId="169" fontId="151" fillId="0" borderId="0" xfId="1" applyFont="1" applyFill="1" applyAlignment="1">
      <alignment vertical="top"/>
    </xf>
    <xf numFmtId="0" fontId="168" fillId="0" borderId="61" xfId="15622" applyFont="1" applyBorder="1" applyAlignment="1">
      <alignment horizontal="center" vertical="center"/>
    </xf>
    <xf numFmtId="0" fontId="168" fillId="0" borderId="61" xfId="15622" applyFont="1" applyBorder="1" applyAlignment="1">
      <alignment vertical="center"/>
    </xf>
    <xf numFmtId="0" fontId="168" fillId="0" borderId="0" xfId="15622" applyFont="1" applyAlignment="1">
      <alignment horizontal="center" vertical="center"/>
    </xf>
    <xf numFmtId="9" fontId="168" fillId="0" borderId="61" xfId="2" applyFont="1" applyBorder="1" applyAlignment="1">
      <alignment horizontal="center" vertical="center"/>
    </xf>
    <xf numFmtId="225" fontId="21" fillId="0" borderId="61" xfId="1" applyNumberFormat="1" applyFont="1" applyBorder="1" applyAlignment="1">
      <alignment vertical="center"/>
    </xf>
    <xf numFmtId="9" fontId="168" fillId="0" borderId="0" xfId="2" applyFont="1" applyBorder="1" applyAlignment="1">
      <alignment horizontal="center" vertical="center"/>
    </xf>
    <xf numFmtId="225" fontId="21" fillId="0" borderId="0" xfId="1" applyNumberFormat="1" applyFont="1" applyBorder="1" applyAlignment="1">
      <alignment vertical="center"/>
    </xf>
    <xf numFmtId="169" fontId="151" fillId="0" borderId="0" xfId="10681" applyNumberFormat="1" applyFont="1" applyAlignment="1">
      <alignment vertical="top"/>
    </xf>
    <xf numFmtId="225" fontId="0" fillId="0" borderId="0" xfId="0" applyNumberFormat="1"/>
    <xf numFmtId="225" fontId="273" fillId="0" borderId="0" xfId="1" applyNumberFormat="1" applyFont="1"/>
    <xf numFmtId="225" fontId="273" fillId="0" borderId="0" xfId="0" applyNumberFormat="1" applyFont="1"/>
    <xf numFmtId="225" fontId="125" fillId="0" borderId="48" xfId="2106" applyNumberFormat="1" applyFont="1" applyBorder="1"/>
    <xf numFmtId="225" fontId="125" fillId="0" borderId="50" xfId="2107" applyNumberFormat="1" applyFont="1" applyBorder="1" applyAlignment="1"/>
    <xf numFmtId="225" fontId="125" fillId="0" borderId="50" xfId="1" applyNumberFormat="1" applyFont="1" applyBorder="1" applyAlignment="1"/>
    <xf numFmtId="225" fontId="125" fillId="0" borderId="49" xfId="2107" applyNumberFormat="1" applyFont="1" applyBorder="1" applyAlignment="1"/>
    <xf numFmtId="225" fontId="125" fillId="0" borderId="51" xfId="2107" applyNumberFormat="1" applyFont="1" applyBorder="1" applyAlignment="1"/>
    <xf numFmtId="225" fontId="125" fillId="0" borderId="48" xfId="1" applyNumberFormat="1" applyFont="1" applyBorder="1" applyAlignment="1"/>
    <xf numFmtId="267" fontId="125" fillId="0" borderId="48" xfId="1" applyNumberFormat="1" applyFont="1" applyBorder="1" applyAlignment="1">
      <alignment horizontal="center"/>
    </xf>
    <xf numFmtId="43" fontId="125" fillId="0" borderId="48" xfId="1" applyNumberFormat="1" applyFont="1" applyBorder="1" applyAlignment="1">
      <alignment horizontal="center"/>
    </xf>
    <xf numFmtId="225" fontId="153" fillId="50" borderId="46" xfId="10680" applyNumberFormat="1" applyFont="1" applyFill="1" applyBorder="1" applyAlignment="1">
      <alignment horizontal="left" vertical="top"/>
    </xf>
    <xf numFmtId="0" fontId="161" fillId="0" borderId="0" xfId="0" applyFont="1" applyAlignment="1">
      <alignment horizontal="center"/>
    </xf>
    <xf numFmtId="0" fontId="277" fillId="0" borderId="0" xfId="0" applyFont="1"/>
    <xf numFmtId="0" fontId="152" fillId="25" borderId="0" xfId="10285" applyFont="1" applyFill="1" applyAlignment="1">
      <alignment horizontal="left"/>
    </xf>
    <xf numFmtId="0" fontId="154" fillId="25" borderId="0" xfId="10285" applyFont="1" applyFill="1" applyAlignment="1">
      <alignment horizontal="left"/>
    </xf>
    <xf numFmtId="0" fontId="153" fillId="25" borderId="0" xfId="10285" applyFont="1" applyFill="1" applyAlignment="1">
      <alignment horizontal="left"/>
    </xf>
    <xf numFmtId="0" fontId="153" fillId="25" borderId="0" xfId="10285" applyFont="1" applyFill="1" applyAlignment="1">
      <alignment horizontal="center"/>
    </xf>
    <xf numFmtId="267" fontId="153" fillId="25" borderId="0" xfId="13378" applyNumberFormat="1" applyFont="1" applyFill="1" applyBorder="1" applyAlignment="1">
      <alignment horizontal="center"/>
    </xf>
    <xf numFmtId="43" fontId="153" fillId="25" borderId="0" xfId="10285" applyNumberFormat="1" applyFont="1" applyFill="1" applyAlignment="1">
      <alignment horizontal="center"/>
    </xf>
    <xf numFmtId="225" fontId="161" fillId="0" borderId="0" xfId="1" applyNumberFormat="1" applyFont="1"/>
    <xf numFmtId="169" fontId="272" fillId="0" borderId="1" xfId="1" applyFont="1" applyBorder="1"/>
    <xf numFmtId="169" fontId="272" fillId="0" borderId="0" xfId="1" applyFont="1" applyBorder="1"/>
    <xf numFmtId="9" fontId="161" fillId="50" borderId="6" xfId="16011" applyFont="1" applyFill="1" applyBorder="1" applyAlignment="1">
      <alignment horizontal="center"/>
    </xf>
    <xf numFmtId="225" fontId="161" fillId="50" borderId="6" xfId="14232" applyNumberFormat="1" applyFont="1" applyFill="1" applyBorder="1" applyAlignment="1">
      <alignment horizontal="center"/>
    </xf>
    <xf numFmtId="225" fontId="161" fillId="0" borderId="6" xfId="14232" applyNumberFormat="1" applyFont="1" applyBorder="1" applyAlignment="1">
      <alignment horizontal="center"/>
    </xf>
    <xf numFmtId="0" fontId="291" fillId="0" borderId="61" xfId="15622" applyFont="1" applyBorder="1" applyAlignment="1">
      <alignment vertical="center"/>
    </xf>
    <xf numFmtId="0" fontId="292" fillId="0" borderId="61" xfId="15622" applyFont="1" applyBorder="1" applyAlignment="1">
      <alignment horizontal="center" vertical="center"/>
    </xf>
    <xf numFmtId="225" fontId="152" fillId="25" borderId="0" xfId="1" applyNumberFormat="1" applyFont="1" applyFill="1" applyAlignment="1">
      <alignment horizontal="left"/>
    </xf>
    <xf numFmtId="225" fontId="153" fillId="25" borderId="0" xfId="10285" applyNumberFormat="1" applyFont="1" applyFill="1" applyAlignment="1">
      <alignment horizontal="left"/>
    </xf>
    <xf numFmtId="0" fontId="21" fillId="50" borderId="0" xfId="0" applyFont="1" applyFill="1"/>
    <xf numFmtId="169" fontId="152" fillId="0" borderId="0" xfId="1" applyFont="1" applyAlignment="1">
      <alignment vertical="top"/>
    </xf>
    <xf numFmtId="0" fontId="152" fillId="0" borderId="0" xfId="1491" applyFont="1" applyAlignment="1">
      <alignment horizontal="center"/>
    </xf>
    <xf numFmtId="0" fontId="151" fillId="0" borderId="0" xfId="1491" applyFont="1" applyAlignment="1">
      <alignment horizontal="center"/>
    </xf>
    <xf numFmtId="0" fontId="215" fillId="50" borderId="72" xfId="1491" applyFont="1" applyFill="1" applyBorder="1" applyAlignment="1">
      <alignment horizontal="center" vertical="center" shrinkToFit="1"/>
    </xf>
    <xf numFmtId="0" fontId="214" fillId="50" borderId="72" xfId="1491" applyFont="1" applyFill="1" applyBorder="1" applyAlignment="1">
      <alignment horizontal="center"/>
    </xf>
    <xf numFmtId="0" fontId="214" fillId="50" borderId="41" xfId="1491" applyFont="1" applyFill="1" applyBorder="1" applyAlignment="1">
      <alignment horizontal="center"/>
    </xf>
    <xf numFmtId="0" fontId="154" fillId="50" borderId="72" xfId="1491" applyFont="1" applyFill="1" applyBorder="1" applyAlignment="1">
      <alignment horizontal="left" vertical="center"/>
    </xf>
    <xf numFmtId="0" fontId="154" fillId="50" borderId="41" xfId="1491" applyFont="1" applyFill="1" applyBorder="1" applyAlignment="1">
      <alignment horizontal="left" vertical="center"/>
    </xf>
    <xf numFmtId="43" fontId="220" fillId="50" borderId="2" xfId="1491" applyNumberFormat="1" applyFont="1" applyFill="1" applyBorder="1" applyAlignment="1">
      <alignment horizontal="center"/>
    </xf>
    <xf numFmtId="0" fontId="220" fillId="50" borderId="0" xfId="1491" applyFont="1" applyFill="1" applyAlignment="1">
      <alignment horizontal="center"/>
    </xf>
    <xf numFmtId="0" fontId="220" fillId="50" borderId="29" xfId="1491" applyFont="1" applyFill="1" applyBorder="1" applyAlignment="1">
      <alignment horizontal="center"/>
    </xf>
    <xf numFmtId="0" fontId="153" fillId="50" borderId="47" xfId="1491" applyFont="1" applyFill="1" applyBorder="1" applyAlignment="1">
      <alignment horizontal="center"/>
    </xf>
    <xf numFmtId="0" fontId="153" fillId="50" borderId="37" xfId="1491" applyFont="1" applyFill="1" applyBorder="1" applyAlignment="1">
      <alignment horizontal="center"/>
    </xf>
    <xf numFmtId="0" fontId="153" fillId="50" borderId="38" xfId="1491" applyFont="1" applyFill="1" applyBorder="1" applyAlignment="1">
      <alignment horizontal="center"/>
    </xf>
    <xf numFmtId="169" fontId="153" fillId="50" borderId="47" xfId="12994" applyNumberFormat="1" applyFont="1" applyFill="1" applyBorder="1" applyAlignment="1">
      <alignment horizontal="center"/>
    </xf>
    <xf numFmtId="0" fontId="222" fillId="50" borderId="2" xfId="1491" applyFont="1" applyFill="1" applyBorder="1" applyAlignment="1">
      <alignment horizontal="left"/>
    </xf>
    <xf numFmtId="0" fontId="222" fillId="50" borderId="0" xfId="1491" applyFont="1" applyFill="1" applyAlignment="1">
      <alignment horizontal="left"/>
    </xf>
    <xf numFmtId="0" fontId="222" fillId="50" borderId="29" xfId="1491" applyFont="1" applyFill="1" applyBorder="1" applyAlignment="1">
      <alignment horizontal="left"/>
    </xf>
    <xf numFmtId="0" fontId="153" fillId="50" borderId="24" xfId="1491" applyFont="1" applyFill="1" applyBorder="1" applyAlignment="1">
      <alignment horizontal="center"/>
    </xf>
    <xf numFmtId="15" fontId="21" fillId="50" borderId="24" xfId="1491" applyNumberFormat="1" applyFont="1" applyFill="1" applyBorder="1" applyAlignment="1">
      <alignment horizontal="center"/>
    </xf>
    <xf numFmtId="0" fontId="21" fillId="50" borderId="24" xfId="1491" applyFont="1" applyFill="1" applyBorder="1" applyAlignment="1">
      <alignment horizontal="center"/>
    </xf>
    <xf numFmtId="0" fontId="152" fillId="50" borderId="72" xfId="1491" applyFont="1" applyFill="1" applyBorder="1" applyAlignment="1">
      <alignment horizontal="left"/>
    </xf>
    <xf numFmtId="0" fontId="152" fillId="50" borderId="41" xfId="1491" applyFont="1" applyFill="1" applyBorder="1" applyAlignment="1">
      <alignment horizontal="left"/>
    </xf>
    <xf numFmtId="0" fontId="215" fillId="50" borderId="72" xfId="1491" applyFont="1" applyFill="1" applyBorder="1" applyAlignment="1">
      <alignment horizontal="left" shrinkToFit="1"/>
    </xf>
    <xf numFmtId="0" fontId="215" fillId="50" borderId="41" xfId="1491" applyFont="1" applyFill="1" applyBorder="1" applyAlignment="1">
      <alignment horizontal="left" shrinkToFit="1"/>
    </xf>
    <xf numFmtId="0" fontId="211" fillId="0" borderId="4" xfId="1491" applyFont="1" applyBorder="1" applyAlignment="1">
      <alignment horizontal="left" wrapText="1"/>
    </xf>
    <xf numFmtId="0" fontId="153" fillId="0" borderId="13" xfId="1491" applyFont="1" applyBorder="1" applyAlignment="1">
      <alignment horizontal="left" wrapText="1"/>
    </xf>
    <xf numFmtId="0" fontId="153" fillId="0" borderId="32" xfId="1491" applyFont="1" applyBorder="1" applyAlignment="1">
      <alignment horizontal="left" wrapText="1"/>
    </xf>
    <xf numFmtId="0" fontId="153" fillId="0" borderId="4" xfId="1491" applyFont="1" applyBorder="1" applyAlignment="1">
      <alignment horizontal="center" vertical="center" wrapText="1"/>
    </xf>
    <xf numFmtId="0" fontId="4" fillId="0" borderId="13" xfId="14666" applyBorder="1" applyAlignment="1">
      <alignment vertical="center"/>
    </xf>
    <xf numFmtId="0" fontId="4" fillId="0" borderId="32" xfId="14666" applyBorder="1" applyAlignment="1">
      <alignment vertical="center"/>
    </xf>
    <xf numFmtId="0" fontId="213" fillId="0" borderId="6" xfId="1491" applyFont="1" applyBorder="1" applyAlignment="1">
      <alignment horizontal="center" vertical="center" wrapText="1"/>
    </xf>
    <xf numFmtId="269" fontId="154" fillId="50" borderId="40" xfId="1491" applyNumberFormat="1" applyFont="1" applyFill="1" applyBorder="1" applyAlignment="1">
      <alignment horizontal="left" vertical="center"/>
    </xf>
    <xf numFmtId="0" fontId="214" fillId="50" borderId="18" xfId="1491" applyFont="1" applyFill="1" applyBorder="1" applyAlignment="1">
      <alignment horizontal="center"/>
    </xf>
    <xf numFmtId="0" fontId="152" fillId="50" borderId="40" xfId="1491" applyFont="1" applyFill="1" applyBorder="1" applyAlignment="1">
      <alignment horizontal="left"/>
    </xf>
    <xf numFmtId="0" fontId="152" fillId="50" borderId="71" xfId="1491" applyFont="1" applyFill="1" applyBorder="1" applyAlignment="1">
      <alignment horizontal="left"/>
    </xf>
    <xf numFmtId="0" fontId="217" fillId="50" borderId="72" xfId="1491" applyFont="1" applyFill="1" applyBorder="1" applyAlignment="1">
      <alignment horizontal="center" vertical="center"/>
    </xf>
    <xf numFmtId="0" fontId="154" fillId="50" borderId="73" xfId="1491" applyFont="1" applyFill="1" applyBorder="1" applyAlignment="1">
      <alignment horizontal="center"/>
    </xf>
    <xf numFmtId="49" fontId="154" fillId="50" borderId="72" xfId="1491" applyNumberFormat="1" applyFont="1" applyFill="1" applyBorder="1" applyAlignment="1">
      <alignment horizontal="center" vertical="center"/>
    </xf>
    <xf numFmtId="49" fontId="154" fillId="50" borderId="41" xfId="1491" applyNumberFormat="1" applyFont="1" applyFill="1" applyBorder="1" applyAlignment="1">
      <alignment horizontal="center" vertical="center"/>
    </xf>
    <xf numFmtId="0" fontId="153" fillId="50" borderId="4" xfId="1491" applyFont="1" applyFill="1" applyBorder="1" applyAlignment="1">
      <alignment horizontal="center"/>
    </xf>
    <xf numFmtId="0" fontId="153" fillId="50" borderId="13" xfId="1491" applyFont="1" applyFill="1" applyBorder="1" applyAlignment="1">
      <alignment horizontal="center"/>
    </xf>
    <xf numFmtId="0" fontId="153" fillId="50" borderId="32" xfId="1491" applyFont="1" applyFill="1" applyBorder="1" applyAlignment="1">
      <alignment horizontal="center"/>
    </xf>
    <xf numFmtId="0" fontId="153" fillId="50" borderId="6" xfId="1491" applyFont="1" applyFill="1" applyBorder="1" applyAlignment="1">
      <alignment horizontal="center"/>
    </xf>
    <xf numFmtId="169" fontId="21" fillId="50" borderId="2" xfId="12994" applyNumberFormat="1" applyFont="1" applyFill="1" applyBorder="1" applyAlignment="1">
      <alignment horizontal="center"/>
    </xf>
    <xf numFmtId="169" fontId="21" fillId="50" borderId="0" xfId="12994" applyNumberFormat="1" applyFont="1" applyFill="1" applyBorder="1" applyAlignment="1">
      <alignment horizontal="center"/>
    </xf>
    <xf numFmtId="169" fontId="21" fillId="50" borderId="29" xfId="12994" applyNumberFormat="1" applyFont="1" applyFill="1" applyBorder="1" applyAlignment="1">
      <alignment horizontal="center"/>
    </xf>
    <xf numFmtId="0" fontId="219" fillId="50" borderId="4" xfId="1491" applyFont="1" applyFill="1" applyBorder="1" applyAlignment="1">
      <alignment horizontal="left"/>
    </xf>
    <xf numFmtId="0" fontId="219" fillId="50" borderId="13" xfId="1491" applyFont="1" applyFill="1" applyBorder="1" applyAlignment="1">
      <alignment horizontal="left"/>
    </xf>
    <xf numFmtId="0" fontId="219" fillId="50" borderId="32" xfId="1491" applyFont="1" applyFill="1" applyBorder="1" applyAlignment="1">
      <alignment horizontal="left"/>
    </xf>
    <xf numFmtId="169" fontId="153" fillId="50" borderId="6" xfId="12994" applyNumberFormat="1" applyFont="1" applyFill="1" applyBorder="1" applyAlignment="1">
      <alignment horizontal="center"/>
    </xf>
    <xf numFmtId="169" fontId="213" fillId="50" borderId="4" xfId="1491" applyNumberFormat="1" applyFont="1" applyFill="1" applyBorder="1" applyAlignment="1">
      <alignment horizontal="center"/>
    </xf>
    <xf numFmtId="0" fontId="213" fillId="50" borderId="13" xfId="1491" applyFont="1" applyFill="1" applyBorder="1" applyAlignment="1">
      <alignment horizontal="center"/>
    </xf>
    <xf numFmtId="0" fontId="213" fillId="50" borderId="32" xfId="1491" applyFont="1" applyFill="1" applyBorder="1" applyAlignment="1">
      <alignment horizontal="center"/>
    </xf>
    <xf numFmtId="0" fontId="213" fillId="50" borderId="2" xfId="1491" applyFont="1" applyFill="1" applyBorder="1" applyAlignment="1">
      <alignment horizontal="center"/>
    </xf>
    <xf numFmtId="0" fontId="213" fillId="50" borderId="0" xfId="1491" applyFont="1" applyFill="1" applyAlignment="1">
      <alignment horizontal="center"/>
    </xf>
    <xf numFmtId="0" fontId="213" fillId="50" borderId="29" xfId="1491" applyFont="1" applyFill="1" applyBorder="1" applyAlignment="1">
      <alignment horizontal="center"/>
    </xf>
    <xf numFmtId="169" fontId="213" fillId="50" borderId="2" xfId="12994" applyNumberFormat="1" applyFont="1" applyFill="1" applyBorder="1" applyAlignment="1">
      <alignment horizontal="center"/>
    </xf>
    <xf numFmtId="169" fontId="213" fillId="50" borderId="0" xfId="12994" applyNumberFormat="1" applyFont="1" applyFill="1" applyBorder="1" applyAlignment="1">
      <alignment horizontal="center"/>
    </xf>
    <xf numFmtId="169" fontId="213" fillId="50" borderId="29" xfId="12994" applyNumberFormat="1" applyFont="1" applyFill="1" applyBorder="1" applyAlignment="1">
      <alignment horizontal="center"/>
    </xf>
    <xf numFmtId="0" fontId="213" fillId="50" borderId="37" xfId="1491" applyFont="1" applyFill="1" applyBorder="1" applyAlignment="1">
      <alignment horizontal="center"/>
    </xf>
    <xf numFmtId="0" fontId="213" fillId="50" borderId="1" xfId="1491" applyFont="1" applyFill="1" applyBorder="1" applyAlignment="1">
      <alignment horizontal="center"/>
    </xf>
    <xf numFmtId="0" fontId="213" fillId="50" borderId="38" xfId="1491" applyFont="1" applyFill="1" applyBorder="1" applyAlignment="1">
      <alignment horizontal="center"/>
    </xf>
    <xf numFmtId="0" fontId="219" fillId="50" borderId="2" xfId="1491" applyFont="1" applyFill="1" applyBorder="1" applyAlignment="1">
      <alignment horizontal="left"/>
    </xf>
    <xf numFmtId="0" fontId="219" fillId="50" borderId="0" xfId="1491" applyFont="1" applyFill="1" applyAlignment="1">
      <alignment horizontal="left"/>
    </xf>
    <xf numFmtId="0" fontId="219" fillId="50" borderId="29" xfId="1491" applyFont="1" applyFill="1" applyBorder="1" applyAlignment="1">
      <alignment horizontal="left"/>
    </xf>
    <xf numFmtId="0" fontId="213" fillId="50" borderId="24" xfId="1491" applyFont="1" applyFill="1" applyBorder="1" applyAlignment="1">
      <alignment horizontal="center"/>
    </xf>
    <xf numFmtId="0" fontId="153" fillId="50" borderId="46" xfId="1491" applyFont="1" applyFill="1" applyBorder="1" applyAlignment="1">
      <alignment horizontal="center"/>
    </xf>
    <xf numFmtId="0" fontId="153" fillId="50" borderId="4" xfId="1491" applyFont="1" applyFill="1" applyBorder="1" applyAlignment="1">
      <alignment horizontal="left"/>
    </xf>
    <xf numFmtId="0" fontId="153" fillId="50" borderId="13" xfId="1491" applyFont="1" applyFill="1" applyBorder="1" applyAlignment="1">
      <alignment horizontal="left"/>
    </xf>
    <xf numFmtId="0" fontId="153" fillId="50" borderId="32" xfId="1491" applyFont="1" applyFill="1" applyBorder="1" applyAlignment="1">
      <alignment horizontal="left"/>
    </xf>
    <xf numFmtId="169" fontId="153" fillId="50" borderId="6" xfId="1491" applyNumberFormat="1" applyFont="1" applyFill="1" applyBorder="1" applyAlignment="1">
      <alignment horizontal="center"/>
    </xf>
    <xf numFmtId="0" fontId="222" fillId="50" borderId="46" xfId="1491" applyFont="1" applyFill="1" applyBorder="1" applyAlignment="1">
      <alignment horizontal="left"/>
    </xf>
    <xf numFmtId="0" fontId="222" fillId="50" borderId="36" xfId="1491" applyFont="1" applyFill="1" applyBorder="1" applyAlignment="1">
      <alignment horizontal="left"/>
    </xf>
    <xf numFmtId="0" fontId="153" fillId="50" borderId="39" xfId="1491" applyFont="1" applyFill="1" applyBorder="1" applyAlignment="1">
      <alignment horizontal="center"/>
    </xf>
    <xf numFmtId="169" fontId="153" fillId="50" borderId="46" xfId="12994" applyNumberFormat="1" applyFont="1" applyFill="1" applyBorder="1" applyAlignment="1">
      <alignment horizontal="center"/>
    </xf>
    <xf numFmtId="0" fontId="213" fillId="50" borderId="2" xfId="1491" applyFont="1" applyFill="1" applyBorder="1" applyAlignment="1">
      <alignment horizontal="left" vertical="top" wrapText="1"/>
    </xf>
    <xf numFmtId="0" fontId="213" fillId="50" borderId="0" xfId="1491" applyFont="1" applyFill="1" applyAlignment="1">
      <alignment horizontal="left" vertical="top" wrapText="1"/>
    </xf>
    <xf numFmtId="0" fontId="213" fillId="50" borderId="29" xfId="1491" applyFont="1" applyFill="1" applyBorder="1" applyAlignment="1">
      <alignment horizontal="left" vertical="top" wrapText="1"/>
    </xf>
    <xf numFmtId="0" fontId="213" fillId="46" borderId="2" xfId="1491" applyFont="1" applyFill="1" applyBorder="1" applyAlignment="1">
      <alignment horizontal="center"/>
    </xf>
    <xf numFmtId="0" fontId="213" fillId="46" borderId="0" xfId="1491" applyFont="1" applyFill="1" applyAlignment="1">
      <alignment horizontal="center"/>
    </xf>
    <xf numFmtId="0" fontId="213" fillId="46" borderId="29" xfId="1491" applyFont="1" applyFill="1" applyBorder="1" applyAlignment="1">
      <alignment horizontal="center"/>
    </xf>
    <xf numFmtId="0" fontId="213" fillId="50" borderId="2" xfId="1491" applyFont="1" applyFill="1" applyBorder="1" applyAlignment="1">
      <alignment horizontal="center" vertical="top" wrapText="1"/>
    </xf>
    <xf numFmtId="0" fontId="213" fillId="50" borderId="0" xfId="1491" applyFont="1" applyFill="1" applyAlignment="1">
      <alignment horizontal="center" vertical="top" wrapText="1"/>
    </xf>
    <xf numFmtId="0" fontId="213" fillId="50" borderId="29" xfId="1491" applyFont="1" applyFill="1" applyBorder="1" applyAlignment="1">
      <alignment horizontal="center" vertical="top" wrapText="1"/>
    </xf>
    <xf numFmtId="0" fontId="21" fillId="50" borderId="0" xfId="1491" applyFont="1" applyFill="1" applyAlignment="1">
      <alignment horizontal="center" shrinkToFit="1"/>
    </xf>
    <xf numFmtId="0" fontId="195" fillId="50" borderId="74" xfId="1442" applyFont="1" applyFill="1" applyBorder="1" applyAlignment="1" applyProtection="1">
      <alignment horizontal="left" shrinkToFit="1"/>
      <protection locked="0"/>
    </xf>
    <xf numFmtId="0" fontId="216" fillId="50" borderId="0" xfId="1491" applyFont="1" applyFill="1" applyAlignment="1">
      <alignment horizontal="left" vertical="center"/>
    </xf>
    <xf numFmtId="0" fontId="21" fillId="50" borderId="74" xfId="1491" applyFont="1" applyFill="1" applyBorder="1" applyAlignment="1">
      <alignment horizontal="center"/>
    </xf>
    <xf numFmtId="0" fontId="168" fillId="50" borderId="0" xfId="1442" applyFont="1" applyFill="1" applyAlignment="1" applyProtection="1">
      <alignment horizontal="center" shrinkToFit="1"/>
      <protection locked="0"/>
    </xf>
    <xf numFmtId="0" fontId="168" fillId="50" borderId="0" xfId="1442" applyFont="1" applyFill="1" applyAlignment="1" applyProtection="1">
      <alignment horizontal="left" shrinkToFit="1"/>
      <protection locked="0"/>
    </xf>
    <xf numFmtId="0" fontId="160" fillId="0" borderId="81" xfId="0" applyFont="1" applyBorder="1" applyAlignment="1">
      <alignment horizontal="center"/>
    </xf>
    <xf numFmtId="0" fontId="160" fillId="0" borderId="60" xfId="0" applyFont="1" applyBorder="1" applyAlignment="1">
      <alignment horizontal="center"/>
    </xf>
    <xf numFmtId="0" fontId="283" fillId="0" borderId="0" xfId="0" applyFont="1" applyAlignment="1">
      <alignment horizontal="center"/>
    </xf>
    <xf numFmtId="0" fontId="161" fillId="0" borderId="81" xfId="0" applyFont="1" applyBorder="1" applyAlignment="1">
      <alignment horizontal="center"/>
    </xf>
    <xf numFmtId="0" fontId="161" fillId="0" borderId="60" xfId="0" applyFont="1" applyBorder="1" applyAlignment="1">
      <alignment horizontal="center"/>
    </xf>
    <xf numFmtId="0" fontId="4" fillId="0" borderId="81" xfId="0" applyFont="1" applyBorder="1" applyAlignment="1">
      <alignment horizontal="left"/>
    </xf>
    <xf numFmtId="0" fontId="4" fillId="0" borderId="60" xfId="0" applyFont="1" applyBorder="1" applyAlignment="1">
      <alignment horizontal="left"/>
    </xf>
    <xf numFmtId="0" fontId="4" fillId="0" borderId="61" xfId="0" applyFont="1" applyBorder="1" applyAlignment="1">
      <alignment horizontal="left"/>
    </xf>
    <xf numFmtId="0" fontId="0" fillId="0" borderId="61" xfId="0" applyBorder="1" applyAlignment="1">
      <alignment horizontal="center"/>
    </xf>
    <xf numFmtId="0" fontId="122" fillId="0" borderId="81" xfId="9731" applyFont="1" applyBorder="1" applyAlignment="1">
      <alignment horizontal="center"/>
    </xf>
    <xf numFmtId="0" fontId="122" fillId="0" borderId="60" xfId="9731" applyFont="1" applyBorder="1" applyAlignment="1">
      <alignment horizontal="center"/>
    </xf>
    <xf numFmtId="0" fontId="196" fillId="0" borderId="1" xfId="0" applyFont="1" applyBorder="1" applyAlignment="1">
      <alignment horizontal="left"/>
    </xf>
    <xf numFmtId="0" fontId="123" fillId="0" borderId="0" xfId="3403" applyFont="1" applyAlignment="1">
      <alignment horizontal="center" vertical="center"/>
    </xf>
    <xf numFmtId="0" fontId="160" fillId="45" borderId="6" xfId="3403" applyFont="1" applyFill="1" applyBorder="1" applyAlignment="1">
      <alignment horizontal="center"/>
    </xf>
    <xf numFmtId="0" fontId="160" fillId="45" borderId="93" xfId="3403" applyFont="1" applyFill="1" applyBorder="1" applyAlignment="1">
      <alignment horizontal="center" vertical="center"/>
    </xf>
    <xf numFmtId="0" fontId="160" fillId="45" borderId="47" xfId="3403" applyFont="1" applyFill="1" applyBorder="1" applyAlignment="1">
      <alignment horizontal="center" vertical="center"/>
    </xf>
    <xf numFmtId="0" fontId="123" fillId="0" borderId="82" xfId="3403" applyFont="1" applyBorder="1" applyAlignment="1">
      <alignment horizontal="center"/>
    </xf>
    <xf numFmtId="0" fontId="123" fillId="0" borderId="32" xfId="3403" applyFont="1" applyBorder="1" applyAlignment="1">
      <alignment horizontal="center"/>
    </xf>
    <xf numFmtId="0" fontId="160" fillId="0" borderId="4" xfId="14667" applyFont="1" applyBorder="1" applyAlignment="1">
      <alignment horizontal="center"/>
    </xf>
    <xf numFmtId="0" fontId="160" fillId="0" borderId="13" xfId="14667" applyFont="1" applyBorder="1" applyAlignment="1">
      <alignment horizontal="center"/>
    </xf>
    <xf numFmtId="0" fontId="160" fillId="0" borderId="32" xfId="14667" applyFont="1" applyBorder="1" applyAlignment="1">
      <alignment horizontal="center"/>
    </xf>
    <xf numFmtId="267" fontId="160" fillId="0" borderId="4" xfId="14226" applyNumberFormat="1" applyFont="1" applyBorder="1" applyAlignment="1">
      <alignment horizontal="right"/>
    </xf>
    <xf numFmtId="267" fontId="160" fillId="0" borderId="32" xfId="14226" applyNumberFormat="1" applyFont="1" applyBorder="1" applyAlignment="1">
      <alignment horizontal="right"/>
    </xf>
    <xf numFmtId="0" fontId="161" fillId="0" borderId="4" xfId="14667" applyFont="1" applyBorder="1" applyAlignment="1">
      <alignment horizontal="center" vertical="center"/>
    </xf>
    <xf numFmtId="0" fontId="161" fillId="0" borderId="13" xfId="14667" applyFont="1" applyBorder="1" applyAlignment="1">
      <alignment horizontal="center" vertical="center"/>
    </xf>
    <xf numFmtId="0" fontId="161" fillId="0" borderId="32" xfId="14667" applyFont="1" applyBorder="1" applyAlignment="1">
      <alignment horizontal="center" vertical="center"/>
    </xf>
    <xf numFmtId="267" fontId="161" fillId="50" borderId="4" xfId="14226" applyNumberFormat="1" applyFont="1" applyFill="1" applyBorder="1" applyAlignment="1">
      <alignment horizontal="center"/>
    </xf>
    <xf numFmtId="267" fontId="161" fillId="50" borderId="32" xfId="14226" applyNumberFormat="1" applyFont="1" applyFill="1" applyBorder="1" applyAlignment="1">
      <alignment horizontal="center"/>
    </xf>
    <xf numFmtId="267" fontId="161" fillId="0" borderId="4" xfId="14226" applyNumberFormat="1" applyFont="1" applyBorder="1" applyAlignment="1">
      <alignment horizontal="center"/>
    </xf>
    <xf numFmtId="267" fontId="161" fillId="0" borderId="32" xfId="14226" applyNumberFormat="1" applyFont="1" applyBorder="1" applyAlignment="1">
      <alignment horizontal="center"/>
    </xf>
    <xf numFmtId="267" fontId="160" fillId="0" borderId="4" xfId="14226" applyNumberFormat="1" applyFont="1" applyBorder="1" applyAlignment="1">
      <alignment horizontal="center"/>
    </xf>
    <xf numFmtId="267" fontId="160" fillId="0" borderId="32" xfId="14226" applyNumberFormat="1" applyFont="1" applyBorder="1" applyAlignment="1">
      <alignment horizontal="center"/>
    </xf>
    <xf numFmtId="267" fontId="161" fillId="0" borderId="36" xfId="17653" applyNumberFormat="1" applyFont="1" applyBorder="1" applyAlignment="1">
      <alignment horizontal="center"/>
    </xf>
    <xf numFmtId="267" fontId="161" fillId="0" borderId="39" xfId="17653" applyNumberFormat="1" applyFont="1" applyBorder="1" applyAlignment="1">
      <alignment horizontal="center"/>
    </xf>
    <xf numFmtId="17" fontId="150" fillId="50" borderId="81" xfId="3402" applyNumberFormat="1" applyFont="1" applyFill="1" applyBorder="1" applyAlignment="1">
      <alignment horizontal="center" vertical="top"/>
    </xf>
    <xf numFmtId="17" fontId="150" fillId="50" borderId="60" xfId="3402" applyNumberFormat="1" applyFont="1" applyFill="1" applyBorder="1" applyAlignment="1">
      <alignment horizontal="center" vertical="top"/>
    </xf>
    <xf numFmtId="0" fontId="150" fillId="49" borderId="46" xfId="3402" applyFont="1" applyFill="1" applyBorder="1" applyAlignment="1">
      <alignment horizontal="center" vertical="top"/>
    </xf>
    <xf numFmtId="0" fontId="150" fillId="49" borderId="47" xfId="3402" applyFont="1" applyFill="1" applyBorder="1" applyAlignment="1">
      <alignment horizontal="center" vertical="top"/>
    </xf>
    <xf numFmtId="0" fontId="150" fillId="103" borderId="81" xfId="3402" applyFont="1" applyFill="1" applyBorder="1" applyAlignment="1">
      <alignment horizontal="center" vertical="top"/>
    </xf>
    <xf numFmtId="0" fontId="150" fillId="103" borderId="82" xfId="3402" applyFont="1" applyFill="1" applyBorder="1" applyAlignment="1">
      <alignment horizontal="center" vertical="top"/>
    </xf>
    <xf numFmtId="0" fontId="150" fillId="103" borderId="60" xfId="3402" applyFont="1" applyFill="1" applyBorder="1" applyAlignment="1">
      <alignment horizontal="center" vertical="top"/>
    </xf>
    <xf numFmtId="0" fontId="150" fillId="104" borderId="81" xfId="3402" applyFont="1" applyFill="1" applyBorder="1" applyAlignment="1">
      <alignment horizontal="center" vertical="center" wrapText="1"/>
    </xf>
    <xf numFmtId="0" fontId="150" fillId="104" borderId="82" xfId="3402" applyFont="1" applyFill="1" applyBorder="1" applyAlignment="1">
      <alignment horizontal="center" vertical="center" wrapText="1"/>
    </xf>
    <xf numFmtId="0" fontId="150" fillId="104" borderId="60" xfId="3402" applyFont="1" applyFill="1" applyBorder="1" applyAlignment="1">
      <alignment horizontal="center" vertical="center" wrapText="1"/>
    </xf>
    <xf numFmtId="4" fontId="151" fillId="0" borderId="0" xfId="3402" applyNumberFormat="1" applyFont="1" applyAlignment="1">
      <alignment horizontal="center" vertical="top"/>
    </xf>
    <xf numFmtId="0" fontId="125" fillId="0" borderId="6" xfId="1491" applyFont="1" applyBorder="1" applyAlignment="1">
      <alignment horizontal="center"/>
    </xf>
    <xf numFmtId="0" fontId="125" fillId="50" borderId="81" xfId="1491" applyFont="1" applyFill="1" applyBorder="1" applyAlignment="1">
      <alignment horizontal="left"/>
    </xf>
    <xf numFmtId="0" fontId="125" fillId="50" borderId="82" xfId="1491" applyFont="1" applyFill="1" applyBorder="1" applyAlignment="1">
      <alignment horizontal="left"/>
    </xf>
    <xf numFmtId="0" fontId="125" fillId="50" borderId="32" xfId="1491" applyFont="1" applyFill="1" applyBorder="1" applyAlignment="1">
      <alignment horizontal="left"/>
    </xf>
    <xf numFmtId="234" fontId="125" fillId="50" borderId="6" xfId="1491" applyNumberFormat="1" applyFont="1" applyFill="1" applyBorder="1" applyAlignment="1">
      <alignment horizontal="center"/>
    </xf>
    <xf numFmtId="169" fontId="125" fillId="0" borderId="6" xfId="1" applyFont="1" applyBorder="1" applyAlignment="1">
      <alignment horizontal="center"/>
    </xf>
    <xf numFmtId="169" fontId="125" fillId="0" borderId="81" xfId="1" applyFont="1" applyBorder="1" applyAlignment="1">
      <alignment horizontal="center"/>
    </xf>
    <xf numFmtId="169" fontId="125" fillId="0" borderId="82" xfId="1" applyFont="1" applyBorder="1" applyAlignment="1">
      <alignment horizontal="center"/>
    </xf>
    <xf numFmtId="169" fontId="125" fillId="0" borderId="32" xfId="1" applyFont="1" applyBorder="1" applyAlignment="1">
      <alignment horizontal="center"/>
    </xf>
    <xf numFmtId="0" fontId="125" fillId="0" borderId="81" xfId="1491" applyFont="1" applyBorder="1" applyAlignment="1">
      <alignment horizontal="center"/>
    </xf>
    <xf numFmtId="0" fontId="125" fillId="0" borderId="82" xfId="1491" applyFont="1" applyBorder="1" applyAlignment="1">
      <alignment horizontal="center"/>
    </xf>
    <xf numFmtId="0" fontId="125" fillId="0" borderId="32" xfId="1491" applyFont="1" applyBorder="1" applyAlignment="1">
      <alignment horizontal="center"/>
    </xf>
    <xf numFmtId="234" fontId="125" fillId="0" borderId="6" xfId="1491" applyNumberFormat="1" applyFont="1" applyBorder="1" applyAlignment="1">
      <alignment horizontal="center"/>
    </xf>
    <xf numFmtId="169" fontId="125" fillId="0" borderId="6" xfId="1" applyFont="1" applyFill="1" applyBorder="1" applyAlignment="1">
      <alignment horizontal="center"/>
    </xf>
    <xf numFmtId="0" fontId="125" fillId="0" borderId="60" xfId="1491" applyFont="1" applyBorder="1" applyAlignment="1">
      <alignment horizontal="center"/>
    </xf>
    <xf numFmtId="169" fontId="125" fillId="0" borderId="60" xfId="1" applyFont="1" applyBorder="1" applyAlignment="1">
      <alignment horizontal="center"/>
    </xf>
    <xf numFmtId="14" fontId="125" fillId="0" borderId="81" xfId="1" applyNumberFormat="1" applyFont="1" applyBorder="1" applyAlignment="1">
      <alignment horizontal="center"/>
    </xf>
    <xf numFmtId="14" fontId="125" fillId="0" borderId="82" xfId="1" applyNumberFormat="1" applyFont="1" applyBorder="1" applyAlignment="1">
      <alignment horizontal="center"/>
    </xf>
    <xf numFmtId="14" fontId="125" fillId="0" borderId="60" xfId="1" applyNumberFormat="1" applyFont="1" applyBorder="1" applyAlignment="1">
      <alignment horizontal="center"/>
    </xf>
    <xf numFmtId="225" fontId="125" fillId="0" borderId="81" xfId="1" applyNumberFormat="1" applyFont="1" applyBorder="1" applyAlignment="1">
      <alignment horizontal="center"/>
    </xf>
    <xf numFmtId="225" fontId="125" fillId="0" borderId="82" xfId="1" applyNumberFormat="1" applyFont="1" applyBorder="1" applyAlignment="1">
      <alignment horizontal="center"/>
    </xf>
    <xf numFmtId="225" fontId="125" fillId="0" borderId="60" xfId="1" applyNumberFormat="1" applyFont="1" applyBorder="1" applyAlignment="1">
      <alignment horizontal="center"/>
    </xf>
    <xf numFmtId="169" fontId="125" fillId="50" borderId="81" xfId="1" applyFont="1" applyFill="1" applyBorder="1" applyAlignment="1">
      <alignment horizontal="center"/>
    </xf>
    <xf numFmtId="169" fontId="125" fillId="50" borderId="82" xfId="1" applyFont="1" applyFill="1" applyBorder="1" applyAlignment="1">
      <alignment horizontal="center"/>
    </xf>
    <xf numFmtId="169" fontId="125" fillId="50" borderId="60" xfId="1" applyFont="1" applyFill="1" applyBorder="1" applyAlignment="1">
      <alignment horizontal="center"/>
    </xf>
    <xf numFmtId="169" fontId="125" fillId="0" borderId="81" xfId="1" applyFont="1" applyFill="1" applyBorder="1" applyAlignment="1">
      <alignment horizontal="center"/>
    </xf>
    <xf numFmtId="169" fontId="125" fillId="0" borderId="82" xfId="1" applyFont="1" applyFill="1" applyBorder="1" applyAlignment="1">
      <alignment horizontal="center"/>
    </xf>
    <xf numFmtId="169" fontId="125" fillId="0" borderId="60" xfId="1" applyFont="1" applyFill="1" applyBorder="1" applyAlignment="1">
      <alignment horizontal="center"/>
    </xf>
    <xf numFmtId="0" fontId="125" fillId="0" borderId="81" xfId="1491" applyFont="1" applyBorder="1" applyAlignment="1">
      <alignment horizontal="center" wrapText="1"/>
    </xf>
    <xf numFmtId="0" fontId="125" fillId="0" borderId="82" xfId="1491" applyFont="1" applyBorder="1" applyAlignment="1">
      <alignment horizontal="center" wrapText="1"/>
    </xf>
    <xf numFmtId="0" fontId="125" fillId="0" borderId="32" xfId="1491" applyFont="1" applyBorder="1" applyAlignment="1">
      <alignment horizontal="center" wrapText="1"/>
    </xf>
    <xf numFmtId="169" fontId="124" fillId="0" borderId="6" xfId="1" applyFont="1" applyFill="1" applyBorder="1" applyAlignment="1">
      <alignment horizontal="center"/>
    </xf>
    <xf numFmtId="169" fontId="123" fillId="45" borderId="4" xfId="1" applyFont="1" applyFill="1" applyBorder="1" applyAlignment="1">
      <alignment horizontal="center"/>
    </xf>
    <xf numFmtId="169" fontId="123" fillId="45" borderId="13" xfId="1" applyFont="1" applyFill="1" applyBorder="1" applyAlignment="1">
      <alignment horizontal="center"/>
    </xf>
    <xf numFmtId="169" fontId="123" fillId="45" borderId="32" xfId="1" applyFont="1" applyFill="1" applyBorder="1" applyAlignment="1">
      <alignment horizontal="center"/>
    </xf>
    <xf numFmtId="0" fontId="124" fillId="45" borderId="4" xfId="1491" applyFont="1" applyFill="1" applyBorder="1" applyAlignment="1">
      <alignment horizontal="center"/>
    </xf>
    <xf numFmtId="0" fontId="124" fillId="45" borderId="13" xfId="1491" applyFont="1" applyFill="1" applyBorder="1" applyAlignment="1">
      <alignment horizontal="center"/>
    </xf>
    <xf numFmtId="0" fontId="124" fillId="45" borderId="32" xfId="1491" applyFont="1" applyFill="1" applyBorder="1" applyAlignment="1">
      <alignment horizontal="center"/>
    </xf>
    <xf numFmtId="167" fontId="123" fillId="45" borderId="4" xfId="1491" applyNumberFormat="1" applyFont="1" applyFill="1" applyBorder="1" applyAlignment="1">
      <alignment horizontal="center" vertical="center"/>
    </xf>
    <xf numFmtId="167" fontId="123" fillId="45" borderId="13" xfId="1491" applyNumberFormat="1" applyFont="1" applyFill="1" applyBorder="1" applyAlignment="1">
      <alignment horizontal="center" vertical="center"/>
    </xf>
    <xf numFmtId="167" fontId="123" fillId="45" borderId="32" xfId="1491" applyNumberFormat="1" applyFont="1" applyFill="1" applyBorder="1" applyAlignment="1">
      <alignment horizontal="center" vertical="center"/>
    </xf>
    <xf numFmtId="0" fontId="123" fillId="45" borderId="4" xfId="1491" applyFont="1" applyFill="1" applyBorder="1" applyAlignment="1">
      <alignment horizontal="center" vertical="center"/>
    </xf>
    <xf numFmtId="0" fontId="123" fillId="45" borderId="13" xfId="1491" applyFont="1" applyFill="1" applyBorder="1" applyAlignment="1">
      <alignment horizontal="center" vertical="center"/>
    </xf>
    <xf numFmtId="0" fontId="123" fillId="45" borderId="32" xfId="1491" applyFont="1" applyFill="1" applyBorder="1" applyAlignment="1">
      <alignment horizontal="center" vertical="center"/>
    </xf>
    <xf numFmtId="0" fontId="123" fillId="45" borderId="4" xfId="1491" applyFont="1" applyFill="1" applyBorder="1" applyAlignment="1">
      <alignment horizontal="center"/>
    </xf>
    <xf numFmtId="0" fontId="123" fillId="45" borderId="13" xfId="1491" applyFont="1" applyFill="1" applyBorder="1" applyAlignment="1">
      <alignment horizontal="center"/>
    </xf>
    <xf numFmtId="0" fontId="123" fillId="45" borderId="32" xfId="1491" applyFont="1" applyFill="1" applyBorder="1" applyAlignment="1">
      <alignment horizontal="center"/>
    </xf>
    <xf numFmtId="169" fontId="124" fillId="0" borderId="6" xfId="1" applyFont="1" applyBorder="1" applyAlignment="1">
      <alignment horizontal="center"/>
    </xf>
    <xf numFmtId="0" fontId="124" fillId="50" borderId="6" xfId="1491" applyFont="1" applyFill="1" applyBorder="1" applyAlignment="1">
      <alignment horizontal="center"/>
    </xf>
    <xf numFmtId="169" fontId="124" fillId="0" borderId="6" xfId="1" applyFont="1" applyBorder="1" applyAlignment="1">
      <alignment horizontal="left"/>
    </xf>
    <xf numFmtId="0" fontId="124" fillId="0" borderId="6" xfId="1491" applyFont="1" applyBorder="1" applyAlignment="1">
      <alignment horizontal="center"/>
    </xf>
    <xf numFmtId="14" fontId="124" fillId="0" borderId="6" xfId="1" applyNumberFormat="1" applyFont="1" applyBorder="1" applyAlignment="1">
      <alignment horizontal="center"/>
    </xf>
    <xf numFmtId="0" fontId="123" fillId="0" borderId="0" xfId="1491" applyFont="1" applyAlignment="1">
      <alignment horizontal="center"/>
    </xf>
    <xf numFmtId="0" fontId="123" fillId="47" borderId="4" xfId="1491" applyFont="1" applyFill="1" applyBorder="1" applyAlignment="1">
      <alignment horizontal="center"/>
    </xf>
    <xf numFmtId="0" fontId="123" fillId="47" borderId="13" xfId="1491" applyFont="1" applyFill="1" applyBorder="1" applyAlignment="1">
      <alignment horizontal="center"/>
    </xf>
    <xf numFmtId="0" fontId="123" fillId="47" borderId="32" xfId="1491" applyFont="1" applyFill="1" applyBorder="1" applyAlignment="1">
      <alignment horizontal="center"/>
    </xf>
    <xf numFmtId="0" fontId="276" fillId="45" borderId="4" xfId="1491" applyFont="1" applyFill="1" applyBorder="1" applyAlignment="1">
      <alignment horizontal="center" vertical="center"/>
    </xf>
    <xf numFmtId="0" fontId="276" fillId="45" borderId="13" xfId="1491" applyFont="1" applyFill="1" applyBorder="1" applyAlignment="1">
      <alignment horizontal="center" vertical="center"/>
    </xf>
    <xf numFmtId="0" fontId="276" fillId="45" borderId="32" xfId="1491" applyFont="1" applyFill="1" applyBorder="1" applyAlignment="1">
      <alignment horizontal="center" vertical="center"/>
    </xf>
    <xf numFmtId="234" fontId="125" fillId="50" borderId="1" xfId="0" applyNumberFormat="1" applyFont="1" applyFill="1" applyBorder="1" applyAlignment="1">
      <alignment horizontal="center" vertical="center"/>
    </xf>
    <xf numFmtId="0" fontId="124" fillId="0" borderId="1" xfId="0" applyFont="1" applyBorder="1" applyAlignment="1">
      <alignment horizontal="center" vertical="center"/>
    </xf>
    <xf numFmtId="234" fontId="126" fillId="50" borderId="1" xfId="0" applyNumberFormat="1" applyFont="1" applyFill="1" applyBorder="1" applyAlignment="1">
      <alignment horizontal="center" vertical="center"/>
    </xf>
    <xf numFmtId="169" fontId="125" fillId="50" borderId="6" xfId="1" applyFont="1" applyFill="1" applyBorder="1" applyAlignment="1">
      <alignment horizontal="center"/>
    </xf>
    <xf numFmtId="169" fontId="125" fillId="0" borderId="6" xfId="1" applyFont="1" applyBorder="1" applyAlignment="1">
      <alignment horizontal="left"/>
    </xf>
    <xf numFmtId="234" fontId="125" fillId="0" borderId="6" xfId="1" applyNumberFormat="1" applyFont="1" applyBorder="1" applyAlignment="1">
      <alignment horizontal="center"/>
    </xf>
    <xf numFmtId="0" fontId="191" fillId="0" borderId="6" xfId="1491" applyFont="1" applyBorder="1" applyAlignment="1">
      <alignment horizontal="center" wrapText="1"/>
    </xf>
    <xf numFmtId="169" fontId="124" fillId="50" borderId="6" xfId="1" applyFont="1" applyFill="1" applyBorder="1" applyAlignment="1">
      <alignment horizontal="center"/>
    </xf>
    <xf numFmtId="0" fontId="125" fillId="50" borderId="6" xfId="1491" applyFont="1" applyFill="1" applyBorder="1" applyAlignment="1">
      <alignment horizontal="left"/>
    </xf>
    <xf numFmtId="0" fontId="191" fillId="0" borderId="81" xfId="1491" applyFont="1" applyBorder="1" applyAlignment="1">
      <alignment horizontal="center" wrapText="1"/>
    </xf>
    <xf numFmtId="0" fontId="191" fillId="0" borderId="82" xfId="1491" applyFont="1" applyBorder="1" applyAlignment="1">
      <alignment horizontal="center" wrapText="1"/>
    </xf>
    <xf numFmtId="0" fontId="191" fillId="0" borderId="32" xfId="1491" applyFont="1" applyBorder="1" applyAlignment="1">
      <alignment horizontal="center" wrapText="1"/>
    </xf>
    <xf numFmtId="234" fontId="124" fillId="50" borderId="1" xfId="0" applyNumberFormat="1" applyFont="1" applyFill="1" applyBorder="1" applyAlignment="1">
      <alignment horizontal="center" vertical="center"/>
    </xf>
    <xf numFmtId="15" fontId="124" fillId="0" borderId="1" xfId="1491" applyNumberFormat="1" applyFont="1" applyBorder="1" applyAlignment="1">
      <alignment horizontal="center" vertical="center"/>
    </xf>
    <xf numFmtId="0" fontId="124" fillId="0" borderId="1" xfId="1491" applyFont="1" applyBorder="1" applyAlignment="1">
      <alignment horizontal="center" vertical="center"/>
    </xf>
    <xf numFmtId="169" fontId="123" fillId="45" borderId="4" xfId="1491" applyNumberFormat="1" applyFont="1" applyFill="1" applyBorder="1" applyAlignment="1">
      <alignment horizontal="center"/>
    </xf>
    <xf numFmtId="169" fontId="123" fillId="45" borderId="13" xfId="1491" applyNumberFormat="1" applyFont="1" applyFill="1" applyBorder="1" applyAlignment="1">
      <alignment horizontal="center"/>
    </xf>
    <xf numFmtId="169" fontId="123" fillId="45" borderId="32" xfId="1491" applyNumberFormat="1" applyFont="1" applyFill="1" applyBorder="1" applyAlignment="1">
      <alignment horizontal="center"/>
    </xf>
    <xf numFmtId="225" fontId="123" fillId="45" borderId="4" xfId="1491" applyNumberFormat="1" applyFont="1" applyFill="1" applyBorder="1" applyAlignment="1">
      <alignment horizontal="center"/>
    </xf>
    <xf numFmtId="225" fontId="123" fillId="45" borderId="13" xfId="1491" applyNumberFormat="1" applyFont="1" applyFill="1" applyBorder="1" applyAlignment="1">
      <alignment horizontal="center"/>
    </xf>
    <xf numFmtId="225" fontId="123" fillId="45" borderId="32" xfId="1491" applyNumberFormat="1" applyFont="1" applyFill="1" applyBorder="1" applyAlignment="1">
      <alignment horizontal="center"/>
    </xf>
    <xf numFmtId="0" fontId="126" fillId="0" borderId="81" xfId="1491" applyFont="1" applyBorder="1" applyAlignment="1">
      <alignment horizontal="center"/>
    </xf>
    <xf numFmtId="0" fontId="126" fillId="0" borderId="82" xfId="1491" applyFont="1" applyBorder="1" applyAlignment="1">
      <alignment horizontal="center"/>
    </xf>
    <xf numFmtId="0" fontId="126" fillId="0" borderId="60" xfId="1491" applyFont="1" applyBorder="1" applyAlignment="1">
      <alignment horizontal="center"/>
    </xf>
    <xf numFmtId="169" fontId="126" fillId="0" borderId="81" xfId="1" applyFont="1" applyBorder="1" applyAlignment="1">
      <alignment horizontal="center"/>
    </xf>
    <xf numFmtId="169" fontId="126" fillId="0" borderId="82" xfId="1" applyFont="1" applyBorder="1" applyAlignment="1">
      <alignment horizontal="center"/>
    </xf>
    <xf numFmtId="169" fontId="126" fillId="0" borderId="60" xfId="1" applyFont="1" applyBorder="1" applyAlignment="1">
      <alignment horizontal="center"/>
    </xf>
    <xf numFmtId="14" fontId="126" fillId="0" borderId="81" xfId="1" applyNumberFormat="1" applyFont="1" applyBorder="1" applyAlignment="1">
      <alignment horizontal="center"/>
    </xf>
    <xf numFmtId="14" fontId="126" fillId="0" borderId="82" xfId="1" applyNumberFormat="1" applyFont="1" applyBorder="1" applyAlignment="1">
      <alignment horizontal="center"/>
    </xf>
    <xf numFmtId="14" fontId="126" fillId="0" borderId="60" xfId="1" applyNumberFormat="1" applyFont="1" applyBorder="1" applyAlignment="1">
      <alignment horizontal="center"/>
    </xf>
    <xf numFmtId="225" fontId="126" fillId="0" borderId="81" xfId="1" applyNumberFormat="1" applyFont="1" applyBorder="1" applyAlignment="1">
      <alignment horizontal="center"/>
    </xf>
    <xf numFmtId="225" fontId="126" fillId="0" borderId="82" xfId="1" applyNumberFormat="1" applyFont="1" applyBorder="1" applyAlignment="1">
      <alignment horizontal="center"/>
    </xf>
    <xf numFmtId="225" fontId="126" fillId="0" borderId="60" xfId="1" applyNumberFormat="1" applyFont="1" applyBorder="1" applyAlignment="1">
      <alignment horizontal="center"/>
    </xf>
    <xf numFmtId="169" fontId="126" fillId="50" borderId="81" xfId="1" applyFont="1" applyFill="1" applyBorder="1" applyAlignment="1">
      <alignment horizontal="center"/>
    </xf>
    <xf numFmtId="169" fontId="126" fillId="50" borderId="82" xfId="1" applyFont="1" applyFill="1" applyBorder="1" applyAlignment="1">
      <alignment horizontal="center"/>
    </xf>
    <xf numFmtId="169" fontId="126" fillId="50" borderId="60" xfId="1" applyFont="1" applyFill="1" applyBorder="1" applyAlignment="1">
      <alignment horizontal="center"/>
    </xf>
    <xf numFmtId="169" fontId="126" fillId="0" borderId="81" xfId="1" applyFont="1" applyFill="1" applyBorder="1" applyAlignment="1">
      <alignment horizontal="center"/>
    </xf>
    <xf numFmtId="169" fontId="126" fillId="0" borderId="82" xfId="1" applyFont="1" applyFill="1" applyBorder="1" applyAlignment="1">
      <alignment horizontal="center"/>
    </xf>
    <xf numFmtId="169" fontId="126" fillId="0" borderId="60" xfId="1" applyFont="1" applyFill="1" applyBorder="1" applyAlignment="1">
      <alignment horizontal="center"/>
    </xf>
    <xf numFmtId="0" fontId="125" fillId="50" borderId="60" xfId="1491" applyFont="1" applyFill="1" applyBorder="1" applyAlignment="1">
      <alignment horizontal="left"/>
    </xf>
    <xf numFmtId="234" fontId="125" fillId="0" borderId="81" xfId="1491" applyNumberFormat="1" applyFont="1" applyBorder="1" applyAlignment="1">
      <alignment horizontal="center"/>
    </xf>
    <xf numFmtId="234" fontId="125" fillId="0" borderId="82" xfId="1491" applyNumberFormat="1" applyFont="1" applyBorder="1" applyAlignment="1">
      <alignment horizontal="center"/>
    </xf>
    <xf numFmtId="234" fontId="125" fillId="0" borderId="60" xfId="1491" applyNumberFormat="1" applyFont="1" applyBorder="1" applyAlignment="1">
      <alignment horizontal="center"/>
    </xf>
    <xf numFmtId="14" fontId="124" fillId="0" borderId="6" xfId="1491" applyNumberFormat="1" applyFont="1" applyBorder="1" applyAlignment="1">
      <alignment horizontal="center"/>
    </xf>
    <xf numFmtId="225" fontId="124" fillId="0" borderId="6" xfId="1" applyNumberFormat="1" applyFont="1" applyBorder="1" applyAlignment="1">
      <alignment horizontal="center"/>
    </xf>
    <xf numFmtId="0" fontId="122" fillId="0" borderId="42" xfId="2106" applyFont="1" applyBorder="1" applyAlignment="1">
      <alignment horizontal="center"/>
    </xf>
    <xf numFmtId="0" fontId="125" fillId="0" borderId="1" xfId="2106" applyFont="1" applyBorder="1" applyAlignment="1">
      <alignment horizontal="center"/>
    </xf>
    <xf numFmtId="0" fontId="125" fillId="0" borderId="46" xfId="2106" applyFont="1" applyBorder="1" applyAlignment="1">
      <alignment horizontal="center" vertical="center"/>
    </xf>
    <xf numFmtId="0" fontId="125" fillId="0" borderId="24" xfId="2106" applyFont="1" applyBorder="1" applyAlignment="1">
      <alignment horizontal="center" vertical="center"/>
    </xf>
    <xf numFmtId="0" fontId="125" fillId="0" borderId="47" xfId="2106" applyFont="1" applyBorder="1" applyAlignment="1">
      <alignment horizontal="center" vertical="center"/>
    </xf>
    <xf numFmtId="0" fontId="125" fillId="0" borderId="4" xfId="2106" applyFont="1" applyBorder="1" applyAlignment="1">
      <alignment horizontal="center"/>
    </xf>
    <xf numFmtId="0" fontId="125" fillId="0" borderId="13" xfId="2106" applyFont="1" applyBorder="1" applyAlignment="1">
      <alignment horizontal="center"/>
    </xf>
    <xf numFmtId="0" fontId="125" fillId="0" borderId="32" xfId="2106" applyFont="1" applyBorder="1" applyAlignment="1">
      <alignment horizontal="center"/>
    </xf>
    <xf numFmtId="0" fontId="125" fillId="0" borderId="46" xfId="2106" applyFont="1" applyBorder="1" applyAlignment="1">
      <alignment horizontal="center"/>
    </xf>
    <xf numFmtId="0" fontId="125" fillId="0" borderId="24" xfId="2106" applyFont="1" applyBorder="1" applyAlignment="1">
      <alignment horizontal="center"/>
    </xf>
    <xf numFmtId="0" fontId="125" fillId="0" borderId="47" xfId="2106" applyFont="1" applyBorder="1" applyAlignment="1">
      <alignment horizontal="center"/>
    </xf>
    <xf numFmtId="0" fontId="285" fillId="0" borderId="46" xfId="2106" applyFont="1" applyBorder="1" applyAlignment="1">
      <alignment horizontal="center" vertical="center"/>
    </xf>
    <xf numFmtId="0" fontId="285" fillId="0" borderId="24" xfId="2106" applyFont="1" applyBorder="1" applyAlignment="1">
      <alignment horizontal="center" vertical="center"/>
    </xf>
    <xf numFmtId="0" fontId="285" fillId="0" borderId="47" xfId="2106" applyFont="1" applyBorder="1" applyAlignment="1">
      <alignment horizontal="center" vertical="center"/>
    </xf>
    <xf numFmtId="0" fontId="122" fillId="0" borderId="4" xfId="2106" applyFont="1" applyBorder="1" applyAlignment="1">
      <alignment horizontal="center"/>
    </xf>
    <xf numFmtId="0" fontId="122" fillId="0" borderId="13" xfId="2106" applyFont="1" applyBorder="1" applyAlignment="1">
      <alignment horizontal="center"/>
    </xf>
    <xf numFmtId="0" fontId="122" fillId="0" borderId="32" xfId="2106" applyFont="1" applyBorder="1" applyAlignment="1">
      <alignment horizontal="center"/>
    </xf>
    <xf numFmtId="0" fontId="125" fillId="0" borderId="2" xfId="2106" applyFont="1" applyBorder="1" applyAlignment="1">
      <alignment horizontal="center"/>
    </xf>
    <xf numFmtId="9" fontId="141" fillId="0" borderId="0" xfId="2" applyFont="1" applyBorder="1" applyAlignment="1">
      <alignment horizontal="center" vertical="center"/>
    </xf>
    <xf numFmtId="0" fontId="141" fillId="0" borderId="0" xfId="1491" applyFont="1" applyAlignment="1">
      <alignment horizontal="center" vertical="center"/>
    </xf>
    <xf numFmtId="0" fontId="141" fillId="0" borderId="4" xfId="9731" applyFont="1" applyBorder="1" applyAlignment="1">
      <alignment horizontal="center"/>
    </xf>
    <xf numFmtId="0" fontId="141" fillId="0" borderId="32" xfId="9731" applyFont="1" applyBorder="1" applyAlignment="1">
      <alignment horizontal="center"/>
    </xf>
    <xf numFmtId="0" fontId="141" fillId="0" borderId="0" xfId="9731" applyFont="1" applyAlignment="1">
      <alignment horizontal="center"/>
    </xf>
    <xf numFmtId="0" fontId="141" fillId="0" borderId="1" xfId="9731" applyFont="1" applyBorder="1" applyAlignment="1">
      <alignment horizontal="right"/>
    </xf>
    <xf numFmtId="0" fontId="141" fillId="0" borderId="36" xfId="9732" applyFont="1" applyBorder="1" applyAlignment="1">
      <alignment horizontal="center" vertical="center"/>
    </xf>
    <xf numFmtId="0" fontId="141" fillId="0" borderId="52" xfId="9732" applyFont="1" applyBorder="1" applyAlignment="1">
      <alignment horizontal="center" vertical="center"/>
    </xf>
    <xf numFmtId="0" fontId="141" fillId="0" borderId="37" xfId="9732" applyFont="1" applyBorder="1" applyAlignment="1">
      <alignment horizontal="center" vertical="center"/>
    </xf>
    <xf numFmtId="0" fontId="141" fillId="0" borderId="1" xfId="9732" applyFont="1" applyBorder="1" applyAlignment="1">
      <alignment horizontal="center" vertical="center"/>
    </xf>
    <xf numFmtId="0" fontId="141" fillId="0" borderId="46" xfId="9732" applyFont="1" applyBorder="1" applyAlignment="1">
      <alignment horizontal="center" vertical="center"/>
    </xf>
    <xf numFmtId="0" fontId="141" fillId="0" borderId="47" xfId="9732" applyFont="1" applyBorder="1" applyAlignment="1">
      <alignment horizontal="center" vertical="center"/>
    </xf>
    <xf numFmtId="0" fontId="141" fillId="0" borderId="4" xfId="9732" applyFont="1" applyBorder="1" applyAlignment="1">
      <alignment horizontal="center"/>
    </xf>
    <xf numFmtId="0" fontId="141" fillId="0" borderId="13" xfId="9732" applyFont="1" applyBorder="1" applyAlignment="1">
      <alignment horizontal="center"/>
    </xf>
    <xf numFmtId="0" fontId="141" fillId="0" borderId="32" xfId="9732" applyFont="1" applyBorder="1" applyAlignment="1">
      <alignment horizontal="center"/>
    </xf>
    <xf numFmtId="17" fontId="141" fillId="0" borderId="46" xfId="9731" applyNumberFormat="1" applyFont="1" applyBorder="1" applyAlignment="1">
      <alignment horizontal="center" vertical="center"/>
    </xf>
    <xf numFmtId="17" fontId="141" fillId="0" borderId="47" xfId="9731" applyNumberFormat="1" applyFont="1" applyBorder="1" applyAlignment="1">
      <alignment horizontal="center" vertical="center"/>
    </xf>
    <xf numFmtId="17" fontId="141" fillId="0" borderId="46" xfId="9731" applyNumberFormat="1" applyFont="1" applyBorder="1" applyAlignment="1">
      <alignment horizontal="center" vertical="center" wrapText="1"/>
    </xf>
    <xf numFmtId="17" fontId="141" fillId="0" borderId="47" xfId="9731" applyNumberFormat="1" applyFont="1" applyBorder="1" applyAlignment="1">
      <alignment horizontal="center" vertical="center" wrapText="1"/>
    </xf>
    <xf numFmtId="0" fontId="168" fillId="0" borderId="37" xfId="15622" applyFont="1" applyBorder="1" applyAlignment="1">
      <alignment horizontal="center" vertical="center"/>
    </xf>
    <xf numFmtId="0" fontId="168" fillId="0" borderId="1" xfId="15622" applyFont="1" applyBorder="1" applyAlignment="1">
      <alignment horizontal="center" vertical="center"/>
    </xf>
    <xf numFmtId="0" fontId="168" fillId="0" borderId="38" xfId="15622" applyFont="1" applyBorder="1" applyAlignment="1">
      <alignment horizontal="center" vertical="center"/>
    </xf>
    <xf numFmtId="267" fontId="289" fillId="25" borderId="0" xfId="13378" applyNumberFormat="1" applyFont="1" applyFill="1" applyBorder="1" applyAlignment="1">
      <alignment horizontal="center"/>
    </xf>
    <xf numFmtId="267" fontId="290" fillId="25" borderId="0" xfId="13378" applyNumberFormat="1" applyFont="1" applyFill="1" applyBorder="1" applyAlignment="1">
      <alignment horizontal="center"/>
    </xf>
    <xf numFmtId="0" fontId="153" fillId="25" borderId="0" xfId="10285" applyFont="1" applyFill="1" applyAlignment="1">
      <alignment horizontal="center"/>
    </xf>
    <xf numFmtId="0" fontId="21" fillId="0" borderId="82" xfId="1491" applyFont="1" applyBorder="1" applyAlignment="1">
      <alignment horizontal="center"/>
    </xf>
    <xf numFmtId="0" fontId="21" fillId="0" borderId="60" xfId="1491" applyFont="1" applyBorder="1" applyAlignment="1">
      <alignment horizontal="center"/>
    </xf>
    <xf numFmtId="0" fontId="0" fillId="0" borderId="0" xfId="0" applyAlignment="1">
      <alignment horizontal="center"/>
    </xf>
    <xf numFmtId="0" fontId="168" fillId="0" borderId="0" xfId="0" applyFont="1" applyAlignment="1">
      <alignment horizontal="center"/>
    </xf>
    <xf numFmtId="0" fontId="168" fillId="0" borderId="61" xfId="15622" applyFont="1" applyBorder="1" applyAlignment="1">
      <alignment horizontal="center" vertical="center"/>
    </xf>
    <xf numFmtId="0" fontId="168" fillId="0" borderId="81" xfId="15622" applyFont="1" applyBorder="1" applyAlignment="1">
      <alignment horizontal="left" vertical="center"/>
    </xf>
    <xf numFmtId="0" fontId="168" fillId="0" borderId="60" xfId="15622" applyFont="1" applyBorder="1" applyAlignment="1">
      <alignment horizontal="left" vertical="center"/>
    </xf>
    <xf numFmtId="0" fontId="168" fillId="0" borderId="81" xfId="15622" applyFont="1" applyBorder="1" applyAlignment="1">
      <alignment horizontal="center" vertical="center"/>
    </xf>
    <xf numFmtId="0" fontId="168" fillId="0" borderId="82" xfId="15622" applyFont="1" applyBorder="1" applyAlignment="1">
      <alignment horizontal="center" vertical="center"/>
    </xf>
    <xf numFmtId="0" fontId="168" fillId="0" borderId="60" xfId="15622" applyFont="1" applyBorder="1" applyAlignment="1">
      <alignment horizontal="center" vertical="center"/>
    </xf>
    <xf numFmtId="0" fontId="168" fillId="0" borderId="94" xfId="15622" applyFont="1" applyBorder="1" applyAlignment="1">
      <alignment horizontal="center" vertical="center"/>
    </xf>
    <xf numFmtId="0" fontId="168" fillId="0" borderId="95" xfId="15622" applyFont="1" applyBorder="1" applyAlignment="1">
      <alignment horizontal="center" vertical="center"/>
    </xf>
    <xf numFmtId="0" fontId="168" fillId="0" borderId="96" xfId="15622" applyFont="1" applyBorder="1" applyAlignment="1">
      <alignment horizontal="center" vertical="center"/>
    </xf>
    <xf numFmtId="0" fontId="168" fillId="0" borderId="2" xfId="15622" applyFont="1" applyBorder="1" applyAlignment="1">
      <alignment horizontal="center" vertical="center"/>
    </xf>
    <xf numFmtId="0" fontId="168" fillId="0" borderId="0" xfId="15622" applyFont="1" applyAlignment="1">
      <alignment horizontal="center" vertical="center"/>
    </xf>
    <xf numFmtId="0" fontId="168" fillId="0" borderId="29" xfId="15622" applyFont="1" applyBorder="1" applyAlignment="1">
      <alignment horizontal="center" vertical="center"/>
    </xf>
    <xf numFmtId="0" fontId="168" fillId="0" borderId="61" xfId="0" applyFont="1" applyBorder="1" applyAlignment="1">
      <alignment horizontal="center"/>
    </xf>
    <xf numFmtId="0" fontId="21" fillId="50" borderId="44" xfId="1491" applyFont="1" applyFill="1" applyBorder="1" applyAlignment="1">
      <alignment horizontal="center" vertical="center"/>
    </xf>
    <xf numFmtId="0" fontId="21" fillId="50" borderId="41" xfId="1491" applyFont="1" applyFill="1" applyBorder="1" applyAlignment="1">
      <alignment horizontal="center" vertical="center"/>
    </xf>
    <xf numFmtId="0" fontId="21" fillId="50" borderId="98" xfId="1491" applyFont="1" applyFill="1" applyBorder="1" applyAlignment="1">
      <alignment horizontal="center" vertical="center"/>
    </xf>
    <xf numFmtId="0" fontId="21" fillId="50" borderId="76" xfId="1491" applyFont="1" applyFill="1" applyBorder="1" applyAlignment="1">
      <alignment horizontal="center" vertical="center"/>
    </xf>
    <xf numFmtId="0" fontId="21" fillId="50" borderId="77" xfId="1491" applyFont="1" applyFill="1" applyBorder="1" applyAlignment="1">
      <alignment horizontal="center" vertical="center"/>
    </xf>
    <xf numFmtId="9" fontId="21" fillId="50" borderId="98" xfId="1491" applyNumberFormat="1" applyFont="1" applyFill="1" applyBorder="1" applyAlignment="1">
      <alignment horizontal="center" vertical="center"/>
    </xf>
    <xf numFmtId="9" fontId="21" fillId="50" borderId="77" xfId="1491" applyNumberFormat="1" applyFont="1" applyFill="1" applyBorder="1" applyAlignment="1">
      <alignment horizontal="center" vertical="center"/>
    </xf>
    <xf numFmtId="9" fontId="21" fillId="50" borderId="44" xfId="1491" applyNumberFormat="1" applyFont="1" applyFill="1" applyBorder="1" applyAlignment="1">
      <alignment horizontal="center" vertical="center"/>
    </xf>
    <xf numFmtId="9" fontId="21" fillId="50" borderId="97" xfId="1491" applyNumberFormat="1" applyFont="1" applyFill="1" applyBorder="1" applyAlignment="1">
      <alignment horizontal="center" vertical="center"/>
    </xf>
    <xf numFmtId="49" fontId="21" fillId="50" borderId="81" xfId="1491" applyNumberFormat="1" applyFont="1" applyFill="1" applyBorder="1" applyAlignment="1">
      <alignment vertical="center"/>
    </xf>
    <xf numFmtId="49" fontId="21" fillId="50" borderId="82" xfId="1491" applyNumberFormat="1" applyFont="1" applyFill="1" applyBorder="1" applyAlignment="1">
      <alignment vertical="center"/>
    </xf>
    <xf numFmtId="0" fontId="21" fillId="50" borderId="81" xfId="1491" applyFont="1" applyFill="1" applyBorder="1" applyAlignment="1">
      <alignment horizontal="center" vertical="center"/>
    </xf>
    <xf numFmtId="0" fontId="21" fillId="50" borderId="82" xfId="1491" applyFont="1" applyFill="1" applyBorder="1" applyAlignment="1">
      <alignment horizontal="center" vertical="center"/>
    </xf>
    <xf numFmtId="0" fontId="21" fillId="50" borderId="60" xfId="1491" applyFont="1" applyFill="1" applyBorder="1" applyAlignment="1">
      <alignment horizontal="center" vertical="center"/>
    </xf>
    <xf numFmtId="9" fontId="21" fillId="50" borderId="82" xfId="2" applyFont="1" applyFill="1" applyBorder="1" applyAlignment="1">
      <alignment horizontal="center" vertical="center"/>
    </xf>
    <xf numFmtId="0" fontId="21" fillId="50" borderId="97" xfId="1491" applyFont="1" applyFill="1" applyBorder="1" applyAlignment="1">
      <alignment horizontal="center" vertical="center"/>
    </xf>
    <xf numFmtId="9" fontId="21" fillId="50" borderId="44" xfId="2" applyFont="1" applyFill="1" applyBorder="1" applyAlignment="1">
      <alignment horizontal="center" vertical="center"/>
    </xf>
    <xf numFmtId="9" fontId="21" fillId="50" borderId="97" xfId="2" applyFont="1" applyFill="1" applyBorder="1" applyAlignment="1">
      <alignment horizontal="center" vertical="center"/>
    </xf>
    <xf numFmtId="9" fontId="21" fillId="50" borderId="41" xfId="2" applyFont="1" applyFill="1" applyBorder="1" applyAlignment="1">
      <alignment horizontal="center" vertical="center"/>
    </xf>
    <xf numFmtId="49" fontId="21" fillId="50" borderId="37" xfId="1491" applyNumberFormat="1" applyFont="1" applyFill="1" applyBorder="1" applyAlignment="1">
      <alignment horizontal="left" vertical="center"/>
    </xf>
    <xf numFmtId="49" fontId="21" fillId="50" borderId="1" xfId="1491" applyNumberFormat="1" applyFont="1" applyFill="1" applyBorder="1" applyAlignment="1">
      <alignment horizontal="left" vertical="center"/>
    </xf>
    <xf numFmtId="49" fontId="21" fillId="50" borderId="38" xfId="1491" applyNumberFormat="1" applyFont="1" applyFill="1" applyBorder="1" applyAlignment="1">
      <alignment horizontal="left" vertical="center"/>
    </xf>
    <xf numFmtId="0" fontId="21" fillId="50" borderId="37" xfId="1491" applyFont="1" applyFill="1" applyBorder="1" applyAlignment="1">
      <alignment horizontal="center" vertical="center"/>
    </xf>
    <xf numFmtId="0" fontId="21" fillId="50" borderId="1" xfId="1491" applyFont="1" applyFill="1" applyBorder="1" applyAlignment="1">
      <alignment horizontal="center" vertical="center"/>
    </xf>
    <xf numFmtId="0" fontId="21" fillId="50" borderId="38" xfId="1491" applyFont="1" applyFill="1" applyBorder="1" applyAlignment="1">
      <alignment horizontal="center" vertical="center"/>
    </xf>
    <xf numFmtId="9" fontId="21" fillId="50" borderId="37" xfId="1491" applyNumberFormat="1" applyFont="1" applyFill="1" applyBorder="1" applyAlignment="1">
      <alignment horizontal="center" vertical="center"/>
    </xf>
    <xf numFmtId="49" fontId="213" fillId="50" borderId="81" xfId="1491" applyNumberFormat="1" applyFont="1" applyFill="1" applyBorder="1" applyAlignment="1">
      <alignment horizontal="center" vertical="center"/>
    </xf>
    <xf numFmtId="49" fontId="213" fillId="50" borderId="82" xfId="1491" applyNumberFormat="1" applyFont="1" applyFill="1" applyBorder="1" applyAlignment="1">
      <alignment horizontal="center" vertical="center"/>
    </xf>
    <xf numFmtId="49" fontId="213" fillId="50" borderId="60" xfId="1491" applyNumberFormat="1" applyFont="1" applyFill="1" applyBorder="1" applyAlignment="1">
      <alignment horizontal="center" vertical="center"/>
    </xf>
    <xf numFmtId="0" fontId="213" fillId="50" borderId="81" xfId="1491" applyFont="1" applyFill="1" applyBorder="1" applyAlignment="1">
      <alignment horizontal="center" vertical="center"/>
    </xf>
    <xf numFmtId="0" fontId="213" fillId="50" borderId="82" xfId="1491" applyFont="1" applyFill="1" applyBorder="1" applyAlignment="1">
      <alignment horizontal="center" vertical="center"/>
    </xf>
    <xf numFmtId="0" fontId="213" fillId="50" borderId="60" xfId="1491" applyFont="1" applyFill="1" applyBorder="1" applyAlignment="1">
      <alignment horizontal="center" vertical="center"/>
    </xf>
    <xf numFmtId="49" fontId="21" fillId="50" borderId="43" xfId="1491" applyNumberFormat="1" applyFont="1" applyFill="1" applyBorder="1" applyAlignment="1">
      <alignment horizontal="left" vertical="center"/>
    </xf>
    <xf numFmtId="49" fontId="21" fillId="50" borderId="40" xfId="1491" applyNumberFormat="1" applyFont="1" applyFill="1" applyBorder="1" applyAlignment="1">
      <alignment horizontal="left" vertical="center"/>
    </xf>
    <xf numFmtId="49" fontId="21" fillId="50" borderId="71" xfId="1491" applyNumberFormat="1" applyFont="1" applyFill="1" applyBorder="1" applyAlignment="1">
      <alignment horizontal="left" vertical="center"/>
    </xf>
    <xf numFmtId="0" fontId="21" fillId="50" borderId="43" xfId="1491" applyFont="1" applyFill="1" applyBorder="1" applyAlignment="1">
      <alignment horizontal="center" vertical="center"/>
    </xf>
    <xf numFmtId="0" fontId="21" fillId="50" borderId="40" xfId="1491" applyFont="1" applyFill="1" applyBorder="1" applyAlignment="1">
      <alignment horizontal="center" vertical="center"/>
    </xf>
    <xf numFmtId="0" fontId="21" fillId="50" borderId="71" xfId="1491" applyFont="1" applyFill="1" applyBorder="1" applyAlignment="1">
      <alignment horizontal="center" vertical="center"/>
    </xf>
    <xf numFmtId="49" fontId="213" fillId="0" borderId="81" xfId="1491" applyNumberFormat="1" applyFont="1" applyBorder="1" applyAlignment="1">
      <alignment horizontal="center" vertical="center"/>
    </xf>
    <xf numFmtId="49" fontId="213" fillId="0" borderId="82" xfId="1491" applyNumberFormat="1" applyFont="1" applyBorder="1" applyAlignment="1">
      <alignment horizontal="center" vertical="center"/>
    </xf>
    <xf numFmtId="0" fontId="213" fillId="0" borderId="61" xfId="1491" applyFont="1" applyBorder="1" applyAlignment="1">
      <alignment horizontal="center" vertical="center"/>
    </xf>
    <xf numFmtId="0" fontId="213" fillId="0" borderId="81" xfId="1491" applyFont="1" applyBorder="1" applyAlignment="1">
      <alignment horizontal="center" vertical="center"/>
    </xf>
    <xf numFmtId="49" fontId="21" fillId="50" borderId="44" xfId="1491" applyNumberFormat="1" applyFont="1" applyFill="1" applyBorder="1" applyAlignment="1">
      <alignment horizontal="left" vertical="center"/>
    </xf>
    <xf numFmtId="49" fontId="21" fillId="50" borderId="85" xfId="1491" applyNumberFormat="1" applyFont="1" applyFill="1" applyBorder="1" applyAlignment="1">
      <alignment horizontal="left" vertical="center"/>
    </xf>
    <xf numFmtId="0" fontId="21" fillId="50" borderId="45" xfId="1491" applyFont="1" applyFill="1" applyBorder="1" applyAlignment="1">
      <alignment horizontal="center" vertical="center"/>
    </xf>
    <xf numFmtId="0" fontId="21" fillId="50" borderId="74" xfId="1491" applyFont="1" applyFill="1" applyBorder="1" applyAlignment="1">
      <alignment horizontal="center" vertical="center"/>
    </xf>
    <xf numFmtId="0" fontId="21" fillId="50" borderId="75" xfId="1491" applyFont="1" applyFill="1" applyBorder="1" applyAlignment="1">
      <alignment horizontal="center" vertical="center"/>
    </xf>
    <xf numFmtId="9" fontId="21" fillId="50" borderId="74" xfId="2" applyFont="1" applyFill="1" applyBorder="1" applyAlignment="1">
      <alignment horizontal="center" vertical="center"/>
    </xf>
    <xf numFmtId="3" fontId="277" fillId="0" borderId="0" xfId="0" applyNumberFormat="1" applyFont="1" applyAlignment="1">
      <alignment horizontal="center"/>
    </xf>
    <xf numFmtId="2" fontId="288" fillId="25" borderId="0" xfId="10285" applyNumberFormat="1" applyFont="1" applyFill="1" applyAlignment="1">
      <alignment horizontal="center"/>
    </xf>
    <xf numFmtId="267" fontId="289" fillId="25" borderId="0" xfId="10285" applyNumberFormat="1" applyFont="1" applyFill="1" applyAlignment="1">
      <alignment horizontal="center"/>
    </xf>
    <xf numFmtId="0" fontId="288" fillId="25" borderId="0" xfId="10285" applyFont="1" applyFill="1" applyAlignment="1">
      <alignment horizontal="center"/>
    </xf>
    <xf numFmtId="267" fontId="290" fillId="25" borderId="0" xfId="10285" applyNumberFormat="1" applyFont="1" applyFill="1" applyAlignment="1">
      <alignment horizontal="center"/>
    </xf>
  </cellXfs>
  <cellStyles count="25158">
    <cellStyle name="_x0014_" xfId="3" xr:uid="{00000000-0005-0000-0000-000000000000}"/>
    <cellStyle name="_x000c_" xfId="18453" xr:uid="{00000000-0005-0000-0000-0000790F0000}"/>
    <cellStyle name="          _x000d__x000a_mouse.drv=lmouse.drv" xfId="17658" xr:uid="{00000000-0005-0000-0000-000001000000}"/>
    <cellStyle name=" 1" xfId="4" xr:uid="{00000000-0005-0000-0000-000002000000}"/>
    <cellStyle name=" 1 2" xfId="10683" xr:uid="{00000000-0005-0000-0000-000003000000}"/>
    <cellStyle name=" 1 2 2" xfId="17659" xr:uid="{00000000-0005-0000-0000-000004000000}"/>
    <cellStyle name=" 1 3" xfId="10684" xr:uid="{00000000-0005-0000-0000-000005000000}"/>
    <cellStyle name=" 1 3 2" xfId="17660" xr:uid="{00000000-0005-0000-0000-000006000000}"/>
    <cellStyle name=" 1 4" xfId="10685" xr:uid="{00000000-0005-0000-0000-000007000000}"/>
    <cellStyle name=" 1 4 2" xfId="17661" xr:uid="{00000000-0005-0000-0000-000008000000}"/>
    <cellStyle name=" 1 5" xfId="10686" xr:uid="{00000000-0005-0000-0000-000009000000}"/>
    <cellStyle name=" 1 6" xfId="10687" xr:uid="{00000000-0005-0000-0000-00000A000000}"/>
    <cellStyle name=" 2" xfId="5" xr:uid="{00000000-0005-0000-0000-00000B000000}"/>
    <cellStyle name=" 2 2" xfId="10688" xr:uid="{00000000-0005-0000-0000-00000C000000}"/>
    <cellStyle name=" 2 2 2" xfId="17662" xr:uid="{00000000-0005-0000-0000-00000D000000}"/>
    <cellStyle name=" 2 3" xfId="10689" xr:uid="{00000000-0005-0000-0000-00000E000000}"/>
    <cellStyle name=" 2 3 2" xfId="17663" xr:uid="{00000000-0005-0000-0000-00000F000000}"/>
    <cellStyle name=" 2 4" xfId="10690" xr:uid="{00000000-0005-0000-0000-000010000000}"/>
    <cellStyle name=" 2 4 2" xfId="17664" xr:uid="{00000000-0005-0000-0000-000011000000}"/>
    <cellStyle name=" 2 5" xfId="10691" xr:uid="{00000000-0005-0000-0000-000012000000}"/>
    <cellStyle name=" 2 6" xfId="10692" xr:uid="{00000000-0005-0000-0000-000013000000}"/>
    <cellStyle name=" 3]_x000d__x000a_Zoomed=1_x000d__x000a_Row=104_x000d__x000a_Column=107_x000d__x000a_Height=302_x000d__x000a_Width=300_x000d__x000a_FontName=MS Sans Serif_x000d__x000a_FontStyle=0_x000d__x000a_FontSize=8_x000d__x000a_Prt" xfId="6" xr:uid="{00000000-0005-0000-0000-000014000000}"/>
    <cellStyle name="_01-21-51_MT บจ. เจ เอส จี" xfId="10752" xr:uid="{00000000-0005-0000-0000-0000C0000000}"/>
    <cellStyle name="_04-30-50_Annual นางวรรณา  รุจิสมนภา" xfId="10753" xr:uid="{00000000-0005-0000-0000-0000C1000000}"/>
    <cellStyle name="_08-21-49_บจ. เอส.เค. เรสซิเด้นซ์" xfId="10754" xr:uid="{00000000-0005-0000-0000-0000C2000000}"/>
    <cellStyle name="_08-22-49_Annual บจ.บูรพาโอสถ" xfId="10755" xr:uid="{00000000-0005-0000-0000-0000C3000000}"/>
    <cellStyle name="_1" xfId="35" xr:uid="{00000000-0005-0000-0000-0000C4000000}"/>
    <cellStyle name="_1 2" xfId="10756" xr:uid="{00000000-0005-0000-0000-0000C5000000}"/>
    <cellStyle name="_1 2 2" xfId="17699" xr:uid="{00000000-0005-0000-0000-0000C6000000}"/>
    <cellStyle name="_1 3" xfId="10757" xr:uid="{00000000-0005-0000-0000-0000C7000000}"/>
    <cellStyle name="_1 3 2" xfId="17700" xr:uid="{00000000-0005-0000-0000-0000C8000000}"/>
    <cellStyle name="_1 4" xfId="10758" xr:uid="{00000000-0005-0000-0000-0000C9000000}"/>
    <cellStyle name="_1 4 2" xfId="17701" xr:uid="{00000000-0005-0000-0000-0000CA000000}"/>
    <cellStyle name="_1 5" xfId="10759" xr:uid="{00000000-0005-0000-0000-0000CB000000}"/>
    <cellStyle name="_1 6" xfId="10760" xr:uid="{00000000-0005-0000-0000-0000CC000000}"/>
    <cellStyle name="_1.นันหจก.ปิรามิดก่อสร้าง" xfId="17702" xr:uid="{00000000-0005-0000-0000-0000CD000000}"/>
    <cellStyle name="_11NOV_TDR-ลี้นำสินปี51-ไถ่ถอน-พี่ติ๊ก" xfId="17703" xr:uid="{00000000-0005-0000-0000-0000CE000000}"/>
    <cellStyle name="_123" xfId="17704" xr:uid="{00000000-0005-0000-0000-0000CF000000}"/>
    <cellStyle name="_13총계자재" xfId="17705" xr:uid="{00000000-0005-0000-0000-0000D0000000}"/>
    <cellStyle name="_14총계" xfId="17706" xr:uid="{00000000-0005-0000-0000-0000D1000000}"/>
    <cellStyle name="_2" xfId="36" xr:uid="{00000000-0005-0000-0000-0000D2000000}"/>
    <cellStyle name="_2 2" xfId="10761" xr:uid="{00000000-0005-0000-0000-0000D3000000}"/>
    <cellStyle name="_2 2 2" xfId="17707" xr:uid="{00000000-0005-0000-0000-0000D4000000}"/>
    <cellStyle name="_2 3" xfId="10762" xr:uid="{00000000-0005-0000-0000-0000D5000000}"/>
    <cellStyle name="_2 3 2" xfId="17708" xr:uid="{00000000-0005-0000-0000-0000D6000000}"/>
    <cellStyle name="_2 4" xfId="10763" xr:uid="{00000000-0005-0000-0000-0000D7000000}"/>
    <cellStyle name="_2 4 2" xfId="17709" xr:uid="{00000000-0005-0000-0000-0000D8000000}"/>
    <cellStyle name="_2 5" xfId="10764" xr:uid="{00000000-0005-0000-0000-0000D9000000}"/>
    <cellStyle name="_2 6" xfId="10765" xr:uid="{00000000-0005-0000-0000-0000DA000000}"/>
    <cellStyle name="_20" xfId="37" xr:uid="{00000000-0005-0000-0000-0000DB000000}"/>
    <cellStyle name="_20_1" xfId="38" xr:uid="{00000000-0005-0000-0000-0000DC000000}"/>
    <cellStyle name="_20_1_CA_บริษัทฯพงษ์อินทัช" xfId="10766" xr:uid="{00000000-0005-0000-0000-0000DD000000}"/>
    <cellStyle name="_20_1_บจก.ลำพูนไชย" xfId="10767" xr:uid="{00000000-0005-0000-0000-0000DE000000}"/>
    <cellStyle name="_20_2" xfId="39" xr:uid="{00000000-0005-0000-0000-0000DF000000}"/>
    <cellStyle name="_20_2 2" xfId="10768" xr:uid="{00000000-0005-0000-0000-0000E0000000}"/>
    <cellStyle name="_20_2 3" xfId="10769" xr:uid="{00000000-0005-0000-0000-0000E1000000}"/>
    <cellStyle name="_20_2_01 พ.ต.ท.สมชาย คงตั้งจิตต์_อพาร์ทเม้นท์ให้เช่า_เงินกู้ (L ซื้อตึก) Self Employed" xfId="40" xr:uid="{00000000-0005-0000-0000-0000E2000000}"/>
    <cellStyle name="_20_2_01 พ.ต.ท.สมชาย คงตั้งจิตต์_อพาร์ทเม้นท์ให้เช่า_เงินกู้ (L ซื้อตึก) Self Employed 2" xfId="10770" xr:uid="{00000000-0005-0000-0000-0000E3000000}"/>
    <cellStyle name="_20_2_01 พ.ต.ท.สมชาย คงตั้งจิตต์_อพาร์ทเม้นท์ให้เช่า_เงินกู้ (L ซื้อตึก) Self Employed 3" xfId="10771" xr:uid="{00000000-0005-0000-0000-0000E4000000}"/>
    <cellStyle name="_20_2_01-21-51_MT บจ. เจ เอส จี" xfId="10772" xr:uid="{00000000-0005-0000-0000-0000E5000000}"/>
    <cellStyle name="_20_2_02 นางเฟื่องฟ้า วสุธาสวัสดิ์ (เปลี่ยนแปลง)" xfId="41" xr:uid="{00000000-0005-0000-0000-0000E6000000}"/>
    <cellStyle name="_20_2_02 นางเฟื่องฟ้า วสุธาสวัสดิ์ (เปลี่ยนแปลง) 2" xfId="10773" xr:uid="{00000000-0005-0000-0000-0000E7000000}"/>
    <cellStyle name="_20_2_02 นางเฟื่องฟ้า วสุธาสวัสดิ์ (เปลี่ยนแปลง) 3" xfId="10774" xr:uid="{00000000-0005-0000-0000-0000E8000000}"/>
    <cellStyle name="_20_2_02 นางเฟื่องฟ้า วสุธาสวัสดิ์ (เปลี่ยนแปลง) 4" xfId="10775" xr:uid="{00000000-0005-0000-0000-0000E9000000}"/>
    <cellStyle name="_20_2_02 นางเฟื่องฟ้า วสุธาสวัสดิ์ (เปลี่ยนแปลง) 5" xfId="10776" xr:uid="{00000000-0005-0000-0000-0000EA000000}"/>
    <cellStyle name="_20_2_03 นางจิตต์ภักดีและนายนวพล" xfId="42" xr:uid="{00000000-0005-0000-0000-0000EB000000}"/>
    <cellStyle name="_20_2_03 นางจิตต์ภักดีและนายนวพล 2" xfId="10777" xr:uid="{00000000-0005-0000-0000-0000EC000000}"/>
    <cellStyle name="_20_2_03 นางจิตต์ภักดีและนายนวพล 3" xfId="10778" xr:uid="{00000000-0005-0000-0000-0000ED000000}"/>
    <cellStyle name="_20_2_03 นางจิตต์ภักดีและนายนวพล 4" xfId="10779" xr:uid="{00000000-0005-0000-0000-0000EE000000}"/>
    <cellStyle name="_20_2_03 นางจิตต์ภักดีและนายนวพล 5" xfId="10780" xr:uid="{00000000-0005-0000-0000-0000EF000000}"/>
    <cellStyle name="_20_2_03 นายอเนก เต็งเจริญ_ค้าของชำและข้าวสาร_สินเชื่อหมุนเวียน (OD) Self Employed" xfId="43" xr:uid="{00000000-0005-0000-0000-0000F0000000}"/>
    <cellStyle name="_20_2_03 นายอเนก เต็งเจริญ_ค้าของชำและข้าวสาร_สินเชื่อหมุนเวียน (OD) Self Employed 2" xfId="10781" xr:uid="{00000000-0005-0000-0000-0000F1000000}"/>
    <cellStyle name="_20_2_03 นายอเนก เต็งเจริญ_ค้าของชำและข้าวสาร_สินเชื่อหมุนเวียน (OD) Self Employed 3" xfId="10782" xr:uid="{00000000-0005-0000-0000-0000F2000000}"/>
    <cellStyle name="_20_2_04 บจ.เอนเทค สิมิลัน_ค้าถังบำบัด_ค้ำประกันซื้อเชื่อ (LG)" xfId="44" xr:uid="{00000000-0005-0000-0000-0000F3000000}"/>
    <cellStyle name="_20_2_04 บจ.เอนเทค สิมิลัน_ค้าถังบำบัด_ค้ำประกันซื้อเชื่อ (LG) 2" xfId="10783" xr:uid="{00000000-0005-0000-0000-0000F4000000}"/>
    <cellStyle name="_20_2_04 บจ.เอนเทค สิมิลัน_ค้าถังบำบัด_ค้ำประกันซื้อเชื่อ (LG) 3" xfId="10784" xr:uid="{00000000-0005-0000-0000-0000F5000000}"/>
    <cellStyle name="_20_2_04 บจ.เอนเทค สิมิลัน_ค้าถังบำบัด_ค้ำประกันซื้อเชื่อ (LG) 4" xfId="10785" xr:uid="{00000000-0005-0000-0000-0000F6000000}"/>
    <cellStyle name="_20_2_04 บจ.เอนเทค สิมิลัน_ค้าถังบำบัด_ค้ำประกันซื้อเชื่อ (LG) 5" xfId="10786" xr:uid="{00000000-0005-0000-0000-0000F7000000}"/>
    <cellStyle name="_20_2_04-10-49_นายแพทย์เศรษฐกานต์  อัตถากรพันธ์" xfId="10787" xr:uid="{00000000-0005-0000-0000-0000F8000000}"/>
    <cellStyle name="_20_2_05-10-49_บจ. เซฟ เทรด อินเตอร์เนชั่นแนล" xfId="10788" xr:uid="{00000000-0005-0000-0000-0000F9000000}"/>
    <cellStyle name="_20_2_05-31-49_Annual บจ.วี อาร์ พลาสติก" xfId="10789" xr:uid="{00000000-0005-0000-0000-0000FA000000}"/>
    <cellStyle name="_20_2_06-30-49_Annual บจ. ธนวรรณ การ์เม้นท์" xfId="10790" xr:uid="{00000000-0005-0000-0000-0000FB000000}"/>
    <cellStyle name="_20_2_07-25-49_Annual บจ. สมพลเบดดิ้ง แอนด์ แมทเทรส อินดัสตรี" xfId="10791" xr:uid="{00000000-0005-0000-0000-0000FC000000}"/>
    <cellStyle name="_20_2_11NOV_TDR-ลี้นำสินปี51-ไถ่ถอน-พี่ติ๊ก" xfId="17710" xr:uid="{00000000-0005-0000-0000-0000FD000000}"/>
    <cellStyle name="_20_2_13 แบบฟอร์มจัดชั้น Qualitative" xfId="45" xr:uid="{00000000-0005-0000-0000-0000FE000000}"/>
    <cellStyle name="_20_2_13 แบบฟอร์มจัดชั้น Qualitative 2" xfId="10792" xr:uid="{00000000-0005-0000-0000-0000FF000000}"/>
    <cellStyle name="_20_2_13 แบบฟอร์มจัดชั้น Qualitative 3" xfId="10793" xr:uid="{00000000-0005-0000-0000-000000010000}"/>
    <cellStyle name="_20_2_13 หจก.ส.ชุ่มชัย ซัพพลาย" xfId="46" xr:uid="{00000000-0005-0000-0000-000001010000}"/>
    <cellStyle name="_20_2_13 หจก.ส.ชุ่มชัย ซัพพลาย 2" xfId="10794" xr:uid="{00000000-0005-0000-0000-000002010000}"/>
    <cellStyle name="_20_2_13 หจก.ส.ชุ่มชัย ซัพพลาย 3" xfId="10795" xr:uid="{00000000-0005-0000-0000-000003010000}"/>
    <cellStyle name="_20_2_13 หจก.ส.ชุ่มชัย ซัพพลาย 4" xfId="10796" xr:uid="{00000000-0005-0000-0000-000004010000}"/>
    <cellStyle name="_20_2_13 หจก.ส.ชุ่มชัย ซัพพลาย 5" xfId="10797" xr:uid="{00000000-0005-0000-0000-000005010000}"/>
    <cellStyle name="_20_2_164สหกรณ์ออมทรัพย์หน่วยบัญชาการสงครามพิเศษ จำกัด" xfId="47" xr:uid="{00000000-0005-0000-0000-000006010000}"/>
    <cellStyle name="_20_2_17 พลตรีพรเทพและนางมัณฑนา" xfId="48" xr:uid="{00000000-0005-0000-0000-000007010000}"/>
    <cellStyle name="_20_2_17 พลตรีพรเทพและนางมัณฑนา 2" xfId="10798" xr:uid="{00000000-0005-0000-0000-000008010000}"/>
    <cellStyle name="_20_2_17 พลตรีพรเทพและนางมัณฑนา 3" xfId="10799" xr:uid="{00000000-0005-0000-0000-000009010000}"/>
    <cellStyle name="_20_2_31 นายสมชาย รุ่งตระกูลชัย" xfId="49" xr:uid="{00000000-0005-0000-0000-00000A010000}"/>
    <cellStyle name="_20_2_31 นายสมชาย รุ่งตระกูลชัย 2" xfId="10800" xr:uid="{00000000-0005-0000-0000-00000B010000}"/>
    <cellStyle name="_20_2_31 นายสมชาย รุ่งตระกูลชัย 3" xfId="10801" xr:uid="{00000000-0005-0000-0000-00000C010000}"/>
    <cellStyle name="_20_2_31 นายสมชาย รุ่งตระกูลชัย 4" xfId="10802" xr:uid="{00000000-0005-0000-0000-00000D010000}"/>
    <cellStyle name="_20_2_31 นายสมชาย รุ่งตระกูลชัย 5" xfId="10803" xr:uid="{00000000-0005-0000-0000-00000E010000}"/>
    <cellStyle name="_20_2_505_Graph" xfId="50" xr:uid="{00000000-0005-0000-0000-00000F010000}"/>
    <cellStyle name="_20_2_505_Graph 2" xfId="10804" xr:uid="{00000000-0005-0000-0000-000010010000}"/>
    <cellStyle name="_20_2_505_Graph 3" xfId="10805" xr:uid="{00000000-0005-0000-0000-000011010000}"/>
    <cellStyle name="_20_2_505_Graph10" xfId="51" xr:uid="{00000000-0005-0000-0000-000012010000}"/>
    <cellStyle name="_20_2_505_Graph10 2" xfId="10806" xr:uid="{00000000-0005-0000-0000-000013010000}"/>
    <cellStyle name="_20_2_505_Graph10 3" xfId="10807" xr:uid="{00000000-0005-0000-0000-000014010000}"/>
    <cellStyle name="_20_2_5นายประสิทธิ์นางณรรฐวรรณประภัสสรพิทยา(2)" xfId="52" xr:uid="{00000000-0005-0000-0000-000015010000}"/>
    <cellStyle name="_20_2_AN บจก.ไทยโมโนเรล . NEW." xfId="10808" xr:uid="{00000000-0005-0000-0000-000016010000}"/>
    <cellStyle name="_20_2_Ann โรงงานสมุดฯ" xfId="10809" xr:uid="{00000000-0005-0000-0000-000017010000}"/>
    <cellStyle name="_20_2_Annual Review RA3+RB1" xfId="17711" xr:uid="{00000000-0005-0000-0000-000018010000}"/>
    <cellStyle name="_20_2_Book1" xfId="10810" xr:uid="{00000000-0005-0000-0000-000019010000}"/>
    <cellStyle name="_20_2_Book2" xfId="10811" xr:uid="{00000000-0005-0000-0000-00001A010000}"/>
    <cellStyle name="_20_2_CA Midcap_บจ.วิจิตรณรงค์ งานหินกอง" xfId="10812" xr:uid="{00000000-0005-0000-0000-00001B010000}"/>
    <cellStyle name="_20_2_CA Platinum 28 ตค48" xfId="10813" xr:uid="{00000000-0005-0000-0000-00001C010000}"/>
    <cellStyle name="_20_2_CA SMALLCAP_เค.เอ็ม.พร๊อพเพอร์ตี้_ปป49" xfId="10814" xr:uid="{00000000-0005-0000-0000-00001D010000}"/>
    <cellStyle name="_20_2_CA SMALLCAP_พาณิชย์  นพ.สุทัศน์" xfId="10815" xr:uid="{00000000-0005-0000-0000-00001E010000}"/>
    <cellStyle name="_20_2_CA SMALLCAP_พาณิชย์  นายอิทธิพงศ์ นิมิตชูชัย" xfId="10816" xr:uid="{00000000-0005-0000-0000-00001F010000}"/>
    <cellStyle name="_20_2_CA SMALLCAP_พาณิชย์  บจ.หยี่ต๋า" xfId="10817" xr:uid="{00000000-0005-0000-0000-000020010000}"/>
    <cellStyle name="_20_2_CA SMALLCAP_พาส409เอ็นจิเนียริ่ง_สุขุมวิทสำโรง" xfId="10818" xr:uid="{00000000-0005-0000-0000-000021010000}"/>
    <cellStyle name="_20_2_CA SMALLCAP_มัชรูม_ธาตุทอง" xfId="10819" xr:uid="{00000000-0005-0000-0000-000022010000}"/>
    <cellStyle name="_20_2_CA SMALLCAP_มัชรูม_ธาตุทอง_CA SMALLCAP_ยูทีพลาสติก_ปป" xfId="10820" xr:uid="{00000000-0005-0000-0000-000023010000}"/>
    <cellStyle name="_20_2_CA SMALLCAP_มัชรูม_ธาตุทอง_CA SMALLCAP_ศิริพงษ์ผลิตภัณฑ์ซิเมนต์" xfId="10821" xr:uid="{00000000-0005-0000-0000-000024010000}"/>
    <cellStyle name="_20_2_CA SMALLCAP_มัชรูม_ธาตุทอง_CA SMALLCAP_ศิริพงษ์ผลิตภัณฑ์ซิเมนต์_ปป" xfId="10822" xr:uid="{00000000-0005-0000-0000-000025010000}"/>
    <cellStyle name="_20_2_CA SMALLCAP_มัชรูม_ธาตุทอง_Self Employ_อภิชัย" xfId="10823" xr:uid="{00000000-0005-0000-0000-000026010000}"/>
    <cellStyle name="_20_2_CA SMALLCAP_มัชรูม_ธาตุทอง_บีเอ็มลักกี้2" xfId="10824" xr:uid="{00000000-0005-0000-0000-000027010000}"/>
    <cellStyle name="_20_2_CA SMALLCAP_ศรีพัฒนกิจก่อสร้าง" xfId="10825" xr:uid="{00000000-0005-0000-0000-000028010000}"/>
    <cellStyle name="_20_2_CA SMALLCAP_ศิริพงษ์ผลิตภัณฑ์ซิเมนต์" xfId="10826" xr:uid="{00000000-0005-0000-0000-000029010000}"/>
    <cellStyle name="_20_2_CA SMALLCAP_สินีนาฎ" xfId="10827" xr:uid="{00000000-0005-0000-0000-00002A010000}"/>
    <cellStyle name="_20_2_CA SMALLCAP_หจก_จีกู๊ดวัน" xfId="10828" xr:uid="{00000000-0005-0000-0000-00002B010000}"/>
    <cellStyle name="_20_2_CA SMALLCAP_เอสวีเอ็นจิเนียริ่ง" xfId="10829" xr:uid="{00000000-0005-0000-0000-00002C010000}"/>
    <cellStyle name="_20_2_CA_Mid Cap สกายไลน์ แลบฯ" xfId="10832" xr:uid="{00000000-0005-0000-0000-000030010000}"/>
    <cellStyle name="_20_2_CA_บริษัท 505 โภคภัณฑ์ จำกัด และในเครือ" xfId="54" xr:uid="{00000000-0005-0000-0000-000031010000}"/>
    <cellStyle name="_20_2_CA_บริษัท 505 โภคภัณฑ์ จำกัด และในเครือ 2" xfId="10833" xr:uid="{00000000-0005-0000-0000-000032010000}"/>
    <cellStyle name="_20_2_CA_บริษัท 505 โภคภัณฑ์ จำกัด และในเครือ 3" xfId="10834" xr:uid="{00000000-0005-0000-0000-000033010000}"/>
    <cellStyle name="_20_2_CA_บริษัทฯพงษ์อินทัช" xfId="10835" xr:uid="{00000000-0005-0000-0000-000034010000}"/>
    <cellStyle name="_20_2_CA.สดชื่นเคมี" xfId="53" xr:uid="{00000000-0005-0000-0000-00002D010000}"/>
    <cellStyle name="_20_2_CA.สดชื่นเคมี 2" xfId="10830" xr:uid="{00000000-0005-0000-0000-00002E010000}"/>
    <cellStyle name="_20_2_CA.สดชื่นเคมี 3" xfId="10831" xr:uid="{00000000-0005-0000-0000-00002F010000}"/>
    <cellStyle name="_20_2_CAMC_2009_แบล็ก ทิป ไดวิ่ง-ฟอร์มใหม่." xfId="17712" xr:uid="{00000000-0005-0000-0000-000035010000}"/>
    <cellStyle name="_20_2_cfกำลังการผลิต อโยธยา ฟู้ด 1" xfId="55" xr:uid="{00000000-0005-0000-0000-000036010000}"/>
    <cellStyle name="_20_2_CJ03-0000 บจ แอพพลายเค็ม (ป)" xfId="56" xr:uid="{00000000-0005-0000-0000-000037010000}"/>
    <cellStyle name="_20_2_CJ03-0000 บจ แอพพลายเค็ม (ป) 2" xfId="10836" xr:uid="{00000000-0005-0000-0000-000038010000}"/>
    <cellStyle name="_20_2_CJ03-0000 บจ แอพพลายเค็ม (ป) 3" xfId="10837" xr:uid="{00000000-0005-0000-0000-000039010000}"/>
    <cellStyle name="_20_2_CRR_นายนิพนธ์  รจเรขไพจิต" xfId="10838" xr:uid="{00000000-0005-0000-0000-00003A010000}"/>
    <cellStyle name="_20_2_Feb09-ลี้นำสิน ปี52-พี่ติ๊ก" xfId="17713" xr:uid="{00000000-0005-0000-0000-00003B010000}"/>
    <cellStyle name="_20_2_Form CA for SME over 35 MB_160709(1)" xfId="57" xr:uid="{00000000-0005-0000-0000-00003C010000}"/>
    <cellStyle name="_20_2_Form CA for SME over 35 MB_160709(1) 2" xfId="10839" xr:uid="{00000000-0005-0000-0000-00003D010000}"/>
    <cellStyle name="_20_2_Form CA for SME over 35 MB_160709(1) 3" xfId="10840" xr:uid="{00000000-0005-0000-0000-00003E010000}"/>
    <cellStyle name="_20_2_Form CA for SME over 35 MB_160709(1) 4" xfId="10841" xr:uid="{00000000-0005-0000-0000-00003F010000}"/>
    <cellStyle name="_20_2_Form CA for SME over 35 MB_160709(1) 5" xfId="10842" xr:uid="{00000000-0005-0000-0000-000040010000}"/>
    <cellStyle name="_20_2_FROM_Qualitative ระเบียบ42_50" xfId="10843" xr:uid="{00000000-0005-0000-0000-000041010000}"/>
    <cellStyle name="_20_2_Maduzi spreadsheet" xfId="10844" xr:uid="{00000000-0005-0000-0000-000042010000}"/>
    <cellStyle name="_20_2_Q วัฒนาฯ 2011" xfId="17714" xr:uid="{00000000-0005-0000-0000-000043010000}"/>
    <cellStyle name="_20_2_Self_ลัดดา_ขายของเด็กเล่น_วังบูรพา" xfId="58" xr:uid="{00000000-0005-0000-0000-000045010000}"/>
    <cellStyle name="_20_2_self- นายชวลิตฯ" xfId="10845" xr:uid="{00000000-0005-0000-0000-000044010000}"/>
    <cellStyle name="_20_2_SME_บจ.เจ้าคุณ พาสท์แอนด์เซอร์วิส_ซ่อมรถยกง_หัวตะเข้ลาดกระบัง" xfId="59" xr:uid="{00000000-0005-0000-0000-000046010000}"/>
    <cellStyle name="_20_2_SME_บจ.เชิงชัย_รับเหมาก่อสร้าง__แจ้งวัฒนะ" xfId="60" xr:uid="{00000000-0005-0000-0000-000047010000}"/>
    <cellStyle name="_20_2_SME_บจ.ดานิลี่ ฟาร์ อีสต์_ผลิตโครงสร้างโลหะ_สะพานควาย" xfId="61" xr:uid="{00000000-0005-0000-0000-000048010000}"/>
    <cellStyle name="_20_2_SME_บจ.ดานิลี่ ฟาร์ อีสต์_ผลิตโครงสร้างโลหะ_สะพานควาย_01-21-51_MT บจ. เจ เอส จี" xfId="10846" xr:uid="{00000000-0005-0000-0000-000049010000}"/>
    <cellStyle name="_20_2_SME_บจ.ดานิลี่ ฟาร์ อีสต์_ผลิตโครงสร้างโลหะ_สะพานควาย_FROM_Qualitative ระเบียบ42_50" xfId="10847" xr:uid="{00000000-0005-0000-0000-00004A010000}"/>
    <cellStyle name="_20_2_SME_บจ.บีทามส์ โซลูชั่น_ออกแบบติดตั้งระบบบำรุงรักษา_ย่อยคลองตัน" xfId="62" xr:uid="{00000000-0005-0000-0000-00004B010000}"/>
    <cellStyle name="_20_2_SME_บจ.รักษ์วิศวกรรม_รับจ้างวางระบบ_สี่แยกอ่อนนุช" xfId="63" xr:uid="{00000000-0005-0000-0000-00004C010000}"/>
    <cellStyle name="_20_2_SME_บจ.ส.วารินบริการ_ปั๊มน้ำมัน_ธรรมศาสตร์รังสิต" xfId="64" xr:uid="{00000000-0005-0000-0000-00004D010000}"/>
    <cellStyle name="_20_2_Spread Sheet SEM1" xfId="10848" xr:uid="{00000000-0005-0000-0000-00004E010000}"/>
    <cellStyle name="_20_2_Spread Sheet SME3.1" xfId="10849" xr:uid="{00000000-0005-0000-0000-00004F010000}"/>
    <cellStyle name="_20_2_TDR CAMC V.I.International 7-4-255244(ต.ย.)" xfId="17715" xr:uid="{00000000-0005-0000-0000-000050010000}"/>
    <cellStyle name="_20_2_TDR CAMC เพทาย 2009" xfId="17716" xr:uid="{00000000-0005-0000-0000-000051010000}"/>
    <cellStyle name="_20_2_TDR09072552" xfId="17717" xr:uid="{00000000-0005-0000-0000-000052010000}"/>
    <cellStyle name="_20_2_กลุ่ม วาย บี อาร์เค-ธ.ค.51" xfId="17718" xr:uid="{00000000-0005-0000-0000-000053010000}"/>
    <cellStyle name="_20_2_ซิกม่าดีไซน์1" xfId="10850" xr:uid="{00000000-0005-0000-0000-000054010000}"/>
    <cellStyle name="_20_2_เซไกคัลเลอร์" xfId="10851" xr:uid="{00000000-0005-0000-0000-000055010000}"/>
    <cellStyle name="_20_2_ดร.พิเชษฐ_edit" xfId="10852" xr:uid="{00000000-0005-0000-0000-000056010000}"/>
    <cellStyle name="_20_2_ดับเบิ้ลโกลด์2" xfId="10853" xr:uid="{00000000-0005-0000-0000-000057010000}"/>
    <cellStyle name="_20_2_ตัวอย่าง LBD" xfId="10854" xr:uid="{00000000-0005-0000-0000-000058010000}"/>
    <cellStyle name="_20_2_ถนนจันทน์-สมบูรณ์" xfId="10855" xr:uid="{00000000-0005-0000-0000-000059010000}"/>
    <cellStyle name="_20_2_ทบทวนTDR CAMC V.I.International 7-4-52" xfId="17719" xr:uid="{00000000-0005-0000-0000-00005A010000}"/>
    <cellStyle name="_20_2_ธันยาภรณ์" xfId="10856" xr:uid="{00000000-0005-0000-0000-00005B010000}"/>
    <cellStyle name="_20_2_นส วาสนา นิพพยะ" xfId="65" xr:uid="{00000000-0005-0000-0000-00005C010000}"/>
    <cellStyle name="_20_2_นายธวัชชัย เจริญชัยชนะกิจ" xfId="66" xr:uid="{00000000-0005-0000-0000-00005D010000}"/>
    <cellStyle name="_20_2_นายภูริพงศ์  รงศิริกุล" xfId="10857" xr:uid="{00000000-0005-0000-0000-00005E010000}"/>
    <cellStyle name="_20_2_แนบพะงัน 3" xfId="17720" xr:uid="{00000000-0005-0000-0000-00005F010000}"/>
    <cellStyle name="_20_2_บจ.สยามโบกี้_LG ซอง" xfId="10858" xr:uid="{00000000-0005-0000-0000-000060010000}"/>
    <cellStyle name="_20_2_บจก.ลำพูนไชย" xfId="10859" xr:uid="{00000000-0005-0000-0000-000061010000}"/>
    <cellStyle name="_20_2_บริษัท เค.เอส.อี คอนสตรัคชั่น  จำกัด. Full From.ส่งพี่อู้ด." xfId="10860" xr:uid="{00000000-0005-0000-0000-000062010000}"/>
    <cellStyle name="_20_2_บุญชู (หมู)" xfId="10861" xr:uid="{00000000-0005-0000-0000-000063010000}"/>
    <cellStyle name="_20_2_ปานดวงใจ" xfId="10862" xr:uid="{00000000-0005-0000-0000-000064010000}"/>
    <cellStyle name="_20_2_เปลี่ยนแปลง - บจ.เอ็กเซลล์ฯ" xfId="10863" xr:uid="{00000000-0005-0000-0000-000065010000}"/>
    <cellStyle name="_20_2_เปลี่ยนแปลง-เอสซีแอลฯ" xfId="10864" xr:uid="{00000000-0005-0000-0000-000066010000}"/>
    <cellStyle name="_20_2_มร.26 นพ.สุทัศน์" xfId="10865" xr:uid="{00000000-0005-0000-0000-000067010000}"/>
    <cellStyle name="_20_2_มาดูซิA1-A3" xfId="10866" xr:uid="{00000000-0005-0000-0000-000068010000}"/>
    <cellStyle name="_20_2_แลนด์ &amp; ดรีม (CA)" xfId="10867" xr:uid="{00000000-0005-0000-0000-000069010000}"/>
    <cellStyle name="_20_2_วันทนา ดุษฎีวณิชสุข" xfId="10868" xr:uid="{00000000-0005-0000-0000-00006A010000}"/>
    <cellStyle name="_20_2_วิเชียรไดนามิค3" xfId="10869" xr:uid="{00000000-0005-0000-0000-00006B010000}"/>
    <cellStyle name="_20_2_วุฒิภัณฑ์-บางแค(ร้บรองเครดิต)" xfId="17721" xr:uid="{00000000-0005-0000-0000-00006C010000}"/>
    <cellStyle name="_20_2_ศรีพัฒนกิจก่อสร้าง-new" xfId="10870" xr:uid="{00000000-0005-0000-0000-00006D010000}"/>
    <cellStyle name="_20_2_อส6" xfId="67" xr:uid="{00000000-0005-0000-0000-00006E010000}"/>
    <cellStyle name="_20_2_อินโนวา ซอฟท์แวร์" xfId="10871" xr:uid="{00000000-0005-0000-0000-00006F010000}"/>
    <cellStyle name="_20_3" xfId="68" xr:uid="{00000000-0005-0000-0000-000070010000}"/>
    <cellStyle name="_20_3_01-21-51_MT บจ. เจ เอส จี" xfId="10872" xr:uid="{00000000-0005-0000-0000-000071010000}"/>
    <cellStyle name="_20_3_04-10-49_นายแพทย์เศรษฐกานต์  อัตถากรพันธ์" xfId="10873" xr:uid="{00000000-0005-0000-0000-000072010000}"/>
    <cellStyle name="_20_3_05-10-49_บจ. เซฟ เทรด อินเตอร์เนชั่นแนล" xfId="10874" xr:uid="{00000000-0005-0000-0000-000073010000}"/>
    <cellStyle name="_20_3_05-31-49_Annual บจ.วี อาร์ พลาสติก" xfId="10875" xr:uid="{00000000-0005-0000-0000-000074010000}"/>
    <cellStyle name="_20_3_06-30-49_Annual บจ. ธนวรรณ การ์เม้นท์" xfId="10876" xr:uid="{00000000-0005-0000-0000-000075010000}"/>
    <cellStyle name="_20_3_07-25-49_Annual บจ. สมพลเบดดิ้ง แอนด์ แมทเทรส อินดัสตรี" xfId="10877" xr:uid="{00000000-0005-0000-0000-000076010000}"/>
    <cellStyle name="_20_3_11NOV_TDR-ลี้นำสินปี51-ไถ่ถอน-พี่ติ๊ก" xfId="17722" xr:uid="{00000000-0005-0000-0000-000077010000}"/>
    <cellStyle name="_20_3_13 แบบฟอร์มจัดชั้น Qualitative" xfId="69" xr:uid="{00000000-0005-0000-0000-000078010000}"/>
    <cellStyle name="_20_3_164สหกรณ์ออมทรัพย์หน่วยบัญชาการสงครามพิเศษ จำกัด" xfId="70" xr:uid="{00000000-0005-0000-0000-000079010000}"/>
    <cellStyle name="_20_3_505_Graph" xfId="71" xr:uid="{00000000-0005-0000-0000-00007A010000}"/>
    <cellStyle name="_20_3_505_Graph10" xfId="72" xr:uid="{00000000-0005-0000-0000-00007B010000}"/>
    <cellStyle name="_20_3_5นายประสิทธิ์นางณรรฐวรรณประภัสสรพิทยา(2)" xfId="73" xr:uid="{00000000-0005-0000-0000-00007C010000}"/>
    <cellStyle name="_20_3_AN บจก.ไทยโมโนเรล . NEW." xfId="10878" xr:uid="{00000000-0005-0000-0000-00007D010000}"/>
    <cellStyle name="_20_3_Ann โรงงานสมุดฯ" xfId="10879" xr:uid="{00000000-0005-0000-0000-00007E010000}"/>
    <cellStyle name="_20_3_Annual - บจ.โพลิเมอร์ฯ" xfId="10880" xr:uid="{00000000-0005-0000-0000-00007F010000}"/>
    <cellStyle name="_20_3_Annual Review RA3+RB1" xfId="17723" xr:uid="{00000000-0005-0000-0000-000080010000}"/>
    <cellStyle name="_20_3_Book1" xfId="10881" xr:uid="{00000000-0005-0000-0000-000081010000}"/>
    <cellStyle name="_20_3_Book2" xfId="10882" xr:uid="{00000000-0005-0000-0000-000082010000}"/>
    <cellStyle name="_20_3_CA Midcap_บจ.วิจิตรณรงค์ งานหินกอง" xfId="10883" xr:uid="{00000000-0005-0000-0000-000083010000}"/>
    <cellStyle name="_20_3_CA Platinum 28 ตค48" xfId="10884" xr:uid="{00000000-0005-0000-0000-000084010000}"/>
    <cellStyle name="_20_3_CA SMALLCAP_เค.เอ็ม.พร๊อพเพอร์ตี้_ปป49" xfId="10885" xr:uid="{00000000-0005-0000-0000-000085010000}"/>
    <cellStyle name="_20_3_CA SMALLCAP_พาณิชย์  นพ.สุทัศน์" xfId="10886" xr:uid="{00000000-0005-0000-0000-000086010000}"/>
    <cellStyle name="_20_3_CA SMALLCAP_พาณิชย์  นายอิทธิพงศ์ นิมิตชูชัย" xfId="10887" xr:uid="{00000000-0005-0000-0000-000087010000}"/>
    <cellStyle name="_20_3_CA SMALLCAP_พาณิชย์  บจ.หยี่ต๋า" xfId="10888" xr:uid="{00000000-0005-0000-0000-000088010000}"/>
    <cellStyle name="_20_3_CA SMALLCAP_พาส409เอ็นจิเนียริ่ง_สุขุมวิทสำโรง" xfId="10889" xr:uid="{00000000-0005-0000-0000-000089010000}"/>
    <cellStyle name="_20_3_CA SMALLCAP_มัชรูม_ธาตุทอง" xfId="10890" xr:uid="{00000000-0005-0000-0000-00008A010000}"/>
    <cellStyle name="_20_3_CA SMALLCAP_ศรีพัฒนกิจก่อสร้าง" xfId="10891" xr:uid="{00000000-0005-0000-0000-00008B010000}"/>
    <cellStyle name="_20_3_CA SMALLCAP_ศิริพงษ์ผลิตภัณฑ์ซิเมนต์" xfId="10892" xr:uid="{00000000-0005-0000-0000-00008C010000}"/>
    <cellStyle name="_20_3_CA SMALLCAP_สินีนาฎ" xfId="10893" xr:uid="{00000000-0005-0000-0000-00008D010000}"/>
    <cellStyle name="_20_3_CA SMALLCAP_หจก_จีกู๊ดวัน" xfId="10894" xr:uid="{00000000-0005-0000-0000-00008E010000}"/>
    <cellStyle name="_20_3_CA SMALLCAP_เอสวีเอ็นจิเนียริ่ง" xfId="10895" xr:uid="{00000000-0005-0000-0000-00008F010000}"/>
    <cellStyle name="_20_3_CA_Mid Cap สกายไลน์ แลบฯ" xfId="10896" xr:uid="{00000000-0005-0000-0000-000091010000}"/>
    <cellStyle name="_20_3_CA_ซี.แอล.เอส.อินดัสเทรียล" xfId="75" xr:uid="{00000000-0005-0000-0000-000092010000}"/>
    <cellStyle name="_20_3_CA_บริษัท 505 โภคภัณฑ์ จำกัด และในเครือ" xfId="76" xr:uid="{00000000-0005-0000-0000-000093010000}"/>
    <cellStyle name="_20_3_CA_บริษัทฯพงษ์อินทัช" xfId="10897" xr:uid="{00000000-0005-0000-0000-000094010000}"/>
    <cellStyle name="_20_3_CA.สดชื่นเคมี" xfId="74" xr:uid="{00000000-0005-0000-0000-000090010000}"/>
    <cellStyle name="_20_3_CAMC_2009_แบล็ก ทิป ไดวิ่ง-ฟอร์มใหม่." xfId="17724" xr:uid="{00000000-0005-0000-0000-000095010000}"/>
    <cellStyle name="_20_3_cfกำลังการผลิต อโยธยา ฟู้ด 1" xfId="77" xr:uid="{00000000-0005-0000-0000-000096010000}"/>
    <cellStyle name="_20_3_CJ03-0000 บจ แอพพลายเค็ม (ป)" xfId="78" xr:uid="{00000000-0005-0000-0000-000097010000}"/>
    <cellStyle name="_20_3_CRR_นายนิพนธ์  รจเรขไพจิต" xfId="10898" xr:uid="{00000000-0005-0000-0000-000098010000}"/>
    <cellStyle name="_20_3_Feb09-ลี้นำสิน ปี52-พี่ติ๊ก" xfId="17725" xr:uid="{00000000-0005-0000-0000-000099010000}"/>
    <cellStyle name="_20_3_Form CA for SME over 35 MB_160709(1)" xfId="79" xr:uid="{00000000-0005-0000-0000-00009A010000}"/>
    <cellStyle name="_20_3_FROM_Qualitative ระเบียบ42_50" xfId="10899" xr:uid="{00000000-0005-0000-0000-00009B010000}"/>
    <cellStyle name="_20_3_Maduzi spreadsheet" xfId="10900" xr:uid="{00000000-0005-0000-0000-00009C010000}"/>
    <cellStyle name="_20_3_Q วัฒนาฯ 2011" xfId="17726" xr:uid="{00000000-0005-0000-0000-00009D010000}"/>
    <cellStyle name="_20_3_RickGrade นางกิ่งกาญจน์" xfId="80" xr:uid="{00000000-0005-0000-0000-00009E010000}"/>
    <cellStyle name="_20_3_RickGrade นางสาวลัดดา" xfId="81" xr:uid="{00000000-0005-0000-0000-00009F010000}"/>
    <cellStyle name="_20_3_Self_ลัดดา_ขายของเด็กเล่น_วังบูรพา" xfId="82" xr:uid="{00000000-0005-0000-0000-0000A1010000}"/>
    <cellStyle name="_20_3_Self_ลัดดา_ขายของเด็กเล่น_วังบูรพา.xls แผนภูมิ 1" xfId="83" xr:uid="{00000000-0005-0000-0000-0000A2010000}"/>
    <cellStyle name="_20_3_self- นายชวลิตฯ" xfId="10901" xr:uid="{00000000-0005-0000-0000-0000A0010000}"/>
    <cellStyle name="_20_3_SME_ทิพย์_หอพักให้เช่า_สะพานใหม่ดอนเมือง" xfId="84" xr:uid="{00000000-0005-0000-0000-0000A3010000}"/>
    <cellStyle name="_20_3_SME_บจ.เจ้าคุณ พาสท์แอนด์เซอร์วิส_ซ่อมรถยกง_หัวตะเข้ลาดกระบัง" xfId="85" xr:uid="{00000000-0005-0000-0000-0000A4010000}"/>
    <cellStyle name="_20_3_SME_บจ.เชิงชัย_รับเหมาก่อสร้าง__แจ้งวัฒนะ" xfId="86" xr:uid="{00000000-0005-0000-0000-0000A5010000}"/>
    <cellStyle name="_20_3_SME_บจ.ดานิลี่ ฟาร์ อีสต์_ผลิตโครงสร้างโลหะ_สะพานควาย" xfId="87" xr:uid="{00000000-0005-0000-0000-0000A6010000}"/>
    <cellStyle name="_20_3_SME_บจ.บีทามส์ โซลูชั่น_ออกแบบติดตั้งระบบบำรุงรักษา_ย่อยคลองตัน" xfId="88" xr:uid="{00000000-0005-0000-0000-0000A7010000}"/>
    <cellStyle name="_20_3_SME_บจ.รักษ์วิศวกรรม_รับจ้างวางระบบ_สี่แยกอ่อนนุช" xfId="89" xr:uid="{00000000-0005-0000-0000-0000A8010000}"/>
    <cellStyle name="_20_3_SME_บจ.ส.วารินบริการ_ปั๊มน้ำมัน_ธรรมศาสตร์รังสิต" xfId="90" xr:uid="{00000000-0005-0000-0000-0000A9010000}"/>
    <cellStyle name="_20_3_SME_หจก.สหะภัณฑ์ทรงพล_จำหน่ายรถอีซูซุ_กาญจนบุรี" xfId="91" xr:uid="{00000000-0005-0000-0000-0000AA010000}"/>
    <cellStyle name="_20_3_SME_หจก.สุพรรณหงษ์_ผลิตพลาสติก_ปากเกร็ด" xfId="92" xr:uid="{00000000-0005-0000-0000-0000AB010000}"/>
    <cellStyle name="_20_3_Spread Sheet SEM1" xfId="10902" xr:uid="{00000000-0005-0000-0000-0000AC010000}"/>
    <cellStyle name="_20_3_Spread Sheet SME3.1" xfId="10903" xr:uid="{00000000-0005-0000-0000-0000AD010000}"/>
    <cellStyle name="_20_3_TDR CAMC V.I.International 7-4-255244(ต.ย.)" xfId="17727" xr:uid="{00000000-0005-0000-0000-0000AE010000}"/>
    <cellStyle name="_20_3_TDR CAMC เพทาย 2009" xfId="17728" xr:uid="{00000000-0005-0000-0000-0000AF010000}"/>
    <cellStyle name="_20_3_TDR09072552" xfId="17729" xr:uid="{00000000-0005-0000-0000-0000B0010000}"/>
    <cellStyle name="_20_3_กลุ่ม วาย บี อาร์เค-ธ.ค.51" xfId="17730" xr:uid="{00000000-0005-0000-0000-0000B1010000}"/>
    <cellStyle name="_20_3_เซไกคัลเลอร์" xfId="10904" xr:uid="{00000000-0005-0000-0000-0000B2010000}"/>
    <cellStyle name="_20_3_ดร.พิเชษฐ_edit" xfId="10905" xr:uid="{00000000-0005-0000-0000-0000B3010000}"/>
    <cellStyle name="_20_3_ตัวอย่าง LBD" xfId="10906" xr:uid="{00000000-0005-0000-0000-0000B4010000}"/>
    <cellStyle name="_20_3_ถนนจันทน์-สมบูรณ์" xfId="10907" xr:uid="{00000000-0005-0000-0000-0000B5010000}"/>
    <cellStyle name="_20_3_ทบทวนTDR CAMC V.I.International 7-4-52" xfId="17731" xr:uid="{00000000-0005-0000-0000-0000B6010000}"/>
    <cellStyle name="_20_3_ธันยาภรณ์" xfId="10908" xr:uid="{00000000-0005-0000-0000-0000B7010000}"/>
    <cellStyle name="_20_3_นส วาสนา นิพพยะ" xfId="93" xr:uid="{00000000-0005-0000-0000-0000B8010000}"/>
    <cellStyle name="_20_3_นางประพิมพ์ ศรีตระกูล และนายยุทธนา ศรีตระกูล " xfId="94" xr:uid="{00000000-0005-0000-0000-0000B9010000}"/>
    <cellStyle name="_20_3_นางประพิมพ์ ศรีตระกูล และนายยุทธนา ศรีตระกูล  2" xfId="95" xr:uid="{00000000-0005-0000-0000-0000BA010000}"/>
    <cellStyle name="_20_3_นางประพิมพ์ ศรีตระกูล และนายยุทธนา ศรีตระกูล  3" xfId="96" xr:uid="{00000000-0005-0000-0000-0000BB010000}"/>
    <cellStyle name="_20_3_นางประพิมพ์ ศรีตระกูล และนายยุทธนา ศรีตระกูล  4" xfId="17732" xr:uid="{00000000-0005-0000-0000-0000BC010000}"/>
    <cellStyle name="_20_3_นางประพิมพ์ ศรีตระกูล และนายยุทธนา ศรีตระกูล  5" xfId="17733" xr:uid="{00000000-0005-0000-0000-0000BD010000}"/>
    <cellStyle name="_20_3_นางประพิมพ์ ศรีตระกูล และนายยุทธนา ศรีตระกูล _1" xfId="97" xr:uid="{00000000-0005-0000-0000-0000BE010000}"/>
    <cellStyle name="_20_3_นางประไพ ชาติอนุลักษณ์" xfId="98" xr:uid="{00000000-0005-0000-0000-0000BF010000}"/>
    <cellStyle name="_20_3_นายธวัชชัย เจริญชัยชนะกิจ" xfId="99" xr:uid="{00000000-0005-0000-0000-0000C0010000}"/>
    <cellStyle name="_20_3_นายภูริพงศ์  รงศิริกุล" xfId="10909" xr:uid="{00000000-0005-0000-0000-0000C1010000}"/>
    <cellStyle name="_20_3_แนบพะงัน 3" xfId="17734" xr:uid="{00000000-0005-0000-0000-0000C2010000}"/>
    <cellStyle name="_20_3_บจ.สยามโบกี้_LG ซอง" xfId="10910" xr:uid="{00000000-0005-0000-0000-0000C3010000}"/>
    <cellStyle name="_20_3_บจก.ลำพูนไชย" xfId="10911" xr:uid="{00000000-0005-0000-0000-0000C4010000}"/>
    <cellStyle name="_20_3_บริษัท เค.เอส.อี คอนสตรัคชั่น  จำกัด. Full From.ส่งพี่อู้ด." xfId="10912" xr:uid="{00000000-0005-0000-0000-0000C5010000}"/>
    <cellStyle name="_20_3_บริษัท ราชสีมาเพชรทวี จำกัด (เปลี่ยนแปลงอัตราดอกเบี้ย)" xfId="100" xr:uid="{00000000-0005-0000-0000-0000C6010000}"/>
    <cellStyle name="_20_3_บริษัท รุ่งเรืองพัฒนา ห้องเย็น ใหม่ ขอเพิ่ม" xfId="101" xr:uid="{00000000-0005-0000-0000-0000C7010000}"/>
    <cellStyle name="_20_3_บันทึก_โคราชพร็อพเพอร์ตี้" xfId="102" xr:uid="{00000000-0005-0000-0000-0000C8010000}"/>
    <cellStyle name="_20_3_บันทึกข้อโต้แย้ง" xfId="103" xr:uid="{00000000-0005-0000-0000-0000C9010000}"/>
    <cellStyle name="_20_3_บุญชู (หมู)" xfId="10913" xr:uid="{00000000-0005-0000-0000-0000CA010000}"/>
    <cellStyle name="_20_3_ใบนำส่ง คณะอนุกรรมการสินเชื่อ" xfId="104" xr:uid="{00000000-0005-0000-0000-0000CB010000}"/>
    <cellStyle name="_20_3_ปานดวงใจ" xfId="10914" xr:uid="{00000000-0005-0000-0000-0000CC010000}"/>
    <cellStyle name="_20_3_เปลี่ยนแปลง - บจ.เอ็กเซลล์ฯ" xfId="10915" xr:uid="{00000000-0005-0000-0000-0000CD010000}"/>
    <cellStyle name="_20_3_เปลี่ยนแปลง สินเจริญยางยนต์" xfId="105" xr:uid="{00000000-0005-0000-0000-0000CE010000}"/>
    <cellStyle name="_20_3_เปลี่ยนแปลง-เอสซีแอลฯ" xfId="10916" xr:uid="{00000000-0005-0000-0000-0000CF010000}"/>
    <cellStyle name="_20_3_มร.26 นพ.สุทัศน์" xfId="10917" xr:uid="{00000000-0005-0000-0000-0000D0010000}"/>
    <cellStyle name="_20_3_มาดูซิA1-A3" xfId="10918" xr:uid="{00000000-0005-0000-0000-0000D1010000}"/>
    <cellStyle name="_20_3_แลนด์ &amp; ดรีม (CA)" xfId="10919" xr:uid="{00000000-0005-0000-0000-0000D2010000}"/>
    <cellStyle name="_20_3_วันทนา ดุษฎีวณิชสุข" xfId="10920" xr:uid="{00000000-0005-0000-0000-0000D3010000}"/>
    <cellStyle name="_20_3_วิชัย อัศวจารุเดช" xfId="106" xr:uid="{00000000-0005-0000-0000-0000D4010000}"/>
    <cellStyle name="_20_3_วิเชียรไดนามิค3" xfId="10921" xr:uid="{00000000-0005-0000-0000-0000D5010000}"/>
    <cellStyle name="_20_3_วุฒิภัณฑ์-บางแค(ร้บรองเครดิต)" xfId="17735" xr:uid="{00000000-0005-0000-0000-0000D6010000}"/>
    <cellStyle name="_20_3_ศรีพัฒนกิจก่อสร้าง-new" xfId="10922" xr:uid="{00000000-0005-0000-0000-0000D7010000}"/>
    <cellStyle name="_20_3_อส6" xfId="107" xr:uid="{00000000-0005-0000-0000-0000D8010000}"/>
    <cellStyle name="_20_3_อินโนวา ซอฟท์แวร์" xfId="10923" xr:uid="{00000000-0005-0000-0000-0000D9010000}"/>
    <cellStyle name="_3" xfId="108" xr:uid="{00000000-0005-0000-0000-0000DA010000}"/>
    <cellStyle name="_3 2" xfId="10924" xr:uid="{00000000-0005-0000-0000-0000DB010000}"/>
    <cellStyle name="_3 3" xfId="10925" xr:uid="{00000000-0005-0000-0000-0000DC010000}"/>
    <cellStyle name="_3 4" xfId="10926" xr:uid="{00000000-0005-0000-0000-0000DD010000}"/>
    <cellStyle name="_3 5" xfId="10927" xr:uid="{00000000-0005-0000-0000-0000DE010000}"/>
    <cellStyle name="_3 6" xfId="17736" xr:uid="{00000000-0005-0000-0000-0000DF010000}"/>
    <cellStyle name="_3.1_Navamin9" xfId="10928" xr:uid="{00000000-0005-0000-0000-0000E0010000}"/>
    <cellStyle name="_3.1_Navamin9_Maduzi spreadsheet" xfId="10929" xr:uid="{00000000-0005-0000-0000-0000E1010000}"/>
    <cellStyle name="_3.1_Navamin9_บจ.ลอเสนน์ (ประเทศไทย)_2-2-50" xfId="10930" xr:uid="{00000000-0005-0000-0000-0000E2010000}"/>
    <cellStyle name="_3.1_Navamin9_บจ.ลอเสนน์ (ประเทศไทย)_2-2-50_Maduzi spreadsheet" xfId="10931" xr:uid="{00000000-0005-0000-0000-0000E3010000}"/>
    <cellStyle name="_3.1_Navamin9_บจ.ลอเสนน์ (ประเทศไทย)_2-2-50_บีเอ็มลักกี้2" xfId="10932" xr:uid="{00000000-0005-0000-0000-0000E4010000}"/>
    <cellStyle name="_3.1_Navamin9_บจ.ลอเสนน์ (ประเทศไทย)_2-50" xfId="10933" xr:uid="{00000000-0005-0000-0000-0000E5010000}"/>
    <cellStyle name="_3.1_Navamin9_บีเอ็มลักกี้2" xfId="10934" xr:uid="{00000000-0005-0000-0000-0000E6010000}"/>
    <cellStyle name="_505_Graph" xfId="109" xr:uid="{00000000-0005-0000-0000-0000E7010000}"/>
    <cellStyle name="_505_Graph10" xfId="110" xr:uid="{00000000-0005-0000-0000-0000E8010000}"/>
    <cellStyle name="_505-1" xfId="111" xr:uid="{00000000-0005-0000-0000-0000E9010000}"/>
    <cellStyle name="_A&amp;V" xfId="10935" xr:uid="{00000000-0005-0000-0000-0000EA010000}"/>
    <cellStyle name="_A3.1" xfId="112" xr:uid="{00000000-0005-0000-0000-0000EB010000}"/>
    <cellStyle name="_AN บจก.ไทยโมโนเรล . NEW." xfId="10936" xr:uid="{00000000-0005-0000-0000-0000EC010000}"/>
    <cellStyle name="_ANN รง.สมุดสยาม" xfId="10937" xr:uid="{00000000-0005-0000-0000-0000ED010000}"/>
    <cellStyle name="_ANN โรงงานสมุดสยาม" xfId="10938" xr:uid="{00000000-0005-0000-0000-0000EE010000}"/>
    <cellStyle name="_Ann โรงงานสมุดฯ" xfId="10939" xr:uid="{00000000-0005-0000-0000-0000EF010000}"/>
    <cellStyle name="_Annual-full-08-2006" xfId="113" xr:uid="{00000000-0005-0000-0000-0000F0010000}"/>
    <cellStyle name="_Annual-full-08-2006 2" xfId="10940" xr:uid="{00000000-0005-0000-0000-0000F1010000}"/>
    <cellStyle name="_Annual-full-08-2006 3" xfId="10941" xr:uid="{00000000-0005-0000-0000-0000F2010000}"/>
    <cellStyle name="_Annual-full-08-2006 4" xfId="10942" xr:uid="{00000000-0005-0000-0000-0000F3010000}"/>
    <cellStyle name="_BB2" xfId="114" xr:uid="{00000000-0005-0000-0000-0000F4010000}"/>
    <cellStyle name="_Book1" xfId="17737" xr:uid="{00000000-0005-0000-0000-0000F5010000}"/>
    <cellStyle name="_budget - operation update 201208" xfId="10943" xr:uid="{00000000-0005-0000-0000-0000F6010000}"/>
    <cellStyle name="_C1" xfId="115" xr:uid="{00000000-0005-0000-0000-0000F7010000}"/>
    <cellStyle name="_C1-C3" xfId="116" xr:uid="{00000000-0005-0000-0000-0000F8010000}"/>
    <cellStyle name="_C1-C3 2" xfId="10944" xr:uid="{00000000-0005-0000-0000-0000F9010000}"/>
    <cellStyle name="_C1-C3 3" xfId="10945" xr:uid="{00000000-0005-0000-0000-0000FA010000}"/>
    <cellStyle name="_C1-C3 4" xfId="10946" xr:uid="{00000000-0005-0000-0000-0000FB010000}"/>
    <cellStyle name="_C1-C4" xfId="117" xr:uid="{00000000-0005-0000-0000-0000FC010000}"/>
    <cellStyle name="_C1-C4 2" xfId="10947" xr:uid="{00000000-0005-0000-0000-0000FD010000}"/>
    <cellStyle name="_C1-C4 3" xfId="10948" xr:uid="{00000000-0005-0000-0000-0000FE010000}"/>
    <cellStyle name="_C1-C4 4" xfId="10949" xr:uid="{00000000-0005-0000-0000-0000FF010000}"/>
    <cellStyle name="_CA &amp; CF_Para Development-May 2007" xfId="118" xr:uid="{00000000-0005-0000-0000-000000020000}"/>
    <cellStyle name="_CA &amp; CF_Para Development-May 2007 10" xfId="17738" xr:uid="{00000000-0005-0000-0000-000001020000}"/>
    <cellStyle name="_CA &amp; CF_Para Development-May 2007 2" xfId="9758" xr:uid="{00000000-0005-0000-0000-000002020000}"/>
    <cellStyle name="_CA &amp; CF_Para Development-May 2007 2 2" xfId="9759" xr:uid="{00000000-0005-0000-0000-000003020000}"/>
    <cellStyle name="_CA &amp; CF_Para Development-May 2007 2 3" xfId="9760" xr:uid="{00000000-0005-0000-0000-000004020000}"/>
    <cellStyle name="_CA &amp; CF_Para Development-May 2007 2 4" xfId="9761" xr:uid="{00000000-0005-0000-0000-000005020000}"/>
    <cellStyle name="_CA &amp; CF_Para Development-May 2007 2 5" xfId="9762" xr:uid="{00000000-0005-0000-0000-000006020000}"/>
    <cellStyle name="_CA &amp; CF_Para Development-May 2007 2 6" xfId="17739" xr:uid="{00000000-0005-0000-0000-000007020000}"/>
    <cellStyle name="_CA &amp; CF_Para Development-May 2007 2 7" xfId="17740" xr:uid="{00000000-0005-0000-0000-000008020000}"/>
    <cellStyle name="_CA &amp; CF_Para Development-May 2007 3" xfId="9763" xr:uid="{00000000-0005-0000-0000-000009020000}"/>
    <cellStyle name="_CA &amp; CF_Para Development-May 2007 4" xfId="9764" xr:uid="{00000000-0005-0000-0000-00000A020000}"/>
    <cellStyle name="_CA &amp; CF_Para Development-May 2007 5" xfId="9765" xr:uid="{00000000-0005-0000-0000-00000B020000}"/>
    <cellStyle name="_CA &amp; CF_Para Development-May 2007 6" xfId="10950" xr:uid="{00000000-0005-0000-0000-00000C020000}"/>
    <cellStyle name="_CA &amp; CF_Para Development-May 2007 7" xfId="17741" xr:uid="{00000000-0005-0000-0000-00000D020000}"/>
    <cellStyle name="_CA &amp; CF_Para Development-May 2007 8" xfId="17742" xr:uid="{00000000-0005-0000-0000-00000E020000}"/>
    <cellStyle name="_CA &amp; CF_Para Development-May 2007 9" xfId="17743" xr:uid="{00000000-0005-0000-0000-00000F020000}"/>
    <cellStyle name="_CA &amp; CF_Para Development-May 2007_AR_โรงสีธัญญาทรัพย์ ธค.50เข้าคณะ" xfId="119" xr:uid="{00000000-0005-0000-0000-000010020000}"/>
    <cellStyle name="_CA &amp; CF_Para Development-May 2007_AR_โรงสีธัญญาทรัพย์ ธค.50เข้าคณะ 10" xfId="17744" xr:uid="{00000000-0005-0000-0000-000011020000}"/>
    <cellStyle name="_CA &amp; CF_Para Development-May 2007_AR_โรงสีธัญญาทรัพย์ ธค.50เข้าคณะ 2" xfId="9766" xr:uid="{00000000-0005-0000-0000-000012020000}"/>
    <cellStyle name="_CA &amp; CF_Para Development-May 2007_AR_โรงสีธัญญาทรัพย์ ธค.50เข้าคณะ 2 2" xfId="9767" xr:uid="{00000000-0005-0000-0000-000013020000}"/>
    <cellStyle name="_CA &amp; CF_Para Development-May 2007_AR_โรงสีธัญญาทรัพย์ ธค.50เข้าคณะ 2 3" xfId="9768" xr:uid="{00000000-0005-0000-0000-000014020000}"/>
    <cellStyle name="_CA &amp; CF_Para Development-May 2007_AR_โรงสีธัญญาทรัพย์ ธค.50เข้าคณะ 2 4" xfId="9769" xr:uid="{00000000-0005-0000-0000-000015020000}"/>
    <cellStyle name="_CA &amp; CF_Para Development-May 2007_AR_โรงสีธัญญาทรัพย์ ธค.50เข้าคณะ 2 5" xfId="9770" xr:uid="{00000000-0005-0000-0000-000016020000}"/>
    <cellStyle name="_CA &amp; CF_Para Development-May 2007_AR_โรงสีธัญญาทรัพย์ ธค.50เข้าคณะ 2 6" xfId="17745" xr:uid="{00000000-0005-0000-0000-000017020000}"/>
    <cellStyle name="_CA &amp; CF_Para Development-May 2007_AR_โรงสีธัญญาทรัพย์ ธค.50เข้าคณะ 2 7" xfId="17746" xr:uid="{00000000-0005-0000-0000-000018020000}"/>
    <cellStyle name="_CA &amp; CF_Para Development-May 2007_AR_โรงสีธัญญาทรัพย์ ธค.50เข้าคณะ 3" xfId="9771" xr:uid="{00000000-0005-0000-0000-000019020000}"/>
    <cellStyle name="_CA &amp; CF_Para Development-May 2007_AR_โรงสีธัญญาทรัพย์ ธค.50เข้าคณะ 4" xfId="9772" xr:uid="{00000000-0005-0000-0000-00001A020000}"/>
    <cellStyle name="_CA &amp; CF_Para Development-May 2007_AR_โรงสีธัญญาทรัพย์ ธค.50เข้าคณะ 5" xfId="9773" xr:uid="{00000000-0005-0000-0000-00001B020000}"/>
    <cellStyle name="_CA &amp; CF_Para Development-May 2007_AR_โรงสีธัญญาทรัพย์ ธค.50เข้าคณะ 6" xfId="10951" xr:uid="{00000000-0005-0000-0000-00001C020000}"/>
    <cellStyle name="_CA &amp; CF_Para Development-May 2007_AR_โรงสีธัญญาทรัพย์ ธค.50เข้าคณะ 7" xfId="17747" xr:uid="{00000000-0005-0000-0000-00001D020000}"/>
    <cellStyle name="_CA &amp; CF_Para Development-May 2007_AR_โรงสีธัญญาทรัพย์ ธค.50เข้าคณะ 8" xfId="17748" xr:uid="{00000000-0005-0000-0000-00001E020000}"/>
    <cellStyle name="_CA &amp; CF_Para Development-May 2007_AR_โรงสีธัญญาทรัพย์ ธค.50เข้าคณะ 9" xfId="17749" xr:uid="{00000000-0005-0000-0000-00001F020000}"/>
    <cellStyle name="_CA &amp; CF_Para Development-May 2007_CA จารุพงษ์51" xfId="120" xr:uid="{00000000-0005-0000-0000-000020020000}"/>
    <cellStyle name="_CA &amp; CF_Para Development-May 2007_CA จารุพงษ์51 10" xfId="17750" xr:uid="{00000000-0005-0000-0000-000021020000}"/>
    <cellStyle name="_CA &amp; CF_Para Development-May 2007_CA จารุพงษ์51 2" xfId="9774" xr:uid="{00000000-0005-0000-0000-000022020000}"/>
    <cellStyle name="_CA &amp; CF_Para Development-May 2007_CA จารุพงษ์51 2 2" xfId="9775" xr:uid="{00000000-0005-0000-0000-000023020000}"/>
    <cellStyle name="_CA &amp; CF_Para Development-May 2007_CA จารุพงษ์51 2 3" xfId="9776" xr:uid="{00000000-0005-0000-0000-000024020000}"/>
    <cellStyle name="_CA &amp; CF_Para Development-May 2007_CA จารุพงษ์51 2 4" xfId="9777" xr:uid="{00000000-0005-0000-0000-000025020000}"/>
    <cellStyle name="_CA &amp; CF_Para Development-May 2007_CA จารุพงษ์51 2 5" xfId="9778" xr:uid="{00000000-0005-0000-0000-000026020000}"/>
    <cellStyle name="_CA &amp; CF_Para Development-May 2007_CA จารุพงษ์51 2 6" xfId="17751" xr:uid="{00000000-0005-0000-0000-000027020000}"/>
    <cellStyle name="_CA &amp; CF_Para Development-May 2007_CA จารุพงษ์51 2 7" xfId="17752" xr:uid="{00000000-0005-0000-0000-000028020000}"/>
    <cellStyle name="_CA &amp; CF_Para Development-May 2007_CA จารุพงษ์51 3" xfId="9779" xr:uid="{00000000-0005-0000-0000-000029020000}"/>
    <cellStyle name="_CA &amp; CF_Para Development-May 2007_CA จารุพงษ์51 4" xfId="9780" xr:uid="{00000000-0005-0000-0000-00002A020000}"/>
    <cellStyle name="_CA &amp; CF_Para Development-May 2007_CA จารุพงษ์51 5" xfId="9781" xr:uid="{00000000-0005-0000-0000-00002B020000}"/>
    <cellStyle name="_CA &amp; CF_Para Development-May 2007_CA จารุพงษ์51 6" xfId="10952" xr:uid="{00000000-0005-0000-0000-00002C020000}"/>
    <cellStyle name="_CA &amp; CF_Para Development-May 2007_CA จารุพงษ์51 7" xfId="17753" xr:uid="{00000000-0005-0000-0000-00002D020000}"/>
    <cellStyle name="_CA &amp; CF_Para Development-May 2007_CA จารุพงษ์51 8" xfId="17754" xr:uid="{00000000-0005-0000-0000-00002E020000}"/>
    <cellStyle name="_CA &amp; CF_Para Development-May 2007_CA จารุพงษ์51 9" xfId="17755" xr:uid="{00000000-0005-0000-0000-00002F020000}"/>
    <cellStyle name="_CA &amp; CF_Para Development-May 2007_CA หจก.สุรินทร์เกิดกิจ" xfId="121" xr:uid="{00000000-0005-0000-0000-000030020000}"/>
    <cellStyle name="_CA Midcap_บจ.วิจิตรณรงค์ งานหินกอง" xfId="10953" xr:uid="{00000000-0005-0000-0000-000031020000}"/>
    <cellStyle name="_CA Midcap_สยามโบกี้" xfId="10954" xr:uid="{00000000-0005-0000-0000-000032020000}"/>
    <cellStyle name="_CA New บจ.สยามโบกี้" xfId="10955" xr:uid="{00000000-0005-0000-0000-000033020000}"/>
    <cellStyle name="_CA SMALLCAP_เค.เอ็ม.พร๊อพเพอร์ตี้_ปป49" xfId="10956" xr:uid="{00000000-0005-0000-0000-000034020000}"/>
    <cellStyle name="_CA จารุพงษ์_Base" xfId="122" xr:uid="{00000000-0005-0000-0000-000035020000}"/>
    <cellStyle name="_CA_Mid Cap สกายไลน์ แลบฯ" xfId="10963" xr:uid="{00000000-0005-0000-0000-000040020000}"/>
    <cellStyle name="_CA_NEW_บริษัท ภูมอมิลค์ จำกัด" xfId="124" xr:uid="{00000000-0005-0000-0000-000041020000}"/>
    <cellStyle name="_CA_ซี.แอล.เอส.อินดัสเทรียล" xfId="125" xr:uid="{00000000-0005-0000-0000-000042020000}"/>
    <cellStyle name="_CA_บริษัท 505 โภคภัณฑ์ จำกัด และในเครือ" xfId="126" xr:uid="{00000000-0005-0000-0000-000043020000}"/>
    <cellStyle name="_CA_โรงสีธัญญาทรัพย์" xfId="127" xr:uid="{00000000-0005-0000-0000-000044020000}"/>
    <cellStyle name="_CA_สหกรณ์กค.49" xfId="128" xr:uid="{00000000-0005-0000-0000-000045020000}"/>
    <cellStyle name="_CA- บจ.ไทย ซินคอน แอนด์ ซัพพลาย" xfId="10957" xr:uid="{00000000-0005-0000-0000-000036020000}"/>
    <cellStyle name="_CA.สดชื่นเคมี" xfId="123" xr:uid="{00000000-0005-0000-0000-000037020000}"/>
    <cellStyle name="_CA.สดชื่นเคมี 2" xfId="10958" xr:uid="{00000000-0005-0000-0000-000038020000}"/>
    <cellStyle name="_CA.สดชื่นเคมี 2 2" xfId="17756" xr:uid="{00000000-0005-0000-0000-000039020000}"/>
    <cellStyle name="_CA.สดชื่นเคมี 3" xfId="10959" xr:uid="{00000000-0005-0000-0000-00003A020000}"/>
    <cellStyle name="_CA.สดชื่นเคมี 3 2" xfId="17757" xr:uid="{00000000-0005-0000-0000-00003B020000}"/>
    <cellStyle name="_CA.สดชื่นเคมี 4" xfId="10960" xr:uid="{00000000-0005-0000-0000-00003C020000}"/>
    <cellStyle name="_CA.สดชื่นเคมี 4 2" xfId="17758" xr:uid="{00000000-0005-0000-0000-00003D020000}"/>
    <cellStyle name="_CA.สดชื่นเคมี 5" xfId="10961" xr:uid="{00000000-0005-0000-0000-00003E020000}"/>
    <cellStyle name="_CA.สดชื่นเคมี 6" xfId="10962" xr:uid="{00000000-0005-0000-0000-00003F020000}"/>
    <cellStyle name="_CAPEX94_laroux_laroux_1" xfId="129" xr:uid="{00000000-0005-0000-0000-000046020000}"/>
    <cellStyle name="_CCG FORM 28_07_08_13.48" xfId="130" xr:uid="{00000000-0005-0000-0000-000047020000}"/>
    <cellStyle name="_CCG FORM 28_07_08_13.48 2" xfId="10964" xr:uid="{00000000-0005-0000-0000-000048020000}"/>
    <cellStyle name="_CCG FORM 28_07_08_13.48 3" xfId="10965" xr:uid="{00000000-0005-0000-0000-000049020000}"/>
    <cellStyle name="_CCG FORM 28_07_08_13.48 4" xfId="10966" xr:uid="{00000000-0005-0000-0000-00004A020000}"/>
    <cellStyle name="_CHAI1_FORM~ขอข้อมูล (วบย.)" xfId="131" xr:uid="{00000000-0005-0000-0000-00004B020000}"/>
    <cellStyle name="_CHAI1_FORM~ขอข้อมูล (วบย.) 2" xfId="10967" xr:uid="{00000000-0005-0000-0000-00004C020000}"/>
    <cellStyle name="_CHAI1_FORM~ขอข้อมูล (วบย.) 2 2" xfId="17759" xr:uid="{00000000-0005-0000-0000-00004D020000}"/>
    <cellStyle name="_CHAI1_FORM~ขอข้อมูล (วบย.) 3" xfId="10968" xr:uid="{00000000-0005-0000-0000-00004E020000}"/>
    <cellStyle name="_CHAI1_FORM~ขอข้อมูล (วบย.) 3 2" xfId="17760" xr:uid="{00000000-0005-0000-0000-00004F020000}"/>
    <cellStyle name="_CHAI1_FORM~ขอข้อมูล (วบย.) 4" xfId="10969" xr:uid="{00000000-0005-0000-0000-000050020000}"/>
    <cellStyle name="_CHAI1_FORM~ขอข้อมูล (วบย.) 4 2" xfId="17761" xr:uid="{00000000-0005-0000-0000-000051020000}"/>
    <cellStyle name="_CHAI1_FORM~ขอข้อมูล (วบย.) 5" xfId="10970" xr:uid="{00000000-0005-0000-0000-000052020000}"/>
    <cellStyle name="_CHAI1_FORM~ขอข้อมูล (วบย.) 6" xfId="10971" xr:uid="{00000000-0005-0000-0000-000053020000}"/>
    <cellStyle name="_click moderntrade" xfId="10972" xr:uid="{00000000-0005-0000-0000-000054020000}"/>
    <cellStyle name="_CONST  NATTON   FORM" xfId="10973" xr:uid="{00000000-0005-0000-0000-000055020000}"/>
    <cellStyle name="_CONTROL PLAN" xfId="17762" xr:uid="{00000000-0005-0000-0000-000056020000}"/>
    <cellStyle name="_Copy of budget-mcom" xfId="10974" xr:uid="{00000000-0005-0000-0000-000057020000}"/>
    <cellStyle name="_Copy of lg tdr" xfId="132" xr:uid="{00000000-0005-0000-0000-000058020000}"/>
    <cellStyle name="_Copy of การแบ่งสาขาดูแลของ Sale 28-1-52" xfId="10975" xr:uid="{00000000-0005-0000-0000-000059020000}"/>
    <cellStyle name="_Copy of นิรันดร 2" xfId="17763" xr:uid="{00000000-0005-0000-0000-00005A020000}"/>
    <cellStyle name="_CRR&amp;Q" xfId="17764" xr:uid="{00000000-0005-0000-0000-00005B020000}"/>
    <cellStyle name="_Fin_Chokchai" xfId="133" xr:uid="{00000000-0005-0000-0000-00005C020000}"/>
    <cellStyle name="_Form CA for SME over 35 MB_160709(1)" xfId="134" xr:uid="{00000000-0005-0000-0000-00005D020000}"/>
    <cellStyle name="_Form CA for SME over 35 MB_160709(1) 2" xfId="10976" xr:uid="{00000000-0005-0000-0000-00005E020000}"/>
    <cellStyle name="_Form CA for SME over 35 MB_160709(1) 3" xfId="10977" xr:uid="{00000000-0005-0000-0000-00005F020000}"/>
    <cellStyle name="_Form CA for SME over 35 MB_160709(1) 4" xfId="10978" xr:uid="{00000000-0005-0000-0000-000060020000}"/>
    <cellStyle name="_Form CA for SME over 35 MB_240709" xfId="135" xr:uid="{00000000-0005-0000-0000-000061020000}"/>
    <cellStyle name="_Form CA for SME over 35 MB_240809" xfId="136" xr:uid="{00000000-0005-0000-0000-000062020000}"/>
    <cellStyle name="_Form CA for SME over 35 MB_300709" xfId="137" xr:uid="{00000000-0005-0000-0000-000063020000}"/>
    <cellStyle name="_Form CA for SME over 35 MB_300709 2" xfId="10979" xr:uid="{00000000-0005-0000-0000-000064020000}"/>
    <cellStyle name="_Form CA for SME over 35 MB_300709 3" xfId="10980" xr:uid="{00000000-0005-0000-0000-000065020000}"/>
    <cellStyle name="_Form CA for SME over 35 MB_300709 4" xfId="10981" xr:uid="{00000000-0005-0000-0000-000066020000}"/>
    <cellStyle name="_form LG" xfId="138" xr:uid="{00000000-0005-0000-0000-000067020000}"/>
    <cellStyle name="_Format_ยอดขาย_ji" xfId="10982" xr:uid="{00000000-0005-0000-0000-000068020000}"/>
    <cellStyle name="_Full Form Annual Review 2007" xfId="10983" xr:uid="{00000000-0005-0000-0000-000069020000}"/>
    <cellStyle name="_Full Form Annual Review 200720" xfId="10984" xr:uid="{00000000-0005-0000-0000-00006A020000}"/>
    <cellStyle name="_FULL FORM_Annual Review 2006" xfId="10985" xr:uid="{00000000-0005-0000-0000-00006B020000}"/>
    <cellStyle name="_Green Light_Chang Aoun" xfId="139" xr:uid="{00000000-0005-0000-0000-00006C020000}"/>
    <cellStyle name="_l" xfId="140" xr:uid="{00000000-0005-0000-0000-00006D020000}"/>
    <cellStyle name="_laroux_laroux" xfId="141" xr:uid="{00000000-0005-0000-0000-00006E020000}"/>
    <cellStyle name="_LG_TDR" xfId="142" xr:uid="{00000000-0005-0000-0000-00006F020000}"/>
    <cellStyle name="_LG11" xfId="143" xr:uid="{00000000-0005-0000-0000-000070020000}"/>
    <cellStyle name="_LG11 2" xfId="9782" xr:uid="{00000000-0005-0000-0000-000071020000}"/>
    <cellStyle name="_LG11 2 2" xfId="9783" xr:uid="{00000000-0005-0000-0000-000072020000}"/>
    <cellStyle name="_LG11 2 3" xfId="9784" xr:uid="{00000000-0005-0000-0000-000073020000}"/>
    <cellStyle name="_LG11 2 4" xfId="9785" xr:uid="{00000000-0005-0000-0000-000074020000}"/>
    <cellStyle name="_LG11 2 5" xfId="9786" xr:uid="{00000000-0005-0000-0000-000075020000}"/>
    <cellStyle name="_LG11 3" xfId="9787" xr:uid="{00000000-0005-0000-0000-000076020000}"/>
    <cellStyle name="_LG11 4" xfId="9788" xr:uid="{00000000-0005-0000-0000-000077020000}"/>
    <cellStyle name="_LG11 5" xfId="9789" xr:uid="{00000000-0005-0000-0000-000078020000}"/>
    <cellStyle name="_LG11 6" xfId="10986" xr:uid="{00000000-0005-0000-0000-000079020000}"/>
    <cellStyle name="_LG11_Annual Review RA3+RB1" xfId="17765" xr:uid="{00000000-0005-0000-0000-00007A020000}"/>
    <cellStyle name="_LG11_BID KIT AUGUST 2547" xfId="144" xr:uid="{00000000-0005-0000-0000-00007B020000}"/>
    <cellStyle name="_LG11_CAMC_2009_แบล็ก ทิป ไดวิ่ง-ฟอร์มใหม่." xfId="17766" xr:uid="{00000000-0005-0000-0000-00007C020000}"/>
    <cellStyle name="_LG11_Feb09-ลี้นำสิน ปี52-พี่ติ๊ก" xfId="17767" xr:uid="{00000000-0005-0000-0000-00007D020000}"/>
    <cellStyle name="_LG11_KIT 2006  LG ซอง 4สค.49ต่ออายุฉบับเดิม" xfId="145" xr:uid="{00000000-0005-0000-0000-00007E020000}"/>
    <cellStyle name="_LG11_KIT 2006  LG สัญญา 13 ก.ย.49" xfId="146" xr:uid="{00000000-0005-0000-0000-00007F020000}"/>
    <cellStyle name="_LG11_KIT LG ซื้อเชื่อ1 ฉบับ 16 ก.ย.48" xfId="147" xr:uid="{00000000-0005-0000-0000-000080020000}"/>
    <cellStyle name="_LG11_KIT LG ซื้อเชื่อ1 ฉบับ 6ม.ค. 49" xfId="148" xr:uid="{00000000-0005-0000-0000-000081020000}"/>
    <cellStyle name="_LG11_KIT รับรองเครดิตกรมทางหลวงชนบทform RO ใหม่" xfId="149" xr:uid="{00000000-0005-0000-0000-000082020000}"/>
    <cellStyle name="_LG11_KIT สรุปภาระหนี้ 7 ส.ค.49" xfId="150" xr:uid="{00000000-0005-0000-0000-000083020000}"/>
    <cellStyle name="_LG11_KIT-LG ซื้อเชื่อ ต่ออายุ 8มีค.48" xfId="151" xr:uid="{00000000-0005-0000-0000-000084020000}"/>
    <cellStyle name="_LG11_lg ซอง  20 ลบ. ม.ค.48" xfId="152" xr:uid="{00000000-0005-0000-0000-000085020000}"/>
    <cellStyle name="_LG11_LG ฟอร์มใหม่ 23 ธ.ค. 47" xfId="153" xr:uid="{00000000-0005-0000-0000-000086020000}"/>
    <cellStyle name="_LG11_LG ฟอร์มใหม่ 23 ธ.ค. 47 2" xfId="9790" xr:uid="{00000000-0005-0000-0000-000087020000}"/>
    <cellStyle name="_LG11_LG ฟอร์มใหม่ 23 ธ.ค. 47 2 2" xfId="9791" xr:uid="{00000000-0005-0000-0000-000088020000}"/>
    <cellStyle name="_LG11_LG ฟอร์มใหม่ 23 ธ.ค. 47 2 3" xfId="9792" xr:uid="{00000000-0005-0000-0000-000089020000}"/>
    <cellStyle name="_LG11_LG ฟอร์มใหม่ 23 ธ.ค. 47 2 4" xfId="9793" xr:uid="{00000000-0005-0000-0000-00008A020000}"/>
    <cellStyle name="_LG11_LG ฟอร์มใหม่ 23 ธ.ค. 47 2 5" xfId="9794" xr:uid="{00000000-0005-0000-0000-00008B020000}"/>
    <cellStyle name="_LG11_LG ฟอร์มใหม่ 23 ธ.ค. 47 3" xfId="9795" xr:uid="{00000000-0005-0000-0000-00008C020000}"/>
    <cellStyle name="_LG11_LG ฟอร์มใหม่ 23 ธ.ค. 47 4" xfId="9796" xr:uid="{00000000-0005-0000-0000-00008D020000}"/>
    <cellStyle name="_LG11_LG ฟอร์มใหม่ 23 ธ.ค. 47 5" xfId="9797" xr:uid="{00000000-0005-0000-0000-00008E020000}"/>
    <cellStyle name="_LG11_LG ฟอร์มใหม่ 23 ธ.ค. 47 6" xfId="10987" xr:uid="{00000000-0005-0000-0000-00008F020000}"/>
    <cellStyle name="_LG11_NL LG ซองทั่วไป พระจอมเกล้าธนบุรี 9 ธ.ค.48" xfId="154" xr:uid="{00000000-0005-0000-0000-000090020000}"/>
    <cellStyle name="_LG11_Q วัฒนาฯ 2011" xfId="17768" xr:uid="{00000000-0005-0000-0000-000091020000}"/>
    <cellStyle name="_LG11_SINO LG สัญญา INdo ส.ค. 47" xfId="155" xr:uid="{00000000-0005-0000-0000-000092020000}"/>
    <cellStyle name="_LG11_SINO LG สัญญา INdo ส.ค. 47 2" xfId="9798" xr:uid="{00000000-0005-0000-0000-000093020000}"/>
    <cellStyle name="_LG11_SINO LG สัญญา INdo ส.ค. 47 2 2" xfId="9799" xr:uid="{00000000-0005-0000-0000-000094020000}"/>
    <cellStyle name="_LG11_SINO LG สัญญา INdo ส.ค. 47 2 3" xfId="9800" xr:uid="{00000000-0005-0000-0000-000095020000}"/>
    <cellStyle name="_LG11_SINO LG สัญญา INdo ส.ค. 47 2 4" xfId="9801" xr:uid="{00000000-0005-0000-0000-000096020000}"/>
    <cellStyle name="_LG11_SINO LG สัญญา INdo ส.ค. 47 2 5" xfId="9802" xr:uid="{00000000-0005-0000-0000-000097020000}"/>
    <cellStyle name="_LG11_SINO LG สัญญา INdo ส.ค. 47 3" xfId="9803" xr:uid="{00000000-0005-0000-0000-000098020000}"/>
    <cellStyle name="_LG11_SINO LG สัญญา INdo ส.ค. 47 4" xfId="9804" xr:uid="{00000000-0005-0000-0000-000099020000}"/>
    <cellStyle name="_LG11_SINO LG สัญญา INdo ส.ค. 47 5" xfId="9805" xr:uid="{00000000-0005-0000-0000-00009A020000}"/>
    <cellStyle name="_LG11_SINO LG สัญญา INdo ส.ค. 47 6" xfId="10988" xr:uid="{00000000-0005-0000-0000-00009B020000}"/>
    <cellStyle name="_LG11_SINO LG สัญญา INdo ส.ค. 47_Annual Review RA3+RB1" xfId="17769" xr:uid="{00000000-0005-0000-0000-00009C020000}"/>
    <cellStyle name="_LG11_SINO LG สัญญา INdo ส.ค. 47_CAMC_2009_แบล็ก ทิป ไดวิ่ง-ฟอร์มใหม่." xfId="17770" xr:uid="{00000000-0005-0000-0000-00009D020000}"/>
    <cellStyle name="_LG11_SINO LG สัญญา INdo ส.ค. 47_Feb09-ลี้นำสิน ปี52-พี่ติ๊ก" xfId="17771" xr:uid="{00000000-0005-0000-0000-00009E020000}"/>
    <cellStyle name="_LG11_SINO LG สัญญา INdo ส.ค. 47_Q วัฒนาฯ 2011" xfId="17772" xr:uid="{00000000-0005-0000-0000-00009F020000}"/>
    <cellStyle name="_LG11_SINO LG สัญญา INdo ส.ค. 47_TDR CAMC V.I.International 7-4-255244(ต.ย.)" xfId="17773" xr:uid="{00000000-0005-0000-0000-0000A0020000}"/>
    <cellStyle name="_LG11_SINO LG สัญญา INdo ส.ค. 47_TDR CAMC เพทาย 2009" xfId="17774" xr:uid="{00000000-0005-0000-0000-0000A1020000}"/>
    <cellStyle name="_LG11_SINO LG สัญญา INdo ส.ค. 47_TDR09072552" xfId="17775" xr:uid="{00000000-0005-0000-0000-0000A2020000}"/>
    <cellStyle name="_LG11_SINO LG สัญญา INdo ส.ค. 47_ทบทวนTDR CAMC V.I.International 7-4-52" xfId="17776" xr:uid="{00000000-0005-0000-0000-0000A3020000}"/>
    <cellStyle name="_LG11_SINO LG สัญญา INdo ส.ค. 47_แนบพะงัน 3" xfId="17777" xr:uid="{00000000-0005-0000-0000-0000A4020000}"/>
    <cellStyle name="_LG11_SINO LG สัญญา INdo ส.ค. 47_ประสบสุขขนส่ง" xfId="17778" xr:uid="{00000000-0005-0000-0000-0000A5020000}"/>
    <cellStyle name="_LG11_TDR CAMC V.I.International 7-4-255244(ต.ย.)" xfId="17779" xr:uid="{00000000-0005-0000-0000-0000A6020000}"/>
    <cellStyle name="_LG11_TDR CAMC เพทาย 2009" xfId="17780" xr:uid="{00000000-0005-0000-0000-0000A7020000}"/>
    <cellStyle name="_LG11_TDR09072552" xfId="17781" xr:uid="{00000000-0005-0000-0000-0000A8020000}"/>
    <cellStyle name="_LG11_ทบทวนTDR CAMC V.I.International 7-4-52" xfId="17782" xr:uid="{00000000-0005-0000-0000-0000A9020000}"/>
    <cellStyle name="_LG11_แนบพะงัน 3" xfId="17783" xr:uid="{00000000-0005-0000-0000-0000AA020000}"/>
    <cellStyle name="_LG11_ประสบสุขขนส่ง" xfId="17784" xr:uid="{00000000-0005-0000-0000-0000AB020000}"/>
    <cellStyle name="_LG16" xfId="156" xr:uid="{00000000-0005-0000-0000-0000AC020000}"/>
    <cellStyle name="_LG16 2" xfId="9806" xr:uid="{00000000-0005-0000-0000-0000AD020000}"/>
    <cellStyle name="_LG16 2 2" xfId="9807" xr:uid="{00000000-0005-0000-0000-0000AE020000}"/>
    <cellStyle name="_LG16 2 3" xfId="9808" xr:uid="{00000000-0005-0000-0000-0000AF020000}"/>
    <cellStyle name="_LG16 2 4" xfId="9809" xr:uid="{00000000-0005-0000-0000-0000B0020000}"/>
    <cellStyle name="_LG16 2 5" xfId="9810" xr:uid="{00000000-0005-0000-0000-0000B1020000}"/>
    <cellStyle name="_LG16 3" xfId="9811" xr:uid="{00000000-0005-0000-0000-0000B2020000}"/>
    <cellStyle name="_LG16 4" xfId="9812" xr:uid="{00000000-0005-0000-0000-0000B3020000}"/>
    <cellStyle name="_LG16 5" xfId="9813" xr:uid="{00000000-0005-0000-0000-0000B4020000}"/>
    <cellStyle name="_LG16 6" xfId="10989" xr:uid="{00000000-0005-0000-0000-0000B5020000}"/>
    <cellStyle name="_LG16 7" xfId="17785" xr:uid="{00000000-0005-0000-0000-0000B6020000}"/>
    <cellStyle name="_LG22" xfId="157" xr:uid="{00000000-0005-0000-0000-0000B7020000}"/>
    <cellStyle name="_LG22 2" xfId="9814" xr:uid="{00000000-0005-0000-0000-0000B8020000}"/>
    <cellStyle name="_LG22 2 2" xfId="9815" xr:uid="{00000000-0005-0000-0000-0000B9020000}"/>
    <cellStyle name="_LG22 2 3" xfId="9816" xr:uid="{00000000-0005-0000-0000-0000BA020000}"/>
    <cellStyle name="_LG22 2 4" xfId="9817" xr:uid="{00000000-0005-0000-0000-0000BB020000}"/>
    <cellStyle name="_LG22 2 5" xfId="9818" xr:uid="{00000000-0005-0000-0000-0000BC020000}"/>
    <cellStyle name="_LG22 3" xfId="9819" xr:uid="{00000000-0005-0000-0000-0000BD020000}"/>
    <cellStyle name="_LG22 4" xfId="9820" xr:uid="{00000000-0005-0000-0000-0000BE020000}"/>
    <cellStyle name="_LG22 5" xfId="9821" xr:uid="{00000000-0005-0000-0000-0000BF020000}"/>
    <cellStyle name="_LG22 6" xfId="10990" xr:uid="{00000000-0005-0000-0000-0000C0020000}"/>
    <cellStyle name="_LG22_BID KIT AUGUST 2547" xfId="158" xr:uid="{00000000-0005-0000-0000-0000C1020000}"/>
    <cellStyle name="_LG22_CAMC_2009_แบล็ก ทิป ไดวิ่ง-ฟอร์มใหม่." xfId="17786" xr:uid="{00000000-0005-0000-0000-0000C2020000}"/>
    <cellStyle name="_LG22_Feb09-ลี้นำสิน ปี52-พี่ติ๊ก" xfId="17787" xr:uid="{00000000-0005-0000-0000-0000C3020000}"/>
    <cellStyle name="_LG22_KIT 2006  LG ซอง 4สค.49ต่ออายุฉบับเดิม" xfId="159" xr:uid="{00000000-0005-0000-0000-0000C4020000}"/>
    <cellStyle name="_LG22_KIT 2006  LG สัญญา 13 ก.ย.49" xfId="160" xr:uid="{00000000-0005-0000-0000-0000C5020000}"/>
    <cellStyle name="_LG22_KIT LG ซื้อเชื่อ1 ฉบับ 16 ก.ย.48" xfId="161" xr:uid="{00000000-0005-0000-0000-0000C6020000}"/>
    <cellStyle name="_LG22_KIT LG ซื้อเชื่อ1 ฉบับ 6ม.ค. 49" xfId="162" xr:uid="{00000000-0005-0000-0000-0000C7020000}"/>
    <cellStyle name="_LG22_KIT รับรองเครดิตกรมทางหลวงชนบทform RO ใหม่" xfId="163" xr:uid="{00000000-0005-0000-0000-0000C8020000}"/>
    <cellStyle name="_LG22_KIT สรุปภาระหนี้ 7 ส.ค.49" xfId="164" xr:uid="{00000000-0005-0000-0000-0000C9020000}"/>
    <cellStyle name="_LG22_KIT-LG ซื้อเชื่อ ต่ออายุ 8มีค.48" xfId="165" xr:uid="{00000000-0005-0000-0000-0000CA020000}"/>
    <cellStyle name="_LG22_lg ซอง  20 ลบ. ม.ค.48" xfId="166" xr:uid="{00000000-0005-0000-0000-0000CB020000}"/>
    <cellStyle name="_LG22_LG ฟอร์มใหม่ 23 ธ.ค. 47" xfId="167" xr:uid="{00000000-0005-0000-0000-0000CC020000}"/>
    <cellStyle name="_LG22_LG ฟอร์มใหม่ 23 ธ.ค. 47 2" xfId="9822" xr:uid="{00000000-0005-0000-0000-0000CD020000}"/>
    <cellStyle name="_LG22_LG ฟอร์มใหม่ 23 ธ.ค. 47 2 2" xfId="9823" xr:uid="{00000000-0005-0000-0000-0000CE020000}"/>
    <cellStyle name="_LG22_LG ฟอร์มใหม่ 23 ธ.ค. 47 2 3" xfId="9824" xr:uid="{00000000-0005-0000-0000-0000CF020000}"/>
    <cellStyle name="_LG22_LG ฟอร์มใหม่ 23 ธ.ค. 47 2 4" xfId="9825" xr:uid="{00000000-0005-0000-0000-0000D0020000}"/>
    <cellStyle name="_LG22_LG ฟอร์มใหม่ 23 ธ.ค. 47 2 5" xfId="9826" xr:uid="{00000000-0005-0000-0000-0000D1020000}"/>
    <cellStyle name="_LG22_LG ฟอร์มใหม่ 23 ธ.ค. 47 3" xfId="9827" xr:uid="{00000000-0005-0000-0000-0000D2020000}"/>
    <cellStyle name="_LG22_LG ฟอร์มใหม่ 23 ธ.ค. 47 4" xfId="9828" xr:uid="{00000000-0005-0000-0000-0000D3020000}"/>
    <cellStyle name="_LG22_LG ฟอร์มใหม่ 23 ธ.ค. 47 5" xfId="9829" xr:uid="{00000000-0005-0000-0000-0000D4020000}"/>
    <cellStyle name="_LG22_LG ฟอร์มใหม่ 23 ธ.ค. 47 6" xfId="10991" xr:uid="{00000000-0005-0000-0000-0000D5020000}"/>
    <cellStyle name="_LG22_NL LG ซองทั่วไป พระจอมเกล้าธนบุรี 9 ธ.ค.48" xfId="168" xr:uid="{00000000-0005-0000-0000-0000D6020000}"/>
    <cellStyle name="_LG22_Q วัฒนาฯ 2011" xfId="17788" xr:uid="{00000000-0005-0000-0000-0000D7020000}"/>
    <cellStyle name="_LG22_SINO LG สัญญา INdo ส.ค. 47" xfId="169" xr:uid="{00000000-0005-0000-0000-0000D8020000}"/>
    <cellStyle name="_LG22_SINO LG สัญญา INdo ส.ค. 47 2" xfId="9830" xr:uid="{00000000-0005-0000-0000-0000D9020000}"/>
    <cellStyle name="_LG22_SINO LG สัญญา INdo ส.ค. 47 2 2" xfId="9831" xr:uid="{00000000-0005-0000-0000-0000DA020000}"/>
    <cellStyle name="_LG22_SINO LG สัญญา INdo ส.ค. 47 2 3" xfId="9832" xr:uid="{00000000-0005-0000-0000-0000DB020000}"/>
    <cellStyle name="_LG22_SINO LG สัญญา INdo ส.ค. 47 2 4" xfId="9833" xr:uid="{00000000-0005-0000-0000-0000DC020000}"/>
    <cellStyle name="_LG22_SINO LG สัญญา INdo ส.ค. 47 2 5" xfId="9834" xr:uid="{00000000-0005-0000-0000-0000DD020000}"/>
    <cellStyle name="_LG22_SINO LG สัญญา INdo ส.ค. 47 3" xfId="9835" xr:uid="{00000000-0005-0000-0000-0000DE020000}"/>
    <cellStyle name="_LG22_SINO LG สัญญา INdo ส.ค. 47 4" xfId="9836" xr:uid="{00000000-0005-0000-0000-0000DF020000}"/>
    <cellStyle name="_LG22_SINO LG สัญญา INdo ส.ค. 47 5" xfId="9837" xr:uid="{00000000-0005-0000-0000-0000E0020000}"/>
    <cellStyle name="_LG22_SINO LG สัญญา INdo ส.ค. 47 6" xfId="10992" xr:uid="{00000000-0005-0000-0000-0000E1020000}"/>
    <cellStyle name="_LG22_SINO LG สัญญา INdo ส.ค. 47_CAMC_2009_แบล็ก ทิป ไดวิ่ง-ฟอร์มใหม่." xfId="17789" xr:uid="{00000000-0005-0000-0000-0000E2020000}"/>
    <cellStyle name="_LG22_SINO LG สัญญา INdo ส.ค. 47_Feb09-ลี้นำสิน ปี52-พี่ติ๊ก" xfId="17790" xr:uid="{00000000-0005-0000-0000-0000E3020000}"/>
    <cellStyle name="_LG22_SINO LG สัญญา INdo ส.ค. 47_Q วัฒนาฯ 2011" xfId="17791" xr:uid="{00000000-0005-0000-0000-0000E4020000}"/>
    <cellStyle name="_LG22_SINO LG สัญญา INdo ส.ค. 47_TDR CAMC V.I.International 7-4-255244(ต.ย.)" xfId="17792" xr:uid="{00000000-0005-0000-0000-0000E5020000}"/>
    <cellStyle name="_LG22_SINO LG สัญญา INdo ส.ค. 47_TDR CAMC เพทาย 2009" xfId="17793" xr:uid="{00000000-0005-0000-0000-0000E6020000}"/>
    <cellStyle name="_LG22_SINO LG สัญญา INdo ส.ค. 47_TDR09072552" xfId="17794" xr:uid="{00000000-0005-0000-0000-0000E7020000}"/>
    <cellStyle name="_LG22_SINO LG สัญญา INdo ส.ค. 47_ทบทวนTDR CAMC V.I.International 7-4-52" xfId="17795" xr:uid="{00000000-0005-0000-0000-0000E8020000}"/>
    <cellStyle name="_LG22_SINO LG สัญญา INdo ส.ค. 47_แนบพะงัน 3" xfId="17796" xr:uid="{00000000-0005-0000-0000-0000E9020000}"/>
    <cellStyle name="_LG22_SINO LG สัญญา INdo ส.ค. 47_ประสบสุขขนส่ง" xfId="17797" xr:uid="{00000000-0005-0000-0000-0000EA020000}"/>
    <cellStyle name="_LG22_TDR CAMC V.I.International 7-4-255244(ต.ย.)" xfId="17798" xr:uid="{00000000-0005-0000-0000-0000EB020000}"/>
    <cellStyle name="_LG22_TDR CAMC เพทาย 2009" xfId="17799" xr:uid="{00000000-0005-0000-0000-0000EC020000}"/>
    <cellStyle name="_LG22_TDR09072552" xfId="17800" xr:uid="{00000000-0005-0000-0000-0000ED020000}"/>
    <cellStyle name="_LG22_ทบทวนTDR CAMC V.I.International 7-4-52" xfId="17801" xr:uid="{00000000-0005-0000-0000-0000EE020000}"/>
    <cellStyle name="_LG22_แนบพะงัน 3" xfId="17802" xr:uid="{00000000-0005-0000-0000-0000EF020000}"/>
    <cellStyle name="_LG22_ประสบสุขขนส่ง" xfId="17803" xr:uid="{00000000-0005-0000-0000-0000F0020000}"/>
    <cellStyle name="_LG29" xfId="170" xr:uid="{00000000-0005-0000-0000-0000F1020000}"/>
    <cellStyle name="_LG29 2" xfId="9838" xr:uid="{00000000-0005-0000-0000-0000F2020000}"/>
    <cellStyle name="_LG29 2 2" xfId="9839" xr:uid="{00000000-0005-0000-0000-0000F3020000}"/>
    <cellStyle name="_LG29 2 3" xfId="9840" xr:uid="{00000000-0005-0000-0000-0000F4020000}"/>
    <cellStyle name="_LG29 2 4" xfId="9841" xr:uid="{00000000-0005-0000-0000-0000F5020000}"/>
    <cellStyle name="_LG29 2 5" xfId="9842" xr:uid="{00000000-0005-0000-0000-0000F6020000}"/>
    <cellStyle name="_LG29 3" xfId="9843" xr:uid="{00000000-0005-0000-0000-0000F7020000}"/>
    <cellStyle name="_LG29 4" xfId="9844" xr:uid="{00000000-0005-0000-0000-0000F8020000}"/>
    <cellStyle name="_LG29 5" xfId="9845" xr:uid="{00000000-0005-0000-0000-0000F9020000}"/>
    <cellStyle name="_LG29 6" xfId="10993" xr:uid="{00000000-0005-0000-0000-0000FA020000}"/>
    <cellStyle name="_LG29 7" xfId="17804" xr:uid="{00000000-0005-0000-0000-0000FB020000}"/>
    <cellStyle name="_LG29_1" xfId="171" xr:uid="{00000000-0005-0000-0000-0000FC020000}"/>
    <cellStyle name="_LG29_1 2" xfId="9846" xr:uid="{00000000-0005-0000-0000-0000FD020000}"/>
    <cellStyle name="_LG29_1 2 2" xfId="9847" xr:uid="{00000000-0005-0000-0000-0000FE020000}"/>
    <cellStyle name="_LG29_1 2 3" xfId="9848" xr:uid="{00000000-0005-0000-0000-0000FF020000}"/>
    <cellStyle name="_LG29_1 2 4" xfId="9849" xr:uid="{00000000-0005-0000-0000-000000030000}"/>
    <cellStyle name="_LG29_1 2 5" xfId="9850" xr:uid="{00000000-0005-0000-0000-000001030000}"/>
    <cellStyle name="_LG29_1 3" xfId="9851" xr:uid="{00000000-0005-0000-0000-000002030000}"/>
    <cellStyle name="_LG29_1 4" xfId="9852" xr:uid="{00000000-0005-0000-0000-000003030000}"/>
    <cellStyle name="_LG29_1 5" xfId="9853" xr:uid="{00000000-0005-0000-0000-000004030000}"/>
    <cellStyle name="_LG29_1 6" xfId="10994" xr:uid="{00000000-0005-0000-0000-000005030000}"/>
    <cellStyle name="_LG29_1_BID KIT AUGUST 2547" xfId="172" xr:uid="{00000000-0005-0000-0000-000006030000}"/>
    <cellStyle name="_LG29_1_CAMC_2009_แบล็ก ทิป ไดวิ่ง-ฟอร์มใหม่." xfId="17805" xr:uid="{00000000-0005-0000-0000-000007030000}"/>
    <cellStyle name="_LG29_1_Feb09-ลี้นำสิน ปี52-พี่ติ๊ก" xfId="17806" xr:uid="{00000000-0005-0000-0000-000008030000}"/>
    <cellStyle name="_LG29_1_KIT 2006  LG ซอง 4สค.49ต่ออายุฉบับเดิม" xfId="173" xr:uid="{00000000-0005-0000-0000-000009030000}"/>
    <cellStyle name="_LG29_1_KIT 2006  LG สัญญา 13 ก.ย.49" xfId="174" xr:uid="{00000000-0005-0000-0000-00000A030000}"/>
    <cellStyle name="_LG29_1_KIT LG ซื้อเชื่อ1 ฉบับ 16 ก.ย.48" xfId="175" xr:uid="{00000000-0005-0000-0000-00000B030000}"/>
    <cellStyle name="_LG29_1_KIT LG ซื้อเชื่อ1 ฉบับ 6ม.ค. 49" xfId="176" xr:uid="{00000000-0005-0000-0000-00000C030000}"/>
    <cellStyle name="_LG29_1_KIT รับรองเครดิตกรมทางหลวงชนบทform RO ใหม่" xfId="177" xr:uid="{00000000-0005-0000-0000-00000D030000}"/>
    <cellStyle name="_LG29_1_KIT สรุปภาระหนี้ 7 ส.ค.49" xfId="178" xr:uid="{00000000-0005-0000-0000-00000E030000}"/>
    <cellStyle name="_LG29_1_KIT-LG ซื้อเชื่อ ต่ออายุ 8มีค.48" xfId="179" xr:uid="{00000000-0005-0000-0000-00000F030000}"/>
    <cellStyle name="_LG29_1_lg ซอง  20 ลบ. ม.ค.48" xfId="180" xr:uid="{00000000-0005-0000-0000-000010030000}"/>
    <cellStyle name="_LG29_1_LG ฟอร์มใหม่ 23 ธ.ค. 47" xfId="181" xr:uid="{00000000-0005-0000-0000-000011030000}"/>
    <cellStyle name="_LG29_1_LG ฟอร์มใหม่ 23 ธ.ค. 47 2" xfId="9854" xr:uid="{00000000-0005-0000-0000-000012030000}"/>
    <cellStyle name="_LG29_1_LG ฟอร์มใหม่ 23 ธ.ค. 47 2 2" xfId="9855" xr:uid="{00000000-0005-0000-0000-000013030000}"/>
    <cellStyle name="_LG29_1_LG ฟอร์มใหม่ 23 ธ.ค. 47 2 3" xfId="9856" xr:uid="{00000000-0005-0000-0000-000014030000}"/>
    <cellStyle name="_LG29_1_LG ฟอร์มใหม่ 23 ธ.ค. 47 2 4" xfId="9857" xr:uid="{00000000-0005-0000-0000-000015030000}"/>
    <cellStyle name="_LG29_1_LG ฟอร์มใหม่ 23 ธ.ค. 47 2 5" xfId="9858" xr:uid="{00000000-0005-0000-0000-000016030000}"/>
    <cellStyle name="_LG29_1_LG ฟอร์มใหม่ 23 ธ.ค. 47 3" xfId="9859" xr:uid="{00000000-0005-0000-0000-000017030000}"/>
    <cellStyle name="_LG29_1_LG ฟอร์มใหม่ 23 ธ.ค. 47 4" xfId="9860" xr:uid="{00000000-0005-0000-0000-000018030000}"/>
    <cellStyle name="_LG29_1_LG ฟอร์มใหม่ 23 ธ.ค. 47 5" xfId="9861" xr:uid="{00000000-0005-0000-0000-000019030000}"/>
    <cellStyle name="_LG29_1_LG ฟอร์มใหม่ 23 ธ.ค. 47 6" xfId="10995" xr:uid="{00000000-0005-0000-0000-00001A030000}"/>
    <cellStyle name="_LG29_1_NL LG ซองทั่วไป พระจอมเกล้าธนบุรี 9 ธ.ค.48" xfId="182" xr:uid="{00000000-0005-0000-0000-00001B030000}"/>
    <cellStyle name="_LG29_1_Q วัฒนาฯ 2011" xfId="17807" xr:uid="{00000000-0005-0000-0000-00001C030000}"/>
    <cellStyle name="_LG29_1_SINO LG สัญญา INdo ส.ค. 47" xfId="183" xr:uid="{00000000-0005-0000-0000-00001D030000}"/>
    <cellStyle name="_LG29_1_SINO LG สัญญา INdo ส.ค. 47 2" xfId="9862" xr:uid="{00000000-0005-0000-0000-00001E030000}"/>
    <cellStyle name="_LG29_1_SINO LG สัญญา INdo ส.ค. 47 2 2" xfId="9863" xr:uid="{00000000-0005-0000-0000-00001F030000}"/>
    <cellStyle name="_LG29_1_SINO LG สัญญา INdo ส.ค. 47 2 3" xfId="9864" xr:uid="{00000000-0005-0000-0000-000020030000}"/>
    <cellStyle name="_LG29_1_SINO LG สัญญา INdo ส.ค. 47 2 4" xfId="9865" xr:uid="{00000000-0005-0000-0000-000021030000}"/>
    <cellStyle name="_LG29_1_SINO LG สัญญา INdo ส.ค. 47 2 5" xfId="9866" xr:uid="{00000000-0005-0000-0000-000022030000}"/>
    <cellStyle name="_LG29_1_SINO LG สัญญา INdo ส.ค. 47 3" xfId="9867" xr:uid="{00000000-0005-0000-0000-000023030000}"/>
    <cellStyle name="_LG29_1_SINO LG สัญญา INdo ส.ค. 47 4" xfId="9868" xr:uid="{00000000-0005-0000-0000-000024030000}"/>
    <cellStyle name="_LG29_1_SINO LG สัญญา INdo ส.ค. 47 5" xfId="9869" xr:uid="{00000000-0005-0000-0000-000025030000}"/>
    <cellStyle name="_LG29_1_SINO LG สัญญา INdo ส.ค. 47 6" xfId="10996" xr:uid="{00000000-0005-0000-0000-000026030000}"/>
    <cellStyle name="_LG29_1_SINO LG สัญญา INdo ส.ค. 47_CAMC_2009_แบล็ก ทิป ไดวิ่ง-ฟอร์มใหม่." xfId="17808" xr:uid="{00000000-0005-0000-0000-000027030000}"/>
    <cellStyle name="_LG29_1_SINO LG สัญญา INdo ส.ค. 47_Feb09-ลี้นำสิน ปี52-พี่ติ๊ก" xfId="17809" xr:uid="{00000000-0005-0000-0000-000028030000}"/>
    <cellStyle name="_LG29_1_SINO LG สัญญา INdo ส.ค. 47_Q วัฒนาฯ 2011" xfId="17810" xr:uid="{00000000-0005-0000-0000-000029030000}"/>
    <cellStyle name="_LG29_1_SINO LG สัญญา INdo ส.ค. 47_TDR CAMC V.I.International 7-4-255244(ต.ย.)" xfId="17811" xr:uid="{00000000-0005-0000-0000-00002A030000}"/>
    <cellStyle name="_LG29_1_SINO LG สัญญา INdo ส.ค. 47_TDR CAMC เพทาย 2009" xfId="17812" xr:uid="{00000000-0005-0000-0000-00002B030000}"/>
    <cellStyle name="_LG29_1_SINO LG สัญญา INdo ส.ค. 47_TDR09072552" xfId="17813" xr:uid="{00000000-0005-0000-0000-00002C030000}"/>
    <cellStyle name="_LG29_1_SINO LG สัญญา INdo ส.ค. 47_ทบทวนTDR CAMC V.I.International 7-4-52" xfId="17814" xr:uid="{00000000-0005-0000-0000-00002D030000}"/>
    <cellStyle name="_LG29_1_SINO LG สัญญา INdo ส.ค. 47_แนบพะงัน 3" xfId="17815" xr:uid="{00000000-0005-0000-0000-00002E030000}"/>
    <cellStyle name="_LG29_1_SINO LG สัญญา INdo ส.ค. 47_ประสบสุขขนส่ง" xfId="17816" xr:uid="{00000000-0005-0000-0000-00002F030000}"/>
    <cellStyle name="_LG29_1_TDR CAMC V.I.International 7-4-255244(ต.ย.)" xfId="17817" xr:uid="{00000000-0005-0000-0000-000030030000}"/>
    <cellStyle name="_LG29_1_TDR CAMC เพทาย 2009" xfId="17818" xr:uid="{00000000-0005-0000-0000-000031030000}"/>
    <cellStyle name="_LG29_1_TDR09072552" xfId="17819" xr:uid="{00000000-0005-0000-0000-000032030000}"/>
    <cellStyle name="_LG29_1_ทบทวนTDR CAMC V.I.International 7-4-52" xfId="17820" xr:uid="{00000000-0005-0000-0000-000033030000}"/>
    <cellStyle name="_LG29_1_แนบพะงัน 3" xfId="17821" xr:uid="{00000000-0005-0000-0000-000034030000}"/>
    <cellStyle name="_LG29_1_ประสบสุขขนส่ง" xfId="17822" xr:uid="{00000000-0005-0000-0000-000035030000}"/>
    <cellStyle name="_LG30" xfId="184" xr:uid="{00000000-0005-0000-0000-000036030000}"/>
    <cellStyle name="_LG30 2" xfId="9870" xr:uid="{00000000-0005-0000-0000-000037030000}"/>
    <cellStyle name="_LG30 2 2" xfId="9871" xr:uid="{00000000-0005-0000-0000-000038030000}"/>
    <cellStyle name="_LG30 2 3" xfId="9872" xr:uid="{00000000-0005-0000-0000-000039030000}"/>
    <cellStyle name="_LG30 2 4" xfId="9873" xr:uid="{00000000-0005-0000-0000-00003A030000}"/>
    <cellStyle name="_LG30 2 5" xfId="9874" xr:uid="{00000000-0005-0000-0000-00003B030000}"/>
    <cellStyle name="_LG30 3" xfId="9875" xr:uid="{00000000-0005-0000-0000-00003C030000}"/>
    <cellStyle name="_LG30 4" xfId="9876" xr:uid="{00000000-0005-0000-0000-00003D030000}"/>
    <cellStyle name="_LG30 5" xfId="9877" xr:uid="{00000000-0005-0000-0000-00003E030000}"/>
    <cellStyle name="_LG30 6" xfId="10997" xr:uid="{00000000-0005-0000-0000-00003F030000}"/>
    <cellStyle name="_LG30 7" xfId="17823" xr:uid="{00000000-0005-0000-0000-000040030000}"/>
    <cellStyle name="_LG32" xfId="185" xr:uid="{00000000-0005-0000-0000-000041030000}"/>
    <cellStyle name="_LG32 2" xfId="9878" xr:uid="{00000000-0005-0000-0000-000042030000}"/>
    <cellStyle name="_LG32 2 2" xfId="9879" xr:uid="{00000000-0005-0000-0000-000043030000}"/>
    <cellStyle name="_LG32 2 3" xfId="9880" xr:uid="{00000000-0005-0000-0000-000044030000}"/>
    <cellStyle name="_LG32 2 4" xfId="9881" xr:uid="{00000000-0005-0000-0000-000045030000}"/>
    <cellStyle name="_LG32 2 5" xfId="9882" xr:uid="{00000000-0005-0000-0000-000046030000}"/>
    <cellStyle name="_LG32 3" xfId="9883" xr:uid="{00000000-0005-0000-0000-000047030000}"/>
    <cellStyle name="_LG32 4" xfId="9884" xr:uid="{00000000-0005-0000-0000-000048030000}"/>
    <cellStyle name="_LG32 5" xfId="9885" xr:uid="{00000000-0005-0000-0000-000049030000}"/>
    <cellStyle name="_LG32 6" xfId="10998" xr:uid="{00000000-0005-0000-0000-00004A030000}"/>
    <cellStyle name="_LG32 7" xfId="17824" xr:uid="{00000000-0005-0000-0000-00004B030000}"/>
    <cellStyle name="_LG35" xfId="186" xr:uid="{00000000-0005-0000-0000-00004C030000}"/>
    <cellStyle name="_LG35 2" xfId="9886" xr:uid="{00000000-0005-0000-0000-00004D030000}"/>
    <cellStyle name="_LG35 2 2" xfId="9887" xr:uid="{00000000-0005-0000-0000-00004E030000}"/>
    <cellStyle name="_LG35 2 3" xfId="9888" xr:uid="{00000000-0005-0000-0000-00004F030000}"/>
    <cellStyle name="_LG35 2 4" xfId="9889" xr:uid="{00000000-0005-0000-0000-000050030000}"/>
    <cellStyle name="_LG35 2 5" xfId="9890" xr:uid="{00000000-0005-0000-0000-000051030000}"/>
    <cellStyle name="_LG35 3" xfId="9891" xr:uid="{00000000-0005-0000-0000-000052030000}"/>
    <cellStyle name="_LG35 4" xfId="9892" xr:uid="{00000000-0005-0000-0000-000053030000}"/>
    <cellStyle name="_LG35 5" xfId="9893" xr:uid="{00000000-0005-0000-0000-000054030000}"/>
    <cellStyle name="_LG35 6" xfId="10999" xr:uid="{00000000-0005-0000-0000-000055030000}"/>
    <cellStyle name="_LG35_BID KIT AUGUST 2547" xfId="187" xr:uid="{00000000-0005-0000-0000-000056030000}"/>
    <cellStyle name="_LG35_CAMC_2009_แบล็ก ทิป ไดวิ่ง-ฟอร์มใหม่." xfId="17825" xr:uid="{00000000-0005-0000-0000-000057030000}"/>
    <cellStyle name="_LG35_Feb09-ลี้นำสิน ปี52-พี่ติ๊ก" xfId="17826" xr:uid="{00000000-0005-0000-0000-000058030000}"/>
    <cellStyle name="_LG35_KIT 2006  LG ซอง 4สค.49ต่ออายุฉบับเดิม" xfId="188" xr:uid="{00000000-0005-0000-0000-000059030000}"/>
    <cellStyle name="_LG35_KIT 2006  LG สัญญา 13 ก.ย.49" xfId="189" xr:uid="{00000000-0005-0000-0000-00005A030000}"/>
    <cellStyle name="_LG35_KIT LG ซื้อเชื่อ1 ฉบับ 16 ก.ย.48" xfId="190" xr:uid="{00000000-0005-0000-0000-00005B030000}"/>
    <cellStyle name="_LG35_KIT LG ซื้อเชื่อ1 ฉบับ 6ม.ค. 49" xfId="191" xr:uid="{00000000-0005-0000-0000-00005C030000}"/>
    <cellStyle name="_LG35_KIT รับรองเครดิตกรมทางหลวงชนบทform RO ใหม่" xfId="192" xr:uid="{00000000-0005-0000-0000-00005D030000}"/>
    <cellStyle name="_LG35_KIT สรุปภาระหนี้ 7 ส.ค.49" xfId="193" xr:uid="{00000000-0005-0000-0000-00005E030000}"/>
    <cellStyle name="_LG35_KIT-LG ซื้อเชื่อ ต่ออายุ 8มีค.48" xfId="194" xr:uid="{00000000-0005-0000-0000-00005F030000}"/>
    <cellStyle name="_LG35_lg ซอง  20 ลบ. ม.ค.48" xfId="195" xr:uid="{00000000-0005-0000-0000-000060030000}"/>
    <cellStyle name="_LG35_LG ฟอร์มใหม่ 23 ธ.ค. 47" xfId="196" xr:uid="{00000000-0005-0000-0000-000061030000}"/>
    <cellStyle name="_LG35_LG ฟอร์มใหม่ 23 ธ.ค. 47 2" xfId="9894" xr:uid="{00000000-0005-0000-0000-000062030000}"/>
    <cellStyle name="_LG35_LG ฟอร์มใหม่ 23 ธ.ค. 47 2 2" xfId="9895" xr:uid="{00000000-0005-0000-0000-000063030000}"/>
    <cellStyle name="_LG35_LG ฟอร์มใหม่ 23 ธ.ค. 47 2 3" xfId="9896" xr:uid="{00000000-0005-0000-0000-000064030000}"/>
    <cellStyle name="_LG35_LG ฟอร์มใหม่ 23 ธ.ค. 47 2 4" xfId="9897" xr:uid="{00000000-0005-0000-0000-000065030000}"/>
    <cellStyle name="_LG35_LG ฟอร์มใหม่ 23 ธ.ค. 47 2 5" xfId="9898" xr:uid="{00000000-0005-0000-0000-000066030000}"/>
    <cellStyle name="_LG35_LG ฟอร์มใหม่ 23 ธ.ค. 47 3" xfId="9899" xr:uid="{00000000-0005-0000-0000-000067030000}"/>
    <cellStyle name="_LG35_LG ฟอร์มใหม่ 23 ธ.ค. 47 4" xfId="9900" xr:uid="{00000000-0005-0000-0000-000068030000}"/>
    <cellStyle name="_LG35_LG ฟอร์มใหม่ 23 ธ.ค. 47 5" xfId="9901" xr:uid="{00000000-0005-0000-0000-000069030000}"/>
    <cellStyle name="_LG35_LG ฟอร์มใหม่ 23 ธ.ค. 47 6" xfId="11000" xr:uid="{00000000-0005-0000-0000-00006A030000}"/>
    <cellStyle name="_LG35_NL LG ซองทั่วไป พระจอมเกล้าธนบุรี 9 ธ.ค.48" xfId="197" xr:uid="{00000000-0005-0000-0000-00006B030000}"/>
    <cellStyle name="_LG35_Q วัฒนาฯ 2011" xfId="17827" xr:uid="{00000000-0005-0000-0000-00006C030000}"/>
    <cellStyle name="_LG35_SINO LG สัญญา INdo ส.ค. 47" xfId="198" xr:uid="{00000000-0005-0000-0000-00006D030000}"/>
    <cellStyle name="_LG35_SINO LG สัญญา INdo ส.ค. 47 2" xfId="9902" xr:uid="{00000000-0005-0000-0000-00006E030000}"/>
    <cellStyle name="_LG35_SINO LG สัญญา INdo ส.ค. 47 2 2" xfId="9903" xr:uid="{00000000-0005-0000-0000-00006F030000}"/>
    <cellStyle name="_LG35_SINO LG สัญญา INdo ส.ค. 47 2 3" xfId="9904" xr:uid="{00000000-0005-0000-0000-000070030000}"/>
    <cellStyle name="_LG35_SINO LG สัญญา INdo ส.ค. 47 2 4" xfId="9905" xr:uid="{00000000-0005-0000-0000-000071030000}"/>
    <cellStyle name="_LG35_SINO LG สัญญา INdo ส.ค. 47 2 5" xfId="9906" xr:uid="{00000000-0005-0000-0000-000072030000}"/>
    <cellStyle name="_LG35_SINO LG สัญญา INdo ส.ค. 47 3" xfId="9907" xr:uid="{00000000-0005-0000-0000-000073030000}"/>
    <cellStyle name="_LG35_SINO LG สัญญา INdo ส.ค. 47 4" xfId="9908" xr:uid="{00000000-0005-0000-0000-000074030000}"/>
    <cellStyle name="_LG35_SINO LG สัญญา INdo ส.ค. 47 5" xfId="9909" xr:uid="{00000000-0005-0000-0000-000075030000}"/>
    <cellStyle name="_LG35_SINO LG สัญญา INdo ส.ค. 47 6" xfId="11001" xr:uid="{00000000-0005-0000-0000-000076030000}"/>
    <cellStyle name="_LG35_SINO LG สัญญา INdo ส.ค. 47_CAMC_2009_แบล็ก ทิป ไดวิ่ง-ฟอร์มใหม่." xfId="17828" xr:uid="{00000000-0005-0000-0000-000077030000}"/>
    <cellStyle name="_LG35_SINO LG สัญญา INdo ส.ค. 47_Feb09-ลี้นำสิน ปี52-พี่ติ๊ก" xfId="17829" xr:uid="{00000000-0005-0000-0000-000078030000}"/>
    <cellStyle name="_LG35_SINO LG สัญญา INdo ส.ค. 47_Q วัฒนาฯ 2011" xfId="17830" xr:uid="{00000000-0005-0000-0000-000079030000}"/>
    <cellStyle name="_LG35_SINO LG สัญญา INdo ส.ค. 47_TDR CAMC V.I.International 7-4-255244(ต.ย.)" xfId="17831" xr:uid="{00000000-0005-0000-0000-00007A030000}"/>
    <cellStyle name="_LG35_SINO LG สัญญา INdo ส.ค. 47_TDR CAMC เพทาย 2009" xfId="17832" xr:uid="{00000000-0005-0000-0000-00007B030000}"/>
    <cellStyle name="_LG35_SINO LG สัญญา INdo ส.ค. 47_TDR09072552" xfId="17833" xr:uid="{00000000-0005-0000-0000-00007C030000}"/>
    <cellStyle name="_LG35_SINO LG สัญญา INdo ส.ค. 47_ทบทวนTDR CAMC V.I.International 7-4-52" xfId="17834" xr:uid="{00000000-0005-0000-0000-00007D030000}"/>
    <cellStyle name="_LG35_SINO LG สัญญา INdo ส.ค. 47_แนบพะงัน 3" xfId="17835" xr:uid="{00000000-0005-0000-0000-00007E030000}"/>
    <cellStyle name="_LG35_SINO LG สัญญา INdo ส.ค. 47_ประสบสุขขนส่ง" xfId="17836" xr:uid="{00000000-0005-0000-0000-00007F030000}"/>
    <cellStyle name="_LG35_TDR CAMC V.I.International 7-4-255244(ต.ย.)" xfId="17837" xr:uid="{00000000-0005-0000-0000-000080030000}"/>
    <cellStyle name="_LG35_TDR CAMC เพทาย 2009" xfId="17838" xr:uid="{00000000-0005-0000-0000-000081030000}"/>
    <cellStyle name="_LG35_TDR09072552" xfId="17839" xr:uid="{00000000-0005-0000-0000-000082030000}"/>
    <cellStyle name="_LG35_ทบทวนTDR CAMC V.I.International 7-4-52" xfId="17840" xr:uid="{00000000-0005-0000-0000-000083030000}"/>
    <cellStyle name="_LG35_แนบพะงัน 3" xfId="17841" xr:uid="{00000000-0005-0000-0000-000084030000}"/>
    <cellStyle name="_LG35_ประสบสุขขนส่ง" xfId="17842" xr:uid="{00000000-0005-0000-0000-000085030000}"/>
    <cellStyle name="_LG42-สัญญา" xfId="199" xr:uid="{00000000-0005-0000-0000-000086030000}"/>
    <cellStyle name="_LG42-สัญญา 2" xfId="9910" xr:uid="{00000000-0005-0000-0000-000087030000}"/>
    <cellStyle name="_LG42-สัญญา 2 2" xfId="9911" xr:uid="{00000000-0005-0000-0000-000088030000}"/>
    <cellStyle name="_LG42-สัญญา 2 3" xfId="9912" xr:uid="{00000000-0005-0000-0000-000089030000}"/>
    <cellStyle name="_LG42-สัญญา 2 4" xfId="9913" xr:uid="{00000000-0005-0000-0000-00008A030000}"/>
    <cellStyle name="_LG42-สัญญา 2 5" xfId="9914" xr:uid="{00000000-0005-0000-0000-00008B030000}"/>
    <cellStyle name="_LG42-สัญญา 3" xfId="9915" xr:uid="{00000000-0005-0000-0000-00008C030000}"/>
    <cellStyle name="_LG42-สัญญา 4" xfId="9916" xr:uid="{00000000-0005-0000-0000-00008D030000}"/>
    <cellStyle name="_LG42-สัญญา 5" xfId="9917" xr:uid="{00000000-0005-0000-0000-00008E030000}"/>
    <cellStyle name="_LG42-สัญญา 6" xfId="11002" xr:uid="{00000000-0005-0000-0000-00008F030000}"/>
    <cellStyle name="_LG42-สัญญา_BID KIT AUGUST 2547" xfId="200" xr:uid="{00000000-0005-0000-0000-000090030000}"/>
    <cellStyle name="_LG42-สัญญา_CAMC_2009_แบล็ก ทิป ไดวิ่ง-ฟอร์มใหม่." xfId="17843" xr:uid="{00000000-0005-0000-0000-000091030000}"/>
    <cellStyle name="_LG42-สัญญา_Feb09-ลี้นำสิน ปี52-พี่ติ๊ก" xfId="17844" xr:uid="{00000000-0005-0000-0000-000092030000}"/>
    <cellStyle name="_LG42-สัญญา_KIT 2006  LG ซอง 4สค.49ต่ออายุฉบับเดิม" xfId="201" xr:uid="{00000000-0005-0000-0000-000093030000}"/>
    <cellStyle name="_LG42-สัญญา_KIT 2006  LG สัญญา 13 ก.ย.49" xfId="202" xr:uid="{00000000-0005-0000-0000-000094030000}"/>
    <cellStyle name="_LG42-สัญญา_KIT LG ซื้อเชื่อ1 ฉบับ 16 ก.ย.48" xfId="203" xr:uid="{00000000-0005-0000-0000-000095030000}"/>
    <cellStyle name="_LG42-สัญญา_KIT LG ซื้อเชื่อ1 ฉบับ 6ม.ค. 49" xfId="204" xr:uid="{00000000-0005-0000-0000-000096030000}"/>
    <cellStyle name="_LG42-สัญญา_KIT รับรองเครดิตกรมทางหลวงชนบทform RO ใหม่" xfId="205" xr:uid="{00000000-0005-0000-0000-000097030000}"/>
    <cellStyle name="_LG42-สัญญา_KIT สรุปภาระหนี้ 7 ส.ค.49" xfId="206" xr:uid="{00000000-0005-0000-0000-000098030000}"/>
    <cellStyle name="_LG42-สัญญา_KIT-LG ซื้อเชื่อ ต่ออายุ 8มีค.48" xfId="207" xr:uid="{00000000-0005-0000-0000-000099030000}"/>
    <cellStyle name="_LG42-สัญญา_lg ซอง  20 ลบ. ม.ค.48" xfId="208" xr:uid="{00000000-0005-0000-0000-00009A030000}"/>
    <cellStyle name="_LG42-สัญญา_LG ฟอร์มใหม่ 23 ธ.ค. 47" xfId="209" xr:uid="{00000000-0005-0000-0000-00009B030000}"/>
    <cellStyle name="_LG42-สัญญา_LG ฟอร์มใหม่ 23 ธ.ค. 47 2" xfId="9918" xr:uid="{00000000-0005-0000-0000-00009C030000}"/>
    <cellStyle name="_LG42-สัญญา_LG ฟอร์มใหม่ 23 ธ.ค. 47 2 2" xfId="9919" xr:uid="{00000000-0005-0000-0000-00009D030000}"/>
    <cellStyle name="_LG42-สัญญา_LG ฟอร์มใหม่ 23 ธ.ค. 47 2 3" xfId="9920" xr:uid="{00000000-0005-0000-0000-00009E030000}"/>
    <cellStyle name="_LG42-สัญญา_LG ฟอร์มใหม่ 23 ธ.ค. 47 2 4" xfId="9921" xr:uid="{00000000-0005-0000-0000-00009F030000}"/>
    <cellStyle name="_LG42-สัญญา_LG ฟอร์มใหม่ 23 ธ.ค. 47 2 5" xfId="9922" xr:uid="{00000000-0005-0000-0000-0000A0030000}"/>
    <cellStyle name="_LG42-สัญญา_LG ฟอร์มใหม่ 23 ธ.ค. 47 3" xfId="9923" xr:uid="{00000000-0005-0000-0000-0000A1030000}"/>
    <cellStyle name="_LG42-สัญญา_LG ฟอร์มใหม่ 23 ธ.ค. 47 4" xfId="9924" xr:uid="{00000000-0005-0000-0000-0000A2030000}"/>
    <cellStyle name="_LG42-สัญญา_LG ฟอร์มใหม่ 23 ธ.ค. 47 5" xfId="9925" xr:uid="{00000000-0005-0000-0000-0000A3030000}"/>
    <cellStyle name="_LG42-สัญญา_LG ฟอร์มใหม่ 23 ธ.ค. 47 6" xfId="11003" xr:uid="{00000000-0005-0000-0000-0000A4030000}"/>
    <cellStyle name="_LG42-สัญญา_NL LG ซองทั่วไป พระจอมเกล้าธนบุรี 9 ธ.ค.48" xfId="210" xr:uid="{00000000-0005-0000-0000-0000A5030000}"/>
    <cellStyle name="_LG42-สัญญา_Q วัฒนาฯ 2011" xfId="17845" xr:uid="{00000000-0005-0000-0000-0000A6030000}"/>
    <cellStyle name="_LG42-สัญญา_SINO LG สัญญา INdo ส.ค. 47" xfId="211" xr:uid="{00000000-0005-0000-0000-0000A7030000}"/>
    <cellStyle name="_LG42-สัญญา_SINO LG สัญญา INdo ส.ค. 47 2" xfId="9926" xr:uid="{00000000-0005-0000-0000-0000A8030000}"/>
    <cellStyle name="_LG42-สัญญา_SINO LG สัญญา INdo ส.ค. 47 2 2" xfId="9927" xr:uid="{00000000-0005-0000-0000-0000A9030000}"/>
    <cellStyle name="_LG42-สัญญา_SINO LG สัญญา INdo ส.ค. 47 2 3" xfId="9928" xr:uid="{00000000-0005-0000-0000-0000AA030000}"/>
    <cellStyle name="_LG42-สัญญา_SINO LG สัญญา INdo ส.ค. 47 2 4" xfId="9929" xr:uid="{00000000-0005-0000-0000-0000AB030000}"/>
    <cellStyle name="_LG42-สัญญา_SINO LG สัญญา INdo ส.ค. 47 2 5" xfId="9930" xr:uid="{00000000-0005-0000-0000-0000AC030000}"/>
    <cellStyle name="_LG42-สัญญา_SINO LG สัญญา INdo ส.ค. 47 3" xfId="9931" xr:uid="{00000000-0005-0000-0000-0000AD030000}"/>
    <cellStyle name="_LG42-สัญญา_SINO LG สัญญา INdo ส.ค. 47 4" xfId="9932" xr:uid="{00000000-0005-0000-0000-0000AE030000}"/>
    <cellStyle name="_LG42-สัญญา_SINO LG สัญญา INdo ส.ค. 47 5" xfId="9933" xr:uid="{00000000-0005-0000-0000-0000AF030000}"/>
    <cellStyle name="_LG42-สัญญา_SINO LG สัญญา INdo ส.ค. 47 6" xfId="11004" xr:uid="{00000000-0005-0000-0000-0000B0030000}"/>
    <cellStyle name="_LG42-สัญญา_SINO LG สัญญา INdo ส.ค. 47_CAMC_2009_แบล็ก ทิป ไดวิ่ง-ฟอร์มใหม่." xfId="17846" xr:uid="{00000000-0005-0000-0000-0000B1030000}"/>
    <cellStyle name="_LG42-สัญญา_SINO LG สัญญา INdo ส.ค. 47_Feb09-ลี้นำสิน ปี52-พี่ติ๊ก" xfId="17847" xr:uid="{00000000-0005-0000-0000-0000B2030000}"/>
    <cellStyle name="_LG42-สัญญา_SINO LG สัญญา INdo ส.ค. 47_Q วัฒนาฯ 2011" xfId="17848" xr:uid="{00000000-0005-0000-0000-0000B3030000}"/>
    <cellStyle name="_LG42-สัญญา_SINO LG สัญญา INdo ส.ค. 47_TDR CAMC V.I.International 7-4-255244(ต.ย.)" xfId="17849" xr:uid="{00000000-0005-0000-0000-0000B4030000}"/>
    <cellStyle name="_LG42-สัญญา_SINO LG สัญญา INdo ส.ค. 47_TDR CAMC เพทาย 2009" xfId="17850" xr:uid="{00000000-0005-0000-0000-0000B5030000}"/>
    <cellStyle name="_LG42-สัญญา_SINO LG สัญญา INdo ส.ค. 47_TDR09072552" xfId="17851" xr:uid="{00000000-0005-0000-0000-0000B6030000}"/>
    <cellStyle name="_LG42-สัญญา_SINO LG สัญญา INdo ส.ค. 47_ทบทวนTDR CAMC V.I.International 7-4-52" xfId="17852" xr:uid="{00000000-0005-0000-0000-0000B7030000}"/>
    <cellStyle name="_LG42-สัญญา_SINO LG สัญญา INdo ส.ค. 47_แนบพะงัน 3" xfId="17853" xr:uid="{00000000-0005-0000-0000-0000B8030000}"/>
    <cellStyle name="_LG42-สัญญา_SINO LG สัญญา INdo ส.ค. 47_ประสบสุขขนส่ง" xfId="17854" xr:uid="{00000000-0005-0000-0000-0000B9030000}"/>
    <cellStyle name="_LG42-สัญญา_TDR CAMC V.I.International 7-4-255244(ต.ย.)" xfId="17855" xr:uid="{00000000-0005-0000-0000-0000BA030000}"/>
    <cellStyle name="_LG42-สัญญา_TDR CAMC เพทาย 2009" xfId="17856" xr:uid="{00000000-0005-0000-0000-0000BB030000}"/>
    <cellStyle name="_LG42-สัญญา_TDR09072552" xfId="17857" xr:uid="{00000000-0005-0000-0000-0000BC030000}"/>
    <cellStyle name="_LG42-สัญญา_ทบทวนTDR CAMC V.I.International 7-4-52" xfId="17858" xr:uid="{00000000-0005-0000-0000-0000BD030000}"/>
    <cellStyle name="_LG42-สัญญา_แนบพะงัน 3" xfId="17859" xr:uid="{00000000-0005-0000-0000-0000BE030000}"/>
    <cellStyle name="_LG42-สัญญา_ประสบสุขขนส่ง" xfId="17860" xr:uid="{00000000-0005-0000-0000-0000BF030000}"/>
    <cellStyle name="_Maduzi spreadsheet" xfId="11005" xr:uid="{00000000-0005-0000-0000-0000C0030000}"/>
    <cellStyle name="_new collat 46-52 (เสนอลงนาม)" xfId="17861" xr:uid="{00000000-0005-0000-0000-0000C1030000}"/>
    <cellStyle name="_new collat 86-52" xfId="17862" xr:uid="{00000000-0005-0000-0000-0000C2030000}"/>
    <cellStyle name="_New Form AR (HR-S).xls-(นายประวิทย์ คำเชิด และนางรัตนา คำเชิด)" xfId="212" xr:uid="{00000000-0005-0000-0000-0000C3030000}"/>
    <cellStyle name="_New Form AR (HR-S).xls-(นายประวิทย์ คำเชิด และนางรัตนา คำเชิด) 10" xfId="17863" xr:uid="{00000000-0005-0000-0000-0000C4030000}"/>
    <cellStyle name="_New Form AR (HR-S).xls-(นายประวิทย์ คำเชิด และนางรัตนา คำเชิด) 2" xfId="9934" xr:uid="{00000000-0005-0000-0000-0000C5030000}"/>
    <cellStyle name="_New Form AR (HR-S).xls-(นายประวิทย์ คำเชิด และนางรัตนา คำเชิด) 2 2" xfId="9935" xr:uid="{00000000-0005-0000-0000-0000C6030000}"/>
    <cellStyle name="_New Form AR (HR-S).xls-(นายประวิทย์ คำเชิด และนางรัตนา คำเชิด) 2 3" xfId="9936" xr:uid="{00000000-0005-0000-0000-0000C7030000}"/>
    <cellStyle name="_New Form AR (HR-S).xls-(นายประวิทย์ คำเชิด และนางรัตนา คำเชิด) 2 4" xfId="9937" xr:uid="{00000000-0005-0000-0000-0000C8030000}"/>
    <cellStyle name="_New Form AR (HR-S).xls-(นายประวิทย์ คำเชิด และนางรัตนา คำเชิด) 2 5" xfId="9938" xr:uid="{00000000-0005-0000-0000-0000C9030000}"/>
    <cellStyle name="_New Form AR (HR-S).xls-(นายประวิทย์ คำเชิด และนางรัตนา คำเชิด) 2 6" xfId="17864" xr:uid="{00000000-0005-0000-0000-0000CA030000}"/>
    <cellStyle name="_New Form AR (HR-S).xls-(นายประวิทย์ คำเชิด และนางรัตนา คำเชิด) 2 7" xfId="17865" xr:uid="{00000000-0005-0000-0000-0000CB030000}"/>
    <cellStyle name="_New Form AR (HR-S).xls-(นายประวิทย์ คำเชิด และนางรัตนา คำเชิด) 3" xfId="9939" xr:uid="{00000000-0005-0000-0000-0000CC030000}"/>
    <cellStyle name="_New Form AR (HR-S).xls-(นายประวิทย์ คำเชิด และนางรัตนา คำเชิด) 4" xfId="9940" xr:uid="{00000000-0005-0000-0000-0000CD030000}"/>
    <cellStyle name="_New Form AR (HR-S).xls-(นายประวิทย์ คำเชิด และนางรัตนา คำเชิด) 5" xfId="9941" xr:uid="{00000000-0005-0000-0000-0000CE030000}"/>
    <cellStyle name="_New Form AR (HR-S).xls-(นายประวิทย์ คำเชิด และนางรัตนา คำเชิด) 6" xfId="11006" xr:uid="{00000000-0005-0000-0000-0000CF030000}"/>
    <cellStyle name="_New Form AR (HR-S).xls-(นายประวิทย์ คำเชิด และนางรัตนา คำเชิด) 7" xfId="17866" xr:uid="{00000000-0005-0000-0000-0000D0030000}"/>
    <cellStyle name="_New Form AR (HR-S).xls-(นายประวิทย์ คำเชิด และนางรัตนา คำเชิด) 8" xfId="17867" xr:uid="{00000000-0005-0000-0000-0000D1030000}"/>
    <cellStyle name="_New Form AR (HR-S).xls-(นายประวิทย์ คำเชิด และนางรัตนา คำเชิด) 9" xfId="17868" xr:uid="{00000000-0005-0000-0000-0000D2030000}"/>
    <cellStyle name="_PAMC_ศุภนาวา บจ. (ขายเรืออินเตอร์ทราน 3)" xfId="11007" xr:uid="{00000000-0005-0000-0000-0000D3030000}"/>
    <cellStyle name="_PC" xfId="11008" xr:uid="{00000000-0005-0000-0000-0000D4030000}"/>
    <cellStyle name="_PLAN 5 Year" xfId="11009" xr:uid="{00000000-0005-0000-0000-0000D5030000}"/>
    <cellStyle name="_Policy &amp; Underwriting Guideline" xfId="213" xr:uid="{00000000-0005-0000-0000-0000D6030000}"/>
    <cellStyle name="_Policy &amp; Underwriting Guideline 2" xfId="11010" xr:uid="{00000000-0005-0000-0000-0000D7030000}"/>
    <cellStyle name="_Policy &amp; Underwriting Guideline 3" xfId="11011" xr:uid="{00000000-0005-0000-0000-0000D8030000}"/>
    <cellStyle name="_Policy &amp; Underwriting Guideline 4" xfId="11012" xr:uid="{00000000-0005-0000-0000-0000D9030000}"/>
    <cellStyle name="_R&amp;R" xfId="17869" xr:uid="{00000000-0005-0000-0000-0000DA030000}"/>
    <cellStyle name="_RO กิตติ แซ่เซีย" xfId="214" xr:uid="{00000000-0005-0000-0000-0000DB030000}"/>
    <cellStyle name="_RO ปิว ศิริเพิ่มพูนสุข ลูกค้าใหม่ขอ WC 20.0 ลบ. มิย.49" xfId="17870" xr:uid="{00000000-0005-0000-0000-0000DC030000}"/>
    <cellStyle name="_RO_2_pitaknew" xfId="17871" xr:uid="{00000000-0005-0000-0000-0000DD030000}"/>
    <cellStyle name="_RO_วิชัย" xfId="215" xr:uid="{00000000-0005-0000-0000-0000DE030000}"/>
    <cellStyle name="_siam-LG" xfId="216" xr:uid="{00000000-0005-0000-0000-0000DF030000}"/>
    <cellStyle name="_siam-LG 2" xfId="9942" xr:uid="{00000000-0005-0000-0000-0000E0030000}"/>
    <cellStyle name="_siam-LG 2 2" xfId="9943" xr:uid="{00000000-0005-0000-0000-0000E1030000}"/>
    <cellStyle name="_siam-LG 2 3" xfId="9944" xr:uid="{00000000-0005-0000-0000-0000E2030000}"/>
    <cellStyle name="_siam-LG 2 4" xfId="9945" xr:uid="{00000000-0005-0000-0000-0000E3030000}"/>
    <cellStyle name="_siam-LG 2 5" xfId="9946" xr:uid="{00000000-0005-0000-0000-0000E4030000}"/>
    <cellStyle name="_siam-LG 3" xfId="9947" xr:uid="{00000000-0005-0000-0000-0000E5030000}"/>
    <cellStyle name="_siam-LG 4" xfId="9948" xr:uid="{00000000-0005-0000-0000-0000E6030000}"/>
    <cellStyle name="_siam-LG 5" xfId="9949" xr:uid="{00000000-0005-0000-0000-0000E7030000}"/>
    <cellStyle name="_siam-LG 6" xfId="11013" xr:uid="{00000000-0005-0000-0000-0000E8030000}"/>
    <cellStyle name="_siam-LG_BID KIT AUGUST 2547" xfId="217" xr:uid="{00000000-0005-0000-0000-0000E9030000}"/>
    <cellStyle name="_siam-LG_CAMC_2009_แบล็ก ทิป ไดวิ่ง-ฟอร์มใหม่." xfId="17872" xr:uid="{00000000-0005-0000-0000-0000EA030000}"/>
    <cellStyle name="_siam-LG_Feb09-ลี้นำสิน ปี52-พี่ติ๊ก" xfId="17873" xr:uid="{00000000-0005-0000-0000-0000EB030000}"/>
    <cellStyle name="_siam-LG_KIT 2006  LG ซอง 4สค.49ต่ออายุฉบับเดิม" xfId="218" xr:uid="{00000000-0005-0000-0000-0000EC030000}"/>
    <cellStyle name="_siam-LG_KIT 2006  LG สัญญา 13 ก.ย.49" xfId="219" xr:uid="{00000000-0005-0000-0000-0000ED030000}"/>
    <cellStyle name="_siam-LG_KIT LG ซื้อเชื่อ1 ฉบับ 16 ก.ย.48" xfId="220" xr:uid="{00000000-0005-0000-0000-0000EE030000}"/>
    <cellStyle name="_siam-LG_KIT LG ซื้อเชื่อ1 ฉบับ 6ม.ค. 49" xfId="221" xr:uid="{00000000-0005-0000-0000-0000EF030000}"/>
    <cellStyle name="_siam-LG_KIT รับรองเครดิตกรมทางหลวงชนบทform RO ใหม่" xfId="222" xr:uid="{00000000-0005-0000-0000-0000F0030000}"/>
    <cellStyle name="_siam-LG_KIT สรุปภาระหนี้ 7 ส.ค.49" xfId="223" xr:uid="{00000000-0005-0000-0000-0000F1030000}"/>
    <cellStyle name="_siam-LG_KIT-LG ซื้อเชื่อ ต่ออายุ 8มีค.48" xfId="224" xr:uid="{00000000-0005-0000-0000-0000F2030000}"/>
    <cellStyle name="_siam-LG_lg ซอง  20 ลบ. ม.ค.48" xfId="225" xr:uid="{00000000-0005-0000-0000-0000F3030000}"/>
    <cellStyle name="_siam-LG_LG ฟอร์มใหม่ 23 ธ.ค. 47" xfId="226" xr:uid="{00000000-0005-0000-0000-0000F4030000}"/>
    <cellStyle name="_siam-LG_LG ฟอร์มใหม่ 23 ธ.ค. 47 2" xfId="9950" xr:uid="{00000000-0005-0000-0000-0000F5030000}"/>
    <cellStyle name="_siam-LG_LG ฟอร์มใหม่ 23 ธ.ค. 47 2 2" xfId="9951" xr:uid="{00000000-0005-0000-0000-0000F6030000}"/>
    <cellStyle name="_siam-LG_LG ฟอร์มใหม่ 23 ธ.ค. 47 2 3" xfId="9952" xr:uid="{00000000-0005-0000-0000-0000F7030000}"/>
    <cellStyle name="_siam-LG_LG ฟอร์มใหม่ 23 ธ.ค. 47 2 4" xfId="9953" xr:uid="{00000000-0005-0000-0000-0000F8030000}"/>
    <cellStyle name="_siam-LG_LG ฟอร์มใหม่ 23 ธ.ค. 47 2 5" xfId="9954" xr:uid="{00000000-0005-0000-0000-0000F9030000}"/>
    <cellStyle name="_siam-LG_LG ฟอร์มใหม่ 23 ธ.ค. 47 3" xfId="9955" xr:uid="{00000000-0005-0000-0000-0000FA030000}"/>
    <cellStyle name="_siam-LG_LG ฟอร์มใหม่ 23 ธ.ค. 47 4" xfId="9956" xr:uid="{00000000-0005-0000-0000-0000FB030000}"/>
    <cellStyle name="_siam-LG_LG ฟอร์มใหม่ 23 ธ.ค. 47 5" xfId="9957" xr:uid="{00000000-0005-0000-0000-0000FC030000}"/>
    <cellStyle name="_siam-LG_LG ฟอร์มใหม่ 23 ธ.ค. 47 6" xfId="11014" xr:uid="{00000000-0005-0000-0000-0000FD030000}"/>
    <cellStyle name="_siam-LG_NL LG ซองทั่วไป พระจอมเกล้าธนบุรี 9 ธ.ค.48" xfId="227" xr:uid="{00000000-0005-0000-0000-0000FE030000}"/>
    <cellStyle name="_siam-LG_Q วัฒนาฯ 2011" xfId="17874" xr:uid="{00000000-0005-0000-0000-0000FF030000}"/>
    <cellStyle name="_siam-LG_SINO LG สัญญา INdo ส.ค. 47" xfId="228" xr:uid="{00000000-0005-0000-0000-000000040000}"/>
    <cellStyle name="_siam-LG_SINO LG สัญญา INdo ส.ค. 47 2" xfId="9958" xr:uid="{00000000-0005-0000-0000-000001040000}"/>
    <cellStyle name="_siam-LG_SINO LG สัญญา INdo ส.ค. 47 2 2" xfId="9959" xr:uid="{00000000-0005-0000-0000-000002040000}"/>
    <cellStyle name="_siam-LG_SINO LG สัญญา INdo ส.ค. 47 2 3" xfId="9960" xr:uid="{00000000-0005-0000-0000-000003040000}"/>
    <cellStyle name="_siam-LG_SINO LG สัญญา INdo ส.ค. 47 2 4" xfId="9961" xr:uid="{00000000-0005-0000-0000-000004040000}"/>
    <cellStyle name="_siam-LG_SINO LG สัญญา INdo ส.ค. 47 2 5" xfId="9962" xr:uid="{00000000-0005-0000-0000-000005040000}"/>
    <cellStyle name="_siam-LG_SINO LG สัญญา INdo ส.ค. 47 3" xfId="9963" xr:uid="{00000000-0005-0000-0000-000006040000}"/>
    <cellStyle name="_siam-LG_SINO LG สัญญา INdo ส.ค. 47 4" xfId="9964" xr:uid="{00000000-0005-0000-0000-000007040000}"/>
    <cellStyle name="_siam-LG_SINO LG สัญญา INdo ส.ค. 47 5" xfId="9965" xr:uid="{00000000-0005-0000-0000-000008040000}"/>
    <cellStyle name="_siam-LG_SINO LG สัญญา INdo ส.ค. 47 6" xfId="11015" xr:uid="{00000000-0005-0000-0000-000009040000}"/>
    <cellStyle name="_siam-LG_SINO LG สัญญา INdo ส.ค. 47_CAMC_2009_แบล็ก ทิป ไดวิ่ง-ฟอร์มใหม่." xfId="17875" xr:uid="{00000000-0005-0000-0000-00000A040000}"/>
    <cellStyle name="_siam-LG_SINO LG สัญญา INdo ส.ค. 47_Feb09-ลี้นำสิน ปี52-พี่ติ๊ก" xfId="17876" xr:uid="{00000000-0005-0000-0000-00000B040000}"/>
    <cellStyle name="_siam-LG_SINO LG สัญญา INdo ส.ค. 47_Q วัฒนาฯ 2011" xfId="17877" xr:uid="{00000000-0005-0000-0000-00000C040000}"/>
    <cellStyle name="_siam-LG_SINO LG สัญญา INdo ส.ค. 47_TDR CAMC V.I.International 7-4-255244(ต.ย.)" xfId="17878" xr:uid="{00000000-0005-0000-0000-00000D040000}"/>
    <cellStyle name="_siam-LG_SINO LG สัญญา INdo ส.ค. 47_TDR CAMC เพทาย 2009" xfId="17879" xr:uid="{00000000-0005-0000-0000-00000E040000}"/>
    <cellStyle name="_siam-LG_SINO LG สัญญา INdo ส.ค. 47_TDR09072552" xfId="17880" xr:uid="{00000000-0005-0000-0000-00000F040000}"/>
    <cellStyle name="_siam-LG_SINO LG สัญญา INdo ส.ค. 47_ทบทวนTDR CAMC V.I.International 7-4-52" xfId="17881" xr:uid="{00000000-0005-0000-0000-000010040000}"/>
    <cellStyle name="_siam-LG_SINO LG สัญญา INdo ส.ค. 47_แนบพะงัน 3" xfId="17882" xr:uid="{00000000-0005-0000-0000-000011040000}"/>
    <cellStyle name="_siam-LG_SINO LG สัญญา INdo ส.ค. 47_ประสบสุขขนส่ง" xfId="17883" xr:uid="{00000000-0005-0000-0000-000012040000}"/>
    <cellStyle name="_siam-LG_TDR CAMC V.I.International 7-4-255244(ต.ย.)" xfId="17884" xr:uid="{00000000-0005-0000-0000-000013040000}"/>
    <cellStyle name="_siam-LG_TDR CAMC เพทาย 2009" xfId="17885" xr:uid="{00000000-0005-0000-0000-000014040000}"/>
    <cellStyle name="_siam-LG_TDR09072552" xfId="17886" xr:uid="{00000000-0005-0000-0000-000015040000}"/>
    <cellStyle name="_siam-LG_ทบทวนTDR CAMC V.I.International 7-4-52" xfId="17887" xr:uid="{00000000-0005-0000-0000-000016040000}"/>
    <cellStyle name="_siam-LG_แนบพะงัน 3" xfId="17888" xr:uid="{00000000-0005-0000-0000-000017040000}"/>
    <cellStyle name="_siam-LG_ประสบสุขขนส่ง" xfId="17889" xr:uid="{00000000-0005-0000-0000-000018040000}"/>
    <cellStyle name="_Spread Sheet SME3.1" xfId="11016" xr:uid="{00000000-0005-0000-0000-000019040000}"/>
    <cellStyle name="_statment_OD" xfId="229" xr:uid="{00000000-0005-0000-0000-00001A040000}"/>
    <cellStyle name="_Target_Bkk Sep-ji" xfId="11017" xr:uid="{00000000-0005-0000-0000-00001B040000}"/>
    <cellStyle name="_time 33-52" xfId="17890" xr:uid="{00000000-0005-0000-0000-00001C040000}"/>
    <cellStyle name="_time 52-52" xfId="17891" xr:uid="{00000000-0005-0000-0000-00001D040000}"/>
    <cellStyle name="_time 53-52" xfId="17892" xr:uid="{00000000-0005-0000-0000-00001E040000}"/>
    <cellStyle name="_Weight รายสาขา" xfId="11018" xr:uid="{00000000-0005-0000-0000-00001F040000}"/>
    <cellStyle name="_กราฟOD1" xfId="17893" xr:uid="{00000000-0005-0000-0000-000020040000}"/>
    <cellStyle name="_กลุ่ม วาย บี อาร์เค-ธ.ค.51" xfId="17894" xr:uid="{00000000-0005-0000-0000-000021040000}"/>
    <cellStyle name="_การประชุมฯ ค.31 (ทบทวนประจำปี)" xfId="17895" xr:uid="{00000000-0005-0000-0000-000022040000}"/>
    <cellStyle name="_กู๊ดเฮลท์_ย.ลาดพร้าว103_ 2_070746" xfId="230" xr:uid="{00000000-0005-0000-0000-000023040000}"/>
    <cellStyle name="_กู๊ดเฮลท์_ย.ลาดพร้าว103_ 2_070746_1" xfId="302" xr:uid="{00000000-0005-0000-0000-000059050000}"/>
    <cellStyle name="_กู๊ดเฮลท์_ย.ลาดพร้าว103_ 2_070746_1_CA_บริษัทฯพงษ์อินทัช" xfId="11177" xr:uid="{00000000-0005-0000-0000-00005A050000}"/>
    <cellStyle name="_กู๊ดเฮลท์_ย.ลาดพร้าว103_ 2_070746_1_นางวันดี  ภู่ไพจิตร์กุลและนายสมยศ ภู่ไพจิตร์กุล" xfId="17976" xr:uid="{00000000-0005-0000-0000-00005B050000}"/>
    <cellStyle name="_กู๊ดเฮลท์_ย.ลาดพร้าว103_ 2_070746_1_บจก.ลำพูนไชย" xfId="11178" xr:uid="{00000000-0005-0000-0000-00005C050000}"/>
    <cellStyle name="_กู๊ดเฮลท์_ย.ลาดพร้าว103_ 2_070746_2" xfId="303" xr:uid="{00000000-0005-0000-0000-00005D050000}"/>
    <cellStyle name="_กู๊ดเฮลท์_ย.ลาดพร้าว103_ 2_070746_2 2" xfId="11179" xr:uid="{00000000-0005-0000-0000-00005E050000}"/>
    <cellStyle name="_กู๊ดเฮลท์_ย.ลาดพร้าว103_ 2_070746_2 2 2" xfId="17977" xr:uid="{00000000-0005-0000-0000-00005F050000}"/>
    <cellStyle name="_กู๊ดเฮลท์_ย.ลาดพร้าว103_ 2_070746_2 3" xfId="11180" xr:uid="{00000000-0005-0000-0000-000060050000}"/>
    <cellStyle name="_กู๊ดเฮลท์_ย.ลาดพร้าว103_ 2_070746_2 3 2" xfId="17978" xr:uid="{00000000-0005-0000-0000-000061050000}"/>
    <cellStyle name="_กู๊ดเฮลท์_ย.ลาดพร้าว103_ 2_070746_2 4" xfId="11181" xr:uid="{00000000-0005-0000-0000-000062050000}"/>
    <cellStyle name="_กู๊ดเฮลท์_ย.ลาดพร้าว103_ 2_070746_2 4 2" xfId="17979" xr:uid="{00000000-0005-0000-0000-000063050000}"/>
    <cellStyle name="_กู๊ดเฮลท์_ย.ลาดพร้าว103_ 2_070746_2 5" xfId="11182" xr:uid="{00000000-0005-0000-0000-000064050000}"/>
    <cellStyle name="_กู๊ดเฮลท์_ย.ลาดพร้าว103_ 2_070746_2 6" xfId="11183" xr:uid="{00000000-0005-0000-0000-000065050000}"/>
    <cellStyle name="_กู๊ดเฮลท์_ย.ลาดพร้าว103_ 2_070746_3" xfId="304" xr:uid="{00000000-0005-0000-0000-000066050000}"/>
    <cellStyle name="_กู๊ดเฮลท์_ย.ลาดพร้าว103_ 2_070746_3_01-21-51_MT บจ. เจ เอส จี" xfId="11184" xr:uid="{00000000-0005-0000-0000-000067050000}"/>
    <cellStyle name="_กู๊ดเฮลท์_ย.ลาดพร้าว103_ 2_070746_3_04-10-49_นายแพทย์เศรษฐกานต์  อัตถากรพันธ์" xfId="11185" xr:uid="{00000000-0005-0000-0000-000068050000}"/>
    <cellStyle name="_กู๊ดเฮลท์_ย.ลาดพร้าว103_ 2_070746_3_05-10-49_บจ. เซฟ เทรด อินเตอร์เนชั่นแนล" xfId="11186" xr:uid="{00000000-0005-0000-0000-000069050000}"/>
    <cellStyle name="_กู๊ดเฮลท์_ย.ลาดพร้าว103_ 2_070746_3_05-31-49_Annual บจ.วี อาร์ พลาสติก" xfId="11187" xr:uid="{00000000-0005-0000-0000-00006A050000}"/>
    <cellStyle name="_กู๊ดเฮลท์_ย.ลาดพร้าว103_ 2_070746_3_06-30-49_Annual บจ. ธนวรรณ การ์เม้นท์" xfId="11188" xr:uid="{00000000-0005-0000-0000-00006B050000}"/>
    <cellStyle name="_กู๊ดเฮลท์_ย.ลาดพร้าว103_ 2_070746_3_07-25-49_Annual บจ. สมพลเบดดิ้ง แอนด์ แมทเทรส อินดัสตรี" xfId="11189" xr:uid="{00000000-0005-0000-0000-00006C050000}"/>
    <cellStyle name="_กู๊ดเฮลท์_ย.ลาดพร้าว103_ 2_070746_3_11NOV_TDR-ลี้นำสินปี51-ไถ่ถอน-พี่ติ๊ก" xfId="17980" xr:uid="{00000000-0005-0000-0000-00006D050000}"/>
    <cellStyle name="_กู๊ดเฮลท์_ย.ลาดพร้าว103_ 2_070746_3_13 แบบฟอร์มจัดชั้น Qualitative" xfId="305" xr:uid="{00000000-0005-0000-0000-00006E050000}"/>
    <cellStyle name="_กู๊ดเฮลท์_ย.ลาดพร้าว103_ 2_070746_3_164สหกรณ์ออมทรัพย์หน่วยบัญชาการสงครามพิเศษ จำกัด" xfId="306" xr:uid="{00000000-0005-0000-0000-00006F050000}"/>
    <cellStyle name="_กู๊ดเฮลท์_ย.ลาดพร้าว103_ 2_070746_3_505_Graph" xfId="307" xr:uid="{00000000-0005-0000-0000-000070050000}"/>
    <cellStyle name="_กู๊ดเฮลท์_ย.ลาดพร้าว103_ 2_070746_3_505_Graph10" xfId="308" xr:uid="{00000000-0005-0000-0000-000071050000}"/>
    <cellStyle name="_กู๊ดเฮลท์_ย.ลาดพร้าว103_ 2_070746_3_5นายประสิทธิ์นางณรรฐวรรณประภัสสรพิทยา(2)" xfId="309" xr:uid="{00000000-0005-0000-0000-000072050000}"/>
    <cellStyle name="_กู๊ดเฮลท์_ย.ลาดพร้าว103_ 2_070746_3_AN บจก.ไทยโมโนเรล . NEW." xfId="11190" xr:uid="{00000000-0005-0000-0000-000073050000}"/>
    <cellStyle name="_กู๊ดเฮลท์_ย.ลาดพร้าว103_ 2_070746_3_Ann โรงงานสมุดฯ" xfId="11191" xr:uid="{00000000-0005-0000-0000-000074050000}"/>
    <cellStyle name="_กู๊ดเฮลท์_ย.ลาดพร้าว103_ 2_070746_3_Annual - บจ.โพลิเมอร์ฯ" xfId="11192" xr:uid="{00000000-0005-0000-0000-000075050000}"/>
    <cellStyle name="_กู๊ดเฮลท์_ย.ลาดพร้าว103_ 2_070746_3_Book1" xfId="11193" xr:uid="{00000000-0005-0000-0000-000076050000}"/>
    <cellStyle name="_กู๊ดเฮลท์_ย.ลาดพร้าว103_ 2_070746_3_Book2" xfId="11194" xr:uid="{00000000-0005-0000-0000-000077050000}"/>
    <cellStyle name="_กู๊ดเฮลท์_ย.ลาดพร้าว103_ 2_070746_3_CA 2_นายสุรินทร์  ผาติวยายาม" xfId="17981" xr:uid="{00000000-0005-0000-0000-000078050000}"/>
    <cellStyle name="_กู๊ดเฮลท์_ย.ลาดพร้าว103_ 2_070746_3_CA Midcap_บจ.วิจิตรณรงค์ งานหินกอง" xfId="11195" xr:uid="{00000000-0005-0000-0000-000079050000}"/>
    <cellStyle name="_กู๊ดเฮลท์_ย.ลาดพร้าว103_ 2_070746_3_CA Platinum 28 ตค48" xfId="11196" xr:uid="{00000000-0005-0000-0000-00007A050000}"/>
    <cellStyle name="_กู๊ดเฮลท์_ย.ลาดพร้าว103_ 2_070746_3_CA SMALL_MidCAP - หจก.เอ็ม.ซี.เอ.คอมพิวเตอร์ แอนด์ เซอร์วิส 28-10-2005" xfId="17982" xr:uid="{00000000-0005-0000-0000-00007B050000}"/>
    <cellStyle name="_กู๊ดเฮลท์_ย.ลาดพร้าว103_ 2_070746_3_CA small-หจก.พีเอสพีเอ็นจิเนียริ่ง" xfId="17986" xr:uid="{00000000-0005-0000-0000-00008A050000}"/>
    <cellStyle name="_กู๊ดเฮลท์_ย.ลาดพร้าว103_ 2_070746_3_CA SMALLCAP - นางนิธิมา และ นายชัชวาลย์ พานรัตนวดี 10-11-2005" xfId="17983" xr:uid="{00000000-0005-0000-0000-00007C050000}"/>
    <cellStyle name="_กู๊ดเฮลท์_ย.ลาดพร้าว103_ 2_070746_3_CA SMALLCAP - บจ.กฤษศิริ ทรานสปอร์ต 23-02-2006" xfId="17984" xr:uid="{00000000-0005-0000-0000-00007D050000}"/>
    <cellStyle name="_กู๊ดเฮลท์_ย.ลาดพร้าว103_ 2_070746_3_CA SMALLCAP_เค.เอ็ม.พร๊อพเพอร์ตี้_ปป49" xfId="11197" xr:uid="{00000000-0005-0000-0000-00007E050000}"/>
    <cellStyle name="_กู๊ดเฮลท์_ย.ลาดพร้าว103_ 2_070746_3_CA SMALLCAP_พาณิชย์  นพ.สุทัศน์" xfId="11198" xr:uid="{00000000-0005-0000-0000-00007F050000}"/>
    <cellStyle name="_กู๊ดเฮลท์_ย.ลาดพร้าว103_ 2_070746_3_CA SMALLCAP_พาณิชย์  นายอิทธิพงศ์ นิมิตชูชัย" xfId="11199" xr:uid="{00000000-0005-0000-0000-000080050000}"/>
    <cellStyle name="_กู๊ดเฮลท์_ย.ลาดพร้าว103_ 2_070746_3_CA SMALLCAP_พาณิชย์  บจ.หยี่ต๋า" xfId="11200" xr:uid="{00000000-0005-0000-0000-000081050000}"/>
    <cellStyle name="_กู๊ดเฮลท์_ย.ลาดพร้าว103_ 2_070746_3_CA SMALLCAP_พาส409เอ็นจิเนียริ่ง_สุขุมวิทสำโรง" xfId="11201" xr:uid="{00000000-0005-0000-0000-000082050000}"/>
    <cellStyle name="_กู๊ดเฮลท์_ย.ลาดพร้าว103_ 2_070746_3_CA SMALLCAP_มัชรูม_ธาตุทอง" xfId="11202" xr:uid="{00000000-0005-0000-0000-000083050000}"/>
    <cellStyle name="_กู๊ดเฮลท์_ย.ลาดพร้าว103_ 2_070746_3_CA SMALLCAP_ศรีพัฒนกิจก่อสร้าง" xfId="11203" xr:uid="{00000000-0005-0000-0000-000084050000}"/>
    <cellStyle name="_กู๊ดเฮลท์_ย.ลาดพร้าว103_ 2_070746_3_CA SMALLCAP_ศิริพงษ์ผลิตภัณฑ์ซิเมนต์" xfId="11204" xr:uid="{00000000-0005-0000-0000-000085050000}"/>
    <cellStyle name="_กู๊ดเฮลท์_ย.ลาดพร้าว103_ 2_070746_3_CA SMALLCAP_สินีนาฎ" xfId="11205" xr:uid="{00000000-0005-0000-0000-000086050000}"/>
    <cellStyle name="_กู๊ดเฮลท์_ย.ลาดพร้าว103_ 2_070746_3_CA SMALLCAP_หจก_จีกู๊ดวัน" xfId="11206" xr:uid="{00000000-0005-0000-0000-000087050000}"/>
    <cellStyle name="_กู๊ดเฮลท์_ย.ลาดพร้าว103_ 2_070746_3_CA SMALLCAP_เอสวีเอ็นจิเนียริ่ง" xfId="11207" xr:uid="{00000000-0005-0000-0000-000088050000}"/>
    <cellStyle name="_กู๊ดเฮลท์_ย.ลาดพร้าว103_ 2_070746_3_CA SMALLCAP-บจก.แกรนด์ โปรดักส์" xfId="17985" xr:uid="{00000000-0005-0000-0000-000089050000}"/>
    <cellStyle name="_กู๊ดเฮลท์_ย.ลาดพร้าว103_ 2_070746_3_CA_Mid Cap สกายไลน์ แลบฯ" xfId="11208" xr:uid="{00000000-0005-0000-0000-00008C050000}"/>
    <cellStyle name="_กู๊ดเฮลท์_ย.ลาดพร้าว103_ 2_070746_3_CA_ซี.แอล.เอส.อินดัสเทรียล" xfId="311" xr:uid="{00000000-0005-0000-0000-00008D050000}"/>
    <cellStyle name="_กู๊ดเฮลท์_ย.ลาดพร้าว103_ 2_070746_3_CA_บริษัท 505 โภคภัณฑ์ จำกัด และในเครือ" xfId="312" xr:uid="{00000000-0005-0000-0000-00008E050000}"/>
    <cellStyle name="_กู๊ดเฮลท์_ย.ลาดพร้าว103_ 2_070746_3_CA_บริษัทฯพงษ์อินทัช" xfId="11209" xr:uid="{00000000-0005-0000-0000-00008F050000}"/>
    <cellStyle name="_กู๊ดเฮลท์_ย.ลาดพร้าว103_ 2_070746_3_CA-บจ.จ.รุ่งโรจน์ปิโตรเลียม_ging" xfId="17988" xr:uid="{00000000-0005-0000-0000-000091050000}"/>
    <cellStyle name="_กู๊ดเฮลท์_ย.ลาดพร้าว103_ 2_070746_3_CA.สดชื่นเคมี" xfId="310" xr:uid="{00000000-0005-0000-0000-00008B050000}"/>
    <cellStyle name="_กู๊ดเฮลท์_ย.ลาดพร้าว103_ 2_070746_3_CAMC_2009_แบล็ก ทิป ไดวิ่ง-ฟอร์มใหม่." xfId="17987" xr:uid="{00000000-0005-0000-0000-000090050000}"/>
    <cellStyle name="_กู๊ดเฮลท์_ย.ลาดพร้าว103_ 2_070746_3_cfกำลังการผลิต อโยธยา ฟู้ด 1" xfId="313" xr:uid="{00000000-0005-0000-0000-000092050000}"/>
    <cellStyle name="_กู๊ดเฮลท์_ย.ลาดพร้าว103_ 2_070746_3_CJ03-0000 บจ แอพพลายเค็ม (ป)" xfId="314" xr:uid="{00000000-0005-0000-0000-000093050000}"/>
    <cellStyle name="_กู๊ดเฮลท์_ย.ลาดพร้าว103_ 2_070746_3_CO" xfId="17989" xr:uid="{00000000-0005-0000-0000-000094050000}"/>
    <cellStyle name="_กู๊ดเฮลท์_ย.ลาดพร้าว103_ 2_070746_3_CRR_นายนิพนธ์  รจเรขไพจิต" xfId="11210" xr:uid="{00000000-0005-0000-0000-000095050000}"/>
    <cellStyle name="_กู๊ดเฮลท์_ย.ลาดพร้าว103_ 2_070746_3_Feb09-ลี้นำสิน ปี52-พี่ติ๊ก" xfId="17990" xr:uid="{00000000-0005-0000-0000-000096050000}"/>
    <cellStyle name="_กู๊ดเฮลท์_ย.ลาดพร้าว103_ 2_070746_3_Form CA for SME over 35 MB_160709(1)" xfId="315" xr:uid="{00000000-0005-0000-0000-000097050000}"/>
    <cellStyle name="_กู๊ดเฮลท์_ย.ลาดพร้าว103_ 2_070746_3_Form_SM_CO ฉลาดเฟอร์นิเจอร์ 06-05-2005" xfId="17991" xr:uid="{00000000-0005-0000-0000-000098050000}"/>
    <cellStyle name="_กู๊ดเฮลท์_ย.ลาดพร้าว103_ 2_070746_3_Form_SM_CO นายอารักษ์ รุจิระศิริกุล 16-08-2005" xfId="17992" xr:uid="{00000000-0005-0000-0000-000099050000}"/>
    <cellStyle name="_กู๊ดเฮลท์_ย.ลาดพร้าว103_ 2_070746_3_Form_SM_CO หจก.มะนังตายอปิโตรเลี่ยม 21-05-2005" xfId="17993" xr:uid="{00000000-0005-0000-0000-00009A050000}"/>
    <cellStyle name="_กู๊ดเฮลท์_ย.ลาดพร้าว103_ 2_070746_3_Form_SM_CO หจก.มะนังตายอปิโตรเลี่ยม 21-05-2005_CA SMALL_MidCAP - นายอารักษ์ รุจิระศิริกุล 23-12-2005" xfId="17994" xr:uid="{00000000-0005-0000-0000-00009B050000}"/>
    <cellStyle name="_กู๊ดเฮลท์_ย.ลาดพร้าว103_ 2_070746_3_Form_SM_CO หจก.มะนังตายอปิโตรเลี่ยม 21-05-2005_CA SMALLCAP - บจ.ซันเทรด พาราวูด 07-12-2005" xfId="17995" xr:uid="{00000000-0005-0000-0000-00009C050000}"/>
    <cellStyle name="_กู๊ดเฮลท์_ย.ลาดพร้าว103_ 2_070746_3_Form_SM_CO หจก.มะนังตายอปิโตรเลี่ยม 21-05-2005_CA-บจ.จ.รุ่งโรจน์ปิโตรเลียม_ging" xfId="17996" xr:uid="{00000000-0005-0000-0000-00009D050000}"/>
    <cellStyle name="_กู๊ดเฮลท์_ย.ลาดพร้าว103_ 2_070746_3_Form_SM_CO หจก.มะนังตายอปิโตรเลี่ยม 21-05-2005_Waive-บจ.จ.รุ่งโรจน์ปิโตรเลียม" xfId="17997" xr:uid="{00000000-0005-0000-0000-00009E050000}"/>
    <cellStyle name="_กู๊ดเฮลท์_ย.ลาดพร้าว103_ 2_070746_3_Form_SM_CO เอ็ม.ซี.เอ. 06-05-2005" xfId="17998" xr:uid="{00000000-0005-0000-0000-00009F050000}"/>
    <cellStyle name="_กู๊ดเฮลท์_ย.ลาดพร้าว103_ 2_070746_3_FROM_Qualitative ระเบียบ42_50" xfId="11211" xr:uid="{00000000-0005-0000-0000-0000A0050000}"/>
    <cellStyle name="_กู๊ดเฮลท์_ย.ลาดพร้าว103_ 2_070746_3_Maduzi spreadsheet" xfId="11212" xr:uid="{00000000-0005-0000-0000-0000A1050000}"/>
    <cellStyle name="_กู๊ดเฮลท์_ย.ลาดพร้าว103_ 2_070746_3_PART RO ศบธ.ตรัง" xfId="17999" xr:uid="{00000000-0005-0000-0000-0000A2050000}"/>
    <cellStyle name="_กู๊ดเฮลท์_ย.ลาดพร้าว103_ 2_070746_3_Q วัฒนาฯ 2011" xfId="18000" xr:uid="{00000000-0005-0000-0000-0000A3050000}"/>
    <cellStyle name="_กู๊ดเฮลท์_ย.ลาดพร้าว103_ 2_070746_3_RickGrade นางกิ่งกาญจน์" xfId="316" xr:uid="{00000000-0005-0000-0000-0000A4050000}"/>
    <cellStyle name="_กู๊ดเฮลท์_ย.ลาดพร้าว103_ 2_070746_3_RickGrade นางสาวลัดดา" xfId="317" xr:uid="{00000000-0005-0000-0000-0000A5050000}"/>
    <cellStyle name="_กู๊ดเฮลท์_ย.ลาดพร้าว103_ 2_070746_3_SE - L (ทั่วไป) นายยุทธ และ นางรพีพรรณ พัฒโณ  23-01-2006" xfId="18001" xr:uid="{00000000-0005-0000-0000-0000A6050000}"/>
    <cellStyle name="_กู๊ดเฮลท์_ย.ลาดพร้าว103_ 2_070746_3_Seft_จสอ.อุทัย พรหมรัตน์และพวก" xfId="18002" xr:uid="{00000000-0005-0000-0000-0000A7050000}"/>
    <cellStyle name="_กู๊ดเฮลท์_ย.ลาดพร้าว103_ 2_070746_3_Self_ลัดดา_ขายของเด็กเล่น_วังบูรพา" xfId="318" xr:uid="{00000000-0005-0000-0000-0000A9050000}"/>
    <cellStyle name="_กู๊ดเฮลท์_ย.ลาดพร้าว103_ 2_070746_3_Self_ลัดดา_ขายของเด็กเล่น_วังบูรพา.xls แผนภูมิ 1" xfId="319" xr:uid="{00000000-0005-0000-0000-0000AA050000}"/>
    <cellStyle name="_กู๊ดเฮลท์_ย.ลาดพร้าว103_ 2_070746_3_self- นายชวลิตฯ" xfId="11213" xr:uid="{00000000-0005-0000-0000-0000A8050000}"/>
    <cellStyle name="_กู๊ดเฮลท์_ย.ลาดพร้าว103_ 2_070746_3_SME_ทิพย์_หอพักให้เช่า_สะพานใหม่ดอนเมือง" xfId="320" xr:uid="{00000000-0005-0000-0000-0000AB050000}"/>
    <cellStyle name="_กู๊ดเฮลท์_ย.ลาดพร้าว103_ 2_070746_3_SME_บจ.เจ้าคุณ พาสท์แอนด์เซอร์วิส_ซ่อมรถยกง_หัวตะเข้ลาดกระบัง" xfId="321" xr:uid="{00000000-0005-0000-0000-0000AC050000}"/>
    <cellStyle name="_กู๊ดเฮลท์_ย.ลาดพร้าว103_ 2_070746_3_SME_บจ.เชิงชัย_รับเหมาก่อสร้าง__แจ้งวัฒนะ" xfId="322" xr:uid="{00000000-0005-0000-0000-0000AD050000}"/>
    <cellStyle name="_กู๊ดเฮลท์_ย.ลาดพร้าว103_ 2_070746_3_SME_บจ.ดานิลี่ ฟาร์ อีสต์_ผลิตโครงสร้างโลหะ_สะพานควาย" xfId="323" xr:uid="{00000000-0005-0000-0000-0000AE050000}"/>
    <cellStyle name="_กู๊ดเฮลท์_ย.ลาดพร้าว103_ 2_070746_3_SME_บจ.บีทามส์ โซลูชั่น_ออกแบบติดตั้งระบบบำรุงรักษา_ย่อยคลองตัน" xfId="324" xr:uid="{00000000-0005-0000-0000-0000AF050000}"/>
    <cellStyle name="_กู๊ดเฮลท์_ย.ลาดพร้าว103_ 2_070746_3_SME_บจ.รักษ์วิศวกรรม_รับจ้างวางระบบ_สี่แยกอ่อนนุช" xfId="325" xr:uid="{00000000-0005-0000-0000-0000B0050000}"/>
    <cellStyle name="_กู๊ดเฮลท์_ย.ลาดพร้าว103_ 2_070746_3_SME_บจ.ส.วารินบริการ_ปั๊มน้ำมัน_ธรรมศาสตร์รังสิต" xfId="326" xr:uid="{00000000-0005-0000-0000-0000B1050000}"/>
    <cellStyle name="_กู๊ดเฮลท์_ย.ลาดพร้าว103_ 2_070746_3_SME_หจก.สหะภัณฑ์ทรงพล_จำหน่ายรถอีซูซุ_กาญจนบุรี" xfId="327" xr:uid="{00000000-0005-0000-0000-0000B2050000}"/>
    <cellStyle name="_กู๊ดเฮลท์_ย.ลาดพร้าว103_ 2_070746_3_SME_หจก.สุพรรณหงษ์_ผลิตพลาสติก_ปากเกร็ด" xfId="328" xr:uid="{00000000-0005-0000-0000-0000B3050000}"/>
    <cellStyle name="_กู๊ดเฮลท์_ย.ลาดพร้าว103_ 2_070746_3_Spread Sheet SEM1" xfId="11214" xr:uid="{00000000-0005-0000-0000-0000B4050000}"/>
    <cellStyle name="_กู๊ดเฮลท์_ย.ลาดพร้าว103_ 2_070746_3_Spread Sheet SME3.1" xfId="11215" xr:uid="{00000000-0005-0000-0000-0000B5050000}"/>
    <cellStyle name="_กู๊ดเฮลท์_ย.ลาดพร้าว103_ 2_070746_3_TDR CAMC V.I.International 7-4-255244(ต.ย.)" xfId="18003" xr:uid="{00000000-0005-0000-0000-0000B6050000}"/>
    <cellStyle name="_กู๊ดเฮลท์_ย.ลาดพร้าว103_ 2_070746_3_TDR CAMC เพทาย 2009" xfId="18004" xr:uid="{00000000-0005-0000-0000-0000B7050000}"/>
    <cellStyle name="_กู๊ดเฮลท์_ย.ลาดพร้าว103_ 2_070746_3_TDR09072552" xfId="18005" xr:uid="{00000000-0005-0000-0000-0000B8050000}"/>
    <cellStyle name="_กู๊ดเฮลท์_ย.ลาดพร้าว103_ 2_070746_3_Waive-บจ.จ.รุ่งโรจน์ปิโตรเลียม" xfId="18006" xr:uid="{00000000-0005-0000-0000-0000B9050000}"/>
    <cellStyle name="_กู๊ดเฮลท์_ย.ลาดพร้าว103_ 2_070746_3_กลุ่ม วาย บี อาร์เค-ธ.ค.51" xfId="18007" xr:uid="{00000000-0005-0000-0000-0000BA050000}"/>
    <cellStyle name="_กู๊ดเฮลท์_ย.ลาดพร้าว103_ 2_070746_3_เซไกคัลเลอร์" xfId="11216" xr:uid="{00000000-0005-0000-0000-0000BB050000}"/>
    <cellStyle name="_กู๊ดเฮลท์_ย.ลาดพร้าว103_ 2_070746_3_ดร.พิเชษฐ_edit" xfId="11217" xr:uid="{00000000-0005-0000-0000-0000BC050000}"/>
    <cellStyle name="_กู๊ดเฮลท์_ย.ลาดพร้าว103_ 2_070746_3_ตัวอย่าง LBD" xfId="11218" xr:uid="{00000000-0005-0000-0000-0000BD050000}"/>
    <cellStyle name="_กู๊ดเฮลท์_ย.ลาดพร้าว103_ 2_070746_3_ถนนจันทน์-สมบูรณ์" xfId="11219" xr:uid="{00000000-0005-0000-0000-0000BE050000}"/>
    <cellStyle name="_กู๊ดเฮลท์_ย.ลาดพร้าว103_ 2_070746_3_ทบทวนTDR CAMC V.I.International 7-4-52" xfId="18008" xr:uid="{00000000-0005-0000-0000-0000BF050000}"/>
    <cellStyle name="_กู๊ดเฮลท์_ย.ลาดพร้าว103_ 2_070746_3_ธันยาภรณ์" xfId="11220" xr:uid="{00000000-0005-0000-0000-0000C0050000}"/>
    <cellStyle name="_กู๊ดเฮลท์_ย.ลาดพร้าว103_ 2_070746_3_นส วาสนา นิพพยะ" xfId="329" xr:uid="{00000000-0005-0000-0000-0000C1050000}"/>
    <cellStyle name="_กู๊ดเฮลท์_ย.ลาดพร้าว103_ 2_070746_3_นางประพิมพ์ ศรีตระกูล และนายยุทธนา ศรีตระกูล " xfId="330" xr:uid="{00000000-0005-0000-0000-0000C2050000}"/>
    <cellStyle name="_กู๊ดเฮลท์_ย.ลาดพร้าว103_ 2_070746_3_นางประพิมพ์ ศรีตระกูล และนายยุทธนา ศรีตระกูล  2" xfId="331" xr:uid="{00000000-0005-0000-0000-0000C3050000}"/>
    <cellStyle name="_กู๊ดเฮลท์_ย.ลาดพร้าว103_ 2_070746_3_นางประพิมพ์ ศรีตระกูล และนายยุทธนา ศรีตระกูล  3" xfId="332" xr:uid="{00000000-0005-0000-0000-0000C4050000}"/>
    <cellStyle name="_กู๊ดเฮลท์_ย.ลาดพร้าว103_ 2_070746_3_นางประพิมพ์ ศรีตระกูล และนายยุทธนา ศรีตระกูล  4" xfId="18009" xr:uid="{00000000-0005-0000-0000-0000C5050000}"/>
    <cellStyle name="_กู๊ดเฮลท์_ย.ลาดพร้าว103_ 2_070746_3_นางประพิมพ์ ศรีตระกูล และนายยุทธนา ศรีตระกูล  5" xfId="18010" xr:uid="{00000000-0005-0000-0000-0000C6050000}"/>
    <cellStyle name="_กู๊ดเฮลท์_ย.ลาดพร้าว103_ 2_070746_3_นางประพิมพ์ ศรีตระกูล และนายยุทธนา ศรีตระกูล _1" xfId="333" xr:uid="{00000000-0005-0000-0000-0000C7050000}"/>
    <cellStyle name="_กู๊ดเฮลท์_ย.ลาดพร้าว103_ 2_070746_3_นางประไพ ชาติอนุลักษณ์" xfId="334" xr:uid="{00000000-0005-0000-0000-0000C8050000}"/>
    <cellStyle name="_กู๊ดเฮลท์_ย.ลาดพร้าว103_ 2_070746_3_นางวันดี  ภู่ไพจิตร์กุลและนายสมยศ ภู่ไพจิตร์กุล" xfId="18011" xr:uid="{00000000-0005-0000-0000-0000C9050000}"/>
    <cellStyle name="_กู๊ดเฮลท์_ย.ลาดพร้าว103_ 2_070746_3_นายธวัชชัย เจริญชัยชนะกิจ" xfId="335" xr:uid="{00000000-0005-0000-0000-0000CA050000}"/>
    <cellStyle name="_กู๊ดเฮลท์_ย.ลาดพร้าว103_ 2_070746_3_นายพานิช  แซ่ลิ้ม  Part RO." xfId="18012" xr:uid="{00000000-0005-0000-0000-0000CB050000}"/>
    <cellStyle name="_กู๊ดเฮลท์_ย.ลาดพร้าว103_ 2_070746_3_นายภูริพงศ์  รงศิริกุล" xfId="11221" xr:uid="{00000000-0005-0000-0000-0000CC050000}"/>
    <cellStyle name="_กู๊ดเฮลท์_ย.ลาดพร้าว103_ 2_070746_3_นายสมบัติ หมีนุ้ย วงเงิน 15 ล้านบาท Part RO สค.50" xfId="18013" xr:uid="{00000000-0005-0000-0000-0000CD050000}"/>
    <cellStyle name="_กู๊ดเฮลท์_ย.ลาดพร้าว103_ 2_070746_3_นายอุทัย เกื้อทิพย์และนางพยวง  เกื้อทิพย์" xfId="18014" xr:uid="{00000000-0005-0000-0000-0000CE050000}"/>
    <cellStyle name="_กู๊ดเฮลท์_ย.ลาดพร้าว103_ 2_070746_3_แนบพะงัน 3" xfId="18015" xr:uid="{00000000-0005-0000-0000-0000CF050000}"/>
    <cellStyle name="_กู๊ดเฮลท์_ย.ลาดพร้าว103_ 2_070746_3_บจ.สยามโบกี้_LG ซอง" xfId="11222" xr:uid="{00000000-0005-0000-0000-0000D0050000}"/>
    <cellStyle name="_กู๊ดเฮลท์_ย.ลาดพร้าว103_ 2_070746_3_บจก.IPD" xfId="18016" xr:uid="{00000000-0005-0000-0000-0000D1050000}"/>
    <cellStyle name="_กู๊ดเฮลท์_ย.ลาดพร้าว103_ 2_070746_3_บจก.ลำพูนไชย" xfId="11223" xr:uid="{00000000-0005-0000-0000-0000D2050000}"/>
    <cellStyle name="_กู๊ดเฮลท์_ย.ลาดพร้าว103_ 2_070746_3_บริษัท เค.เอส.อี คอนสตรัคชั่น  จำกัด. Full From.ส่งพี่อู้ด." xfId="11224" xr:uid="{00000000-0005-0000-0000-0000D3050000}"/>
    <cellStyle name="_กู๊ดเฮลท์_ย.ลาดพร้าว103_ 2_070746_3_บริษัท ราชสีมาเพชรทวี จำกัด (เปลี่ยนแปลงอัตราดอกเบี้ย)" xfId="336" xr:uid="{00000000-0005-0000-0000-0000D4050000}"/>
    <cellStyle name="_กู๊ดเฮลท์_ย.ลาดพร้าว103_ 2_070746_3_บริษัท รุ่งเรืองพัฒนา ห้องเย็น ใหม่ ขอเพิ่ม" xfId="337" xr:uid="{00000000-0005-0000-0000-0000D5050000}"/>
    <cellStyle name="_กู๊ดเฮลท์_ย.ลาดพร้าว103_ 2_070746_3_บันทึก_โคราชพร็อพเพอร์ตี้" xfId="338" xr:uid="{00000000-0005-0000-0000-0000D6050000}"/>
    <cellStyle name="_กู๊ดเฮลท์_ย.ลาดพร้าว103_ 2_070746_3_บันทึกข้อโต้แย้ง" xfId="339" xr:uid="{00000000-0005-0000-0000-0000D7050000}"/>
    <cellStyle name="_กู๊ดเฮลท์_ย.ลาดพร้าว103_ 2_070746_3_บุญชู (หมู)" xfId="11225" xr:uid="{00000000-0005-0000-0000-0000D8050000}"/>
    <cellStyle name="_กู๊ดเฮลท์_ย.ลาดพร้าว103_ 2_070746_3_ใบนำส่ง คณะอนุกรรมการสินเชื่อ" xfId="340" xr:uid="{00000000-0005-0000-0000-0000D9050000}"/>
    <cellStyle name="_กู๊ดเฮลท์_ย.ลาดพร้าว103_ 2_070746_3_ปานดวงใจ" xfId="11226" xr:uid="{00000000-0005-0000-0000-0000DA050000}"/>
    <cellStyle name="_กู๊ดเฮลท์_ย.ลาดพร้าว103_ 2_070746_3_เปลี่ยนแปลง - บจ.เอ็กเซลล์ฯ" xfId="11227" xr:uid="{00000000-0005-0000-0000-0000DB050000}"/>
    <cellStyle name="_กู๊ดเฮลท์_ย.ลาดพร้าว103_ 2_070746_3_เปลี่ยนแปลง สินเจริญยางยนต์" xfId="341" xr:uid="{00000000-0005-0000-0000-0000DC050000}"/>
    <cellStyle name="_กู๊ดเฮลท์_ย.ลาดพร้าว103_ 2_070746_3_เปลี่ยนแปลง-เอสซีแอลฯ" xfId="11228" xr:uid="{00000000-0005-0000-0000-0000DD050000}"/>
    <cellStyle name="_กู๊ดเฮลท์_ย.ลาดพร้าว103_ 2_070746_3_มร.26 นพ.สุทัศน์" xfId="11229" xr:uid="{00000000-0005-0000-0000-0000DE050000}"/>
    <cellStyle name="_กู๊ดเฮลท์_ย.ลาดพร้าว103_ 2_070746_3_มาดูซิA1-A3" xfId="11230" xr:uid="{00000000-0005-0000-0000-0000DF050000}"/>
    <cellStyle name="_กู๊ดเฮลท์_ย.ลาดพร้าว103_ 2_070746_3_แลนด์ &amp; ดรีม (CA)" xfId="11231" xr:uid="{00000000-0005-0000-0000-0000E0050000}"/>
    <cellStyle name="_กู๊ดเฮลท์_ย.ลาดพร้าว103_ 2_070746_3_วันทนา ดุษฎีวณิชสุข" xfId="11232" xr:uid="{00000000-0005-0000-0000-0000E1050000}"/>
    <cellStyle name="_กู๊ดเฮลท์_ย.ลาดพร้าว103_ 2_070746_3_วิชัย อัศวจารุเดช" xfId="342" xr:uid="{00000000-0005-0000-0000-0000E2050000}"/>
    <cellStyle name="_กู๊ดเฮลท์_ย.ลาดพร้าว103_ 2_070746_3_วิเชียรไดนามิค3" xfId="11233" xr:uid="{00000000-0005-0000-0000-0000E3050000}"/>
    <cellStyle name="_กู๊ดเฮลท์_ย.ลาดพร้าว103_ 2_070746_3_วุฒิภัณฑ์-บางแค(ร้บรองเครดิต)" xfId="18017" xr:uid="{00000000-0005-0000-0000-0000E4050000}"/>
    <cellStyle name="_กู๊ดเฮลท์_ย.ลาดพร้าว103_ 2_070746_3_ศรีพัฒนกิจก่อสร้าง-new" xfId="11234" xr:uid="{00000000-0005-0000-0000-0000E5050000}"/>
    <cellStyle name="_กู๊ดเฮลท์_ย.ลาดพร้าว103_ 2_070746_3_หจก.ก.เสรียะลา_ปั๊มน้ำมัน" xfId="18018" xr:uid="{00000000-0005-0000-0000-0000E6050000}"/>
    <cellStyle name="_กู๊ดเฮลท์_ย.ลาดพร้าว103_ 2_070746_3_หจก.ยะลา ซี เอส เอ็นจิเนียริ่ง_รับเหมาก่อสร้าง" xfId="18019" xr:uid="{00000000-0005-0000-0000-0000E7050000}"/>
    <cellStyle name="_กู๊ดเฮลท์_ย.ลาดพร้าว103_ 2_070746_3_หจก.ระโนดการไฟฟ้า_จำหน่ายและติดตั้งอุปกรณ์ไฟฟ้า" xfId="18020" xr:uid="{00000000-0005-0000-0000-0000E8050000}"/>
    <cellStyle name="_กู๊ดเฮลท์_ย.ลาดพร้าว103_ 2_070746_3_อส6" xfId="343" xr:uid="{00000000-0005-0000-0000-0000E9050000}"/>
    <cellStyle name="_กู๊ดเฮลท์_ย.ลาดพร้าว103_ 2_070746_3_อินโนวา ซอฟท์แวร์" xfId="11235" xr:uid="{00000000-0005-0000-0000-0000EA050000}"/>
    <cellStyle name="_กู๊ดเฮลท์_ย.ลาดพร้าว103_ 2_070746(ตัวอย่างจากพี่นิธิ)" xfId="231" xr:uid="{00000000-0005-0000-0000-000024040000}"/>
    <cellStyle name="_กู๊ดเฮลท์_ย.ลาดพร้าว103_ 2_070746(ตัวอย่างจากพี่นิธิ)_01-21-51_MT บจ. เจ เอส จี" xfId="11019" xr:uid="{00000000-0005-0000-0000-000025040000}"/>
    <cellStyle name="_กู๊ดเฮลท์_ย.ลาดพร้าว103_ 2_070746(ตัวอย่างจากพี่นิธิ)_04-10-49_นายแพทย์เศรษฐกานต์  อัตถากรพันธ์" xfId="11020" xr:uid="{00000000-0005-0000-0000-000026040000}"/>
    <cellStyle name="_กู๊ดเฮลท์_ย.ลาดพร้าว103_ 2_070746(ตัวอย่างจากพี่นิธิ)_05-10-49_บจ. เซฟ เทรด อินเตอร์เนชั่นแนล" xfId="11021" xr:uid="{00000000-0005-0000-0000-000027040000}"/>
    <cellStyle name="_กู๊ดเฮลท์_ย.ลาดพร้าว103_ 2_070746(ตัวอย่างจากพี่นิธิ)_05-31-49_Annual บจ.วี อาร์ พลาสติก" xfId="11022" xr:uid="{00000000-0005-0000-0000-000028040000}"/>
    <cellStyle name="_กู๊ดเฮลท์_ย.ลาดพร้าว103_ 2_070746(ตัวอย่างจากพี่นิธิ)_06-30-49_Annual บจ. ธนวรรณ การ์เม้นท์" xfId="11023" xr:uid="{00000000-0005-0000-0000-000029040000}"/>
    <cellStyle name="_กู๊ดเฮลท์_ย.ลาดพร้าว103_ 2_070746(ตัวอย่างจากพี่นิธิ)_07-25-49_Annual บจ. สมพลเบดดิ้ง แอนด์ แมทเทรส อินดัสตรี" xfId="11024" xr:uid="{00000000-0005-0000-0000-00002A040000}"/>
    <cellStyle name="_กู๊ดเฮลท์_ย.ลาดพร้าว103_ 2_070746(ตัวอย่างจากพี่นิธิ)_1" xfId="232" xr:uid="{00000000-0005-0000-0000-00002B040000}"/>
    <cellStyle name="_กู๊ดเฮลท์_ย.ลาดพร้าว103_ 2_070746(ตัวอย่างจากพี่นิธิ)_11NOV_TDR-ลี้นำสินปี51-ไถ่ถอน-พี่ติ๊ก" xfId="17896" xr:uid="{00000000-0005-0000-0000-00002C040000}"/>
    <cellStyle name="_กู๊ดเฮลท์_ย.ลาดพร้าว103_ 2_070746(ตัวอย่างจากพี่นิธิ)_13 แบบฟอร์มจัดชั้น Qualitative" xfId="233" xr:uid="{00000000-0005-0000-0000-00002D040000}"/>
    <cellStyle name="_กู๊ดเฮลท์_ย.ลาดพร้าว103_ 2_070746(ตัวอย่างจากพี่นิธิ)_164สหกรณ์ออมทรัพย์หน่วยบัญชาการสงครามพิเศษ จำกัด" xfId="234" xr:uid="{00000000-0005-0000-0000-00002E040000}"/>
    <cellStyle name="_กู๊ดเฮลท์_ย.ลาดพร้าว103_ 2_070746(ตัวอย่างจากพี่นิธิ)_2" xfId="235" xr:uid="{00000000-0005-0000-0000-00002F040000}"/>
    <cellStyle name="_กู๊ดเฮลท์_ย.ลาดพร้าว103_ 2_070746(ตัวอย่างจากพี่นิธิ)_2 2" xfId="11025" xr:uid="{00000000-0005-0000-0000-000030040000}"/>
    <cellStyle name="_กู๊ดเฮลท์_ย.ลาดพร้าว103_ 2_070746(ตัวอย่างจากพี่นิธิ)_2 3" xfId="11026" xr:uid="{00000000-0005-0000-0000-000031040000}"/>
    <cellStyle name="_กู๊ดเฮลท์_ย.ลาดพร้าว103_ 2_070746(ตัวอย่างจากพี่นิธิ)_2_01 พ.ต.ท.สมชาย คงตั้งจิตต์_อพาร์ทเม้นท์ให้เช่า_เงินกู้ (L ซื้อตึก) Self Employed" xfId="236" xr:uid="{00000000-0005-0000-0000-000032040000}"/>
    <cellStyle name="_กู๊ดเฮลท์_ย.ลาดพร้าว103_ 2_070746(ตัวอย่างจากพี่นิธิ)_2_01 พ.ต.ท.สมชาย คงตั้งจิตต์_อพาร์ทเม้นท์ให้เช่า_เงินกู้ (L ซื้อตึก) Self Employed 2" xfId="11027" xr:uid="{00000000-0005-0000-0000-000033040000}"/>
    <cellStyle name="_กู๊ดเฮลท์_ย.ลาดพร้าว103_ 2_070746(ตัวอย่างจากพี่นิธิ)_2_01 พ.ต.ท.สมชาย คงตั้งจิตต์_อพาร์ทเม้นท์ให้เช่า_เงินกู้ (L ซื้อตึก) Self Employed 3" xfId="11028" xr:uid="{00000000-0005-0000-0000-000034040000}"/>
    <cellStyle name="_กู๊ดเฮลท์_ย.ลาดพร้าว103_ 2_070746(ตัวอย่างจากพี่นิธิ)_2_01-21-51_MT บจ. เจ เอส จี" xfId="11029" xr:uid="{00000000-0005-0000-0000-000035040000}"/>
    <cellStyle name="_กู๊ดเฮลท์_ย.ลาดพร้าว103_ 2_070746(ตัวอย่างจากพี่นิธิ)_2_02 นางเฟื่องฟ้า วสุธาสวัสดิ์ (เปลี่ยนแปลง)" xfId="237" xr:uid="{00000000-0005-0000-0000-000036040000}"/>
    <cellStyle name="_กู๊ดเฮลท์_ย.ลาดพร้าว103_ 2_070746(ตัวอย่างจากพี่นิธิ)_2_02 นางเฟื่องฟ้า วสุธาสวัสดิ์ (เปลี่ยนแปลง) 2" xfId="11030" xr:uid="{00000000-0005-0000-0000-000037040000}"/>
    <cellStyle name="_กู๊ดเฮลท์_ย.ลาดพร้าว103_ 2_070746(ตัวอย่างจากพี่นิธิ)_2_02 นางเฟื่องฟ้า วสุธาสวัสดิ์ (เปลี่ยนแปลง) 3" xfId="11031" xr:uid="{00000000-0005-0000-0000-000038040000}"/>
    <cellStyle name="_กู๊ดเฮลท์_ย.ลาดพร้าว103_ 2_070746(ตัวอย่างจากพี่นิธิ)_2_02 นางเฟื่องฟ้า วสุธาสวัสดิ์ (เปลี่ยนแปลง) 4" xfId="11032" xr:uid="{00000000-0005-0000-0000-000039040000}"/>
    <cellStyle name="_กู๊ดเฮลท์_ย.ลาดพร้าว103_ 2_070746(ตัวอย่างจากพี่นิธิ)_2_02 นางเฟื่องฟ้า วสุธาสวัสดิ์ (เปลี่ยนแปลง) 5" xfId="11033" xr:uid="{00000000-0005-0000-0000-00003A040000}"/>
    <cellStyle name="_กู๊ดเฮลท์_ย.ลาดพร้าว103_ 2_070746(ตัวอย่างจากพี่นิธิ)_2_03 นางจิตต์ภักดีและนายนวพล" xfId="238" xr:uid="{00000000-0005-0000-0000-00003B040000}"/>
    <cellStyle name="_กู๊ดเฮลท์_ย.ลาดพร้าว103_ 2_070746(ตัวอย่างจากพี่นิธิ)_2_03 นางจิตต์ภักดีและนายนวพล 2" xfId="11034" xr:uid="{00000000-0005-0000-0000-00003C040000}"/>
    <cellStyle name="_กู๊ดเฮลท์_ย.ลาดพร้าว103_ 2_070746(ตัวอย่างจากพี่นิธิ)_2_03 นางจิตต์ภักดีและนายนวพล 3" xfId="11035" xr:uid="{00000000-0005-0000-0000-00003D040000}"/>
    <cellStyle name="_กู๊ดเฮลท์_ย.ลาดพร้าว103_ 2_070746(ตัวอย่างจากพี่นิธิ)_2_03 นางจิตต์ภักดีและนายนวพล 4" xfId="11036" xr:uid="{00000000-0005-0000-0000-00003E040000}"/>
    <cellStyle name="_กู๊ดเฮลท์_ย.ลาดพร้าว103_ 2_070746(ตัวอย่างจากพี่นิธิ)_2_03 นางจิตต์ภักดีและนายนวพล 5" xfId="11037" xr:uid="{00000000-0005-0000-0000-00003F040000}"/>
    <cellStyle name="_กู๊ดเฮลท์_ย.ลาดพร้าว103_ 2_070746(ตัวอย่างจากพี่นิธิ)_2_03 นายอเนก เต็งเจริญ_ค้าของชำและข้าวสาร_สินเชื่อหมุนเวียน (OD) Self Employed" xfId="239" xr:uid="{00000000-0005-0000-0000-000040040000}"/>
    <cellStyle name="_กู๊ดเฮลท์_ย.ลาดพร้าว103_ 2_070746(ตัวอย่างจากพี่นิธิ)_2_03 นายอเนก เต็งเจริญ_ค้าของชำและข้าวสาร_สินเชื่อหมุนเวียน (OD) Self Employed 2" xfId="11038" xr:uid="{00000000-0005-0000-0000-000041040000}"/>
    <cellStyle name="_กู๊ดเฮลท์_ย.ลาดพร้าว103_ 2_070746(ตัวอย่างจากพี่นิธิ)_2_03 นายอเนก เต็งเจริญ_ค้าของชำและข้าวสาร_สินเชื่อหมุนเวียน (OD) Self Employed 3" xfId="11039" xr:uid="{00000000-0005-0000-0000-000042040000}"/>
    <cellStyle name="_กู๊ดเฮลท์_ย.ลาดพร้าว103_ 2_070746(ตัวอย่างจากพี่นิธิ)_2_04 บจ.เอนเทค สิมิลัน_ค้าถังบำบัด_ค้ำประกันซื้อเชื่อ (LG)" xfId="240" xr:uid="{00000000-0005-0000-0000-000043040000}"/>
    <cellStyle name="_กู๊ดเฮลท์_ย.ลาดพร้าว103_ 2_070746(ตัวอย่างจากพี่นิธิ)_2_04 บจ.เอนเทค สิมิลัน_ค้าถังบำบัด_ค้ำประกันซื้อเชื่อ (LG) 2" xfId="11040" xr:uid="{00000000-0005-0000-0000-000044040000}"/>
    <cellStyle name="_กู๊ดเฮลท์_ย.ลาดพร้าว103_ 2_070746(ตัวอย่างจากพี่นิธิ)_2_04 บจ.เอนเทค สิมิลัน_ค้าถังบำบัด_ค้ำประกันซื้อเชื่อ (LG) 3" xfId="11041" xr:uid="{00000000-0005-0000-0000-000045040000}"/>
    <cellStyle name="_กู๊ดเฮลท์_ย.ลาดพร้าว103_ 2_070746(ตัวอย่างจากพี่นิธิ)_2_04 บจ.เอนเทค สิมิลัน_ค้าถังบำบัด_ค้ำประกันซื้อเชื่อ (LG) 4" xfId="11042" xr:uid="{00000000-0005-0000-0000-000046040000}"/>
    <cellStyle name="_กู๊ดเฮลท์_ย.ลาดพร้าว103_ 2_070746(ตัวอย่างจากพี่นิธิ)_2_04 บจ.เอนเทค สิมิลัน_ค้าถังบำบัด_ค้ำประกันซื้อเชื่อ (LG) 5" xfId="11043" xr:uid="{00000000-0005-0000-0000-000047040000}"/>
    <cellStyle name="_กู๊ดเฮลท์_ย.ลาดพร้าว103_ 2_070746(ตัวอย่างจากพี่นิธิ)_2_04-10-49_นายแพทย์เศรษฐกานต์  อัตถากรพันธ์" xfId="11044" xr:uid="{00000000-0005-0000-0000-000048040000}"/>
    <cellStyle name="_กู๊ดเฮลท์_ย.ลาดพร้าว103_ 2_070746(ตัวอย่างจากพี่นิธิ)_2_05-10-49_บจ. เซฟ เทรด อินเตอร์เนชั่นแนล" xfId="11045" xr:uid="{00000000-0005-0000-0000-000049040000}"/>
    <cellStyle name="_กู๊ดเฮลท์_ย.ลาดพร้าว103_ 2_070746(ตัวอย่างจากพี่นิธิ)_2_05-31-49_Annual บจ.วี อาร์ พลาสติก" xfId="11046" xr:uid="{00000000-0005-0000-0000-00004A040000}"/>
    <cellStyle name="_กู๊ดเฮลท์_ย.ลาดพร้าว103_ 2_070746(ตัวอย่างจากพี่นิธิ)_2_06-30-49_Annual บจ. ธนวรรณ การ์เม้นท์" xfId="11047" xr:uid="{00000000-0005-0000-0000-00004B040000}"/>
    <cellStyle name="_กู๊ดเฮลท์_ย.ลาดพร้าว103_ 2_070746(ตัวอย่างจากพี่นิธิ)_2_07-25-49_Annual บจ. สมพลเบดดิ้ง แอนด์ แมทเทรส อินดัสตรี" xfId="11048" xr:uid="{00000000-0005-0000-0000-00004C040000}"/>
    <cellStyle name="_กู๊ดเฮลท์_ย.ลาดพร้าว103_ 2_070746(ตัวอย่างจากพี่นิธิ)_2_11NOV_TDR-ลี้นำสินปี51-ไถ่ถอน-พี่ติ๊ก" xfId="17897" xr:uid="{00000000-0005-0000-0000-00004D040000}"/>
    <cellStyle name="_กู๊ดเฮลท์_ย.ลาดพร้าว103_ 2_070746(ตัวอย่างจากพี่นิธิ)_2_13 แบบฟอร์มจัดชั้น Qualitative" xfId="241" xr:uid="{00000000-0005-0000-0000-00004E040000}"/>
    <cellStyle name="_กู๊ดเฮลท์_ย.ลาดพร้าว103_ 2_070746(ตัวอย่างจากพี่นิธิ)_2_13 แบบฟอร์มจัดชั้น Qualitative 2" xfId="11049" xr:uid="{00000000-0005-0000-0000-00004F040000}"/>
    <cellStyle name="_กู๊ดเฮลท์_ย.ลาดพร้าว103_ 2_070746(ตัวอย่างจากพี่นิธิ)_2_13 แบบฟอร์มจัดชั้น Qualitative 3" xfId="11050" xr:uid="{00000000-0005-0000-0000-000050040000}"/>
    <cellStyle name="_กู๊ดเฮลท์_ย.ลาดพร้าว103_ 2_070746(ตัวอย่างจากพี่นิธิ)_2_13 หจก.ส.ชุ่มชัย ซัพพลาย" xfId="242" xr:uid="{00000000-0005-0000-0000-000051040000}"/>
    <cellStyle name="_กู๊ดเฮลท์_ย.ลาดพร้าว103_ 2_070746(ตัวอย่างจากพี่นิธิ)_2_13 หจก.ส.ชุ่มชัย ซัพพลาย 2" xfId="11051" xr:uid="{00000000-0005-0000-0000-000052040000}"/>
    <cellStyle name="_กู๊ดเฮลท์_ย.ลาดพร้าว103_ 2_070746(ตัวอย่างจากพี่นิธิ)_2_13 หจก.ส.ชุ่มชัย ซัพพลาย 3" xfId="11052" xr:uid="{00000000-0005-0000-0000-000053040000}"/>
    <cellStyle name="_กู๊ดเฮลท์_ย.ลาดพร้าว103_ 2_070746(ตัวอย่างจากพี่นิธิ)_2_13 หจก.ส.ชุ่มชัย ซัพพลาย 4" xfId="11053" xr:uid="{00000000-0005-0000-0000-000054040000}"/>
    <cellStyle name="_กู๊ดเฮลท์_ย.ลาดพร้าว103_ 2_070746(ตัวอย่างจากพี่นิธิ)_2_13 หจก.ส.ชุ่มชัย ซัพพลาย 5" xfId="11054" xr:uid="{00000000-0005-0000-0000-000055040000}"/>
    <cellStyle name="_กู๊ดเฮลท์_ย.ลาดพร้าว103_ 2_070746(ตัวอย่างจากพี่นิธิ)_2_164สหกรณ์ออมทรัพย์หน่วยบัญชาการสงครามพิเศษ จำกัด" xfId="243" xr:uid="{00000000-0005-0000-0000-000056040000}"/>
    <cellStyle name="_กู๊ดเฮลท์_ย.ลาดพร้าว103_ 2_070746(ตัวอย่างจากพี่นิธิ)_2_17 พลตรีพรเทพและนางมัณฑนา" xfId="244" xr:uid="{00000000-0005-0000-0000-000057040000}"/>
    <cellStyle name="_กู๊ดเฮลท์_ย.ลาดพร้าว103_ 2_070746(ตัวอย่างจากพี่นิธิ)_2_17 พลตรีพรเทพและนางมัณฑนา 2" xfId="11055" xr:uid="{00000000-0005-0000-0000-000058040000}"/>
    <cellStyle name="_กู๊ดเฮลท์_ย.ลาดพร้าว103_ 2_070746(ตัวอย่างจากพี่นิธิ)_2_17 พลตรีพรเทพและนางมัณฑนา 3" xfId="11056" xr:uid="{00000000-0005-0000-0000-000059040000}"/>
    <cellStyle name="_กู๊ดเฮลท์_ย.ลาดพร้าว103_ 2_070746(ตัวอย่างจากพี่นิธิ)_2_31 นายสมชาย รุ่งตระกูลชัย" xfId="245" xr:uid="{00000000-0005-0000-0000-00005A040000}"/>
    <cellStyle name="_กู๊ดเฮลท์_ย.ลาดพร้าว103_ 2_070746(ตัวอย่างจากพี่นิธิ)_2_31 นายสมชาย รุ่งตระกูลชัย 2" xfId="11057" xr:uid="{00000000-0005-0000-0000-00005B040000}"/>
    <cellStyle name="_กู๊ดเฮลท์_ย.ลาดพร้าว103_ 2_070746(ตัวอย่างจากพี่นิธิ)_2_31 นายสมชาย รุ่งตระกูลชัย 3" xfId="11058" xr:uid="{00000000-0005-0000-0000-00005C040000}"/>
    <cellStyle name="_กู๊ดเฮลท์_ย.ลาดพร้าว103_ 2_070746(ตัวอย่างจากพี่นิธิ)_2_31 นายสมชาย รุ่งตระกูลชัย 4" xfId="11059" xr:uid="{00000000-0005-0000-0000-00005D040000}"/>
    <cellStyle name="_กู๊ดเฮลท์_ย.ลาดพร้าว103_ 2_070746(ตัวอย่างจากพี่นิธิ)_2_31 นายสมชาย รุ่งตระกูลชัย 5" xfId="11060" xr:uid="{00000000-0005-0000-0000-00005E040000}"/>
    <cellStyle name="_กู๊ดเฮลท์_ย.ลาดพร้าว103_ 2_070746(ตัวอย่างจากพี่นิธิ)_2_505_Graph" xfId="246" xr:uid="{00000000-0005-0000-0000-00005F040000}"/>
    <cellStyle name="_กู๊ดเฮลท์_ย.ลาดพร้าว103_ 2_070746(ตัวอย่างจากพี่นิธิ)_2_505_Graph 2" xfId="11061" xr:uid="{00000000-0005-0000-0000-000060040000}"/>
    <cellStyle name="_กู๊ดเฮลท์_ย.ลาดพร้าว103_ 2_070746(ตัวอย่างจากพี่นิธิ)_2_505_Graph 3" xfId="11062" xr:uid="{00000000-0005-0000-0000-000061040000}"/>
    <cellStyle name="_กู๊ดเฮลท์_ย.ลาดพร้าว103_ 2_070746(ตัวอย่างจากพี่นิธิ)_2_505_Graph10" xfId="247" xr:uid="{00000000-0005-0000-0000-000062040000}"/>
    <cellStyle name="_กู๊ดเฮลท์_ย.ลาดพร้าว103_ 2_070746(ตัวอย่างจากพี่นิธิ)_2_505_Graph10 2" xfId="11063" xr:uid="{00000000-0005-0000-0000-000063040000}"/>
    <cellStyle name="_กู๊ดเฮลท์_ย.ลาดพร้าว103_ 2_070746(ตัวอย่างจากพี่นิธิ)_2_505_Graph10 3" xfId="11064" xr:uid="{00000000-0005-0000-0000-000064040000}"/>
    <cellStyle name="_กู๊ดเฮลท์_ย.ลาดพร้าว103_ 2_070746(ตัวอย่างจากพี่นิธิ)_2_5นายประสิทธิ์นางณรรฐวรรณประภัสสรพิทยา(2)" xfId="248" xr:uid="{00000000-0005-0000-0000-000065040000}"/>
    <cellStyle name="_กู๊ดเฮลท์_ย.ลาดพร้าว103_ 2_070746(ตัวอย่างจากพี่นิธิ)_2_AN บจก.ไทยโมโนเรล . NEW." xfId="11065" xr:uid="{00000000-0005-0000-0000-000066040000}"/>
    <cellStyle name="_กู๊ดเฮลท์_ย.ลาดพร้าว103_ 2_070746(ตัวอย่างจากพี่นิธิ)_2_Ann โรงงานสมุดฯ" xfId="11066" xr:uid="{00000000-0005-0000-0000-000067040000}"/>
    <cellStyle name="_กู๊ดเฮลท์_ย.ลาดพร้าว103_ 2_070746(ตัวอย่างจากพี่นิธิ)_2_Book1" xfId="11067" xr:uid="{00000000-0005-0000-0000-000068040000}"/>
    <cellStyle name="_กู๊ดเฮลท์_ย.ลาดพร้าว103_ 2_070746(ตัวอย่างจากพี่นิธิ)_2_Book2" xfId="11068" xr:uid="{00000000-0005-0000-0000-000069040000}"/>
    <cellStyle name="_กู๊ดเฮลท์_ย.ลาดพร้าว103_ 2_070746(ตัวอย่างจากพี่นิธิ)_2_CA 2_นายสุรินทร์  ผาติวยายาม" xfId="17898" xr:uid="{00000000-0005-0000-0000-00006A040000}"/>
    <cellStyle name="_กู๊ดเฮลท์_ย.ลาดพร้าว103_ 2_070746(ตัวอย่างจากพี่นิธิ)_2_CA Midcap_บจ.วิจิตรณรงค์ งานหินกอง" xfId="11069" xr:uid="{00000000-0005-0000-0000-00006B040000}"/>
    <cellStyle name="_กู๊ดเฮลท์_ย.ลาดพร้าว103_ 2_070746(ตัวอย่างจากพี่นิธิ)_2_CA Platinum 28 ตค48" xfId="11070" xr:uid="{00000000-0005-0000-0000-00006C040000}"/>
    <cellStyle name="_กู๊ดเฮลท์_ย.ลาดพร้าว103_ 2_070746(ตัวอย่างจากพี่นิธิ)_2_CA SMALL_MidCAP - หจก.เอ็ม.ซี.เอ.คอมพิวเตอร์ แอนด์ เซอร์วิส 28-10-2005" xfId="17899" xr:uid="{00000000-0005-0000-0000-00006D040000}"/>
    <cellStyle name="_กู๊ดเฮลท์_ย.ลาดพร้าว103_ 2_070746(ตัวอย่างจากพี่นิธิ)_2_CA small-หจก.พีเอสพีเอ็นจิเนียริ่ง" xfId="17903" xr:uid="{00000000-0005-0000-0000-000081040000}"/>
    <cellStyle name="_กู๊ดเฮลท์_ย.ลาดพร้าว103_ 2_070746(ตัวอย่างจากพี่นิธิ)_2_CA SMALLCAP - นางนิธิมา และ นายชัชวาลย์ พานรัตนวดี 10-11-2005" xfId="17900" xr:uid="{00000000-0005-0000-0000-00006E040000}"/>
    <cellStyle name="_กู๊ดเฮลท์_ย.ลาดพร้าว103_ 2_070746(ตัวอย่างจากพี่นิธิ)_2_CA SMALLCAP - บจ.กฤษศิริ ทรานสปอร์ต 23-02-2006" xfId="17901" xr:uid="{00000000-0005-0000-0000-00006F040000}"/>
    <cellStyle name="_กู๊ดเฮลท์_ย.ลาดพร้าว103_ 2_070746(ตัวอย่างจากพี่นิธิ)_2_CA SMALLCAP_เค.เอ็ม.พร๊อพเพอร์ตี้_ปป49" xfId="11071" xr:uid="{00000000-0005-0000-0000-000070040000}"/>
    <cellStyle name="_กู๊ดเฮลท์_ย.ลาดพร้าว103_ 2_070746(ตัวอย่างจากพี่นิธิ)_2_CA SMALLCAP_พาณิชย์  นพ.สุทัศน์" xfId="11072" xr:uid="{00000000-0005-0000-0000-000071040000}"/>
    <cellStyle name="_กู๊ดเฮลท์_ย.ลาดพร้าว103_ 2_070746(ตัวอย่างจากพี่นิธิ)_2_CA SMALLCAP_พาณิชย์  นายอิทธิพงศ์ นิมิตชูชัย" xfId="11073" xr:uid="{00000000-0005-0000-0000-000072040000}"/>
    <cellStyle name="_กู๊ดเฮลท์_ย.ลาดพร้าว103_ 2_070746(ตัวอย่างจากพี่นิธิ)_2_CA SMALLCAP_พาณิชย์  บจ.หยี่ต๋า" xfId="11074" xr:uid="{00000000-0005-0000-0000-000073040000}"/>
    <cellStyle name="_กู๊ดเฮลท์_ย.ลาดพร้าว103_ 2_070746(ตัวอย่างจากพี่นิธิ)_2_CA SMALLCAP_พาส409เอ็นจิเนียริ่ง_สุขุมวิทสำโรง" xfId="11075" xr:uid="{00000000-0005-0000-0000-000074040000}"/>
    <cellStyle name="_กู๊ดเฮลท์_ย.ลาดพร้าว103_ 2_070746(ตัวอย่างจากพี่นิธิ)_2_CA SMALLCAP_มัชรูม_ธาตุทอง" xfId="11076" xr:uid="{00000000-0005-0000-0000-000075040000}"/>
    <cellStyle name="_กู๊ดเฮลท์_ย.ลาดพร้าว103_ 2_070746(ตัวอย่างจากพี่นิธิ)_2_CA SMALLCAP_มัชรูม_ธาตุทอง_CA SMALLCAP_ยูทีพลาสติก_ปป" xfId="11077" xr:uid="{00000000-0005-0000-0000-000076040000}"/>
    <cellStyle name="_กู๊ดเฮลท์_ย.ลาดพร้าว103_ 2_070746(ตัวอย่างจากพี่นิธิ)_2_CA SMALLCAP_มัชรูม_ธาตุทอง_CA SMALLCAP_ศิริพงษ์ผลิตภัณฑ์ซิเมนต์" xfId="11078" xr:uid="{00000000-0005-0000-0000-000077040000}"/>
    <cellStyle name="_กู๊ดเฮลท์_ย.ลาดพร้าว103_ 2_070746(ตัวอย่างจากพี่นิธิ)_2_CA SMALLCAP_มัชรูม_ธาตุทอง_CA SMALLCAP_ศิริพงษ์ผลิตภัณฑ์ซิเมนต์_ปป" xfId="11079" xr:uid="{00000000-0005-0000-0000-000078040000}"/>
    <cellStyle name="_กู๊ดเฮลท์_ย.ลาดพร้าว103_ 2_070746(ตัวอย่างจากพี่นิธิ)_2_CA SMALLCAP_มัชรูม_ธาตุทอง_Self Employ_อภิชัย" xfId="11080" xr:uid="{00000000-0005-0000-0000-000079040000}"/>
    <cellStyle name="_กู๊ดเฮลท์_ย.ลาดพร้าว103_ 2_070746(ตัวอย่างจากพี่นิธิ)_2_CA SMALLCAP_มัชรูม_ธาตุทอง_บีเอ็มลักกี้2" xfId="11081" xr:uid="{00000000-0005-0000-0000-00007A040000}"/>
    <cellStyle name="_กู๊ดเฮลท์_ย.ลาดพร้าว103_ 2_070746(ตัวอย่างจากพี่นิธิ)_2_CA SMALLCAP_ศรีพัฒนกิจก่อสร้าง" xfId="11082" xr:uid="{00000000-0005-0000-0000-00007B040000}"/>
    <cellStyle name="_กู๊ดเฮลท์_ย.ลาดพร้าว103_ 2_070746(ตัวอย่างจากพี่นิธิ)_2_CA SMALLCAP_ศิริพงษ์ผลิตภัณฑ์ซิเมนต์" xfId="11083" xr:uid="{00000000-0005-0000-0000-00007C040000}"/>
    <cellStyle name="_กู๊ดเฮลท์_ย.ลาดพร้าว103_ 2_070746(ตัวอย่างจากพี่นิธิ)_2_CA SMALLCAP_สินีนาฎ" xfId="11084" xr:uid="{00000000-0005-0000-0000-00007D040000}"/>
    <cellStyle name="_กู๊ดเฮลท์_ย.ลาดพร้าว103_ 2_070746(ตัวอย่างจากพี่นิธิ)_2_CA SMALLCAP_หจก_จีกู๊ดวัน" xfId="11085" xr:uid="{00000000-0005-0000-0000-00007E040000}"/>
    <cellStyle name="_กู๊ดเฮลท์_ย.ลาดพร้าว103_ 2_070746(ตัวอย่างจากพี่นิธิ)_2_CA SMALLCAP_เอสวีเอ็นจิเนียริ่ง" xfId="11086" xr:uid="{00000000-0005-0000-0000-00007F040000}"/>
    <cellStyle name="_กู๊ดเฮลท์_ย.ลาดพร้าว103_ 2_070746(ตัวอย่างจากพี่นิธิ)_2_CA SMALLCAP-บจก.แกรนด์ โปรดักส์" xfId="17902" xr:uid="{00000000-0005-0000-0000-000080040000}"/>
    <cellStyle name="_กู๊ดเฮลท์_ย.ลาดพร้าว103_ 2_070746(ตัวอย่างจากพี่นิธิ)_2_CA_Mid Cap สกายไลน์ แลบฯ" xfId="11089" xr:uid="{00000000-0005-0000-0000-000085040000}"/>
    <cellStyle name="_กู๊ดเฮลท์_ย.ลาดพร้าว103_ 2_070746(ตัวอย่างจากพี่นิธิ)_2_CA_บริษัท 505 โภคภัณฑ์ จำกัด และในเครือ" xfId="250" xr:uid="{00000000-0005-0000-0000-000086040000}"/>
    <cellStyle name="_กู๊ดเฮลท์_ย.ลาดพร้าว103_ 2_070746(ตัวอย่างจากพี่นิธิ)_2_CA_บริษัท 505 โภคภัณฑ์ จำกัด และในเครือ 2" xfId="11090" xr:uid="{00000000-0005-0000-0000-000087040000}"/>
    <cellStyle name="_กู๊ดเฮลท์_ย.ลาดพร้าว103_ 2_070746(ตัวอย่างจากพี่นิธิ)_2_CA_บริษัท 505 โภคภัณฑ์ จำกัด และในเครือ 3" xfId="11091" xr:uid="{00000000-0005-0000-0000-000088040000}"/>
    <cellStyle name="_กู๊ดเฮลท์_ย.ลาดพร้าว103_ 2_070746(ตัวอย่างจากพี่นิธิ)_2_CA_บริษัทฯพงษ์อินทัช" xfId="11092" xr:uid="{00000000-0005-0000-0000-000089040000}"/>
    <cellStyle name="_กู๊ดเฮลท์_ย.ลาดพร้าว103_ 2_070746(ตัวอย่างจากพี่นิธิ)_2_CA-บจ.จ.รุ่งโรจน์ปิโตรเลียม_ging" xfId="17905" xr:uid="{00000000-0005-0000-0000-00008B040000}"/>
    <cellStyle name="_กู๊ดเฮลท์_ย.ลาดพร้าว103_ 2_070746(ตัวอย่างจากพี่นิธิ)_2_CA.สดชื่นเคมี" xfId="249" xr:uid="{00000000-0005-0000-0000-000082040000}"/>
    <cellStyle name="_กู๊ดเฮลท์_ย.ลาดพร้าว103_ 2_070746(ตัวอย่างจากพี่นิธิ)_2_CA.สดชื่นเคมี 2" xfId="11087" xr:uid="{00000000-0005-0000-0000-000083040000}"/>
    <cellStyle name="_กู๊ดเฮลท์_ย.ลาดพร้าว103_ 2_070746(ตัวอย่างจากพี่นิธิ)_2_CA.สดชื่นเคมี 3" xfId="11088" xr:uid="{00000000-0005-0000-0000-000084040000}"/>
    <cellStyle name="_กู๊ดเฮลท์_ย.ลาดพร้าว103_ 2_070746(ตัวอย่างจากพี่นิธิ)_2_CAMC_2009_แบล็ก ทิป ไดวิ่ง-ฟอร์มใหม่." xfId="17904" xr:uid="{00000000-0005-0000-0000-00008A040000}"/>
    <cellStyle name="_กู๊ดเฮลท์_ย.ลาดพร้าว103_ 2_070746(ตัวอย่างจากพี่นิธิ)_2_cfกำลังการผลิต อโยธยา ฟู้ด 1" xfId="251" xr:uid="{00000000-0005-0000-0000-00008C040000}"/>
    <cellStyle name="_กู๊ดเฮลท์_ย.ลาดพร้าว103_ 2_070746(ตัวอย่างจากพี่นิธิ)_2_CJ03-0000 บจ แอพพลายเค็ม (ป)" xfId="252" xr:uid="{00000000-0005-0000-0000-00008D040000}"/>
    <cellStyle name="_กู๊ดเฮลท์_ย.ลาดพร้าว103_ 2_070746(ตัวอย่างจากพี่นิธิ)_2_CJ03-0000 บจ แอพพลายเค็ม (ป) 2" xfId="11093" xr:uid="{00000000-0005-0000-0000-00008E040000}"/>
    <cellStyle name="_กู๊ดเฮลท์_ย.ลาดพร้าว103_ 2_070746(ตัวอย่างจากพี่นิธิ)_2_CJ03-0000 บจ แอพพลายเค็ม (ป) 3" xfId="11094" xr:uid="{00000000-0005-0000-0000-00008F040000}"/>
    <cellStyle name="_กู๊ดเฮลท์_ย.ลาดพร้าว103_ 2_070746(ตัวอย่างจากพี่นิธิ)_2_CO" xfId="17906" xr:uid="{00000000-0005-0000-0000-000090040000}"/>
    <cellStyle name="_กู๊ดเฮลท์_ย.ลาดพร้าว103_ 2_070746(ตัวอย่างจากพี่นิธิ)_2_CRR_นายนิพนธ์  รจเรขไพจิต" xfId="11095" xr:uid="{00000000-0005-0000-0000-000091040000}"/>
    <cellStyle name="_กู๊ดเฮลท์_ย.ลาดพร้าว103_ 2_070746(ตัวอย่างจากพี่นิธิ)_2_Feb09-ลี้นำสิน ปี52-พี่ติ๊ก" xfId="17907" xr:uid="{00000000-0005-0000-0000-000092040000}"/>
    <cellStyle name="_กู๊ดเฮลท์_ย.ลาดพร้าว103_ 2_070746(ตัวอย่างจากพี่นิธิ)_2_Form CA for SME over 35 MB_160709(1)" xfId="253" xr:uid="{00000000-0005-0000-0000-000093040000}"/>
    <cellStyle name="_กู๊ดเฮลท์_ย.ลาดพร้าว103_ 2_070746(ตัวอย่างจากพี่นิธิ)_2_Form CA for SME over 35 MB_160709(1) 2" xfId="11096" xr:uid="{00000000-0005-0000-0000-000094040000}"/>
    <cellStyle name="_กู๊ดเฮลท์_ย.ลาดพร้าว103_ 2_070746(ตัวอย่างจากพี่นิธิ)_2_Form CA for SME over 35 MB_160709(1) 3" xfId="11097" xr:uid="{00000000-0005-0000-0000-000095040000}"/>
    <cellStyle name="_กู๊ดเฮลท์_ย.ลาดพร้าว103_ 2_070746(ตัวอย่างจากพี่นิธิ)_2_Form CA for SME over 35 MB_160709(1) 4" xfId="11098" xr:uid="{00000000-0005-0000-0000-000096040000}"/>
    <cellStyle name="_กู๊ดเฮลท์_ย.ลาดพร้าว103_ 2_070746(ตัวอย่างจากพี่นิธิ)_2_Form CA for SME over 35 MB_160709(1) 5" xfId="11099" xr:uid="{00000000-0005-0000-0000-000097040000}"/>
    <cellStyle name="_กู๊ดเฮลท์_ย.ลาดพร้าว103_ 2_070746(ตัวอย่างจากพี่นิธิ)_2_Form_SM_CO ฉลาดเฟอร์นิเจอร์ 06-05-2005" xfId="17908" xr:uid="{00000000-0005-0000-0000-000098040000}"/>
    <cellStyle name="_กู๊ดเฮลท์_ย.ลาดพร้าว103_ 2_070746(ตัวอย่างจากพี่นิธิ)_2_Form_SM_CO นายอารักษ์ รุจิระศิริกุล 16-08-2005" xfId="17909" xr:uid="{00000000-0005-0000-0000-000099040000}"/>
    <cellStyle name="_กู๊ดเฮลท์_ย.ลาดพร้าว103_ 2_070746(ตัวอย่างจากพี่นิธิ)_2_Form_SM_CO หจก.มะนังตายอปิโตรเลี่ยม 21-05-2005" xfId="17910" xr:uid="{00000000-0005-0000-0000-00009A040000}"/>
    <cellStyle name="_กู๊ดเฮลท์_ย.ลาดพร้าว103_ 2_070746(ตัวอย่างจากพี่นิธิ)_2_Form_SM_CO หจก.มะนังตายอปิโตรเลี่ยม 21-05-2005_CA SMALL_MidCAP - นายอารักษ์ รุจิระศิริกุล 23-12-2005" xfId="17911" xr:uid="{00000000-0005-0000-0000-00009B040000}"/>
    <cellStyle name="_กู๊ดเฮลท์_ย.ลาดพร้าว103_ 2_070746(ตัวอย่างจากพี่นิธิ)_2_Form_SM_CO หจก.มะนังตายอปิโตรเลี่ยม 21-05-2005_CA SMALLCAP - บจ.ซันเทรด พาราวูด 07-12-2005" xfId="17912" xr:uid="{00000000-0005-0000-0000-00009C040000}"/>
    <cellStyle name="_กู๊ดเฮลท์_ย.ลาดพร้าว103_ 2_070746(ตัวอย่างจากพี่นิธิ)_2_Form_SM_CO หจก.มะนังตายอปิโตรเลี่ยม 21-05-2005_CA-บจ.จ.รุ่งโรจน์ปิโตรเลียม_ging" xfId="17913" xr:uid="{00000000-0005-0000-0000-00009D040000}"/>
    <cellStyle name="_กู๊ดเฮลท์_ย.ลาดพร้าว103_ 2_070746(ตัวอย่างจากพี่นิธิ)_2_Form_SM_CO หจก.มะนังตายอปิโตรเลี่ยม 21-05-2005_Waive-บจ.จ.รุ่งโรจน์ปิโตรเลียม" xfId="17914" xr:uid="{00000000-0005-0000-0000-00009E040000}"/>
    <cellStyle name="_กู๊ดเฮลท์_ย.ลาดพร้าว103_ 2_070746(ตัวอย่างจากพี่นิธิ)_2_Form_SM_CO เอ็ม.ซี.เอ. 06-05-2005" xfId="17915" xr:uid="{00000000-0005-0000-0000-00009F040000}"/>
    <cellStyle name="_กู๊ดเฮลท์_ย.ลาดพร้าว103_ 2_070746(ตัวอย่างจากพี่นิธิ)_2_FROM_Qualitative ระเบียบ42_50" xfId="11100" xr:uid="{00000000-0005-0000-0000-0000A0040000}"/>
    <cellStyle name="_กู๊ดเฮลท์_ย.ลาดพร้าว103_ 2_070746(ตัวอย่างจากพี่นิธิ)_2_Maduzi spreadsheet" xfId="11101" xr:uid="{00000000-0005-0000-0000-0000A1040000}"/>
    <cellStyle name="_กู๊ดเฮลท์_ย.ลาดพร้าว103_ 2_070746(ตัวอย่างจากพี่นิธิ)_2_PART RO ศบธ.ตรัง" xfId="17916" xr:uid="{00000000-0005-0000-0000-0000A2040000}"/>
    <cellStyle name="_กู๊ดเฮลท์_ย.ลาดพร้าว103_ 2_070746(ตัวอย่างจากพี่นิธิ)_2_Q วัฒนาฯ 2011" xfId="17917" xr:uid="{00000000-0005-0000-0000-0000A3040000}"/>
    <cellStyle name="_กู๊ดเฮลท์_ย.ลาดพร้าว103_ 2_070746(ตัวอย่างจากพี่นิธิ)_2_SE - L (ทั่วไป) นายยุทธ และ นางรพีพรรณ พัฒโณ  23-01-2006" xfId="17918" xr:uid="{00000000-0005-0000-0000-0000A4040000}"/>
    <cellStyle name="_กู๊ดเฮลท์_ย.ลาดพร้าว103_ 2_070746(ตัวอย่างจากพี่นิธิ)_2_Seft_จสอ.อุทัย พรหมรัตน์และพวก" xfId="17919" xr:uid="{00000000-0005-0000-0000-0000A5040000}"/>
    <cellStyle name="_กู๊ดเฮลท์_ย.ลาดพร้าว103_ 2_070746(ตัวอย่างจากพี่นิธิ)_2_Self_ลัดดา_ขายของเด็กเล่น_วังบูรพา" xfId="254" xr:uid="{00000000-0005-0000-0000-0000A7040000}"/>
    <cellStyle name="_กู๊ดเฮลท์_ย.ลาดพร้าว103_ 2_070746(ตัวอย่างจากพี่นิธิ)_2_self- นายชวลิตฯ" xfId="11102" xr:uid="{00000000-0005-0000-0000-0000A6040000}"/>
    <cellStyle name="_กู๊ดเฮลท์_ย.ลาดพร้าว103_ 2_070746(ตัวอย่างจากพี่นิธิ)_2_SME_บจ.เจ้าคุณ พาสท์แอนด์เซอร์วิส_ซ่อมรถยกง_หัวตะเข้ลาดกระบัง" xfId="255" xr:uid="{00000000-0005-0000-0000-0000A8040000}"/>
    <cellStyle name="_กู๊ดเฮลท์_ย.ลาดพร้าว103_ 2_070746(ตัวอย่างจากพี่นิธิ)_2_SME_บจ.เชิงชัย_รับเหมาก่อสร้าง__แจ้งวัฒนะ" xfId="256" xr:uid="{00000000-0005-0000-0000-0000A9040000}"/>
    <cellStyle name="_กู๊ดเฮลท์_ย.ลาดพร้าว103_ 2_070746(ตัวอย่างจากพี่นิธิ)_2_SME_บจ.ดานิลี่ ฟาร์ อีสต์_ผลิตโครงสร้างโลหะ_สะพานควาย" xfId="257" xr:uid="{00000000-0005-0000-0000-0000AA040000}"/>
    <cellStyle name="_กู๊ดเฮลท์_ย.ลาดพร้าว103_ 2_070746(ตัวอย่างจากพี่นิธิ)_2_SME_บจ.ดานิลี่ ฟาร์ อีสต์_ผลิตโครงสร้างโลหะ_สะพานควาย_01-21-51_MT บจ. เจ เอส จี" xfId="11103" xr:uid="{00000000-0005-0000-0000-0000AB040000}"/>
    <cellStyle name="_กู๊ดเฮลท์_ย.ลาดพร้าว103_ 2_070746(ตัวอย่างจากพี่นิธิ)_2_SME_บจ.ดานิลี่ ฟาร์ อีสต์_ผลิตโครงสร้างโลหะ_สะพานควาย_FROM_Qualitative ระเบียบ42_50" xfId="11104" xr:uid="{00000000-0005-0000-0000-0000AC040000}"/>
    <cellStyle name="_กู๊ดเฮลท์_ย.ลาดพร้าว103_ 2_070746(ตัวอย่างจากพี่นิธิ)_2_SME_บจ.บีทามส์ โซลูชั่น_ออกแบบติดตั้งระบบบำรุงรักษา_ย่อยคลองตัน" xfId="258" xr:uid="{00000000-0005-0000-0000-0000AD040000}"/>
    <cellStyle name="_กู๊ดเฮลท์_ย.ลาดพร้าว103_ 2_070746(ตัวอย่างจากพี่นิธิ)_2_SME_บจ.รักษ์วิศวกรรม_รับจ้างวางระบบ_สี่แยกอ่อนนุช" xfId="259" xr:uid="{00000000-0005-0000-0000-0000AE040000}"/>
    <cellStyle name="_กู๊ดเฮลท์_ย.ลาดพร้าว103_ 2_070746(ตัวอย่างจากพี่นิธิ)_2_SME_บจ.ส.วารินบริการ_ปั๊มน้ำมัน_ธรรมศาสตร์รังสิต" xfId="260" xr:uid="{00000000-0005-0000-0000-0000AF040000}"/>
    <cellStyle name="_กู๊ดเฮลท์_ย.ลาดพร้าว103_ 2_070746(ตัวอย่างจากพี่นิธิ)_2_Spread Sheet SEM1" xfId="11105" xr:uid="{00000000-0005-0000-0000-0000B0040000}"/>
    <cellStyle name="_กู๊ดเฮลท์_ย.ลาดพร้าว103_ 2_070746(ตัวอย่างจากพี่นิธิ)_2_Spread Sheet SME3.1" xfId="11106" xr:uid="{00000000-0005-0000-0000-0000B1040000}"/>
    <cellStyle name="_กู๊ดเฮลท์_ย.ลาดพร้าว103_ 2_070746(ตัวอย่างจากพี่นิธิ)_2_TDR CAMC V.I.International 7-4-255244(ต.ย.)" xfId="17920" xr:uid="{00000000-0005-0000-0000-0000B2040000}"/>
    <cellStyle name="_กู๊ดเฮลท์_ย.ลาดพร้าว103_ 2_070746(ตัวอย่างจากพี่นิธิ)_2_TDR CAMC เพทาย 2009" xfId="17921" xr:uid="{00000000-0005-0000-0000-0000B3040000}"/>
    <cellStyle name="_กู๊ดเฮลท์_ย.ลาดพร้าว103_ 2_070746(ตัวอย่างจากพี่นิธิ)_2_TDR09072552" xfId="17922" xr:uid="{00000000-0005-0000-0000-0000B4040000}"/>
    <cellStyle name="_กู๊ดเฮลท์_ย.ลาดพร้าว103_ 2_070746(ตัวอย่างจากพี่นิธิ)_2_Waive-บจ.จ.รุ่งโรจน์ปิโตรเลียม" xfId="17923" xr:uid="{00000000-0005-0000-0000-0000B5040000}"/>
    <cellStyle name="_กู๊ดเฮลท์_ย.ลาดพร้าว103_ 2_070746(ตัวอย่างจากพี่นิธิ)_2_กลุ่ม วาย บี อาร์เค-ธ.ค.51" xfId="17924" xr:uid="{00000000-0005-0000-0000-0000B6040000}"/>
    <cellStyle name="_กู๊ดเฮลท์_ย.ลาดพร้าว103_ 2_070746(ตัวอย่างจากพี่นิธิ)_2_ซิกม่าดีไซน์1" xfId="11107" xr:uid="{00000000-0005-0000-0000-0000B7040000}"/>
    <cellStyle name="_กู๊ดเฮลท์_ย.ลาดพร้าว103_ 2_070746(ตัวอย่างจากพี่นิธิ)_2_เซไกคัลเลอร์" xfId="11108" xr:uid="{00000000-0005-0000-0000-0000B8040000}"/>
    <cellStyle name="_กู๊ดเฮลท์_ย.ลาดพร้าว103_ 2_070746(ตัวอย่างจากพี่นิธิ)_2_ดร.พิเชษฐ_edit" xfId="11109" xr:uid="{00000000-0005-0000-0000-0000B9040000}"/>
    <cellStyle name="_กู๊ดเฮลท์_ย.ลาดพร้าว103_ 2_070746(ตัวอย่างจากพี่นิธิ)_2_ดับเบิ้ลโกลด์2" xfId="11110" xr:uid="{00000000-0005-0000-0000-0000BA040000}"/>
    <cellStyle name="_กู๊ดเฮลท์_ย.ลาดพร้าว103_ 2_070746(ตัวอย่างจากพี่นิธิ)_2_ตัวอย่าง LBD" xfId="11111" xr:uid="{00000000-0005-0000-0000-0000BB040000}"/>
    <cellStyle name="_กู๊ดเฮลท์_ย.ลาดพร้าว103_ 2_070746(ตัวอย่างจากพี่นิธิ)_2_ถนนจันทน์-สมบูรณ์" xfId="11112" xr:uid="{00000000-0005-0000-0000-0000BC040000}"/>
    <cellStyle name="_กู๊ดเฮลท์_ย.ลาดพร้าว103_ 2_070746(ตัวอย่างจากพี่นิธิ)_2_ทบทวนTDR CAMC V.I.International 7-4-52" xfId="17925" xr:uid="{00000000-0005-0000-0000-0000BD040000}"/>
    <cellStyle name="_กู๊ดเฮลท์_ย.ลาดพร้าว103_ 2_070746(ตัวอย่างจากพี่นิธิ)_2_ธันยาภรณ์" xfId="11113" xr:uid="{00000000-0005-0000-0000-0000BE040000}"/>
    <cellStyle name="_กู๊ดเฮลท์_ย.ลาดพร้าว103_ 2_070746(ตัวอย่างจากพี่นิธิ)_2_นส วาสนา นิพพยะ" xfId="261" xr:uid="{00000000-0005-0000-0000-0000BF040000}"/>
    <cellStyle name="_กู๊ดเฮลท์_ย.ลาดพร้าว103_ 2_070746(ตัวอย่างจากพี่นิธิ)_2_นางวันดี  ภู่ไพจิตร์กุลและนายสมยศ ภู่ไพจิตร์กุล" xfId="17926" xr:uid="{00000000-0005-0000-0000-0000C0040000}"/>
    <cellStyle name="_กู๊ดเฮลท์_ย.ลาดพร้าว103_ 2_070746(ตัวอย่างจากพี่นิธิ)_2_นายธวัชชัย เจริญชัยชนะกิจ" xfId="262" xr:uid="{00000000-0005-0000-0000-0000C1040000}"/>
    <cellStyle name="_กู๊ดเฮลท์_ย.ลาดพร้าว103_ 2_070746(ตัวอย่างจากพี่นิธิ)_2_นายพานิช  แซ่ลิ้ม  Part RO." xfId="17927" xr:uid="{00000000-0005-0000-0000-0000C2040000}"/>
    <cellStyle name="_กู๊ดเฮลท์_ย.ลาดพร้าว103_ 2_070746(ตัวอย่างจากพี่นิธิ)_2_นายภูริพงศ์  รงศิริกุล" xfId="11114" xr:uid="{00000000-0005-0000-0000-0000C3040000}"/>
    <cellStyle name="_กู๊ดเฮลท์_ย.ลาดพร้าว103_ 2_070746(ตัวอย่างจากพี่นิธิ)_2_นายสมบัติ หมีนุ้ย วงเงิน 15 ล้านบาท Part RO สค.50" xfId="17928" xr:uid="{00000000-0005-0000-0000-0000C4040000}"/>
    <cellStyle name="_กู๊ดเฮลท์_ย.ลาดพร้าว103_ 2_070746(ตัวอย่างจากพี่นิธิ)_2_นายอุทัย เกื้อทิพย์และนางพยวง  เกื้อทิพย์" xfId="17929" xr:uid="{00000000-0005-0000-0000-0000C5040000}"/>
    <cellStyle name="_กู๊ดเฮลท์_ย.ลาดพร้าว103_ 2_070746(ตัวอย่างจากพี่นิธิ)_2_แนบพะงัน 3" xfId="17930" xr:uid="{00000000-0005-0000-0000-0000C6040000}"/>
    <cellStyle name="_กู๊ดเฮลท์_ย.ลาดพร้าว103_ 2_070746(ตัวอย่างจากพี่นิธิ)_2_บจ.สยามโบกี้_LG ซอง" xfId="11115" xr:uid="{00000000-0005-0000-0000-0000C7040000}"/>
    <cellStyle name="_กู๊ดเฮลท์_ย.ลาดพร้าว103_ 2_070746(ตัวอย่างจากพี่นิธิ)_2_บจก.IPD" xfId="17931" xr:uid="{00000000-0005-0000-0000-0000C8040000}"/>
    <cellStyle name="_กู๊ดเฮลท์_ย.ลาดพร้าว103_ 2_070746(ตัวอย่างจากพี่นิธิ)_2_บจก.ลำพูนไชย" xfId="11116" xr:uid="{00000000-0005-0000-0000-0000C9040000}"/>
    <cellStyle name="_กู๊ดเฮลท์_ย.ลาดพร้าว103_ 2_070746(ตัวอย่างจากพี่นิธิ)_2_บริษัท เค.เอส.อี คอนสตรัคชั่น  จำกัด. Full From.ส่งพี่อู้ด." xfId="11117" xr:uid="{00000000-0005-0000-0000-0000CA040000}"/>
    <cellStyle name="_กู๊ดเฮลท์_ย.ลาดพร้าว103_ 2_070746(ตัวอย่างจากพี่นิธิ)_2_บุญชู (หมู)" xfId="11118" xr:uid="{00000000-0005-0000-0000-0000CB040000}"/>
    <cellStyle name="_กู๊ดเฮลท์_ย.ลาดพร้าว103_ 2_070746(ตัวอย่างจากพี่นิธิ)_2_ปานดวงใจ" xfId="11119" xr:uid="{00000000-0005-0000-0000-0000CC040000}"/>
    <cellStyle name="_กู๊ดเฮลท์_ย.ลาดพร้าว103_ 2_070746(ตัวอย่างจากพี่นิธิ)_2_เปลี่ยนแปลง - บจ.เอ็กเซลล์ฯ" xfId="11120" xr:uid="{00000000-0005-0000-0000-0000CD040000}"/>
    <cellStyle name="_กู๊ดเฮลท์_ย.ลาดพร้าว103_ 2_070746(ตัวอย่างจากพี่นิธิ)_2_เปลี่ยนแปลง-เอสซีแอลฯ" xfId="11121" xr:uid="{00000000-0005-0000-0000-0000CE040000}"/>
    <cellStyle name="_กู๊ดเฮลท์_ย.ลาดพร้าว103_ 2_070746(ตัวอย่างจากพี่นิธิ)_2_มร.26 นพ.สุทัศน์" xfId="11122" xr:uid="{00000000-0005-0000-0000-0000CF040000}"/>
    <cellStyle name="_กู๊ดเฮลท์_ย.ลาดพร้าว103_ 2_070746(ตัวอย่างจากพี่นิธิ)_2_มาดูซิA1-A3" xfId="11123" xr:uid="{00000000-0005-0000-0000-0000D0040000}"/>
    <cellStyle name="_กู๊ดเฮลท์_ย.ลาดพร้าว103_ 2_070746(ตัวอย่างจากพี่นิธิ)_2_แลนด์ &amp; ดรีม (CA)" xfId="11124" xr:uid="{00000000-0005-0000-0000-0000D1040000}"/>
    <cellStyle name="_กู๊ดเฮลท์_ย.ลาดพร้าว103_ 2_070746(ตัวอย่างจากพี่นิธิ)_2_วันทนา ดุษฎีวณิชสุข" xfId="11125" xr:uid="{00000000-0005-0000-0000-0000D2040000}"/>
    <cellStyle name="_กู๊ดเฮลท์_ย.ลาดพร้าว103_ 2_070746(ตัวอย่างจากพี่นิธิ)_2_วิเชียรไดนามิค3" xfId="11126" xr:uid="{00000000-0005-0000-0000-0000D3040000}"/>
    <cellStyle name="_กู๊ดเฮลท์_ย.ลาดพร้าว103_ 2_070746(ตัวอย่างจากพี่นิธิ)_2_วุฒิภัณฑ์-บางแค(ร้บรองเครดิต)" xfId="17932" xr:uid="{00000000-0005-0000-0000-0000D4040000}"/>
    <cellStyle name="_กู๊ดเฮลท์_ย.ลาดพร้าว103_ 2_070746(ตัวอย่างจากพี่นิธิ)_2_ศรีพัฒนกิจก่อสร้าง-new" xfId="11127" xr:uid="{00000000-0005-0000-0000-0000D5040000}"/>
    <cellStyle name="_กู๊ดเฮลท์_ย.ลาดพร้าว103_ 2_070746(ตัวอย่างจากพี่นิธิ)_2_หจก.ยะลา ซี เอส เอ็นจิเนียริ่ง_รับเหมาก่อสร้าง" xfId="17933" xr:uid="{00000000-0005-0000-0000-0000D6040000}"/>
    <cellStyle name="_กู๊ดเฮลท์_ย.ลาดพร้าว103_ 2_070746(ตัวอย่างจากพี่นิธิ)_2_หจก.ระโนดการไฟฟ้า_จำหน่ายและติดตั้งอุปกรณ์ไฟฟ้า" xfId="17934" xr:uid="{00000000-0005-0000-0000-0000D7040000}"/>
    <cellStyle name="_กู๊ดเฮลท์_ย.ลาดพร้าว103_ 2_070746(ตัวอย่างจากพี่นิธิ)_2_อส6" xfId="263" xr:uid="{00000000-0005-0000-0000-0000D8040000}"/>
    <cellStyle name="_กู๊ดเฮลท์_ย.ลาดพร้าว103_ 2_070746(ตัวอย่างจากพี่นิธิ)_2_อินโนวา ซอฟท์แวร์" xfId="11128" xr:uid="{00000000-0005-0000-0000-0000D9040000}"/>
    <cellStyle name="_กู๊ดเฮลท์_ย.ลาดพร้าว103_ 2_070746(ตัวอย่างจากพี่นิธิ)_3" xfId="264" xr:uid="{00000000-0005-0000-0000-0000DA040000}"/>
    <cellStyle name="_กู๊ดเฮลท์_ย.ลาดพร้าว103_ 2_070746(ตัวอย่างจากพี่นิธิ)_3_CA_บริษัทฯพงษ์อินทัช" xfId="11129" xr:uid="{00000000-0005-0000-0000-0000DB040000}"/>
    <cellStyle name="_กู๊ดเฮลท์_ย.ลาดพร้าว103_ 2_070746(ตัวอย่างจากพี่นิธิ)_3_นางวันดี  ภู่ไพจิตร์กุลและนายสมยศ ภู่ไพจิตร์กุล" xfId="17935" xr:uid="{00000000-0005-0000-0000-0000DC040000}"/>
    <cellStyle name="_กู๊ดเฮลท์_ย.ลาดพร้าว103_ 2_070746(ตัวอย่างจากพี่นิธิ)_3_บจก.ลำพูนไชย" xfId="11130" xr:uid="{00000000-0005-0000-0000-0000DD040000}"/>
    <cellStyle name="_กู๊ดเฮลท์_ย.ลาดพร้าว103_ 2_070746(ตัวอย่างจากพี่นิธิ)_505_Graph" xfId="265" xr:uid="{00000000-0005-0000-0000-0000DE040000}"/>
    <cellStyle name="_กู๊ดเฮลท์_ย.ลาดพร้าว103_ 2_070746(ตัวอย่างจากพี่นิธิ)_505_Graph10" xfId="266" xr:uid="{00000000-0005-0000-0000-0000DF040000}"/>
    <cellStyle name="_กู๊ดเฮลท์_ย.ลาดพร้าว103_ 2_070746(ตัวอย่างจากพี่นิธิ)_5นายประสิทธิ์นางณรรฐวรรณประภัสสรพิทยา(2)" xfId="267" xr:uid="{00000000-0005-0000-0000-0000E0040000}"/>
    <cellStyle name="_กู๊ดเฮลท์_ย.ลาดพร้าว103_ 2_070746(ตัวอย่างจากพี่นิธิ)_AN บจก.ไทยโมโนเรล . NEW." xfId="11131" xr:uid="{00000000-0005-0000-0000-0000E1040000}"/>
    <cellStyle name="_กู๊ดเฮลท์_ย.ลาดพร้าว103_ 2_070746(ตัวอย่างจากพี่นิธิ)_Ann โรงงานสมุดฯ" xfId="11132" xr:uid="{00000000-0005-0000-0000-0000E2040000}"/>
    <cellStyle name="_กู๊ดเฮลท์_ย.ลาดพร้าว103_ 2_070746(ตัวอย่างจากพี่นิธิ)_Annual - บจ.โพลิเมอร์ฯ" xfId="11133" xr:uid="{00000000-0005-0000-0000-0000E3040000}"/>
    <cellStyle name="_กู๊ดเฮลท์_ย.ลาดพร้าว103_ 2_070746(ตัวอย่างจากพี่นิธิ)_Book1" xfId="11134" xr:uid="{00000000-0005-0000-0000-0000E4040000}"/>
    <cellStyle name="_กู๊ดเฮลท์_ย.ลาดพร้าว103_ 2_070746(ตัวอย่างจากพี่นิธิ)_Book2" xfId="11135" xr:uid="{00000000-0005-0000-0000-0000E5040000}"/>
    <cellStyle name="_กู๊ดเฮลท์_ย.ลาดพร้าว103_ 2_070746(ตัวอย่างจากพี่นิธิ)_CA 2_นายสุรินทร์  ผาติวยายาม" xfId="17936" xr:uid="{00000000-0005-0000-0000-0000E6040000}"/>
    <cellStyle name="_กู๊ดเฮลท์_ย.ลาดพร้าว103_ 2_070746(ตัวอย่างจากพี่นิธิ)_CA Midcap_บจ.วิจิตรณรงค์ งานหินกอง" xfId="11136" xr:uid="{00000000-0005-0000-0000-0000E7040000}"/>
    <cellStyle name="_กู๊ดเฮลท์_ย.ลาดพร้าว103_ 2_070746(ตัวอย่างจากพี่นิธิ)_CA Platinum 28 ตค48" xfId="11137" xr:uid="{00000000-0005-0000-0000-0000E8040000}"/>
    <cellStyle name="_กู๊ดเฮลท์_ย.ลาดพร้าว103_ 2_070746(ตัวอย่างจากพี่นิธิ)_CA SMALL_MidCAP - หจก.เอ็ม.ซี.เอ.คอมพิวเตอร์ แอนด์ เซอร์วิส 28-10-2005" xfId="17937" xr:uid="{00000000-0005-0000-0000-0000E9040000}"/>
    <cellStyle name="_กู๊ดเฮลท์_ย.ลาดพร้าว103_ 2_070746(ตัวอย่างจากพี่นิธิ)_CA small-หจก.พีเอสพีเอ็นจิเนียริ่ง" xfId="17941" xr:uid="{00000000-0005-0000-0000-0000F8040000}"/>
    <cellStyle name="_กู๊ดเฮลท์_ย.ลาดพร้าว103_ 2_070746(ตัวอย่างจากพี่นิธิ)_CA SMALLCAP - นางนิธิมา และ นายชัชวาลย์ พานรัตนวดี 10-11-2005" xfId="17938" xr:uid="{00000000-0005-0000-0000-0000EA040000}"/>
    <cellStyle name="_กู๊ดเฮลท์_ย.ลาดพร้าว103_ 2_070746(ตัวอย่างจากพี่นิธิ)_CA SMALLCAP - บจ.กฤษศิริ ทรานสปอร์ต 23-02-2006" xfId="17939" xr:uid="{00000000-0005-0000-0000-0000EB040000}"/>
    <cellStyle name="_กู๊ดเฮลท์_ย.ลาดพร้าว103_ 2_070746(ตัวอย่างจากพี่นิธิ)_CA SMALLCAP_เค.เอ็ม.พร๊อพเพอร์ตี้_ปป49" xfId="11138" xr:uid="{00000000-0005-0000-0000-0000EC040000}"/>
    <cellStyle name="_กู๊ดเฮลท์_ย.ลาดพร้าว103_ 2_070746(ตัวอย่างจากพี่นิธิ)_CA SMALLCAP_พาณิชย์  นพ.สุทัศน์" xfId="11139" xr:uid="{00000000-0005-0000-0000-0000ED040000}"/>
    <cellStyle name="_กู๊ดเฮลท์_ย.ลาดพร้าว103_ 2_070746(ตัวอย่างจากพี่นิธิ)_CA SMALLCAP_พาณิชย์  นายอิทธิพงศ์ นิมิตชูชัย" xfId="11140" xr:uid="{00000000-0005-0000-0000-0000EE040000}"/>
    <cellStyle name="_กู๊ดเฮลท์_ย.ลาดพร้าว103_ 2_070746(ตัวอย่างจากพี่นิธิ)_CA SMALLCAP_พาณิชย์  บจ.หยี่ต๋า" xfId="11141" xr:uid="{00000000-0005-0000-0000-0000EF040000}"/>
    <cellStyle name="_กู๊ดเฮลท์_ย.ลาดพร้าว103_ 2_070746(ตัวอย่างจากพี่นิธิ)_CA SMALLCAP_พาส409เอ็นจิเนียริ่ง_สุขุมวิทสำโรง" xfId="11142" xr:uid="{00000000-0005-0000-0000-0000F0040000}"/>
    <cellStyle name="_กู๊ดเฮลท์_ย.ลาดพร้าว103_ 2_070746(ตัวอย่างจากพี่นิธิ)_CA SMALLCAP_มัชรูม_ธาตุทอง" xfId="11143" xr:uid="{00000000-0005-0000-0000-0000F1040000}"/>
    <cellStyle name="_กู๊ดเฮลท์_ย.ลาดพร้าว103_ 2_070746(ตัวอย่างจากพี่นิธิ)_CA SMALLCAP_ศรีพัฒนกิจก่อสร้าง" xfId="11144" xr:uid="{00000000-0005-0000-0000-0000F2040000}"/>
    <cellStyle name="_กู๊ดเฮลท์_ย.ลาดพร้าว103_ 2_070746(ตัวอย่างจากพี่นิธิ)_CA SMALLCAP_ศิริพงษ์ผลิตภัณฑ์ซิเมนต์" xfId="11145" xr:uid="{00000000-0005-0000-0000-0000F3040000}"/>
    <cellStyle name="_กู๊ดเฮลท์_ย.ลาดพร้าว103_ 2_070746(ตัวอย่างจากพี่นิธิ)_CA SMALLCAP_สินีนาฎ" xfId="11146" xr:uid="{00000000-0005-0000-0000-0000F4040000}"/>
    <cellStyle name="_กู๊ดเฮลท์_ย.ลาดพร้าว103_ 2_070746(ตัวอย่างจากพี่นิธิ)_CA SMALLCAP_หจก_จีกู๊ดวัน" xfId="11147" xr:uid="{00000000-0005-0000-0000-0000F5040000}"/>
    <cellStyle name="_กู๊ดเฮลท์_ย.ลาดพร้าว103_ 2_070746(ตัวอย่างจากพี่นิธิ)_CA SMALLCAP_เอสวีเอ็นจิเนียริ่ง" xfId="11148" xr:uid="{00000000-0005-0000-0000-0000F6040000}"/>
    <cellStyle name="_กู๊ดเฮลท์_ย.ลาดพร้าว103_ 2_070746(ตัวอย่างจากพี่นิธิ)_CA SMALLCAP-บจก.แกรนด์ โปรดักส์" xfId="17940" xr:uid="{00000000-0005-0000-0000-0000F7040000}"/>
    <cellStyle name="_กู๊ดเฮลท์_ย.ลาดพร้าว103_ 2_070746(ตัวอย่างจากพี่นิธิ)_CA_Mid Cap สกายไลน์ แลบฯ" xfId="11149" xr:uid="{00000000-0005-0000-0000-0000FA040000}"/>
    <cellStyle name="_กู๊ดเฮลท์_ย.ลาดพร้าว103_ 2_070746(ตัวอย่างจากพี่นิธิ)_CA_ซี.แอล.เอส.อินดัสเทรียล" xfId="269" xr:uid="{00000000-0005-0000-0000-0000FB040000}"/>
    <cellStyle name="_กู๊ดเฮลท์_ย.ลาดพร้าว103_ 2_070746(ตัวอย่างจากพี่นิธิ)_CA_บริษัท 505 โภคภัณฑ์ จำกัด และในเครือ" xfId="270" xr:uid="{00000000-0005-0000-0000-0000FC040000}"/>
    <cellStyle name="_กู๊ดเฮลท์_ย.ลาดพร้าว103_ 2_070746(ตัวอย่างจากพี่นิธิ)_CA_บริษัทฯพงษ์อินทัช" xfId="11150" xr:uid="{00000000-0005-0000-0000-0000FD040000}"/>
    <cellStyle name="_กู๊ดเฮลท์_ย.ลาดพร้าว103_ 2_070746(ตัวอย่างจากพี่นิธิ)_CA-บจ.จ.รุ่งโรจน์ปิโตรเลียม_ging" xfId="17943" xr:uid="{00000000-0005-0000-0000-0000FF040000}"/>
    <cellStyle name="_กู๊ดเฮลท์_ย.ลาดพร้าว103_ 2_070746(ตัวอย่างจากพี่นิธิ)_CA.สดชื่นเคมี" xfId="268" xr:uid="{00000000-0005-0000-0000-0000F9040000}"/>
    <cellStyle name="_กู๊ดเฮลท์_ย.ลาดพร้าว103_ 2_070746(ตัวอย่างจากพี่นิธิ)_CAMC_2009_แบล็ก ทิป ไดวิ่ง-ฟอร์มใหม่." xfId="17942" xr:uid="{00000000-0005-0000-0000-0000FE040000}"/>
    <cellStyle name="_กู๊ดเฮลท์_ย.ลาดพร้าว103_ 2_070746(ตัวอย่างจากพี่นิธิ)_cfกำลังการผลิต อโยธยา ฟู้ด 1" xfId="271" xr:uid="{00000000-0005-0000-0000-000000050000}"/>
    <cellStyle name="_กู๊ดเฮลท์_ย.ลาดพร้าว103_ 2_070746(ตัวอย่างจากพี่นิธิ)_CJ03-0000 บจ แอพพลายเค็ม (ป)" xfId="272" xr:uid="{00000000-0005-0000-0000-000001050000}"/>
    <cellStyle name="_กู๊ดเฮลท์_ย.ลาดพร้าว103_ 2_070746(ตัวอย่างจากพี่นิธิ)_CO" xfId="17944" xr:uid="{00000000-0005-0000-0000-000002050000}"/>
    <cellStyle name="_กู๊ดเฮลท์_ย.ลาดพร้าว103_ 2_070746(ตัวอย่างจากพี่นิธิ)_CRR_นายนิพนธ์  รจเรขไพจิต" xfId="11151" xr:uid="{00000000-0005-0000-0000-000003050000}"/>
    <cellStyle name="_กู๊ดเฮลท์_ย.ลาดพร้าว103_ 2_070746(ตัวอย่างจากพี่นิธิ)_Feb09-ลี้นำสิน ปี52-พี่ติ๊ก" xfId="17945" xr:uid="{00000000-0005-0000-0000-000004050000}"/>
    <cellStyle name="_กู๊ดเฮลท์_ย.ลาดพร้าว103_ 2_070746(ตัวอย่างจากพี่นิธิ)_Form CA for SME over 35 MB_160709(1)" xfId="273" xr:uid="{00000000-0005-0000-0000-000005050000}"/>
    <cellStyle name="_กู๊ดเฮลท์_ย.ลาดพร้าว103_ 2_070746(ตัวอย่างจากพี่นิธิ)_Form_SM_CO ฉลาดเฟอร์นิเจอร์ 06-05-2005" xfId="17946" xr:uid="{00000000-0005-0000-0000-000006050000}"/>
    <cellStyle name="_กู๊ดเฮลท์_ย.ลาดพร้าว103_ 2_070746(ตัวอย่างจากพี่นิธิ)_Form_SM_CO นายอารักษ์ รุจิระศิริกุล 16-08-2005" xfId="17947" xr:uid="{00000000-0005-0000-0000-000007050000}"/>
    <cellStyle name="_กู๊ดเฮลท์_ย.ลาดพร้าว103_ 2_070746(ตัวอย่างจากพี่นิธิ)_Form_SM_CO หจก.มะนังตายอปิโตรเลี่ยม 21-05-2005" xfId="17948" xr:uid="{00000000-0005-0000-0000-000008050000}"/>
    <cellStyle name="_กู๊ดเฮลท์_ย.ลาดพร้าว103_ 2_070746(ตัวอย่างจากพี่นิธิ)_Form_SM_CO หจก.มะนังตายอปิโตรเลี่ยม 21-05-2005_CA SMALL_MidCAP - นายอารักษ์ รุจิระศิริกุล 23-12-2005" xfId="17949" xr:uid="{00000000-0005-0000-0000-000009050000}"/>
    <cellStyle name="_กู๊ดเฮลท์_ย.ลาดพร้าว103_ 2_070746(ตัวอย่างจากพี่นิธิ)_Form_SM_CO หจก.มะนังตายอปิโตรเลี่ยม 21-05-2005_CA SMALLCAP - บจ.ซันเทรด พาราวูด 07-12-2005" xfId="17950" xr:uid="{00000000-0005-0000-0000-00000A050000}"/>
    <cellStyle name="_กู๊ดเฮลท์_ย.ลาดพร้าว103_ 2_070746(ตัวอย่างจากพี่นิธิ)_Form_SM_CO หจก.มะนังตายอปิโตรเลี่ยม 21-05-2005_CA-บจ.จ.รุ่งโรจน์ปิโตรเลียม_ging" xfId="17951" xr:uid="{00000000-0005-0000-0000-00000B050000}"/>
    <cellStyle name="_กู๊ดเฮลท์_ย.ลาดพร้าว103_ 2_070746(ตัวอย่างจากพี่นิธิ)_Form_SM_CO หจก.มะนังตายอปิโตรเลี่ยม 21-05-2005_Waive-บจ.จ.รุ่งโรจน์ปิโตรเลียม" xfId="17952" xr:uid="{00000000-0005-0000-0000-00000C050000}"/>
    <cellStyle name="_กู๊ดเฮลท์_ย.ลาดพร้าว103_ 2_070746(ตัวอย่างจากพี่นิธิ)_Form_SM_CO เอ็ม.ซี.เอ. 06-05-2005" xfId="17953" xr:uid="{00000000-0005-0000-0000-00000D050000}"/>
    <cellStyle name="_กู๊ดเฮลท์_ย.ลาดพร้าว103_ 2_070746(ตัวอย่างจากพี่นิธิ)_FROM_Qualitative ระเบียบ42_50" xfId="11152" xr:uid="{00000000-0005-0000-0000-00000E050000}"/>
    <cellStyle name="_กู๊ดเฮลท์_ย.ลาดพร้าว103_ 2_070746(ตัวอย่างจากพี่นิธิ)_Maduzi spreadsheet" xfId="11153" xr:uid="{00000000-0005-0000-0000-00000F050000}"/>
    <cellStyle name="_กู๊ดเฮลท์_ย.ลาดพร้าว103_ 2_070746(ตัวอย่างจากพี่นิธิ)_PART RO ศบธ.ตรัง" xfId="17954" xr:uid="{00000000-0005-0000-0000-000010050000}"/>
    <cellStyle name="_กู๊ดเฮลท์_ย.ลาดพร้าว103_ 2_070746(ตัวอย่างจากพี่นิธิ)_Q วัฒนาฯ 2011" xfId="17955" xr:uid="{00000000-0005-0000-0000-000011050000}"/>
    <cellStyle name="_กู๊ดเฮลท์_ย.ลาดพร้าว103_ 2_070746(ตัวอย่างจากพี่นิธิ)_RickGrade นางกิ่งกาญจน์" xfId="274" xr:uid="{00000000-0005-0000-0000-000012050000}"/>
    <cellStyle name="_กู๊ดเฮลท์_ย.ลาดพร้าว103_ 2_070746(ตัวอย่างจากพี่นิธิ)_RickGrade นางสาวลัดดา" xfId="275" xr:uid="{00000000-0005-0000-0000-000013050000}"/>
    <cellStyle name="_กู๊ดเฮลท์_ย.ลาดพร้าว103_ 2_070746(ตัวอย่างจากพี่นิธิ)_SE - L (ทั่วไป) นายยุทธ และ นางรพีพรรณ พัฒโณ  23-01-2006" xfId="17956" xr:uid="{00000000-0005-0000-0000-000014050000}"/>
    <cellStyle name="_กู๊ดเฮลท์_ย.ลาดพร้าว103_ 2_070746(ตัวอย่างจากพี่นิธิ)_Seft_จสอ.อุทัย พรหมรัตน์และพวก" xfId="17957" xr:uid="{00000000-0005-0000-0000-000015050000}"/>
    <cellStyle name="_กู๊ดเฮลท์_ย.ลาดพร้าว103_ 2_070746(ตัวอย่างจากพี่นิธิ)_Self_ลัดดา_ขายของเด็กเล่น_วังบูรพา" xfId="276" xr:uid="{00000000-0005-0000-0000-000017050000}"/>
    <cellStyle name="_กู๊ดเฮลท์_ย.ลาดพร้าว103_ 2_070746(ตัวอย่างจากพี่นิธิ)_Self_ลัดดา_ขายของเด็กเล่น_วังบูรพา.xls แผนภูมิ 1" xfId="277" xr:uid="{00000000-0005-0000-0000-000018050000}"/>
    <cellStyle name="_กู๊ดเฮลท์_ย.ลาดพร้าว103_ 2_070746(ตัวอย่างจากพี่นิธิ)_self- นายชวลิตฯ" xfId="11154" xr:uid="{00000000-0005-0000-0000-000016050000}"/>
    <cellStyle name="_กู๊ดเฮลท์_ย.ลาดพร้าว103_ 2_070746(ตัวอย่างจากพี่นิธิ)_SME_ทิพย์_หอพักให้เช่า_สะพานใหม่ดอนเมือง" xfId="278" xr:uid="{00000000-0005-0000-0000-000019050000}"/>
    <cellStyle name="_กู๊ดเฮลท์_ย.ลาดพร้าว103_ 2_070746(ตัวอย่างจากพี่นิธิ)_SME_บจ.เจ้าคุณ พาสท์แอนด์เซอร์วิส_ซ่อมรถยกง_หัวตะเข้ลาดกระบัง" xfId="279" xr:uid="{00000000-0005-0000-0000-00001A050000}"/>
    <cellStyle name="_กู๊ดเฮลท์_ย.ลาดพร้าว103_ 2_070746(ตัวอย่างจากพี่นิธิ)_SME_บจ.เชิงชัย_รับเหมาก่อสร้าง__แจ้งวัฒนะ" xfId="280" xr:uid="{00000000-0005-0000-0000-00001B050000}"/>
    <cellStyle name="_กู๊ดเฮลท์_ย.ลาดพร้าว103_ 2_070746(ตัวอย่างจากพี่นิธิ)_SME_บจ.ดานิลี่ ฟาร์ อีสต์_ผลิตโครงสร้างโลหะ_สะพานควาย" xfId="281" xr:uid="{00000000-0005-0000-0000-00001C050000}"/>
    <cellStyle name="_กู๊ดเฮลท์_ย.ลาดพร้าว103_ 2_070746(ตัวอย่างจากพี่นิธิ)_SME_บจ.บีทามส์ โซลูชั่น_ออกแบบติดตั้งระบบบำรุงรักษา_ย่อยคลองตัน" xfId="282" xr:uid="{00000000-0005-0000-0000-00001D050000}"/>
    <cellStyle name="_กู๊ดเฮลท์_ย.ลาดพร้าว103_ 2_070746(ตัวอย่างจากพี่นิธิ)_SME_บจ.รักษ์วิศวกรรม_รับจ้างวางระบบ_สี่แยกอ่อนนุช" xfId="283" xr:uid="{00000000-0005-0000-0000-00001E050000}"/>
    <cellStyle name="_กู๊ดเฮลท์_ย.ลาดพร้าว103_ 2_070746(ตัวอย่างจากพี่นิธิ)_SME_บจ.ส.วารินบริการ_ปั๊มน้ำมัน_ธรรมศาสตร์รังสิต" xfId="284" xr:uid="{00000000-0005-0000-0000-00001F050000}"/>
    <cellStyle name="_กู๊ดเฮลท์_ย.ลาดพร้าว103_ 2_070746(ตัวอย่างจากพี่นิธิ)_SME_หจก.สหะภัณฑ์ทรงพล_จำหน่ายรถอีซูซุ_กาญจนบุรี" xfId="285" xr:uid="{00000000-0005-0000-0000-000020050000}"/>
    <cellStyle name="_กู๊ดเฮลท์_ย.ลาดพร้าว103_ 2_070746(ตัวอย่างจากพี่นิธิ)_SME_หจก.สุพรรณหงษ์_ผลิตพลาสติก_ปากเกร็ด" xfId="286" xr:uid="{00000000-0005-0000-0000-000021050000}"/>
    <cellStyle name="_กู๊ดเฮลท์_ย.ลาดพร้าว103_ 2_070746(ตัวอย่างจากพี่นิธิ)_Spread Sheet SEM1" xfId="11155" xr:uid="{00000000-0005-0000-0000-000022050000}"/>
    <cellStyle name="_กู๊ดเฮลท์_ย.ลาดพร้าว103_ 2_070746(ตัวอย่างจากพี่นิธิ)_Spread Sheet SME3.1" xfId="11156" xr:uid="{00000000-0005-0000-0000-000023050000}"/>
    <cellStyle name="_กู๊ดเฮลท์_ย.ลาดพร้าว103_ 2_070746(ตัวอย่างจากพี่นิธิ)_TDR CAMC V.I.International 7-4-255244(ต.ย.)" xfId="17958" xr:uid="{00000000-0005-0000-0000-000024050000}"/>
    <cellStyle name="_กู๊ดเฮลท์_ย.ลาดพร้าว103_ 2_070746(ตัวอย่างจากพี่นิธิ)_TDR CAMC เพทาย 2009" xfId="17959" xr:uid="{00000000-0005-0000-0000-000025050000}"/>
    <cellStyle name="_กู๊ดเฮลท์_ย.ลาดพร้าว103_ 2_070746(ตัวอย่างจากพี่นิธิ)_TDR09072552" xfId="17960" xr:uid="{00000000-0005-0000-0000-000026050000}"/>
    <cellStyle name="_กู๊ดเฮลท์_ย.ลาดพร้าว103_ 2_070746(ตัวอย่างจากพี่นิธิ)_Waive-บจ.จ.รุ่งโรจน์ปิโตรเลียม" xfId="17961" xr:uid="{00000000-0005-0000-0000-000027050000}"/>
    <cellStyle name="_กู๊ดเฮลท์_ย.ลาดพร้าว103_ 2_070746(ตัวอย่างจากพี่นิธิ)_กลุ่ม วาย บี อาร์เค-ธ.ค.51" xfId="17962" xr:uid="{00000000-0005-0000-0000-000028050000}"/>
    <cellStyle name="_กู๊ดเฮลท์_ย.ลาดพร้าว103_ 2_070746(ตัวอย่างจากพี่นิธิ)_เซไกคัลเลอร์" xfId="11157" xr:uid="{00000000-0005-0000-0000-000029050000}"/>
    <cellStyle name="_กู๊ดเฮลท์_ย.ลาดพร้าว103_ 2_070746(ตัวอย่างจากพี่นิธิ)_ดร.พิเชษฐ_edit" xfId="11158" xr:uid="{00000000-0005-0000-0000-00002A050000}"/>
    <cellStyle name="_กู๊ดเฮลท์_ย.ลาดพร้าว103_ 2_070746(ตัวอย่างจากพี่นิธิ)_ตัวอย่าง LBD" xfId="11159" xr:uid="{00000000-0005-0000-0000-00002B050000}"/>
    <cellStyle name="_กู๊ดเฮลท์_ย.ลาดพร้าว103_ 2_070746(ตัวอย่างจากพี่นิธิ)_ถนนจันทน์-สมบูรณ์" xfId="11160" xr:uid="{00000000-0005-0000-0000-00002C050000}"/>
    <cellStyle name="_กู๊ดเฮลท์_ย.ลาดพร้าว103_ 2_070746(ตัวอย่างจากพี่นิธิ)_ทบทวนTDR CAMC V.I.International 7-4-52" xfId="17963" xr:uid="{00000000-0005-0000-0000-00002D050000}"/>
    <cellStyle name="_กู๊ดเฮลท์_ย.ลาดพร้าว103_ 2_070746(ตัวอย่างจากพี่นิธิ)_ธันยาภรณ์" xfId="11161" xr:uid="{00000000-0005-0000-0000-00002E050000}"/>
    <cellStyle name="_กู๊ดเฮลท์_ย.ลาดพร้าว103_ 2_070746(ตัวอย่างจากพี่นิธิ)_นส วาสนา นิพพยะ" xfId="287" xr:uid="{00000000-0005-0000-0000-00002F050000}"/>
    <cellStyle name="_กู๊ดเฮลท์_ย.ลาดพร้าว103_ 2_070746(ตัวอย่างจากพี่นิธิ)_นางประพิมพ์ ศรีตระกูล และนายยุทธนา ศรีตระกูล " xfId="288" xr:uid="{00000000-0005-0000-0000-000030050000}"/>
    <cellStyle name="_กู๊ดเฮลท์_ย.ลาดพร้าว103_ 2_070746(ตัวอย่างจากพี่นิธิ)_นางประพิมพ์ ศรีตระกูล และนายยุทธนา ศรีตระกูล  2" xfId="289" xr:uid="{00000000-0005-0000-0000-000031050000}"/>
    <cellStyle name="_กู๊ดเฮลท์_ย.ลาดพร้าว103_ 2_070746(ตัวอย่างจากพี่นิธิ)_นางประพิมพ์ ศรีตระกูล และนายยุทธนา ศรีตระกูล  3" xfId="290" xr:uid="{00000000-0005-0000-0000-000032050000}"/>
    <cellStyle name="_กู๊ดเฮลท์_ย.ลาดพร้าว103_ 2_070746(ตัวอย่างจากพี่นิธิ)_นางประพิมพ์ ศรีตระกูล และนายยุทธนา ศรีตระกูล  4" xfId="17964" xr:uid="{00000000-0005-0000-0000-000033050000}"/>
    <cellStyle name="_กู๊ดเฮลท์_ย.ลาดพร้าว103_ 2_070746(ตัวอย่างจากพี่นิธิ)_นางประพิมพ์ ศรีตระกูล และนายยุทธนา ศรีตระกูล  5" xfId="17965" xr:uid="{00000000-0005-0000-0000-000034050000}"/>
    <cellStyle name="_กู๊ดเฮลท์_ย.ลาดพร้าว103_ 2_070746(ตัวอย่างจากพี่นิธิ)_นางประพิมพ์ ศรีตระกูล และนายยุทธนา ศรีตระกูล _1" xfId="291" xr:uid="{00000000-0005-0000-0000-000035050000}"/>
    <cellStyle name="_กู๊ดเฮลท์_ย.ลาดพร้าว103_ 2_070746(ตัวอย่างจากพี่นิธิ)_นางประไพ ชาติอนุลักษณ์" xfId="292" xr:uid="{00000000-0005-0000-0000-000036050000}"/>
    <cellStyle name="_กู๊ดเฮลท์_ย.ลาดพร้าว103_ 2_070746(ตัวอย่างจากพี่นิธิ)_นางวันดี  ภู่ไพจิตร์กุลและนายสมยศ ภู่ไพจิตร์กุล" xfId="17966" xr:uid="{00000000-0005-0000-0000-000037050000}"/>
    <cellStyle name="_กู๊ดเฮลท์_ย.ลาดพร้าว103_ 2_070746(ตัวอย่างจากพี่นิธิ)_นายธวัชชัย เจริญชัยชนะกิจ" xfId="293" xr:uid="{00000000-0005-0000-0000-000038050000}"/>
    <cellStyle name="_กู๊ดเฮลท์_ย.ลาดพร้าว103_ 2_070746(ตัวอย่างจากพี่นิธิ)_นายพานิช  แซ่ลิ้ม  Part RO." xfId="17967" xr:uid="{00000000-0005-0000-0000-000039050000}"/>
    <cellStyle name="_กู๊ดเฮลท์_ย.ลาดพร้าว103_ 2_070746(ตัวอย่างจากพี่นิธิ)_นายภูริพงศ์  รงศิริกุล" xfId="11162" xr:uid="{00000000-0005-0000-0000-00003A050000}"/>
    <cellStyle name="_กู๊ดเฮลท์_ย.ลาดพร้าว103_ 2_070746(ตัวอย่างจากพี่นิธิ)_นายสมบัติ หมีนุ้ย วงเงิน 15 ล้านบาท Part RO สค.50" xfId="17968" xr:uid="{00000000-0005-0000-0000-00003B050000}"/>
    <cellStyle name="_กู๊ดเฮลท์_ย.ลาดพร้าว103_ 2_070746(ตัวอย่างจากพี่นิธิ)_นายอุทัย เกื้อทิพย์และนางพยวง  เกื้อทิพย์" xfId="17969" xr:uid="{00000000-0005-0000-0000-00003C050000}"/>
    <cellStyle name="_กู๊ดเฮลท์_ย.ลาดพร้าว103_ 2_070746(ตัวอย่างจากพี่นิธิ)_แนบพะงัน 3" xfId="17970" xr:uid="{00000000-0005-0000-0000-00003D050000}"/>
    <cellStyle name="_กู๊ดเฮลท์_ย.ลาดพร้าว103_ 2_070746(ตัวอย่างจากพี่นิธิ)_บจ.สยามโบกี้_LG ซอง" xfId="11163" xr:uid="{00000000-0005-0000-0000-00003E050000}"/>
    <cellStyle name="_กู๊ดเฮลท์_ย.ลาดพร้าว103_ 2_070746(ตัวอย่างจากพี่นิธิ)_บจก.IPD" xfId="17971" xr:uid="{00000000-0005-0000-0000-00003F050000}"/>
    <cellStyle name="_กู๊ดเฮลท์_ย.ลาดพร้าว103_ 2_070746(ตัวอย่างจากพี่นิธิ)_บจก.ลำพูนไชย" xfId="11164" xr:uid="{00000000-0005-0000-0000-000040050000}"/>
    <cellStyle name="_กู๊ดเฮลท์_ย.ลาดพร้าว103_ 2_070746(ตัวอย่างจากพี่นิธิ)_บริษัท เค.เอส.อี คอนสตรัคชั่น  จำกัด. Full From.ส่งพี่อู้ด." xfId="11165" xr:uid="{00000000-0005-0000-0000-000041050000}"/>
    <cellStyle name="_กู๊ดเฮลท์_ย.ลาดพร้าว103_ 2_070746(ตัวอย่างจากพี่นิธิ)_บริษัท ราชสีมาเพชรทวี จำกัด (เปลี่ยนแปลงอัตราดอกเบี้ย)" xfId="294" xr:uid="{00000000-0005-0000-0000-000042050000}"/>
    <cellStyle name="_กู๊ดเฮลท์_ย.ลาดพร้าว103_ 2_070746(ตัวอย่างจากพี่นิธิ)_บริษัท รุ่งเรืองพัฒนา ห้องเย็น ใหม่ ขอเพิ่ม" xfId="295" xr:uid="{00000000-0005-0000-0000-000043050000}"/>
    <cellStyle name="_กู๊ดเฮลท์_ย.ลาดพร้าว103_ 2_070746(ตัวอย่างจากพี่นิธิ)_บันทึก_โคราชพร็อพเพอร์ตี้" xfId="296" xr:uid="{00000000-0005-0000-0000-000044050000}"/>
    <cellStyle name="_กู๊ดเฮลท์_ย.ลาดพร้าว103_ 2_070746(ตัวอย่างจากพี่นิธิ)_บันทึกข้อโต้แย้ง" xfId="297" xr:uid="{00000000-0005-0000-0000-000045050000}"/>
    <cellStyle name="_กู๊ดเฮลท์_ย.ลาดพร้าว103_ 2_070746(ตัวอย่างจากพี่นิธิ)_บุญชู (หมู)" xfId="11166" xr:uid="{00000000-0005-0000-0000-000046050000}"/>
    <cellStyle name="_กู๊ดเฮลท์_ย.ลาดพร้าว103_ 2_070746(ตัวอย่างจากพี่นิธิ)_ใบนำส่ง คณะอนุกรรมการสินเชื่อ" xfId="298" xr:uid="{00000000-0005-0000-0000-000047050000}"/>
    <cellStyle name="_กู๊ดเฮลท์_ย.ลาดพร้าว103_ 2_070746(ตัวอย่างจากพี่นิธิ)_ปานดวงใจ" xfId="11167" xr:uid="{00000000-0005-0000-0000-000048050000}"/>
    <cellStyle name="_กู๊ดเฮลท์_ย.ลาดพร้าว103_ 2_070746(ตัวอย่างจากพี่นิธิ)_เปลี่ยนแปลง - บจ.เอ็กเซลล์ฯ" xfId="11168" xr:uid="{00000000-0005-0000-0000-000049050000}"/>
    <cellStyle name="_กู๊ดเฮลท์_ย.ลาดพร้าว103_ 2_070746(ตัวอย่างจากพี่นิธิ)_เปลี่ยนแปลง สินเจริญยางยนต์" xfId="299" xr:uid="{00000000-0005-0000-0000-00004A050000}"/>
    <cellStyle name="_กู๊ดเฮลท์_ย.ลาดพร้าว103_ 2_070746(ตัวอย่างจากพี่นิธิ)_เปลี่ยนแปลง-เอสซีแอลฯ" xfId="11169" xr:uid="{00000000-0005-0000-0000-00004B050000}"/>
    <cellStyle name="_กู๊ดเฮลท์_ย.ลาดพร้าว103_ 2_070746(ตัวอย่างจากพี่นิธิ)_มร.26 นพ.สุทัศน์" xfId="11170" xr:uid="{00000000-0005-0000-0000-00004C050000}"/>
    <cellStyle name="_กู๊ดเฮลท์_ย.ลาดพร้าว103_ 2_070746(ตัวอย่างจากพี่นิธิ)_มาดูซิA1-A3" xfId="11171" xr:uid="{00000000-0005-0000-0000-00004D050000}"/>
    <cellStyle name="_กู๊ดเฮลท์_ย.ลาดพร้าว103_ 2_070746(ตัวอย่างจากพี่นิธิ)_แลนด์ &amp; ดรีม (CA)" xfId="11172" xr:uid="{00000000-0005-0000-0000-00004E050000}"/>
    <cellStyle name="_กู๊ดเฮลท์_ย.ลาดพร้าว103_ 2_070746(ตัวอย่างจากพี่นิธิ)_วันทนา ดุษฎีวณิชสุข" xfId="11173" xr:uid="{00000000-0005-0000-0000-00004F050000}"/>
    <cellStyle name="_กู๊ดเฮลท์_ย.ลาดพร้าว103_ 2_070746(ตัวอย่างจากพี่นิธิ)_วิชัย อัศวจารุเดช" xfId="300" xr:uid="{00000000-0005-0000-0000-000050050000}"/>
    <cellStyle name="_กู๊ดเฮลท์_ย.ลาดพร้าว103_ 2_070746(ตัวอย่างจากพี่นิธิ)_วิเชียรไดนามิค3" xfId="11174" xr:uid="{00000000-0005-0000-0000-000051050000}"/>
    <cellStyle name="_กู๊ดเฮลท์_ย.ลาดพร้าว103_ 2_070746(ตัวอย่างจากพี่นิธิ)_วุฒิภัณฑ์-บางแค(ร้บรองเครดิต)" xfId="17972" xr:uid="{00000000-0005-0000-0000-000052050000}"/>
    <cellStyle name="_กู๊ดเฮลท์_ย.ลาดพร้าว103_ 2_070746(ตัวอย่างจากพี่นิธิ)_ศรีพัฒนกิจก่อสร้าง-new" xfId="11175" xr:uid="{00000000-0005-0000-0000-000053050000}"/>
    <cellStyle name="_กู๊ดเฮลท์_ย.ลาดพร้าว103_ 2_070746(ตัวอย่างจากพี่นิธิ)_หจก.ก.เสรียะลา_ปั๊มน้ำมัน" xfId="17973" xr:uid="{00000000-0005-0000-0000-000054050000}"/>
    <cellStyle name="_กู๊ดเฮลท์_ย.ลาดพร้าว103_ 2_070746(ตัวอย่างจากพี่นิธิ)_หจก.ยะลา ซี เอส เอ็นจิเนียริ่ง_รับเหมาก่อสร้าง" xfId="17974" xr:uid="{00000000-0005-0000-0000-000055050000}"/>
    <cellStyle name="_กู๊ดเฮลท์_ย.ลาดพร้าว103_ 2_070746(ตัวอย่างจากพี่นิธิ)_หจก.ระโนดการไฟฟ้า_จำหน่ายและติดตั้งอุปกรณ์ไฟฟ้า" xfId="17975" xr:uid="{00000000-0005-0000-0000-000056050000}"/>
    <cellStyle name="_กู๊ดเฮลท์_ย.ลาดพร้าว103_ 2_070746(ตัวอย่างจากพี่นิธิ)_อส6" xfId="301" xr:uid="{00000000-0005-0000-0000-000057050000}"/>
    <cellStyle name="_กู๊ดเฮลท์_ย.ลาดพร้าว103_ 2_070746(ตัวอย่างจากพี่นิธิ)_อินโนวา ซอฟท์แวร์" xfId="11176" xr:uid="{00000000-0005-0000-0000-000058050000}"/>
    <cellStyle name="_ข้อโต้แย้ง" xfId="344" xr:uid="{00000000-0005-0000-0000-0000EB050000}"/>
    <cellStyle name="_ข้อโต้แย้ง_นายวิชัย อัศวจารุเดช และนางนวลศรี อัศวจารุเดช" xfId="345" xr:uid="{00000000-0005-0000-0000-0000EC050000}"/>
    <cellStyle name="_ข้อโต้แย้ง_นายวิชัย อัศวจารุเดช และนางนวลศรี อัศวจารุเดช 2" xfId="11236" xr:uid="{00000000-0005-0000-0000-0000ED050000}"/>
    <cellStyle name="_ข้อโต้แย้ง_นายวิชัย อัศวจารุเดช และนางนวลศรี อัศวจารุเดช 3" xfId="11237" xr:uid="{00000000-0005-0000-0000-0000EE050000}"/>
    <cellStyle name="_ข้อโต้แย้ง_นายวิชัย อัศวจารุเดช และนางนวลศรี อัศวจารุเดช 4" xfId="11238" xr:uid="{00000000-0005-0000-0000-0000EF050000}"/>
    <cellStyle name="_ข้อโต้แย้ง_รวม" xfId="346" xr:uid="{00000000-0005-0000-0000-0000F0050000}"/>
    <cellStyle name="_ข้อโต้แย้ง_รวม 2" xfId="11239" xr:uid="{00000000-0005-0000-0000-0000F1050000}"/>
    <cellStyle name="_ข้อโต้แย้ง_รวม 3" xfId="11240" xr:uid="{00000000-0005-0000-0000-0000F2050000}"/>
    <cellStyle name="_ข้อโต้แย้ง_รวม 4" xfId="11241" xr:uid="{00000000-0005-0000-0000-0000F3050000}"/>
    <cellStyle name="_ขอเพิาม หจก.โคราชทริท เคมิคอล 6 พค.49xls" xfId="347" xr:uid="{00000000-0005-0000-0000-0000F4050000}"/>
    <cellStyle name="_ค.115-52" xfId="18021" xr:uid="{00000000-0005-0000-0000-0000F5050000}"/>
    <cellStyle name="_ค.121" xfId="18022" xr:uid="{00000000-0005-0000-0000-0000F6050000}"/>
    <cellStyle name="_คณะกรรมการ ครั้งที่ 33-2552" xfId="18023" xr:uid="{00000000-0005-0000-0000-0000F7050000}"/>
    <cellStyle name="_ค่าใช้จ่ายบริหารแยกตามกลุ่ม budget ปี 2551" xfId="11242" xr:uid="{00000000-0005-0000-0000-0000F8050000}"/>
    <cellStyle name="_ค่าบริการจ่ายล่วงหน้า_ค่าโฆษณา 2009 (2)" xfId="11243" xr:uid="{00000000-0005-0000-0000-0000F9050000}"/>
    <cellStyle name="_คำสั่งอนุมัติ" xfId="348" xr:uid="{00000000-0005-0000-0000-0000FA050000}"/>
    <cellStyle name="_เคืองแสนพ.ย.2547" xfId="349" xr:uid="{00000000-0005-0000-0000-0000FB050000}"/>
    <cellStyle name="_งบการเงิน_บจ.ไทยอิเลคทรอนิคฯ" xfId="11244" xr:uid="{00000000-0005-0000-0000-0000FC050000}"/>
    <cellStyle name="_งบการเงิน_พรานทะเล มาร์เกิ้ตติ้ง_พ.ย. 2551_click" xfId="11245" xr:uid="{00000000-0005-0000-0000-0000FD050000}"/>
    <cellStyle name="_งบการเงินบริหาร ปี 2551" xfId="11246" xr:uid="{00000000-0005-0000-0000-0000FE050000}"/>
    <cellStyle name="_จรูญ ตั้งพร้อมพันธ์" xfId="18024" xr:uid="{00000000-0005-0000-0000-0000FF050000}"/>
    <cellStyle name="_จัดชั้นหนี้-วิทูรธนากร-รังสิต-คลองสาม(2)" xfId="18025" xr:uid="{00000000-0005-0000-0000-000000060000}"/>
    <cellStyle name="_จีระพันธ์ ซื้อทรัพย์ NPL.xls แผนภูมิ 1" xfId="350" xr:uid="{00000000-0005-0000-0000-000001060000}"/>
    <cellStyle name="_เชิดชัยวู้ดมาสเตอร์" xfId="351" xr:uid="{00000000-0005-0000-0000-000002060000}"/>
    <cellStyle name="_ไชยยง ม้าทอง" xfId="352" xr:uid="{00000000-0005-0000-0000-000003060000}"/>
    <cellStyle name="_ซ_010604" xfId="353" xr:uid="{00000000-0005-0000-0000-000004060000}"/>
    <cellStyle name="_ซ_070104" xfId="354" xr:uid="{00000000-0005-0000-0000-000005060000}"/>
    <cellStyle name="_ซ_070104 2" xfId="11247" xr:uid="{00000000-0005-0000-0000-000006060000}"/>
    <cellStyle name="_ซ_070104 2 2" xfId="18026" xr:uid="{00000000-0005-0000-0000-000007060000}"/>
    <cellStyle name="_ซ_070104 3" xfId="11248" xr:uid="{00000000-0005-0000-0000-000008060000}"/>
    <cellStyle name="_ซ_070104 3 2" xfId="18027" xr:uid="{00000000-0005-0000-0000-000009060000}"/>
    <cellStyle name="_ซ_070104 4" xfId="11249" xr:uid="{00000000-0005-0000-0000-00000A060000}"/>
    <cellStyle name="_ซ_070104 4 2" xfId="18028" xr:uid="{00000000-0005-0000-0000-00000B060000}"/>
    <cellStyle name="_ซ_070104 5" xfId="11250" xr:uid="{00000000-0005-0000-0000-00000C060000}"/>
    <cellStyle name="_ซ_070104 6" xfId="11251" xr:uid="{00000000-0005-0000-0000-00000D060000}"/>
    <cellStyle name="_ซ_070104_1" xfId="355" xr:uid="{00000000-0005-0000-0000-00000E060000}"/>
    <cellStyle name="_ซ_070104_ซ_010604" xfId="356" xr:uid="{00000000-0005-0000-0000-00000F060000}"/>
    <cellStyle name="_ซ_070104_ซ_070104" xfId="357" xr:uid="{00000000-0005-0000-0000-000010060000}"/>
    <cellStyle name="_ซ_070104_ส_210504" xfId="358" xr:uid="{00000000-0005-0000-0000-000011060000}"/>
    <cellStyle name="_ซ_070104_ส_210504 2" xfId="11252" xr:uid="{00000000-0005-0000-0000-000012060000}"/>
    <cellStyle name="_ซ_070104_ส_210504 2 2" xfId="18029" xr:uid="{00000000-0005-0000-0000-000013060000}"/>
    <cellStyle name="_ซ_070104_ส_210504 3" xfId="11253" xr:uid="{00000000-0005-0000-0000-000014060000}"/>
    <cellStyle name="_ซ_070104_ส_210504 3 2" xfId="18030" xr:uid="{00000000-0005-0000-0000-000015060000}"/>
    <cellStyle name="_ซ_070104_ส_210504 4" xfId="11254" xr:uid="{00000000-0005-0000-0000-000016060000}"/>
    <cellStyle name="_ซ_070104_ส_210504 4 2" xfId="18031" xr:uid="{00000000-0005-0000-0000-000017060000}"/>
    <cellStyle name="_ซ_070104_ส_210504 5" xfId="11255" xr:uid="{00000000-0005-0000-0000-000018060000}"/>
    <cellStyle name="_ซ_070104_ส_210504 6" xfId="11256" xr:uid="{00000000-0005-0000-0000-000019060000}"/>
    <cellStyle name="_ซ_181103" xfId="359" xr:uid="{00000000-0005-0000-0000-00001A060000}"/>
    <cellStyle name="_ซ_250303" xfId="360" xr:uid="{00000000-0005-0000-0000-00001B060000}"/>
    <cellStyle name="_ซ_250303_1" xfId="361" xr:uid="{00000000-0005-0000-0000-00001C060000}"/>
    <cellStyle name="_ซ_250303_1 2" xfId="11257" xr:uid="{00000000-0005-0000-0000-00001D060000}"/>
    <cellStyle name="_ซ_250303_1 2 2" xfId="18032" xr:uid="{00000000-0005-0000-0000-00001E060000}"/>
    <cellStyle name="_ซ_250303_1 3" xfId="11258" xr:uid="{00000000-0005-0000-0000-00001F060000}"/>
    <cellStyle name="_ซ_250303_1 3 2" xfId="18033" xr:uid="{00000000-0005-0000-0000-000020060000}"/>
    <cellStyle name="_ซ_250303_1 4" xfId="11259" xr:uid="{00000000-0005-0000-0000-000021060000}"/>
    <cellStyle name="_ซ_250303_1 4 2" xfId="18034" xr:uid="{00000000-0005-0000-0000-000022060000}"/>
    <cellStyle name="_ซ_250303_1 5" xfId="11260" xr:uid="{00000000-0005-0000-0000-000023060000}"/>
    <cellStyle name="_ซ_250303_1 6" xfId="11261" xr:uid="{00000000-0005-0000-0000-000024060000}"/>
    <cellStyle name="_ซอง เสริมสุข_050203" xfId="362" xr:uid="{00000000-0005-0000-0000-000025060000}"/>
    <cellStyle name="_ซีวีดับบลิว c1-c4" xfId="363" xr:uid="{00000000-0005-0000-0000-000026060000}"/>
    <cellStyle name="_ซีวีดับบลิว c1-c4 2" xfId="11262" xr:uid="{00000000-0005-0000-0000-000027060000}"/>
    <cellStyle name="_ซีวีดับบลิว c1-c4 3" xfId="11263" xr:uid="{00000000-0005-0000-0000-000028060000}"/>
    <cellStyle name="_ซีวีดับบลิว c1-c4 4" xfId="11264" xr:uid="{00000000-0005-0000-0000-000029060000}"/>
    <cellStyle name="_ซื้อเชื่อ" xfId="364" xr:uid="{00000000-0005-0000-0000-00002A060000}"/>
    <cellStyle name="_ดรุณี คิมหะมานนท์" xfId="365" xr:uid="{00000000-0005-0000-0000-00002B060000}"/>
    <cellStyle name="_ดรุณี คิมหะมานนท์ 10" xfId="18035" xr:uid="{00000000-0005-0000-0000-00002C060000}"/>
    <cellStyle name="_ดรุณี คิมหะมานนท์ 2" xfId="9966" xr:uid="{00000000-0005-0000-0000-00002D060000}"/>
    <cellStyle name="_ดรุณี คิมหะมานนท์ 2 2" xfId="9967" xr:uid="{00000000-0005-0000-0000-00002E060000}"/>
    <cellStyle name="_ดรุณี คิมหะมานนท์ 2 3" xfId="9968" xr:uid="{00000000-0005-0000-0000-00002F060000}"/>
    <cellStyle name="_ดรุณี คิมหะมานนท์ 2 4" xfId="9969" xr:uid="{00000000-0005-0000-0000-000030060000}"/>
    <cellStyle name="_ดรุณี คิมหะมานนท์ 2 5" xfId="9970" xr:uid="{00000000-0005-0000-0000-000031060000}"/>
    <cellStyle name="_ดรุณี คิมหะมานนท์ 2 6" xfId="18036" xr:uid="{00000000-0005-0000-0000-000032060000}"/>
    <cellStyle name="_ดรุณี คิมหะมานนท์ 2 7" xfId="18037" xr:uid="{00000000-0005-0000-0000-000033060000}"/>
    <cellStyle name="_ดรุณี คิมหะมานนท์ 3" xfId="9971" xr:uid="{00000000-0005-0000-0000-000034060000}"/>
    <cellStyle name="_ดรุณี คิมหะมานนท์ 4" xfId="9972" xr:uid="{00000000-0005-0000-0000-000035060000}"/>
    <cellStyle name="_ดรุณี คิมหะมานนท์ 5" xfId="9973" xr:uid="{00000000-0005-0000-0000-000036060000}"/>
    <cellStyle name="_ดรุณี คิมหะมานนท์ 6" xfId="11265" xr:uid="{00000000-0005-0000-0000-000037060000}"/>
    <cellStyle name="_ดรุณี คิมหะมานนท์ 7" xfId="18038" xr:uid="{00000000-0005-0000-0000-000038060000}"/>
    <cellStyle name="_ดรุณี คิมหะมานนท์ 8" xfId="18039" xr:uid="{00000000-0005-0000-0000-000039060000}"/>
    <cellStyle name="_ดรุณี คิมหะมานนท์ 9" xfId="18040" xr:uid="{00000000-0005-0000-0000-00003A060000}"/>
    <cellStyle name="_ตางรางคำนวณกร๊าฟ OD" xfId="366" xr:uid="{00000000-0005-0000-0000-00003B060000}"/>
    <cellStyle name="_ตางรางคำนวณกร๊าฟ OD 2" xfId="11266" xr:uid="{00000000-0005-0000-0000-00003C060000}"/>
    <cellStyle name="_ตางรางคำนวณกร๊าฟ OD 2 2" xfId="18041" xr:uid="{00000000-0005-0000-0000-00003D060000}"/>
    <cellStyle name="_ตางรางคำนวณกร๊าฟ OD 3" xfId="11267" xr:uid="{00000000-0005-0000-0000-00003E060000}"/>
    <cellStyle name="_ตางรางคำนวณกร๊าฟ OD 3 2" xfId="18042" xr:uid="{00000000-0005-0000-0000-00003F060000}"/>
    <cellStyle name="_ตางรางคำนวณกร๊าฟ OD 4" xfId="11268" xr:uid="{00000000-0005-0000-0000-000040060000}"/>
    <cellStyle name="_ตางรางคำนวณกร๊าฟ OD 4 2" xfId="18043" xr:uid="{00000000-0005-0000-0000-000041060000}"/>
    <cellStyle name="_ตางรางคำนวณกร๊าฟ OD 5" xfId="11269" xr:uid="{00000000-0005-0000-0000-000042060000}"/>
    <cellStyle name="_ตางรางคำนวณกร๊าฟ OD 6" xfId="11270" xr:uid="{00000000-0005-0000-0000-000043060000}"/>
    <cellStyle name="_เตี่ยงไทมไหทย" xfId="367" xr:uid="{00000000-0005-0000-0000-000044060000}"/>
    <cellStyle name="_ธนานันต์ไรซ์ (2003) บจ." xfId="368" xr:uid="{00000000-0005-0000-0000-000045060000}"/>
    <cellStyle name="_ธัญนคร" xfId="369" xr:uid="{00000000-0005-0000-0000-000046060000}"/>
    <cellStyle name="_ธัญนคร31" xfId="370" xr:uid="{00000000-0005-0000-0000-000047060000}"/>
    <cellStyle name="_น.ส.มาลี บุญสุข" xfId="371" xr:uid="{00000000-0005-0000-0000-000048060000}"/>
    <cellStyle name="_น.ส.มาลี บุญสุข 2" xfId="11271" xr:uid="{00000000-0005-0000-0000-000049060000}"/>
    <cellStyle name="_น.ส.มาลี บุญสุข 2 2" xfId="18044" xr:uid="{00000000-0005-0000-0000-00004A060000}"/>
    <cellStyle name="_น.ส.มาลี บุญสุข 3" xfId="11272" xr:uid="{00000000-0005-0000-0000-00004B060000}"/>
    <cellStyle name="_น.ส.มาลี บุญสุข 3 2" xfId="18045" xr:uid="{00000000-0005-0000-0000-00004C060000}"/>
    <cellStyle name="_น.ส.มาลี บุญสุข 4" xfId="11273" xr:uid="{00000000-0005-0000-0000-00004D060000}"/>
    <cellStyle name="_น.ส.มาลี บุญสุข 4 2" xfId="18046" xr:uid="{00000000-0005-0000-0000-00004E060000}"/>
    <cellStyle name="_น.ส.มาลี บุญสุข 5" xfId="11274" xr:uid="{00000000-0005-0000-0000-00004F060000}"/>
    <cellStyle name="_น.ส.มาลี บุญสุข 6" xfId="11275" xr:uid="{00000000-0005-0000-0000-000050060000}"/>
    <cellStyle name="_นลินี" xfId="372" xr:uid="{00000000-0005-0000-0000-000051060000}"/>
    <cellStyle name="_นลินี 10" xfId="18047" xr:uid="{00000000-0005-0000-0000-000052060000}"/>
    <cellStyle name="_นลินี 2" xfId="9974" xr:uid="{00000000-0005-0000-0000-000053060000}"/>
    <cellStyle name="_นลินี 2 2" xfId="9975" xr:uid="{00000000-0005-0000-0000-000054060000}"/>
    <cellStyle name="_นลินี 2 3" xfId="9976" xr:uid="{00000000-0005-0000-0000-000055060000}"/>
    <cellStyle name="_นลินี 2 4" xfId="9977" xr:uid="{00000000-0005-0000-0000-000056060000}"/>
    <cellStyle name="_นลินี 2 5" xfId="9978" xr:uid="{00000000-0005-0000-0000-000057060000}"/>
    <cellStyle name="_นลินี 2 6" xfId="18048" xr:uid="{00000000-0005-0000-0000-000058060000}"/>
    <cellStyle name="_นลินี 2 7" xfId="18049" xr:uid="{00000000-0005-0000-0000-000059060000}"/>
    <cellStyle name="_นลินี 3" xfId="9979" xr:uid="{00000000-0005-0000-0000-00005A060000}"/>
    <cellStyle name="_นลินี 4" xfId="9980" xr:uid="{00000000-0005-0000-0000-00005B060000}"/>
    <cellStyle name="_นลินี 5" xfId="9981" xr:uid="{00000000-0005-0000-0000-00005C060000}"/>
    <cellStyle name="_นลินี 6" xfId="11276" xr:uid="{00000000-0005-0000-0000-00005D060000}"/>
    <cellStyle name="_นลินี 7" xfId="18050" xr:uid="{00000000-0005-0000-0000-00005E060000}"/>
    <cellStyle name="_นลินี 8" xfId="18051" xr:uid="{00000000-0005-0000-0000-00005F060000}"/>
    <cellStyle name="_นลินี 9" xfId="18052" xr:uid="{00000000-0005-0000-0000-000060060000}"/>
    <cellStyle name="_นลินี_11NOV_TDR-ลี้นำสินปี51-ไถ่ถอน-พี่ติ๊ก" xfId="18053" xr:uid="{00000000-0005-0000-0000-000061060000}"/>
    <cellStyle name="_นลินี_505_Graph" xfId="373" xr:uid="{00000000-0005-0000-0000-000062060000}"/>
    <cellStyle name="_นลินี_505_Graph10" xfId="374" xr:uid="{00000000-0005-0000-0000-000063060000}"/>
    <cellStyle name="_นลินี_Anual บจก.ไทยเซรามิคลำปาง" xfId="18054" xr:uid="{00000000-0005-0000-0000-000064060000}"/>
    <cellStyle name="_นลินี_AR_โรงสีธัญญาทรัพย์ ธค.50เข้าคณะ" xfId="375" xr:uid="{00000000-0005-0000-0000-000065060000}"/>
    <cellStyle name="_นลินี_AR_โรงสีธัญญาทรัพย์ ธค.50เข้าคณะ 10" xfId="18055" xr:uid="{00000000-0005-0000-0000-000066060000}"/>
    <cellStyle name="_นลินี_AR_โรงสีธัญญาทรัพย์ ธค.50เข้าคณะ 2" xfId="9982" xr:uid="{00000000-0005-0000-0000-000067060000}"/>
    <cellStyle name="_นลินี_AR_โรงสีธัญญาทรัพย์ ธค.50เข้าคณะ 2 2" xfId="9983" xr:uid="{00000000-0005-0000-0000-000068060000}"/>
    <cellStyle name="_นลินี_AR_โรงสีธัญญาทรัพย์ ธค.50เข้าคณะ 2 3" xfId="9984" xr:uid="{00000000-0005-0000-0000-000069060000}"/>
    <cellStyle name="_นลินี_AR_โรงสีธัญญาทรัพย์ ธค.50เข้าคณะ 2 4" xfId="9985" xr:uid="{00000000-0005-0000-0000-00006A060000}"/>
    <cellStyle name="_นลินี_AR_โรงสีธัญญาทรัพย์ ธค.50เข้าคณะ 2 5" xfId="9986" xr:uid="{00000000-0005-0000-0000-00006B060000}"/>
    <cellStyle name="_นลินี_AR_โรงสีธัญญาทรัพย์ ธค.50เข้าคณะ 2 6" xfId="18056" xr:uid="{00000000-0005-0000-0000-00006C060000}"/>
    <cellStyle name="_นลินี_AR_โรงสีธัญญาทรัพย์ ธค.50เข้าคณะ 2 7" xfId="18057" xr:uid="{00000000-0005-0000-0000-00006D060000}"/>
    <cellStyle name="_นลินี_AR_โรงสีธัญญาทรัพย์ ธค.50เข้าคณะ 3" xfId="9987" xr:uid="{00000000-0005-0000-0000-00006E060000}"/>
    <cellStyle name="_นลินี_AR_โรงสีธัญญาทรัพย์ ธค.50เข้าคณะ 4" xfId="9988" xr:uid="{00000000-0005-0000-0000-00006F060000}"/>
    <cellStyle name="_นลินี_AR_โรงสีธัญญาทรัพย์ ธค.50เข้าคณะ 5" xfId="9989" xr:uid="{00000000-0005-0000-0000-000070060000}"/>
    <cellStyle name="_นลินี_AR_โรงสีธัญญาทรัพย์ ธค.50เข้าคณะ 6" xfId="11277" xr:uid="{00000000-0005-0000-0000-000071060000}"/>
    <cellStyle name="_นลินี_AR_โรงสีธัญญาทรัพย์ ธค.50เข้าคณะ 7" xfId="18058" xr:uid="{00000000-0005-0000-0000-000072060000}"/>
    <cellStyle name="_นลินี_AR_โรงสีธัญญาทรัพย์ ธค.50เข้าคณะ 8" xfId="18059" xr:uid="{00000000-0005-0000-0000-000073060000}"/>
    <cellStyle name="_นลินี_AR_โรงสีธัญญาทรัพย์ ธค.50เข้าคณะ 9" xfId="18060" xr:uid="{00000000-0005-0000-0000-000074060000}"/>
    <cellStyle name="_นลินี_CA Midcap_บจ.วิจิตรณรงค์ งานหินกอง" xfId="11278" xr:uid="{00000000-0005-0000-0000-000075060000}"/>
    <cellStyle name="_นลินี_CA Midcap_บจ.วิจิตรณรงค์ งานหินกอง_บีเอ็มลักกี้2" xfId="11279" xr:uid="{00000000-0005-0000-0000-000076060000}"/>
    <cellStyle name="_นลินี_CA จารุพงษ์51" xfId="376" xr:uid="{00000000-0005-0000-0000-000077060000}"/>
    <cellStyle name="_นลินี_CA จารุพงษ์51 10" xfId="18061" xr:uid="{00000000-0005-0000-0000-000078060000}"/>
    <cellStyle name="_นลินี_CA จารุพงษ์51 2" xfId="9990" xr:uid="{00000000-0005-0000-0000-000079060000}"/>
    <cellStyle name="_นลินี_CA จารุพงษ์51 2 2" xfId="9991" xr:uid="{00000000-0005-0000-0000-00007A060000}"/>
    <cellStyle name="_นลินี_CA จารุพงษ์51 2 3" xfId="9992" xr:uid="{00000000-0005-0000-0000-00007B060000}"/>
    <cellStyle name="_นลินี_CA จารุพงษ์51 2 4" xfId="9993" xr:uid="{00000000-0005-0000-0000-00007C060000}"/>
    <cellStyle name="_นลินี_CA จารุพงษ์51 2 5" xfId="9994" xr:uid="{00000000-0005-0000-0000-00007D060000}"/>
    <cellStyle name="_นลินี_CA จารุพงษ์51 2 6" xfId="18062" xr:uid="{00000000-0005-0000-0000-00007E060000}"/>
    <cellStyle name="_นลินี_CA จารุพงษ์51 2 7" xfId="18063" xr:uid="{00000000-0005-0000-0000-00007F060000}"/>
    <cellStyle name="_นลินี_CA จารุพงษ์51 3" xfId="9995" xr:uid="{00000000-0005-0000-0000-000080060000}"/>
    <cellStyle name="_นลินี_CA จารุพงษ์51 4" xfId="9996" xr:uid="{00000000-0005-0000-0000-000081060000}"/>
    <cellStyle name="_นลินี_CA จารุพงษ์51 5" xfId="9997" xr:uid="{00000000-0005-0000-0000-000082060000}"/>
    <cellStyle name="_นลินี_CA จารุพงษ์51 6" xfId="11280" xr:uid="{00000000-0005-0000-0000-000083060000}"/>
    <cellStyle name="_นลินี_CA จารุพงษ์51 7" xfId="18064" xr:uid="{00000000-0005-0000-0000-000084060000}"/>
    <cellStyle name="_นลินี_CA จารุพงษ์51 8" xfId="18065" xr:uid="{00000000-0005-0000-0000-000085060000}"/>
    <cellStyle name="_นลินี_CA จารุพงษ์51 9" xfId="18066" xr:uid="{00000000-0005-0000-0000-000086060000}"/>
    <cellStyle name="_นลินี_CA หจก.สุรินทร์เกิดกิจ" xfId="377" xr:uid="{00000000-0005-0000-0000-000087060000}"/>
    <cellStyle name="_นลินี_CA_บริษัท 505 โภคภัณฑ์ จำกัด และในเครือ" xfId="378" xr:uid="{00000000-0005-0000-0000-000088060000}"/>
    <cellStyle name="_นลินี_CAMC_2009_แบล็ก ทิป ไดวิ่ง-ฟอร์มใหม่." xfId="18067" xr:uid="{00000000-0005-0000-0000-000089060000}"/>
    <cellStyle name="_นลินี_Feb09-ลี้นำสิน ปี52-พี่ติ๊ก" xfId="18068" xr:uid="{00000000-0005-0000-0000-00008A060000}"/>
    <cellStyle name="_นลินี_Fin_Chokchai" xfId="379" xr:uid="{00000000-0005-0000-0000-00008B060000}"/>
    <cellStyle name="_นลินี_Form CA for SME over 35 MB_160709(1)" xfId="380" xr:uid="{00000000-0005-0000-0000-00008C060000}"/>
    <cellStyle name="_นลินี_PAMC_ศุภนาวา บจ. (ขายเรืออินเตอร์ทราน 3)" xfId="11281" xr:uid="{00000000-0005-0000-0000-00008D060000}"/>
    <cellStyle name="_นลินี_Q วัฒนาฯ 2011" xfId="18069" xr:uid="{00000000-0005-0000-0000-00008E060000}"/>
    <cellStyle name="_นลินี_TDR CAMC V.I.International 7-4-255244(ต.ย.)" xfId="18070" xr:uid="{00000000-0005-0000-0000-00008F060000}"/>
    <cellStyle name="_นลินี_TDR CAMC เพทาย 2009" xfId="18071" xr:uid="{00000000-0005-0000-0000-000090060000}"/>
    <cellStyle name="_นลินี_TDR09072552" xfId="18072" xr:uid="{00000000-0005-0000-0000-000091060000}"/>
    <cellStyle name="_นลินี_กลุ่ม วาย บี อาร์เค-ธ.ค.51" xfId="18073" xr:uid="{00000000-0005-0000-0000-000092060000}"/>
    <cellStyle name="_นลินี_จีระพันธ์ ซื้อทรัพย์ NPL.xls แผนภูมิ 1" xfId="381" xr:uid="{00000000-0005-0000-0000-000093060000}"/>
    <cellStyle name="_นลินี_ไชยยง ม้าทอง" xfId="382" xr:uid="{00000000-0005-0000-0000-000094060000}"/>
    <cellStyle name="_นลินี_ทบทวนTDR CAMC V.I.International 7-4-52" xfId="18074" xr:uid="{00000000-0005-0000-0000-000095060000}"/>
    <cellStyle name="_นลินี_ธัญนคร" xfId="383" xr:uid="{00000000-0005-0000-0000-000096060000}"/>
    <cellStyle name="_นลินี_ธัญนคร31" xfId="384" xr:uid="{00000000-0005-0000-0000-000097060000}"/>
    <cellStyle name="_นลินี_นางประไพ ชาติอนุลักษณ์" xfId="385" xr:uid="{00000000-0005-0000-0000-000098060000}"/>
    <cellStyle name="_นลินี_นายเสถียร  ควบพิมาย ปี 51" xfId="386" xr:uid="{00000000-0005-0000-0000-000099060000}"/>
    <cellStyle name="_นลินี_นิคม ฉิมนอก" xfId="387" xr:uid="{00000000-0005-0000-0000-00009A060000}"/>
    <cellStyle name="_นลินี_แนบพะงัน 3" xfId="18075" xr:uid="{00000000-0005-0000-0000-00009B060000}"/>
    <cellStyle name="_นลินี_บจ.ประมวลสินสตีล_short form" xfId="11282" xr:uid="{00000000-0005-0000-0000-00009C060000}"/>
    <cellStyle name="_นลินี_บจ.ประมวลสินสตีล_short form_Maduzi spreadsheet" xfId="11283" xr:uid="{00000000-0005-0000-0000-00009D060000}"/>
    <cellStyle name="_นลินี_บจ.ประมวลสินสตีล_short form_บีเอ็มลักกี้2" xfId="11284" xr:uid="{00000000-0005-0000-0000-00009E060000}"/>
    <cellStyle name="_นลินี_บจ.ยูนิเวอร์แซลแคน_Annual" xfId="11285" xr:uid="{00000000-0005-0000-0000-00009F060000}"/>
    <cellStyle name="_นลินี_บจ.ยูนิเวอร์แซลแคน_มี.ค.50_แก้ไข" xfId="11286" xr:uid="{00000000-0005-0000-0000-0000A0060000}"/>
    <cellStyle name="_นลินี_บจ.ยูนิเวอร์แซลแคน_มี.ค.50_แก้ไข_Maduzi spreadsheet" xfId="11287" xr:uid="{00000000-0005-0000-0000-0000A1060000}"/>
    <cellStyle name="_นลินี_บจ.ยูนิเวอร์แซลแคน_มี.ค.50_แก้ไข_บีเอ็มลักกี้2" xfId="11288" xr:uid="{00000000-0005-0000-0000-0000A2060000}"/>
    <cellStyle name="_นลินี_บจ.ลอเสนน์ (ประเทศไทย)_2-2-50" xfId="11289" xr:uid="{00000000-0005-0000-0000-0000A3060000}"/>
    <cellStyle name="_นลินี_บจ.ลอเสนน์ (ประเทศไทย)_2-2-50_Maduzi spreadsheet" xfId="11290" xr:uid="{00000000-0005-0000-0000-0000A4060000}"/>
    <cellStyle name="_นลินี_บจ.ลอเสนน์ (ประเทศไทย)_2-2-50_บีเอ็มลักกี้2" xfId="11291" xr:uid="{00000000-0005-0000-0000-0000A5060000}"/>
    <cellStyle name="_นลินี_บจ.ลอเสนน์ (ประเทศไทย)_2-50" xfId="11292" xr:uid="{00000000-0005-0000-0000-0000A6060000}"/>
    <cellStyle name="_นลินี_บริษัท คริสตัล ไบโอเทคโนโลยีxls" xfId="388" xr:uid="{00000000-0005-0000-0000-0000A7060000}"/>
    <cellStyle name="_นลินี_รังสรรค์ อินทรชาธร" xfId="389" xr:uid="{00000000-0005-0000-0000-0000A8060000}"/>
    <cellStyle name="_นลินี_สมศักดิ์  อันทะเกษ" xfId="390" xr:uid="{00000000-0005-0000-0000-0000A9060000}"/>
    <cellStyle name="_นลินี_สรุปวงเงิน" xfId="391" xr:uid="{00000000-0005-0000-0000-0000AA060000}"/>
    <cellStyle name="_นลินี_หจก.ไทยณรงค์ ฟอร์มใหม่" xfId="392" xr:uid="{00000000-0005-0000-0000-0000AB060000}"/>
    <cellStyle name="_นลินี_หจก.เอส.เอส.เจริญยนต์" xfId="393" xr:uid="{00000000-0005-0000-0000-0000AC060000}"/>
    <cellStyle name="_นางประพิมพ์ ศรีตระกูล และนายยุทธนา ศรีตระกูล " xfId="394" xr:uid="{00000000-0005-0000-0000-0000AD060000}"/>
    <cellStyle name="_นางประพิมพ์ ศรีตระกูล และนายยุทธนา ศรีตระกูล _A3.1" xfId="395" xr:uid="{00000000-0005-0000-0000-0000AE060000}"/>
    <cellStyle name="_นางประพิมพ์ ศรีตระกูล และนายยุทธนา ศรีตระกูล _CA_NEW_บริษัท ภูมอมิลค์ จำกัด" xfId="396" xr:uid="{00000000-0005-0000-0000-0000AF060000}"/>
    <cellStyle name="_นางประพิมพ์ ศรีตระกูล และนายยุทธนา ศรีตระกูล _CA_ซี.แอล.เอส.อินดัสเทรียล" xfId="397" xr:uid="{00000000-0005-0000-0000-0000B0060000}"/>
    <cellStyle name="_นางประพิมพ์ ศรีตระกูล และนายยุทธนา ศรีตระกูล _Form CA for SME over 35 MB_160709(1)" xfId="398" xr:uid="{00000000-0005-0000-0000-0000B1060000}"/>
    <cellStyle name="_นางประพิมพ์ ศรีตระกูล และนายยุทธนา ศรีตระกูล _Green Light_Chang Aoun" xfId="399" xr:uid="{00000000-0005-0000-0000-0000B2060000}"/>
    <cellStyle name="_นางประพิมพ์ ศรีตระกูล และนายยุทธนา ศรีตระกูล _นางประไพ ชาติอนุลักษณ์" xfId="400" xr:uid="{00000000-0005-0000-0000-0000B3060000}"/>
    <cellStyle name="_นางประพิมพ์ ศรีตระกูล และนายยุทธนา ศรีตระกูล _บริษัท ราชสีมาเพชรทวี จำกัด (เปลี่ยนแปลงอัตราดอกเบี้ย)" xfId="401" xr:uid="{00000000-0005-0000-0000-0000B4060000}"/>
    <cellStyle name="_นางประพิมพ์ ศรีตระกูล และนายยุทธนา ศรีตระกูล _บริษัท รุ่งเรืองพัฒนา ห้องเย็น ใหม่ ขอเพิ่ม" xfId="402" xr:uid="{00000000-0005-0000-0000-0000B5060000}"/>
    <cellStyle name="_นางประพิมพ์ ศรีตระกูล และนายยุทธนา ศรีตระกูล _ใบนำส่ง คณะอนุกรรมการสินเชื่อ" xfId="403" xr:uid="{00000000-0005-0000-0000-0000B6060000}"/>
    <cellStyle name="_นางประพิมพ์ ศรีตระกูล และนายยุทธนา ศรีตระกูล _เปลี่ยนแปลง สินเจริญยางยนต์" xfId="404" xr:uid="{00000000-0005-0000-0000-0000B7060000}"/>
    <cellStyle name="_นางประพิมพ์ ศรีตระกูล และนายยุทธนา ศรีตระกูล _เปลี่ยนแปลง หจก.จักรราชคอนฯ.xls แผนภูมิ 1" xfId="405" xr:uid="{00000000-0005-0000-0000-0000B8060000}"/>
    <cellStyle name="_นางประพิมพ์ ศรีตระกูล และนายยุทธนา ศรีตระกูล _วิชัย อัศวจารุเดช" xfId="406" xr:uid="{00000000-0005-0000-0000-0000B9060000}"/>
    <cellStyle name="_นางประพิมพ์ ศรีตระกูล และนายยุทธนา ศรีตระกูล _หจก.ชัยการาจ ไทร์ บุญชัย ออสุวรรณ์" xfId="407" xr:uid="{00000000-0005-0000-0000-0000BA060000}"/>
    <cellStyle name="_นางประพิมพ์ ศรีตระกูล และนายยุทธนา ศรีตระกูล _ห้างหุ้นส่วนจำกัด จักรราชคอนสตรัคชั่น" xfId="408" xr:uid="{00000000-0005-0000-0000-0000BB060000}"/>
    <cellStyle name="_นางประไพ ชาติอนุลักษณ์" xfId="409" xr:uid="{00000000-0005-0000-0000-0000BC060000}"/>
    <cellStyle name="_นางรสริน เพชรมณี และ นายขนบ เพชรมณี  0.70 ลบ. กพ.49" xfId="18076" xr:uid="{00000000-0005-0000-0000-0000BD060000}"/>
    <cellStyle name="_นายกมลชัย แซ่เบ๊ สค.48" xfId="18077" xr:uid="{00000000-0005-0000-0000-0000BE060000}"/>
    <cellStyle name="_นายกมลชัย แซ่เบ๊ สค.48_1" xfId="18078" xr:uid="{00000000-0005-0000-0000-0000BF060000}"/>
    <cellStyle name="_นายขวัญชัย เจริญเศรษฐกุล39" xfId="410" xr:uid="{00000000-0005-0000-0000-0000C0060000}"/>
    <cellStyle name="_นายรุ่งโรจน์ บุญมี สค.48" xfId="18079" xr:uid="{00000000-0005-0000-0000-0000C1060000}"/>
    <cellStyle name="_นายศักดิ์ชาย  ศรีมานพ" xfId="411" xr:uid="{00000000-0005-0000-0000-0000C2060000}"/>
    <cellStyle name="_นายศักดิ์ชาย  ศรีมานพ_11NOV_TDR-ลี้นำสินปี51-ไถ่ถอน-พี่ติ๊ก" xfId="18080" xr:uid="{00000000-0005-0000-0000-0000C3060000}"/>
    <cellStyle name="_นายศักดิ์ชาย  ศรีมานพ_Anual บจก.ไทยเซรามิคลำปาง" xfId="18081" xr:uid="{00000000-0005-0000-0000-0000C4060000}"/>
    <cellStyle name="_นายศักดิ์ชาย  ศรีมานพ_Fin_Chokchai" xfId="412" xr:uid="{00000000-0005-0000-0000-0000C5060000}"/>
    <cellStyle name="_นายศักดิ์ชาย  ศรีมานพ_กลุ่ม วาย บี อาร์เค-ธ.ค.51" xfId="18082" xr:uid="{00000000-0005-0000-0000-0000C6060000}"/>
    <cellStyle name="_นายเสถียร  ควบพิมาย" xfId="413" xr:uid="{00000000-0005-0000-0000-0000C7060000}"/>
    <cellStyle name="_นายเสถียร และนางนิภา ควบพิมาย" xfId="414" xr:uid="{00000000-0005-0000-0000-0000C8060000}"/>
    <cellStyle name="_นายหราบ  หง้าฝา  วงเงิน 10 ลบ. มิ.ย. 50" xfId="18083" xr:uid="{00000000-0005-0000-0000-0000C9060000}"/>
    <cellStyle name="_บจ.บุญเกียรติ" xfId="18084" xr:uid="{00000000-0005-0000-0000-0000CA060000}"/>
    <cellStyle name="_บจ.ปณคุณสตีล(แก้ไข)" xfId="415" xr:uid="{00000000-0005-0000-0000-0000CB060000}"/>
    <cellStyle name="_บจ.ปณคุณสตีล(แก้ไข29กค 48)" xfId="416" xr:uid="{00000000-0005-0000-0000-0000CC060000}"/>
    <cellStyle name="_บจ.ประมวลสินสตีล_short form" xfId="11293" xr:uid="{00000000-0005-0000-0000-0000CD060000}"/>
    <cellStyle name="_บจ.ปาล์มโมริช  Part  RO." xfId="18085" xr:uid="{00000000-0005-0000-0000-0000CE060000}"/>
    <cellStyle name="_บจ.ยูนิเวอร์แซลแคน_Annual" xfId="11294" xr:uid="{00000000-0005-0000-0000-0000CF060000}"/>
    <cellStyle name="_บจ.ยูนิเวอร์แซลแคน_มี.ค.50_แก้ไข" xfId="11295" xr:uid="{00000000-0005-0000-0000-0000D0060000}"/>
    <cellStyle name="_บจ.ส.เจริญการโยธา" xfId="18086" xr:uid="{00000000-0005-0000-0000-0000D1060000}"/>
    <cellStyle name="_บจก.ขอนแก่น เคเคกรุ๊ป" xfId="18087" xr:uid="{00000000-0005-0000-0000-0000D2060000}"/>
    <cellStyle name="_บจก.มีเดีย เอกซ์เพอร์ทีสอินเตอร์เนชั่นแนล" xfId="18088" xr:uid="{00000000-0005-0000-0000-0000D3060000}"/>
    <cellStyle name="_บจกเชียงใหม่" xfId="417" xr:uid="{00000000-0005-0000-0000-0000D4060000}"/>
    <cellStyle name="_บจกเชียงใหม่ 2" xfId="11296" xr:uid="{00000000-0005-0000-0000-0000D5060000}"/>
    <cellStyle name="_บจกเชียงใหม่ 2 2" xfId="18089" xr:uid="{00000000-0005-0000-0000-0000D6060000}"/>
    <cellStyle name="_บจกเชียงใหม่ 3" xfId="11297" xr:uid="{00000000-0005-0000-0000-0000D7060000}"/>
    <cellStyle name="_บจกเชียงใหม่ 3 2" xfId="18090" xr:uid="{00000000-0005-0000-0000-0000D8060000}"/>
    <cellStyle name="_บจกเชียงใหม่ 4" xfId="11298" xr:uid="{00000000-0005-0000-0000-0000D9060000}"/>
    <cellStyle name="_บจกเชียงใหม่ 4 2" xfId="18091" xr:uid="{00000000-0005-0000-0000-0000DA060000}"/>
    <cellStyle name="_บจกเชียงใหม่ 5" xfId="11299" xr:uid="{00000000-0005-0000-0000-0000DB060000}"/>
    <cellStyle name="_บจกเชียงใหม่ 6" xfId="11300" xr:uid="{00000000-0005-0000-0000-0000DC060000}"/>
    <cellStyle name="_บริษัท คริสตัล ไบโอเทคโนโลยีxls" xfId="418" xr:uid="{00000000-0005-0000-0000-0000DD060000}"/>
    <cellStyle name="_บริษัท เค.เอส.อี คอนสตรัคชั่น  จำกัด. Full From.ส่งพี่อู้ด." xfId="11301" xr:uid="{00000000-0005-0000-0000-0000DE060000}"/>
    <cellStyle name="_บริษัท ศรีมงคลทัวร์ จำกัด สค.50" xfId="419" xr:uid="{00000000-0005-0000-0000-0000DF060000}"/>
    <cellStyle name="_บลาสติ้งกรุ๊ป_130845_1_รัตนาธิเบศร์" xfId="420" xr:uid="{00000000-0005-0000-0000-0000E0060000}"/>
    <cellStyle name="_บลาสติ้งกรุ๊ป_130845_1_รัตนาธิเบศร์_01-21-51_MT บจ. เจ เอส จี" xfId="11302" xr:uid="{00000000-0005-0000-0000-0000E1060000}"/>
    <cellStyle name="_บลาสติ้งกรุ๊ป_130845_1_รัตนาธิเบศร์_04-10-49_นายแพทย์เศรษฐกานต์  อัตถากรพันธ์" xfId="11303" xr:uid="{00000000-0005-0000-0000-0000E2060000}"/>
    <cellStyle name="_บลาสติ้งกรุ๊ป_130845_1_รัตนาธิเบศร์_05-10-49_บจ. เซฟ เทรด อินเตอร์เนชั่นแนล" xfId="11304" xr:uid="{00000000-0005-0000-0000-0000E3060000}"/>
    <cellStyle name="_บลาสติ้งกรุ๊ป_130845_1_รัตนาธิเบศร์_05-31-49_Annual บจ.วี อาร์ พลาสติก" xfId="11305" xr:uid="{00000000-0005-0000-0000-0000E4060000}"/>
    <cellStyle name="_บลาสติ้งกรุ๊ป_130845_1_รัตนาธิเบศร์_06-30-49_Annual บจ. ธนวรรณ การ์เม้นท์" xfId="11306" xr:uid="{00000000-0005-0000-0000-0000E5060000}"/>
    <cellStyle name="_บลาสติ้งกรุ๊ป_130845_1_รัตนาธิเบศร์_07-25-49_Annual บจ. สมพลเบดดิ้ง แอนด์ แมทเทรส อินดัสตรี" xfId="11307" xr:uid="{00000000-0005-0000-0000-0000E6060000}"/>
    <cellStyle name="_บลาสติ้งกรุ๊ป_130845_1_รัตนาธิเบศร์_1" xfId="421" xr:uid="{00000000-0005-0000-0000-0000E7060000}"/>
    <cellStyle name="_บลาสติ้งกรุ๊ป_130845_1_รัตนาธิเบศร์_1 2" xfId="11308" xr:uid="{00000000-0005-0000-0000-0000E8060000}"/>
    <cellStyle name="_บลาสติ้งกรุ๊ป_130845_1_รัตนาธิเบศร์_1 3" xfId="11309" xr:uid="{00000000-0005-0000-0000-0000E9060000}"/>
    <cellStyle name="_บลาสติ้งกรุ๊ป_130845_1_รัตนาธิเบศร์_1_01 พ.ต.ท.สมชาย คงตั้งจิตต์_อพาร์ทเม้นท์ให้เช่า_เงินกู้ (L ซื้อตึก) Self Employed" xfId="422" xr:uid="{00000000-0005-0000-0000-0000EA060000}"/>
    <cellStyle name="_บลาสติ้งกรุ๊ป_130845_1_รัตนาธิเบศร์_1_01 พ.ต.ท.สมชาย คงตั้งจิตต์_อพาร์ทเม้นท์ให้เช่า_เงินกู้ (L ซื้อตึก) Self Employed 2" xfId="11310" xr:uid="{00000000-0005-0000-0000-0000EB060000}"/>
    <cellStyle name="_บลาสติ้งกรุ๊ป_130845_1_รัตนาธิเบศร์_1_01 พ.ต.ท.สมชาย คงตั้งจิตต์_อพาร์ทเม้นท์ให้เช่า_เงินกู้ (L ซื้อตึก) Self Employed 3" xfId="11311" xr:uid="{00000000-0005-0000-0000-0000EC060000}"/>
    <cellStyle name="_บลาสติ้งกรุ๊ป_130845_1_รัตนาธิเบศร์_1_01-21-51_MT บจ. เจ เอส จี" xfId="11312" xr:uid="{00000000-0005-0000-0000-0000ED060000}"/>
    <cellStyle name="_บลาสติ้งกรุ๊ป_130845_1_รัตนาธิเบศร์_1_02 นางเฟื่องฟ้า วสุธาสวัสดิ์ (เปลี่ยนแปลง)" xfId="423" xr:uid="{00000000-0005-0000-0000-0000EE060000}"/>
    <cellStyle name="_บลาสติ้งกรุ๊ป_130845_1_รัตนาธิเบศร์_1_02 นางเฟื่องฟ้า วสุธาสวัสดิ์ (เปลี่ยนแปลง) 2" xfId="11313" xr:uid="{00000000-0005-0000-0000-0000EF060000}"/>
    <cellStyle name="_บลาสติ้งกรุ๊ป_130845_1_รัตนาธิเบศร์_1_02 นางเฟื่องฟ้า วสุธาสวัสดิ์ (เปลี่ยนแปลง) 3" xfId="11314" xr:uid="{00000000-0005-0000-0000-0000F0060000}"/>
    <cellStyle name="_บลาสติ้งกรุ๊ป_130845_1_รัตนาธิเบศร์_1_02 นางเฟื่องฟ้า วสุธาสวัสดิ์ (เปลี่ยนแปลง) 4" xfId="11315" xr:uid="{00000000-0005-0000-0000-0000F1060000}"/>
    <cellStyle name="_บลาสติ้งกรุ๊ป_130845_1_รัตนาธิเบศร์_1_02 นางเฟื่องฟ้า วสุธาสวัสดิ์ (เปลี่ยนแปลง) 5" xfId="11316" xr:uid="{00000000-0005-0000-0000-0000F2060000}"/>
    <cellStyle name="_บลาสติ้งกรุ๊ป_130845_1_รัตนาธิเบศร์_1_03 นางจิตต์ภักดีและนายนวพล" xfId="424" xr:uid="{00000000-0005-0000-0000-0000F3060000}"/>
    <cellStyle name="_บลาสติ้งกรุ๊ป_130845_1_รัตนาธิเบศร์_1_03 นางจิตต์ภักดีและนายนวพล 2" xfId="11317" xr:uid="{00000000-0005-0000-0000-0000F4060000}"/>
    <cellStyle name="_บลาสติ้งกรุ๊ป_130845_1_รัตนาธิเบศร์_1_03 นางจิตต์ภักดีและนายนวพล 3" xfId="11318" xr:uid="{00000000-0005-0000-0000-0000F5060000}"/>
    <cellStyle name="_บลาสติ้งกรุ๊ป_130845_1_รัตนาธิเบศร์_1_03 นางจิตต์ภักดีและนายนวพล 4" xfId="11319" xr:uid="{00000000-0005-0000-0000-0000F6060000}"/>
    <cellStyle name="_บลาสติ้งกรุ๊ป_130845_1_รัตนาธิเบศร์_1_03 นางจิตต์ภักดีและนายนวพล 5" xfId="11320" xr:uid="{00000000-0005-0000-0000-0000F7060000}"/>
    <cellStyle name="_บลาสติ้งกรุ๊ป_130845_1_รัตนาธิเบศร์_1_03 นายอเนก เต็งเจริญ_ค้าของชำและข้าวสาร_สินเชื่อหมุนเวียน (OD) Self Employed" xfId="425" xr:uid="{00000000-0005-0000-0000-0000F8060000}"/>
    <cellStyle name="_บลาสติ้งกรุ๊ป_130845_1_รัตนาธิเบศร์_1_03 นายอเนก เต็งเจริญ_ค้าของชำและข้าวสาร_สินเชื่อหมุนเวียน (OD) Self Employed 2" xfId="11321" xr:uid="{00000000-0005-0000-0000-0000F9060000}"/>
    <cellStyle name="_บลาสติ้งกรุ๊ป_130845_1_รัตนาธิเบศร์_1_03 นายอเนก เต็งเจริญ_ค้าของชำและข้าวสาร_สินเชื่อหมุนเวียน (OD) Self Employed 3" xfId="11322" xr:uid="{00000000-0005-0000-0000-0000FA060000}"/>
    <cellStyle name="_บลาสติ้งกรุ๊ป_130845_1_รัตนาธิเบศร์_1_04 บจ.เอนเทค สิมิลัน_ค้าถังบำบัด_ค้ำประกันซื้อเชื่อ (LG)" xfId="426" xr:uid="{00000000-0005-0000-0000-0000FB060000}"/>
    <cellStyle name="_บลาสติ้งกรุ๊ป_130845_1_รัตนาธิเบศร์_1_04 บจ.เอนเทค สิมิลัน_ค้าถังบำบัด_ค้ำประกันซื้อเชื่อ (LG) 2" xfId="11323" xr:uid="{00000000-0005-0000-0000-0000FC060000}"/>
    <cellStyle name="_บลาสติ้งกรุ๊ป_130845_1_รัตนาธิเบศร์_1_04 บจ.เอนเทค สิมิลัน_ค้าถังบำบัด_ค้ำประกันซื้อเชื่อ (LG) 3" xfId="11324" xr:uid="{00000000-0005-0000-0000-0000FD060000}"/>
    <cellStyle name="_บลาสติ้งกรุ๊ป_130845_1_รัตนาธิเบศร์_1_04 บจ.เอนเทค สิมิลัน_ค้าถังบำบัด_ค้ำประกันซื้อเชื่อ (LG) 4" xfId="11325" xr:uid="{00000000-0005-0000-0000-0000FE060000}"/>
    <cellStyle name="_บลาสติ้งกรุ๊ป_130845_1_รัตนาธิเบศร์_1_04 บจ.เอนเทค สิมิลัน_ค้าถังบำบัด_ค้ำประกันซื้อเชื่อ (LG) 5" xfId="11326" xr:uid="{00000000-0005-0000-0000-0000FF060000}"/>
    <cellStyle name="_บลาสติ้งกรุ๊ป_130845_1_รัตนาธิเบศร์_1_04-10-49_นายแพทย์เศรษฐกานต์  อัตถากรพันธ์" xfId="11327" xr:uid="{00000000-0005-0000-0000-000000070000}"/>
    <cellStyle name="_บลาสติ้งกรุ๊ป_130845_1_รัตนาธิเบศร์_1_05-10-49_บจ. เซฟ เทรด อินเตอร์เนชั่นแนล" xfId="11328" xr:uid="{00000000-0005-0000-0000-000001070000}"/>
    <cellStyle name="_บลาสติ้งกรุ๊ป_130845_1_รัตนาธิเบศร์_1_05-31-49_Annual บจ.วี อาร์ พลาสติก" xfId="11329" xr:uid="{00000000-0005-0000-0000-000002070000}"/>
    <cellStyle name="_บลาสติ้งกรุ๊ป_130845_1_รัตนาธิเบศร์_1_06-30-49_Annual บจ. ธนวรรณ การ์เม้นท์" xfId="11330" xr:uid="{00000000-0005-0000-0000-000003070000}"/>
    <cellStyle name="_บลาสติ้งกรุ๊ป_130845_1_รัตนาธิเบศร์_1_07-25-49_Annual บจ. สมพลเบดดิ้ง แอนด์ แมทเทรส อินดัสตรี" xfId="11331" xr:uid="{00000000-0005-0000-0000-000004070000}"/>
    <cellStyle name="_บลาสติ้งกรุ๊ป_130845_1_รัตนาธิเบศร์_1_11NOV_TDR-ลี้นำสินปี51-ไถ่ถอน-พี่ติ๊ก" xfId="18092" xr:uid="{00000000-0005-0000-0000-000005070000}"/>
    <cellStyle name="_บลาสติ้งกรุ๊ป_130845_1_รัตนาธิเบศร์_1_13 แบบฟอร์มจัดชั้น Qualitative" xfId="427" xr:uid="{00000000-0005-0000-0000-000006070000}"/>
    <cellStyle name="_บลาสติ้งกรุ๊ป_130845_1_รัตนาธิเบศร์_1_13 แบบฟอร์มจัดชั้น Qualitative 2" xfId="11332" xr:uid="{00000000-0005-0000-0000-000007070000}"/>
    <cellStyle name="_บลาสติ้งกรุ๊ป_130845_1_รัตนาธิเบศร์_1_13 แบบฟอร์มจัดชั้น Qualitative 3" xfId="11333" xr:uid="{00000000-0005-0000-0000-000008070000}"/>
    <cellStyle name="_บลาสติ้งกรุ๊ป_130845_1_รัตนาธิเบศร์_1_13 หจก.ส.ชุ่มชัย ซัพพลาย" xfId="428" xr:uid="{00000000-0005-0000-0000-000009070000}"/>
    <cellStyle name="_บลาสติ้งกรุ๊ป_130845_1_รัตนาธิเบศร์_1_13 หจก.ส.ชุ่มชัย ซัพพลาย 2" xfId="11334" xr:uid="{00000000-0005-0000-0000-00000A070000}"/>
    <cellStyle name="_บลาสติ้งกรุ๊ป_130845_1_รัตนาธิเบศร์_1_13 หจก.ส.ชุ่มชัย ซัพพลาย 3" xfId="11335" xr:uid="{00000000-0005-0000-0000-00000B070000}"/>
    <cellStyle name="_บลาสติ้งกรุ๊ป_130845_1_รัตนาธิเบศร์_1_13 หจก.ส.ชุ่มชัย ซัพพลาย 4" xfId="11336" xr:uid="{00000000-0005-0000-0000-00000C070000}"/>
    <cellStyle name="_บลาสติ้งกรุ๊ป_130845_1_รัตนาธิเบศร์_1_13 หจก.ส.ชุ่มชัย ซัพพลาย 5" xfId="11337" xr:uid="{00000000-0005-0000-0000-00000D070000}"/>
    <cellStyle name="_บลาสติ้งกรุ๊ป_130845_1_รัตนาธิเบศร์_1_164สหกรณ์ออมทรัพย์หน่วยบัญชาการสงครามพิเศษ จำกัด" xfId="429" xr:uid="{00000000-0005-0000-0000-00000E070000}"/>
    <cellStyle name="_บลาสติ้งกรุ๊ป_130845_1_รัตนาธิเบศร์_1_17 พลตรีพรเทพและนางมัณฑนา" xfId="430" xr:uid="{00000000-0005-0000-0000-00000F070000}"/>
    <cellStyle name="_บลาสติ้งกรุ๊ป_130845_1_รัตนาธิเบศร์_1_17 พลตรีพรเทพและนางมัณฑนา 2" xfId="11338" xr:uid="{00000000-0005-0000-0000-000010070000}"/>
    <cellStyle name="_บลาสติ้งกรุ๊ป_130845_1_รัตนาธิเบศร์_1_17 พลตรีพรเทพและนางมัณฑนา 3" xfId="11339" xr:uid="{00000000-0005-0000-0000-000011070000}"/>
    <cellStyle name="_บลาสติ้งกรุ๊ป_130845_1_รัตนาธิเบศร์_1_31 นายสมชาย รุ่งตระกูลชัย" xfId="431" xr:uid="{00000000-0005-0000-0000-000012070000}"/>
    <cellStyle name="_บลาสติ้งกรุ๊ป_130845_1_รัตนาธิเบศร์_1_31 นายสมชาย รุ่งตระกูลชัย 2" xfId="11340" xr:uid="{00000000-0005-0000-0000-000013070000}"/>
    <cellStyle name="_บลาสติ้งกรุ๊ป_130845_1_รัตนาธิเบศร์_1_31 นายสมชาย รุ่งตระกูลชัย 3" xfId="11341" xr:uid="{00000000-0005-0000-0000-000014070000}"/>
    <cellStyle name="_บลาสติ้งกรุ๊ป_130845_1_รัตนาธิเบศร์_1_31 นายสมชาย รุ่งตระกูลชัย 4" xfId="11342" xr:uid="{00000000-0005-0000-0000-000015070000}"/>
    <cellStyle name="_บลาสติ้งกรุ๊ป_130845_1_รัตนาธิเบศร์_1_31 นายสมชาย รุ่งตระกูลชัย 5" xfId="11343" xr:uid="{00000000-0005-0000-0000-000016070000}"/>
    <cellStyle name="_บลาสติ้งกรุ๊ป_130845_1_รัตนาธิเบศร์_1_505_Graph" xfId="432" xr:uid="{00000000-0005-0000-0000-000017070000}"/>
    <cellStyle name="_บลาสติ้งกรุ๊ป_130845_1_รัตนาธิเบศร์_1_505_Graph 2" xfId="11344" xr:uid="{00000000-0005-0000-0000-000018070000}"/>
    <cellStyle name="_บลาสติ้งกรุ๊ป_130845_1_รัตนาธิเบศร์_1_505_Graph 3" xfId="11345" xr:uid="{00000000-0005-0000-0000-000019070000}"/>
    <cellStyle name="_บลาสติ้งกรุ๊ป_130845_1_รัตนาธิเบศร์_1_505_Graph10" xfId="433" xr:uid="{00000000-0005-0000-0000-00001A070000}"/>
    <cellStyle name="_บลาสติ้งกรุ๊ป_130845_1_รัตนาธิเบศร์_1_505_Graph10 2" xfId="11346" xr:uid="{00000000-0005-0000-0000-00001B070000}"/>
    <cellStyle name="_บลาสติ้งกรุ๊ป_130845_1_รัตนาธิเบศร์_1_505_Graph10 3" xfId="11347" xr:uid="{00000000-0005-0000-0000-00001C070000}"/>
    <cellStyle name="_บลาสติ้งกรุ๊ป_130845_1_รัตนาธิเบศร์_1_5นายประสิทธิ์นางณรรฐวรรณประภัสสรพิทยา(2)" xfId="434" xr:uid="{00000000-0005-0000-0000-00001D070000}"/>
    <cellStyle name="_บลาสติ้งกรุ๊ป_130845_1_รัตนาธิเบศร์_1_AN บจก.ไทยโมโนเรล . NEW." xfId="11348" xr:uid="{00000000-0005-0000-0000-00001E070000}"/>
    <cellStyle name="_บลาสติ้งกรุ๊ป_130845_1_รัตนาธิเบศร์_1_Ann โรงงานสมุดฯ" xfId="11349" xr:uid="{00000000-0005-0000-0000-00001F070000}"/>
    <cellStyle name="_บลาสติ้งกรุ๊ป_130845_1_รัตนาธิเบศร์_1_Book1" xfId="11350" xr:uid="{00000000-0005-0000-0000-000020070000}"/>
    <cellStyle name="_บลาสติ้งกรุ๊ป_130845_1_รัตนาธิเบศร์_1_Book2" xfId="11351" xr:uid="{00000000-0005-0000-0000-000021070000}"/>
    <cellStyle name="_บลาสติ้งกรุ๊ป_130845_1_รัตนาธิเบศร์_1_CA 2_นายสุรินทร์  ผาติวยายาม" xfId="18093" xr:uid="{00000000-0005-0000-0000-000022070000}"/>
    <cellStyle name="_บลาสติ้งกรุ๊ป_130845_1_รัตนาธิเบศร์_1_CA Midcap_บจ.วิจิตรณรงค์ งานหินกอง" xfId="11352" xr:uid="{00000000-0005-0000-0000-000023070000}"/>
    <cellStyle name="_บลาสติ้งกรุ๊ป_130845_1_รัตนาธิเบศร์_1_CA Platinum 28 ตค48" xfId="11353" xr:uid="{00000000-0005-0000-0000-000024070000}"/>
    <cellStyle name="_บลาสติ้งกรุ๊ป_130845_1_รัตนาธิเบศร์_1_CA SMALL_MidCAP - หจก.เอ็ม.ซี.เอ.คอมพิวเตอร์ แอนด์ เซอร์วิส 28-10-2005" xfId="18094" xr:uid="{00000000-0005-0000-0000-000025070000}"/>
    <cellStyle name="_บลาสติ้งกรุ๊ป_130845_1_รัตนาธิเบศร์_1_CA small-หจก.พีเอสพีเอ็นจิเนียริ่ง" xfId="18098" xr:uid="{00000000-0005-0000-0000-000039070000}"/>
    <cellStyle name="_บลาสติ้งกรุ๊ป_130845_1_รัตนาธิเบศร์_1_CA SMALLCAP - นางนิธิมา และ นายชัชวาลย์ พานรัตนวดี 10-11-2005" xfId="18095" xr:uid="{00000000-0005-0000-0000-000026070000}"/>
    <cellStyle name="_บลาสติ้งกรุ๊ป_130845_1_รัตนาธิเบศร์_1_CA SMALLCAP - บจ.กฤษศิริ ทรานสปอร์ต 23-02-2006" xfId="18096" xr:uid="{00000000-0005-0000-0000-000027070000}"/>
    <cellStyle name="_บลาสติ้งกรุ๊ป_130845_1_รัตนาธิเบศร์_1_CA SMALLCAP_เค.เอ็ม.พร๊อพเพอร์ตี้_ปป49" xfId="11354" xr:uid="{00000000-0005-0000-0000-000028070000}"/>
    <cellStyle name="_บลาสติ้งกรุ๊ป_130845_1_รัตนาธิเบศร์_1_CA SMALLCAP_พาณิชย์  นพ.สุทัศน์" xfId="11355" xr:uid="{00000000-0005-0000-0000-000029070000}"/>
    <cellStyle name="_บลาสติ้งกรุ๊ป_130845_1_รัตนาธิเบศร์_1_CA SMALLCAP_พาณิชย์  นายอิทธิพงศ์ นิมิตชูชัย" xfId="11356" xr:uid="{00000000-0005-0000-0000-00002A070000}"/>
    <cellStyle name="_บลาสติ้งกรุ๊ป_130845_1_รัตนาธิเบศร์_1_CA SMALLCAP_พาณิชย์  บจ.หยี่ต๋า" xfId="11357" xr:uid="{00000000-0005-0000-0000-00002B070000}"/>
    <cellStyle name="_บลาสติ้งกรุ๊ป_130845_1_รัตนาธิเบศร์_1_CA SMALLCAP_พาส409เอ็นจิเนียริ่ง_สุขุมวิทสำโรง" xfId="11358" xr:uid="{00000000-0005-0000-0000-00002C070000}"/>
    <cellStyle name="_บลาสติ้งกรุ๊ป_130845_1_รัตนาธิเบศร์_1_CA SMALLCAP_มัชรูม_ธาตุทอง" xfId="11359" xr:uid="{00000000-0005-0000-0000-00002D070000}"/>
    <cellStyle name="_บลาสติ้งกรุ๊ป_130845_1_รัตนาธิเบศร์_1_CA SMALLCAP_มัชรูม_ธาตุทอง_CA SMALLCAP_ยูทีพลาสติก_ปป" xfId="11360" xr:uid="{00000000-0005-0000-0000-00002E070000}"/>
    <cellStyle name="_บลาสติ้งกรุ๊ป_130845_1_รัตนาธิเบศร์_1_CA SMALLCAP_มัชรูม_ธาตุทอง_CA SMALLCAP_ศิริพงษ์ผลิตภัณฑ์ซิเมนต์" xfId="11361" xr:uid="{00000000-0005-0000-0000-00002F070000}"/>
    <cellStyle name="_บลาสติ้งกรุ๊ป_130845_1_รัตนาธิเบศร์_1_CA SMALLCAP_มัชรูม_ธาตุทอง_CA SMALLCAP_ศิริพงษ์ผลิตภัณฑ์ซิเมนต์_ปป" xfId="11362" xr:uid="{00000000-0005-0000-0000-000030070000}"/>
    <cellStyle name="_บลาสติ้งกรุ๊ป_130845_1_รัตนาธิเบศร์_1_CA SMALLCAP_มัชรูม_ธาตุทอง_Self Employ_อภิชัย" xfId="11363" xr:uid="{00000000-0005-0000-0000-000031070000}"/>
    <cellStyle name="_บลาสติ้งกรุ๊ป_130845_1_รัตนาธิเบศร์_1_CA SMALLCAP_มัชรูม_ธาตุทอง_บีเอ็มลักกี้2" xfId="11364" xr:uid="{00000000-0005-0000-0000-000032070000}"/>
    <cellStyle name="_บลาสติ้งกรุ๊ป_130845_1_รัตนาธิเบศร์_1_CA SMALLCAP_ศรีพัฒนกิจก่อสร้าง" xfId="11365" xr:uid="{00000000-0005-0000-0000-000033070000}"/>
    <cellStyle name="_บลาสติ้งกรุ๊ป_130845_1_รัตนาธิเบศร์_1_CA SMALLCAP_ศิริพงษ์ผลิตภัณฑ์ซิเมนต์" xfId="11366" xr:uid="{00000000-0005-0000-0000-000034070000}"/>
    <cellStyle name="_บลาสติ้งกรุ๊ป_130845_1_รัตนาธิเบศร์_1_CA SMALLCAP_สินีนาฎ" xfId="11367" xr:uid="{00000000-0005-0000-0000-000035070000}"/>
    <cellStyle name="_บลาสติ้งกรุ๊ป_130845_1_รัตนาธิเบศร์_1_CA SMALLCAP_หจก_จีกู๊ดวัน" xfId="11368" xr:uid="{00000000-0005-0000-0000-000036070000}"/>
    <cellStyle name="_บลาสติ้งกรุ๊ป_130845_1_รัตนาธิเบศร์_1_CA SMALLCAP_เอสวีเอ็นจิเนียริ่ง" xfId="11369" xr:uid="{00000000-0005-0000-0000-000037070000}"/>
    <cellStyle name="_บลาสติ้งกรุ๊ป_130845_1_รัตนาธิเบศร์_1_CA SMALLCAP-บจก.แกรนด์ โปรดักส์" xfId="18097" xr:uid="{00000000-0005-0000-0000-000038070000}"/>
    <cellStyle name="_บลาสติ้งกรุ๊ป_130845_1_รัตนาธิเบศร์_1_CA_Mid Cap สกายไลน์ แลบฯ" xfId="11372" xr:uid="{00000000-0005-0000-0000-00003D070000}"/>
    <cellStyle name="_บลาสติ้งกรุ๊ป_130845_1_รัตนาธิเบศร์_1_CA_บริษัท 505 โภคภัณฑ์ จำกัด และในเครือ" xfId="436" xr:uid="{00000000-0005-0000-0000-00003E070000}"/>
    <cellStyle name="_บลาสติ้งกรุ๊ป_130845_1_รัตนาธิเบศร์_1_CA_บริษัท 505 โภคภัณฑ์ จำกัด และในเครือ 2" xfId="11373" xr:uid="{00000000-0005-0000-0000-00003F070000}"/>
    <cellStyle name="_บลาสติ้งกรุ๊ป_130845_1_รัตนาธิเบศร์_1_CA_บริษัท 505 โภคภัณฑ์ จำกัด และในเครือ 3" xfId="11374" xr:uid="{00000000-0005-0000-0000-000040070000}"/>
    <cellStyle name="_บลาสติ้งกรุ๊ป_130845_1_รัตนาธิเบศร์_1_CA_บริษัทฯพงษ์อินทัช" xfId="11375" xr:uid="{00000000-0005-0000-0000-000041070000}"/>
    <cellStyle name="_บลาสติ้งกรุ๊ป_130845_1_รัตนาธิเบศร์_1_CA-บจ.จ.รุ่งโรจน์ปิโตรเลียม_ging" xfId="18100" xr:uid="{00000000-0005-0000-0000-000043070000}"/>
    <cellStyle name="_บลาสติ้งกรุ๊ป_130845_1_รัตนาธิเบศร์_1_CA.สดชื่นเคมี" xfId="435" xr:uid="{00000000-0005-0000-0000-00003A070000}"/>
    <cellStyle name="_บลาสติ้งกรุ๊ป_130845_1_รัตนาธิเบศร์_1_CA.สดชื่นเคมี 2" xfId="11370" xr:uid="{00000000-0005-0000-0000-00003B070000}"/>
    <cellStyle name="_บลาสติ้งกรุ๊ป_130845_1_รัตนาธิเบศร์_1_CA.สดชื่นเคมี 3" xfId="11371" xr:uid="{00000000-0005-0000-0000-00003C070000}"/>
    <cellStyle name="_บลาสติ้งกรุ๊ป_130845_1_รัตนาธิเบศร์_1_CAMC_2009_แบล็ก ทิป ไดวิ่ง-ฟอร์มใหม่." xfId="18099" xr:uid="{00000000-0005-0000-0000-000042070000}"/>
    <cellStyle name="_บลาสติ้งกรุ๊ป_130845_1_รัตนาธิเบศร์_1_cfกำลังการผลิต อโยธยา ฟู้ด 1" xfId="437" xr:uid="{00000000-0005-0000-0000-000044070000}"/>
    <cellStyle name="_บลาสติ้งกรุ๊ป_130845_1_รัตนาธิเบศร์_1_CJ03-0000 บจ แอพพลายเค็ม (ป)" xfId="438" xr:uid="{00000000-0005-0000-0000-000045070000}"/>
    <cellStyle name="_บลาสติ้งกรุ๊ป_130845_1_รัตนาธิเบศร์_1_CJ03-0000 บจ แอพพลายเค็ม (ป) 2" xfId="11376" xr:uid="{00000000-0005-0000-0000-000046070000}"/>
    <cellStyle name="_บลาสติ้งกรุ๊ป_130845_1_รัตนาธิเบศร์_1_CJ03-0000 บจ แอพพลายเค็ม (ป) 3" xfId="11377" xr:uid="{00000000-0005-0000-0000-000047070000}"/>
    <cellStyle name="_บลาสติ้งกรุ๊ป_130845_1_รัตนาธิเบศร์_1_CO" xfId="18101" xr:uid="{00000000-0005-0000-0000-000048070000}"/>
    <cellStyle name="_บลาสติ้งกรุ๊ป_130845_1_รัตนาธิเบศร์_1_CRR_นายนิพนธ์  รจเรขไพจิต" xfId="11378" xr:uid="{00000000-0005-0000-0000-000049070000}"/>
    <cellStyle name="_บลาสติ้งกรุ๊ป_130845_1_รัตนาธิเบศร์_1_Feb09-ลี้นำสิน ปี52-พี่ติ๊ก" xfId="18102" xr:uid="{00000000-0005-0000-0000-00004A070000}"/>
    <cellStyle name="_บลาสติ้งกรุ๊ป_130845_1_รัตนาธิเบศร์_1_Form CA for SME over 35 MB_160709(1)" xfId="439" xr:uid="{00000000-0005-0000-0000-00004B070000}"/>
    <cellStyle name="_บลาสติ้งกรุ๊ป_130845_1_รัตนาธิเบศร์_1_Form CA for SME over 35 MB_160709(1) 2" xfId="11379" xr:uid="{00000000-0005-0000-0000-00004C070000}"/>
    <cellStyle name="_บลาสติ้งกรุ๊ป_130845_1_รัตนาธิเบศร์_1_Form CA for SME over 35 MB_160709(1) 3" xfId="11380" xr:uid="{00000000-0005-0000-0000-00004D070000}"/>
    <cellStyle name="_บลาสติ้งกรุ๊ป_130845_1_รัตนาธิเบศร์_1_Form CA for SME over 35 MB_160709(1) 4" xfId="11381" xr:uid="{00000000-0005-0000-0000-00004E070000}"/>
    <cellStyle name="_บลาสติ้งกรุ๊ป_130845_1_รัตนาธิเบศร์_1_Form CA for SME over 35 MB_160709(1) 5" xfId="11382" xr:uid="{00000000-0005-0000-0000-00004F070000}"/>
    <cellStyle name="_บลาสติ้งกรุ๊ป_130845_1_รัตนาธิเบศร์_1_Form_SM_CO ฉลาดเฟอร์นิเจอร์ 06-05-2005" xfId="18103" xr:uid="{00000000-0005-0000-0000-000050070000}"/>
    <cellStyle name="_บลาสติ้งกรุ๊ป_130845_1_รัตนาธิเบศร์_1_Form_SM_CO นายอารักษ์ รุจิระศิริกุล 16-08-2005" xfId="18104" xr:uid="{00000000-0005-0000-0000-000051070000}"/>
    <cellStyle name="_บลาสติ้งกรุ๊ป_130845_1_รัตนาธิเบศร์_1_Form_SM_CO หจก.มะนังตายอปิโตรเลี่ยม 21-05-2005" xfId="18105" xr:uid="{00000000-0005-0000-0000-000052070000}"/>
    <cellStyle name="_บลาสติ้งกรุ๊ป_130845_1_รัตนาธิเบศร์_1_Form_SM_CO หจก.มะนังตายอปิโตรเลี่ยม 21-05-2005_CA SMALL_MidCAP - นายอารักษ์ รุจิระศิริกุล 23-12-2005" xfId="18106" xr:uid="{00000000-0005-0000-0000-000053070000}"/>
    <cellStyle name="_บลาสติ้งกรุ๊ป_130845_1_รัตนาธิเบศร์_1_Form_SM_CO หจก.มะนังตายอปิโตรเลี่ยม 21-05-2005_CA SMALLCAP - บจ.ซันเทรด พาราวูด 07-12-2005" xfId="18107" xr:uid="{00000000-0005-0000-0000-000054070000}"/>
    <cellStyle name="_บลาสติ้งกรุ๊ป_130845_1_รัตนาธิเบศร์_1_Form_SM_CO หจก.มะนังตายอปิโตรเลี่ยม 21-05-2005_CA-บจ.จ.รุ่งโรจน์ปิโตรเลียม_ging" xfId="18108" xr:uid="{00000000-0005-0000-0000-000055070000}"/>
    <cellStyle name="_บลาสติ้งกรุ๊ป_130845_1_รัตนาธิเบศร์_1_Form_SM_CO หจก.มะนังตายอปิโตรเลี่ยม 21-05-2005_Waive-บจ.จ.รุ่งโรจน์ปิโตรเลียม" xfId="18109" xr:uid="{00000000-0005-0000-0000-000056070000}"/>
    <cellStyle name="_บลาสติ้งกรุ๊ป_130845_1_รัตนาธิเบศร์_1_Form_SM_CO เอ็ม.ซี.เอ. 06-05-2005" xfId="18110" xr:uid="{00000000-0005-0000-0000-000057070000}"/>
    <cellStyle name="_บลาสติ้งกรุ๊ป_130845_1_รัตนาธิเบศร์_1_FROM_Qualitative ระเบียบ42_50" xfId="11383" xr:uid="{00000000-0005-0000-0000-000058070000}"/>
    <cellStyle name="_บลาสติ้งกรุ๊ป_130845_1_รัตนาธิเบศร์_1_Maduzi spreadsheet" xfId="11384" xr:uid="{00000000-0005-0000-0000-000059070000}"/>
    <cellStyle name="_บลาสติ้งกรุ๊ป_130845_1_รัตนาธิเบศร์_1_PART RO ศบธ.ตรัง" xfId="18111" xr:uid="{00000000-0005-0000-0000-00005A070000}"/>
    <cellStyle name="_บลาสติ้งกรุ๊ป_130845_1_รัตนาธิเบศร์_1_Q วัฒนาฯ 2011" xfId="18112" xr:uid="{00000000-0005-0000-0000-00005B070000}"/>
    <cellStyle name="_บลาสติ้งกรุ๊ป_130845_1_รัตนาธิเบศร์_1_SE - L (ทั่วไป) นายยุทธ และ นางรพีพรรณ พัฒโณ  23-01-2006" xfId="18113" xr:uid="{00000000-0005-0000-0000-00005C070000}"/>
    <cellStyle name="_บลาสติ้งกรุ๊ป_130845_1_รัตนาธิเบศร์_1_Seft_จสอ.อุทัย พรหมรัตน์และพวก" xfId="18114" xr:uid="{00000000-0005-0000-0000-00005D070000}"/>
    <cellStyle name="_บลาสติ้งกรุ๊ป_130845_1_รัตนาธิเบศร์_1_Self_ลัดดา_ขายของเด็กเล่น_วังบูรพา" xfId="440" xr:uid="{00000000-0005-0000-0000-00005F070000}"/>
    <cellStyle name="_บลาสติ้งกรุ๊ป_130845_1_รัตนาธิเบศร์_1_self- นายชวลิตฯ" xfId="11385" xr:uid="{00000000-0005-0000-0000-00005E070000}"/>
    <cellStyle name="_บลาสติ้งกรุ๊ป_130845_1_รัตนาธิเบศร์_1_SME_บจ.เจ้าคุณ พาสท์แอนด์เซอร์วิส_ซ่อมรถยกง_หัวตะเข้ลาดกระบัง" xfId="441" xr:uid="{00000000-0005-0000-0000-000060070000}"/>
    <cellStyle name="_บลาสติ้งกรุ๊ป_130845_1_รัตนาธิเบศร์_1_SME_บจ.เชิงชัย_รับเหมาก่อสร้าง__แจ้งวัฒนะ" xfId="442" xr:uid="{00000000-0005-0000-0000-000061070000}"/>
    <cellStyle name="_บลาสติ้งกรุ๊ป_130845_1_รัตนาธิเบศร์_1_SME_บจ.ดานิลี่ ฟาร์ อีสต์_ผลิตโครงสร้างโลหะ_สะพานควาย" xfId="443" xr:uid="{00000000-0005-0000-0000-000062070000}"/>
    <cellStyle name="_บลาสติ้งกรุ๊ป_130845_1_รัตนาธิเบศร์_1_SME_บจ.ดานิลี่ ฟาร์ อีสต์_ผลิตโครงสร้างโลหะ_สะพานควาย_01-21-51_MT บจ. เจ เอส จี" xfId="11386" xr:uid="{00000000-0005-0000-0000-000063070000}"/>
    <cellStyle name="_บลาสติ้งกรุ๊ป_130845_1_รัตนาธิเบศร์_1_SME_บจ.ดานิลี่ ฟาร์ อีสต์_ผลิตโครงสร้างโลหะ_สะพานควาย_FROM_Qualitative ระเบียบ42_50" xfId="11387" xr:uid="{00000000-0005-0000-0000-000064070000}"/>
    <cellStyle name="_บลาสติ้งกรุ๊ป_130845_1_รัตนาธิเบศร์_1_SME_บจ.บีทามส์ โซลูชั่น_ออกแบบติดตั้งระบบบำรุงรักษา_ย่อยคลองตัน" xfId="444" xr:uid="{00000000-0005-0000-0000-000065070000}"/>
    <cellStyle name="_บลาสติ้งกรุ๊ป_130845_1_รัตนาธิเบศร์_1_SME_บจ.รักษ์วิศวกรรม_รับจ้างวางระบบ_สี่แยกอ่อนนุช" xfId="445" xr:uid="{00000000-0005-0000-0000-000066070000}"/>
    <cellStyle name="_บลาสติ้งกรุ๊ป_130845_1_รัตนาธิเบศร์_1_SME_บจ.ส.วารินบริการ_ปั๊มน้ำมัน_ธรรมศาสตร์รังสิต" xfId="446" xr:uid="{00000000-0005-0000-0000-000067070000}"/>
    <cellStyle name="_บลาสติ้งกรุ๊ป_130845_1_รัตนาธิเบศร์_1_Spread Sheet SEM1" xfId="11388" xr:uid="{00000000-0005-0000-0000-000068070000}"/>
    <cellStyle name="_บลาสติ้งกรุ๊ป_130845_1_รัตนาธิเบศร์_1_Spread Sheet SME3.1" xfId="11389" xr:uid="{00000000-0005-0000-0000-000069070000}"/>
    <cellStyle name="_บลาสติ้งกรุ๊ป_130845_1_รัตนาธิเบศร์_1_TDR CAMC V.I.International 7-4-255244(ต.ย.)" xfId="18115" xr:uid="{00000000-0005-0000-0000-00006A070000}"/>
    <cellStyle name="_บลาสติ้งกรุ๊ป_130845_1_รัตนาธิเบศร์_1_TDR CAMC เพทาย 2009" xfId="18116" xr:uid="{00000000-0005-0000-0000-00006B070000}"/>
    <cellStyle name="_บลาสติ้งกรุ๊ป_130845_1_รัตนาธิเบศร์_1_TDR09072552" xfId="18117" xr:uid="{00000000-0005-0000-0000-00006C070000}"/>
    <cellStyle name="_บลาสติ้งกรุ๊ป_130845_1_รัตนาธิเบศร์_1_Waive-บจ.จ.รุ่งโรจน์ปิโตรเลียม" xfId="18118" xr:uid="{00000000-0005-0000-0000-00006D070000}"/>
    <cellStyle name="_บลาสติ้งกรุ๊ป_130845_1_รัตนาธิเบศร์_1_กลุ่ม วาย บี อาร์เค-ธ.ค.51" xfId="18119" xr:uid="{00000000-0005-0000-0000-00006E070000}"/>
    <cellStyle name="_บลาสติ้งกรุ๊ป_130845_1_รัตนาธิเบศร์_1_ซิกม่าดีไซน์1" xfId="11390" xr:uid="{00000000-0005-0000-0000-00006F070000}"/>
    <cellStyle name="_บลาสติ้งกรุ๊ป_130845_1_รัตนาธิเบศร์_1_เซไกคัลเลอร์" xfId="11391" xr:uid="{00000000-0005-0000-0000-000070070000}"/>
    <cellStyle name="_บลาสติ้งกรุ๊ป_130845_1_รัตนาธิเบศร์_1_ดร.พิเชษฐ_edit" xfId="11392" xr:uid="{00000000-0005-0000-0000-000071070000}"/>
    <cellStyle name="_บลาสติ้งกรุ๊ป_130845_1_รัตนาธิเบศร์_1_ดับเบิ้ลโกลด์2" xfId="11393" xr:uid="{00000000-0005-0000-0000-000072070000}"/>
    <cellStyle name="_บลาสติ้งกรุ๊ป_130845_1_รัตนาธิเบศร์_1_ตัวอย่าง LBD" xfId="11394" xr:uid="{00000000-0005-0000-0000-000073070000}"/>
    <cellStyle name="_บลาสติ้งกรุ๊ป_130845_1_รัตนาธิเบศร์_1_ถนนจันทน์-สมบูรณ์" xfId="11395" xr:uid="{00000000-0005-0000-0000-000074070000}"/>
    <cellStyle name="_บลาสติ้งกรุ๊ป_130845_1_รัตนาธิเบศร์_1_ทบทวนTDR CAMC V.I.International 7-4-52" xfId="18120" xr:uid="{00000000-0005-0000-0000-000075070000}"/>
    <cellStyle name="_บลาสติ้งกรุ๊ป_130845_1_รัตนาธิเบศร์_1_ธันยาภรณ์" xfId="11396" xr:uid="{00000000-0005-0000-0000-000076070000}"/>
    <cellStyle name="_บลาสติ้งกรุ๊ป_130845_1_รัตนาธิเบศร์_1_นส วาสนา นิพพยะ" xfId="447" xr:uid="{00000000-0005-0000-0000-000077070000}"/>
    <cellStyle name="_บลาสติ้งกรุ๊ป_130845_1_รัตนาธิเบศร์_1_นางวันดี  ภู่ไพจิตร์กุลและนายสมยศ ภู่ไพจิตร์กุล" xfId="18121" xr:uid="{00000000-0005-0000-0000-000078070000}"/>
    <cellStyle name="_บลาสติ้งกรุ๊ป_130845_1_รัตนาธิเบศร์_1_นายธวัชชัย เจริญชัยชนะกิจ" xfId="448" xr:uid="{00000000-0005-0000-0000-000079070000}"/>
    <cellStyle name="_บลาสติ้งกรุ๊ป_130845_1_รัตนาธิเบศร์_1_นายพานิช  แซ่ลิ้ม  Part RO." xfId="18122" xr:uid="{00000000-0005-0000-0000-00007A070000}"/>
    <cellStyle name="_บลาสติ้งกรุ๊ป_130845_1_รัตนาธิเบศร์_1_นายภูริพงศ์  รงศิริกุล" xfId="11397" xr:uid="{00000000-0005-0000-0000-00007B070000}"/>
    <cellStyle name="_บลาสติ้งกรุ๊ป_130845_1_รัตนาธิเบศร์_1_นายสมบัติ หมีนุ้ย วงเงิน 15 ล้านบาท Part RO สค.50" xfId="18123" xr:uid="{00000000-0005-0000-0000-00007C070000}"/>
    <cellStyle name="_บลาสติ้งกรุ๊ป_130845_1_รัตนาธิเบศร์_1_นายอุทัย เกื้อทิพย์และนางพยวง  เกื้อทิพย์" xfId="18124" xr:uid="{00000000-0005-0000-0000-00007D070000}"/>
    <cellStyle name="_บลาสติ้งกรุ๊ป_130845_1_รัตนาธิเบศร์_1_แนบพะงัน 3" xfId="18125" xr:uid="{00000000-0005-0000-0000-00007E070000}"/>
    <cellStyle name="_บลาสติ้งกรุ๊ป_130845_1_รัตนาธิเบศร์_1_บจ.สยามโบกี้_LG ซอง" xfId="11398" xr:uid="{00000000-0005-0000-0000-00007F070000}"/>
    <cellStyle name="_บลาสติ้งกรุ๊ป_130845_1_รัตนาธิเบศร์_1_บจก.IPD" xfId="18126" xr:uid="{00000000-0005-0000-0000-000080070000}"/>
    <cellStyle name="_บลาสติ้งกรุ๊ป_130845_1_รัตนาธิเบศร์_1_บจก.ลำพูนไชย" xfId="11399" xr:uid="{00000000-0005-0000-0000-000081070000}"/>
    <cellStyle name="_บลาสติ้งกรุ๊ป_130845_1_รัตนาธิเบศร์_1_บริษัท เค.เอส.อี คอนสตรัคชั่น  จำกัด. Full From.ส่งพี่อู้ด." xfId="11400" xr:uid="{00000000-0005-0000-0000-000082070000}"/>
    <cellStyle name="_บลาสติ้งกรุ๊ป_130845_1_รัตนาธิเบศร์_1_บุญชู (หมู)" xfId="11401" xr:uid="{00000000-0005-0000-0000-000083070000}"/>
    <cellStyle name="_บลาสติ้งกรุ๊ป_130845_1_รัตนาธิเบศร์_1_ปานดวงใจ" xfId="11402" xr:uid="{00000000-0005-0000-0000-000084070000}"/>
    <cellStyle name="_บลาสติ้งกรุ๊ป_130845_1_รัตนาธิเบศร์_1_เปลี่ยนแปลง - บจ.เอ็กเซลล์ฯ" xfId="11403" xr:uid="{00000000-0005-0000-0000-000085070000}"/>
    <cellStyle name="_บลาสติ้งกรุ๊ป_130845_1_รัตนาธิเบศร์_1_เปลี่ยนแปลง-เอสซีแอลฯ" xfId="11404" xr:uid="{00000000-0005-0000-0000-000086070000}"/>
    <cellStyle name="_บลาสติ้งกรุ๊ป_130845_1_รัตนาธิเบศร์_1_มร.26 นพ.สุทัศน์" xfId="11405" xr:uid="{00000000-0005-0000-0000-000087070000}"/>
    <cellStyle name="_บลาสติ้งกรุ๊ป_130845_1_รัตนาธิเบศร์_1_มาดูซิA1-A3" xfId="11406" xr:uid="{00000000-0005-0000-0000-000088070000}"/>
    <cellStyle name="_บลาสติ้งกรุ๊ป_130845_1_รัตนาธิเบศร์_1_แลนด์ &amp; ดรีม (CA)" xfId="11407" xr:uid="{00000000-0005-0000-0000-000089070000}"/>
    <cellStyle name="_บลาสติ้งกรุ๊ป_130845_1_รัตนาธิเบศร์_1_วันทนา ดุษฎีวณิชสุข" xfId="11408" xr:uid="{00000000-0005-0000-0000-00008A070000}"/>
    <cellStyle name="_บลาสติ้งกรุ๊ป_130845_1_รัตนาธิเบศร์_1_วิเชียรไดนามิค3" xfId="11409" xr:uid="{00000000-0005-0000-0000-00008B070000}"/>
    <cellStyle name="_บลาสติ้งกรุ๊ป_130845_1_รัตนาธิเบศร์_1_วุฒิภัณฑ์-บางแค(ร้บรองเครดิต)" xfId="18127" xr:uid="{00000000-0005-0000-0000-00008C070000}"/>
    <cellStyle name="_บลาสติ้งกรุ๊ป_130845_1_รัตนาธิเบศร์_1_ศรีพัฒนกิจก่อสร้าง-new" xfId="11410" xr:uid="{00000000-0005-0000-0000-00008D070000}"/>
    <cellStyle name="_บลาสติ้งกรุ๊ป_130845_1_รัตนาธิเบศร์_1_หจก.ยะลา ซี เอส เอ็นจิเนียริ่ง_รับเหมาก่อสร้าง" xfId="18128" xr:uid="{00000000-0005-0000-0000-00008E070000}"/>
    <cellStyle name="_บลาสติ้งกรุ๊ป_130845_1_รัตนาธิเบศร์_1_หจก.ระโนดการไฟฟ้า_จำหน่ายและติดตั้งอุปกรณ์ไฟฟ้า" xfId="18129" xr:uid="{00000000-0005-0000-0000-00008F070000}"/>
    <cellStyle name="_บลาสติ้งกรุ๊ป_130845_1_รัตนาธิเบศร์_1_อส6" xfId="449" xr:uid="{00000000-0005-0000-0000-000090070000}"/>
    <cellStyle name="_บลาสติ้งกรุ๊ป_130845_1_รัตนาธิเบศร์_1_อินโนวา ซอฟท์แวร์" xfId="11411" xr:uid="{00000000-0005-0000-0000-000091070000}"/>
    <cellStyle name="_บลาสติ้งกรุ๊ป_130845_1_รัตนาธิเบศร์_11NOV_TDR-ลี้นำสินปี51-ไถ่ถอน-พี่ติ๊ก" xfId="18130" xr:uid="{00000000-0005-0000-0000-000092070000}"/>
    <cellStyle name="_บลาสติ้งกรุ๊ป_130845_1_รัตนาธิเบศร์_13 แบบฟอร์มจัดชั้น Qualitative" xfId="450" xr:uid="{00000000-0005-0000-0000-000093070000}"/>
    <cellStyle name="_บลาสติ้งกรุ๊ป_130845_1_รัตนาธิเบศร์_164สหกรณ์ออมทรัพย์หน่วยบัญชาการสงครามพิเศษ จำกัด" xfId="451" xr:uid="{00000000-0005-0000-0000-000094070000}"/>
    <cellStyle name="_บลาสติ้งกรุ๊ป_130845_1_รัตนาธิเบศร์_2" xfId="452" xr:uid="{00000000-0005-0000-0000-000095070000}"/>
    <cellStyle name="_บลาสติ้งกรุ๊ป_130845_1_รัตนาธิเบศร์_3" xfId="453" xr:uid="{00000000-0005-0000-0000-000096070000}"/>
    <cellStyle name="_บลาสติ้งกรุ๊ป_130845_1_รัตนาธิเบศร์_3 2" xfId="11412" xr:uid="{00000000-0005-0000-0000-000097070000}"/>
    <cellStyle name="_บลาสติ้งกรุ๊ป_130845_1_รัตนาธิเบศร์_3 2 2" xfId="18131" xr:uid="{00000000-0005-0000-0000-000098070000}"/>
    <cellStyle name="_บลาสติ้งกรุ๊ป_130845_1_รัตนาธิเบศร์_3 3" xfId="11413" xr:uid="{00000000-0005-0000-0000-000099070000}"/>
    <cellStyle name="_บลาสติ้งกรุ๊ป_130845_1_รัตนาธิเบศร์_3 3 2" xfId="18132" xr:uid="{00000000-0005-0000-0000-00009A070000}"/>
    <cellStyle name="_บลาสติ้งกรุ๊ป_130845_1_รัตนาธิเบศร์_3 4" xfId="11414" xr:uid="{00000000-0005-0000-0000-00009B070000}"/>
    <cellStyle name="_บลาสติ้งกรุ๊ป_130845_1_รัตนาธิเบศร์_3 4 2" xfId="18133" xr:uid="{00000000-0005-0000-0000-00009C070000}"/>
    <cellStyle name="_บลาสติ้งกรุ๊ป_130845_1_รัตนาธิเบศร์_3 5" xfId="11415" xr:uid="{00000000-0005-0000-0000-00009D070000}"/>
    <cellStyle name="_บลาสติ้งกรุ๊ป_130845_1_รัตนาธิเบศร์_3 6" xfId="11416" xr:uid="{00000000-0005-0000-0000-00009E070000}"/>
    <cellStyle name="_บลาสติ้งกรุ๊ป_130845_1_รัตนาธิเบศร์_4" xfId="454" xr:uid="{00000000-0005-0000-0000-00009F070000}"/>
    <cellStyle name="_บลาสติ้งกรุ๊ป_130845_1_รัตนาธิเบศร์_4_CA_บริษัทฯพงษ์อินทัช" xfId="11417" xr:uid="{00000000-0005-0000-0000-0000A0070000}"/>
    <cellStyle name="_บลาสติ้งกรุ๊ป_130845_1_รัตนาธิเบศร์_4_นางวันดี  ภู่ไพจิตร์กุลและนายสมยศ ภู่ไพจิตร์กุล" xfId="18134" xr:uid="{00000000-0005-0000-0000-0000A1070000}"/>
    <cellStyle name="_บลาสติ้งกรุ๊ป_130845_1_รัตนาธิเบศร์_4_บจก.ลำพูนไชย" xfId="11418" xr:uid="{00000000-0005-0000-0000-0000A2070000}"/>
    <cellStyle name="_บลาสติ้งกรุ๊ป_130845_1_รัตนาธิเบศร์_505_Graph" xfId="455" xr:uid="{00000000-0005-0000-0000-0000A3070000}"/>
    <cellStyle name="_บลาสติ้งกรุ๊ป_130845_1_รัตนาธิเบศร์_505_Graph10" xfId="456" xr:uid="{00000000-0005-0000-0000-0000A4070000}"/>
    <cellStyle name="_บลาสติ้งกรุ๊ป_130845_1_รัตนาธิเบศร์_5นายประสิทธิ์นางณรรฐวรรณประภัสสรพิทยา(2)" xfId="457" xr:uid="{00000000-0005-0000-0000-0000A5070000}"/>
    <cellStyle name="_บลาสติ้งกรุ๊ป_130845_1_รัตนาธิเบศร์_AN บจก.ไทยโมโนเรล . NEW." xfId="11419" xr:uid="{00000000-0005-0000-0000-0000A6070000}"/>
    <cellStyle name="_บลาสติ้งกรุ๊ป_130845_1_รัตนาธิเบศร์_Ann โรงงานสมุดฯ" xfId="11420" xr:uid="{00000000-0005-0000-0000-0000A7070000}"/>
    <cellStyle name="_บลาสติ้งกรุ๊ป_130845_1_รัตนาธิเบศร์_Annual - บจ.โพลิเมอร์ฯ" xfId="11421" xr:uid="{00000000-0005-0000-0000-0000A8070000}"/>
    <cellStyle name="_บลาสติ้งกรุ๊ป_130845_1_รัตนาธิเบศร์_Book1" xfId="11422" xr:uid="{00000000-0005-0000-0000-0000A9070000}"/>
    <cellStyle name="_บลาสติ้งกรุ๊ป_130845_1_รัตนาธิเบศร์_Book2" xfId="11423" xr:uid="{00000000-0005-0000-0000-0000AA070000}"/>
    <cellStyle name="_บลาสติ้งกรุ๊ป_130845_1_รัตนาธิเบศร์_CA 2_นายสุรินทร์  ผาติวยายาม" xfId="18135" xr:uid="{00000000-0005-0000-0000-0000AB070000}"/>
    <cellStyle name="_บลาสติ้งกรุ๊ป_130845_1_รัตนาธิเบศร์_CA Midcap_บจ.วิจิตรณรงค์ งานหินกอง" xfId="11424" xr:uid="{00000000-0005-0000-0000-0000AC070000}"/>
    <cellStyle name="_บลาสติ้งกรุ๊ป_130845_1_รัตนาธิเบศร์_CA Platinum 28 ตค48" xfId="11425" xr:uid="{00000000-0005-0000-0000-0000AD070000}"/>
    <cellStyle name="_บลาสติ้งกรุ๊ป_130845_1_รัตนาธิเบศร์_CA SMALL_MidCAP - หจก.เอ็ม.ซี.เอ.คอมพิวเตอร์ แอนด์ เซอร์วิส 28-10-2005" xfId="18136" xr:uid="{00000000-0005-0000-0000-0000AE070000}"/>
    <cellStyle name="_บลาสติ้งกรุ๊ป_130845_1_รัตนาธิเบศร์_CA small-หจก.พีเอสพีเอ็นจิเนียริ่ง" xfId="18140" xr:uid="{00000000-0005-0000-0000-0000BD070000}"/>
    <cellStyle name="_บลาสติ้งกรุ๊ป_130845_1_รัตนาธิเบศร์_CA SMALLCAP - นางนิธิมา และ นายชัชวาลย์ พานรัตนวดี 10-11-2005" xfId="18137" xr:uid="{00000000-0005-0000-0000-0000AF070000}"/>
    <cellStyle name="_บลาสติ้งกรุ๊ป_130845_1_รัตนาธิเบศร์_CA SMALLCAP - บจ.กฤษศิริ ทรานสปอร์ต 23-02-2006" xfId="18138" xr:uid="{00000000-0005-0000-0000-0000B0070000}"/>
    <cellStyle name="_บลาสติ้งกรุ๊ป_130845_1_รัตนาธิเบศร์_CA SMALLCAP_เค.เอ็ม.พร๊อพเพอร์ตี้_ปป49" xfId="11426" xr:uid="{00000000-0005-0000-0000-0000B1070000}"/>
    <cellStyle name="_บลาสติ้งกรุ๊ป_130845_1_รัตนาธิเบศร์_CA SMALLCAP_พาณิชย์  นพ.สุทัศน์" xfId="11427" xr:uid="{00000000-0005-0000-0000-0000B2070000}"/>
    <cellStyle name="_บลาสติ้งกรุ๊ป_130845_1_รัตนาธิเบศร์_CA SMALLCAP_พาณิชย์  นายอิทธิพงศ์ นิมิตชูชัย" xfId="11428" xr:uid="{00000000-0005-0000-0000-0000B3070000}"/>
    <cellStyle name="_บลาสติ้งกรุ๊ป_130845_1_รัตนาธิเบศร์_CA SMALLCAP_พาณิชย์  บจ.หยี่ต๋า" xfId="11429" xr:uid="{00000000-0005-0000-0000-0000B4070000}"/>
    <cellStyle name="_บลาสติ้งกรุ๊ป_130845_1_รัตนาธิเบศร์_CA SMALLCAP_พาส409เอ็นจิเนียริ่ง_สุขุมวิทสำโรง" xfId="11430" xr:uid="{00000000-0005-0000-0000-0000B5070000}"/>
    <cellStyle name="_บลาสติ้งกรุ๊ป_130845_1_รัตนาธิเบศร์_CA SMALLCAP_มัชรูม_ธาตุทอง" xfId="11431" xr:uid="{00000000-0005-0000-0000-0000B6070000}"/>
    <cellStyle name="_บลาสติ้งกรุ๊ป_130845_1_รัตนาธิเบศร์_CA SMALLCAP_ศรีพัฒนกิจก่อสร้าง" xfId="11432" xr:uid="{00000000-0005-0000-0000-0000B7070000}"/>
    <cellStyle name="_บลาสติ้งกรุ๊ป_130845_1_รัตนาธิเบศร์_CA SMALLCAP_ศิริพงษ์ผลิตภัณฑ์ซิเมนต์" xfId="11433" xr:uid="{00000000-0005-0000-0000-0000B8070000}"/>
    <cellStyle name="_บลาสติ้งกรุ๊ป_130845_1_รัตนาธิเบศร์_CA SMALLCAP_สินีนาฎ" xfId="11434" xr:uid="{00000000-0005-0000-0000-0000B9070000}"/>
    <cellStyle name="_บลาสติ้งกรุ๊ป_130845_1_รัตนาธิเบศร์_CA SMALLCAP_หจก_จีกู๊ดวัน" xfId="11435" xr:uid="{00000000-0005-0000-0000-0000BA070000}"/>
    <cellStyle name="_บลาสติ้งกรุ๊ป_130845_1_รัตนาธิเบศร์_CA SMALLCAP_เอสวีเอ็นจิเนียริ่ง" xfId="11436" xr:uid="{00000000-0005-0000-0000-0000BB070000}"/>
    <cellStyle name="_บลาสติ้งกรุ๊ป_130845_1_รัตนาธิเบศร์_CA SMALLCAP-บจก.แกรนด์ โปรดักส์" xfId="18139" xr:uid="{00000000-0005-0000-0000-0000BC070000}"/>
    <cellStyle name="_บลาสติ้งกรุ๊ป_130845_1_รัตนาธิเบศร์_CA_Mid Cap สกายไลน์ แลบฯ" xfId="11437" xr:uid="{00000000-0005-0000-0000-0000BF070000}"/>
    <cellStyle name="_บลาสติ้งกรุ๊ป_130845_1_รัตนาธิเบศร์_CA_ซี.แอล.เอส.อินดัสเทรียล" xfId="459" xr:uid="{00000000-0005-0000-0000-0000C0070000}"/>
    <cellStyle name="_บลาสติ้งกรุ๊ป_130845_1_รัตนาธิเบศร์_CA_บริษัท 505 โภคภัณฑ์ จำกัด และในเครือ" xfId="460" xr:uid="{00000000-0005-0000-0000-0000C1070000}"/>
    <cellStyle name="_บลาสติ้งกรุ๊ป_130845_1_รัตนาธิเบศร์_CA_บริษัทฯพงษ์อินทัช" xfId="11438" xr:uid="{00000000-0005-0000-0000-0000C2070000}"/>
    <cellStyle name="_บลาสติ้งกรุ๊ป_130845_1_รัตนาธิเบศร์_CA-บจ.จ.รุ่งโรจน์ปิโตรเลียม_ging" xfId="18142" xr:uid="{00000000-0005-0000-0000-0000C4070000}"/>
    <cellStyle name="_บลาสติ้งกรุ๊ป_130845_1_รัตนาธิเบศร์_CA.สดชื่นเคมี" xfId="458" xr:uid="{00000000-0005-0000-0000-0000BE070000}"/>
    <cellStyle name="_บลาสติ้งกรุ๊ป_130845_1_รัตนาธิเบศร์_CAMC_2009_แบล็ก ทิป ไดวิ่ง-ฟอร์มใหม่." xfId="18141" xr:uid="{00000000-0005-0000-0000-0000C3070000}"/>
    <cellStyle name="_บลาสติ้งกรุ๊ป_130845_1_รัตนาธิเบศร์_cfกำลังการผลิต อโยธยา ฟู้ด 1" xfId="461" xr:uid="{00000000-0005-0000-0000-0000C5070000}"/>
    <cellStyle name="_บลาสติ้งกรุ๊ป_130845_1_รัตนาธิเบศร์_CJ03-0000 บจ แอพพลายเค็ม (ป)" xfId="462" xr:uid="{00000000-0005-0000-0000-0000C6070000}"/>
    <cellStyle name="_บลาสติ้งกรุ๊ป_130845_1_รัตนาธิเบศร์_CO" xfId="18143" xr:uid="{00000000-0005-0000-0000-0000C7070000}"/>
    <cellStyle name="_บลาสติ้งกรุ๊ป_130845_1_รัตนาธิเบศร์_CRR_นายนิพนธ์  รจเรขไพจิต" xfId="11439" xr:uid="{00000000-0005-0000-0000-0000C8070000}"/>
    <cellStyle name="_บลาสติ้งกรุ๊ป_130845_1_รัตนาธิเบศร์_Feb09-ลี้นำสิน ปี52-พี่ติ๊ก" xfId="18144" xr:uid="{00000000-0005-0000-0000-0000C9070000}"/>
    <cellStyle name="_บลาสติ้งกรุ๊ป_130845_1_รัตนาธิเบศร์_Form CA for SME over 35 MB_160709(1)" xfId="463" xr:uid="{00000000-0005-0000-0000-0000CA070000}"/>
    <cellStyle name="_บลาสติ้งกรุ๊ป_130845_1_รัตนาธิเบศร์_Form_SM_CO ฉลาดเฟอร์นิเจอร์ 06-05-2005" xfId="18145" xr:uid="{00000000-0005-0000-0000-0000CB070000}"/>
    <cellStyle name="_บลาสติ้งกรุ๊ป_130845_1_รัตนาธิเบศร์_Form_SM_CO นายอารักษ์ รุจิระศิริกุล 16-08-2005" xfId="18146" xr:uid="{00000000-0005-0000-0000-0000CC070000}"/>
    <cellStyle name="_บลาสติ้งกรุ๊ป_130845_1_รัตนาธิเบศร์_Form_SM_CO หจก.มะนังตายอปิโตรเลี่ยม 21-05-2005" xfId="18147" xr:uid="{00000000-0005-0000-0000-0000CD070000}"/>
    <cellStyle name="_บลาสติ้งกรุ๊ป_130845_1_รัตนาธิเบศร์_Form_SM_CO หจก.มะนังตายอปิโตรเลี่ยม 21-05-2005_CA SMALL_MidCAP - นายอารักษ์ รุจิระศิริกุล 23-12-2005" xfId="18148" xr:uid="{00000000-0005-0000-0000-0000CE070000}"/>
    <cellStyle name="_บลาสติ้งกรุ๊ป_130845_1_รัตนาธิเบศร์_Form_SM_CO หจก.มะนังตายอปิโตรเลี่ยม 21-05-2005_CA SMALLCAP - บจ.ซันเทรด พาราวูด 07-12-2005" xfId="18149" xr:uid="{00000000-0005-0000-0000-0000CF070000}"/>
    <cellStyle name="_บลาสติ้งกรุ๊ป_130845_1_รัตนาธิเบศร์_Form_SM_CO หจก.มะนังตายอปิโตรเลี่ยม 21-05-2005_CA-บจ.จ.รุ่งโรจน์ปิโตรเลียม_ging" xfId="18150" xr:uid="{00000000-0005-0000-0000-0000D0070000}"/>
    <cellStyle name="_บลาสติ้งกรุ๊ป_130845_1_รัตนาธิเบศร์_Form_SM_CO หจก.มะนังตายอปิโตรเลี่ยม 21-05-2005_Waive-บจ.จ.รุ่งโรจน์ปิโตรเลียม" xfId="18151" xr:uid="{00000000-0005-0000-0000-0000D1070000}"/>
    <cellStyle name="_บลาสติ้งกรุ๊ป_130845_1_รัตนาธิเบศร์_Form_SM_CO เอ็ม.ซี.เอ. 06-05-2005" xfId="18152" xr:uid="{00000000-0005-0000-0000-0000D2070000}"/>
    <cellStyle name="_บลาสติ้งกรุ๊ป_130845_1_รัตนาธิเบศร์_FROM_Qualitative ระเบียบ42_50" xfId="11440" xr:uid="{00000000-0005-0000-0000-0000D3070000}"/>
    <cellStyle name="_บลาสติ้งกรุ๊ป_130845_1_รัตนาธิเบศร์_Maduzi spreadsheet" xfId="11441" xr:uid="{00000000-0005-0000-0000-0000D4070000}"/>
    <cellStyle name="_บลาสติ้งกรุ๊ป_130845_1_รัตนาธิเบศร์_PART RO ศบธ.ตรัง" xfId="18153" xr:uid="{00000000-0005-0000-0000-0000D5070000}"/>
    <cellStyle name="_บลาสติ้งกรุ๊ป_130845_1_รัตนาธิเบศร์_Q วัฒนาฯ 2011" xfId="18154" xr:uid="{00000000-0005-0000-0000-0000D6070000}"/>
    <cellStyle name="_บลาสติ้งกรุ๊ป_130845_1_รัตนาธิเบศร์_RickGrade นางกิ่งกาญจน์" xfId="464" xr:uid="{00000000-0005-0000-0000-0000D7070000}"/>
    <cellStyle name="_บลาสติ้งกรุ๊ป_130845_1_รัตนาธิเบศร์_RickGrade นางสาวลัดดา" xfId="465" xr:uid="{00000000-0005-0000-0000-0000D8070000}"/>
    <cellStyle name="_บลาสติ้งกรุ๊ป_130845_1_รัตนาธิเบศร์_SE - L (ทั่วไป) นายยุทธ และ นางรพีพรรณ พัฒโณ  23-01-2006" xfId="18155" xr:uid="{00000000-0005-0000-0000-0000D9070000}"/>
    <cellStyle name="_บลาสติ้งกรุ๊ป_130845_1_รัตนาธิเบศร์_Seft_จสอ.อุทัย พรหมรัตน์และพวก" xfId="18156" xr:uid="{00000000-0005-0000-0000-0000DA070000}"/>
    <cellStyle name="_บลาสติ้งกรุ๊ป_130845_1_รัตนาธิเบศร์_Self_ลัดดา_ขายของเด็กเล่น_วังบูรพา" xfId="466" xr:uid="{00000000-0005-0000-0000-0000DC070000}"/>
    <cellStyle name="_บลาสติ้งกรุ๊ป_130845_1_รัตนาธิเบศร์_Self_ลัดดา_ขายของเด็กเล่น_วังบูรพา.xls แผนภูมิ 1" xfId="467" xr:uid="{00000000-0005-0000-0000-0000DD070000}"/>
    <cellStyle name="_บลาสติ้งกรุ๊ป_130845_1_รัตนาธิเบศร์_self- นายชวลิตฯ" xfId="11442" xr:uid="{00000000-0005-0000-0000-0000DB070000}"/>
    <cellStyle name="_บลาสติ้งกรุ๊ป_130845_1_รัตนาธิเบศร์_SME_ทิพย์_หอพักให้เช่า_สะพานใหม่ดอนเมือง" xfId="468" xr:uid="{00000000-0005-0000-0000-0000DE070000}"/>
    <cellStyle name="_บลาสติ้งกรุ๊ป_130845_1_รัตนาธิเบศร์_SME_บจ.เจ้าคุณ พาสท์แอนด์เซอร์วิส_ซ่อมรถยกง_หัวตะเข้ลาดกระบัง" xfId="469" xr:uid="{00000000-0005-0000-0000-0000DF070000}"/>
    <cellStyle name="_บลาสติ้งกรุ๊ป_130845_1_รัตนาธิเบศร์_SME_บจ.เชิงชัย_รับเหมาก่อสร้าง__แจ้งวัฒนะ" xfId="470" xr:uid="{00000000-0005-0000-0000-0000E0070000}"/>
    <cellStyle name="_บลาสติ้งกรุ๊ป_130845_1_รัตนาธิเบศร์_SME_บจ.ดานิลี่ ฟาร์ อีสต์_ผลิตโครงสร้างโลหะ_สะพานควาย" xfId="471" xr:uid="{00000000-0005-0000-0000-0000E1070000}"/>
    <cellStyle name="_บลาสติ้งกรุ๊ป_130845_1_รัตนาธิเบศร์_SME_บจ.บีทามส์ โซลูชั่น_ออกแบบติดตั้งระบบบำรุงรักษา_ย่อยคลองตัน" xfId="472" xr:uid="{00000000-0005-0000-0000-0000E2070000}"/>
    <cellStyle name="_บลาสติ้งกรุ๊ป_130845_1_รัตนาธิเบศร์_SME_บจ.รักษ์วิศวกรรม_รับจ้างวางระบบ_สี่แยกอ่อนนุช" xfId="473" xr:uid="{00000000-0005-0000-0000-0000E3070000}"/>
    <cellStyle name="_บลาสติ้งกรุ๊ป_130845_1_รัตนาธิเบศร์_SME_บจ.ส.วารินบริการ_ปั๊มน้ำมัน_ธรรมศาสตร์รังสิต" xfId="474" xr:uid="{00000000-0005-0000-0000-0000E4070000}"/>
    <cellStyle name="_บลาสติ้งกรุ๊ป_130845_1_รัตนาธิเบศร์_SME_หจก.สหะภัณฑ์ทรงพล_จำหน่ายรถอีซูซุ_กาญจนบุรี" xfId="475" xr:uid="{00000000-0005-0000-0000-0000E5070000}"/>
    <cellStyle name="_บลาสติ้งกรุ๊ป_130845_1_รัตนาธิเบศร์_SME_หจก.สุพรรณหงษ์_ผลิตพลาสติก_ปากเกร็ด" xfId="476" xr:uid="{00000000-0005-0000-0000-0000E6070000}"/>
    <cellStyle name="_บลาสติ้งกรุ๊ป_130845_1_รัตนาธิเบศร์_Spread Sheet SEM1" xfId="11443" xr:uid="{00000000-0005-0000-0000-0000E7070000}"/>
    <cellStyle name="_บลาสติ้งกรุ๊ป_130845_1_รัตนาธิเบศร์_Spread Sheet SME3.1" xfId="11444" xr:uid="{00000000-0005-0000-0000-0000E8070000}"/>
    <cellStyle name="_บลาสติ้งกรุ๊ป_130845_1_รัตนาธิเบศร์_TDR CAMC V.I.International 7-4-255244(ต.ย.)" xfId="18157" xr:uid="{00000000-0005-0000-0000-0000E9070000}"/>
    <cellStyle name="_บลาสติ้งกรุ๊ป_130845_1_รัตนาธิเบศร์_TDR CAMC เพทาย 2009" xfId="18158" xr:uid="{00000000-0005-0000-0000-0000EA070000}"/>
    <cellStyle name="_บลาสติ้งกรุ๊ป_130845_1_รัตนาธิเบศร์_TDR09072552" xfId="18159" xr:uid="{00000000-0005-0000-0000-0000EB070000}"/>
    <cellStyle name="_บลาสติ้งกรุ๊ป_130845_1_รัตนาธิเบศร์_Waive-บจ.จ.รุ่งโรจน์ปิโตรเลียม" xfId="18160" xr:uid="{00000000-0005-0000-0000-0000EC070000}"/>
    <cellStyle name="_บลาสติ้งกรุ๊ป_130845_1_รัตนาธิเบศร์_กลุ่ม วาย บี อาร์เค-ธ.ค.51" xfId="18161" xr:uid="{00000000-0005-0000-0000-0000ED070000}"/>
    <cellStyle name="_บลาสติ้งกรุ๊ป_130845_1_รัตนาธิเบศร์_เซไกคัลเลอร์" xfId="11445" xr:uid="{00000000-0005-0000-0000-0000EE070000}"/>
    <cellStyle name="_บลาสติ้งกรุ๊ป_130845_1_รัตนาธิเบศร์_ดร.พิเชษฐ_edit" xfId="11446" xr:uid="{00000000-0005-0000-0000-0000EF070000}"/>
    <cellStyle name="_บลาสติ้งกรุ๊ป_130845_1_รัตนาธิเบศร์_ตัวอย่าง LBD" xfId="11447" xr:uid="{00000000-0005-0000-0000-0000F0070000}"/>
    <cellStyle name="_บลาสติ้งกรุ๊ป_130845_1_รัตนาธิเบศร์_ถนนจันทน์-สมบูรณ์" xfId="11448" xr:uid="{00000000-0005-0000-0000-0000F1070000}"/>
    <cellStyle name="_บลาสติ้งกรุ๊ป_130845_1_รัตนาธิเบศร์_ทบทวนTDR CAMC V.I.International 7-4-52" xfId="18162" xr:uid="{00000000-0005-0000-0000-0000F2070000}"/>
    <cellStyle name="_บลาสติ้งกรุ๊ป_130845_1_รัตนาธิเบศร์_ธันยาภรณ์" xfId="11449" xr:uid="{00000000-0005-0000-0000-0000F3070000}"/>
    <cellStyle name="_บลาสติ้งกรุ๊ป_130845_1_รัตนาธิเบศร์_นส วาสนา นิพพยะ" xfId="477" xr:uid="{00000000-0005-0000-0000-0000F4070000}"/>
    <cellStyle name="_บลาสติ้งกรุ๊ป_130845_1_รัตนาธิเบศร์_นางประพิมพ์ ศรีตระกูล และนายยุทธนา ศรีตระกูล " xfId="478" xr:uid="{00000000-0005-0000-0000-0000F5070000}"/>
    <cellStyle name="_บลาสติ้งกรุ๊ป_130845_1_รัตนาธิเบศร์_นางประพิมพ์ ศรีตระกูล และนายยุทธนา ศรีตระกูล  2" xfId="479" xr:uid="{00000000-0005-0000-0000-0000F6070000}"/>
    <cellStyle name="_บลาสติ้งกรุ๊ป_130845_1_รัตนาธิเบศร์_นางประพิมพ์ ศรีตระกูล และนายยุทธนา ศรีตระกูล  3" xfId="480" xr:uid="{00000000-0005-0000-0000-0000F7070000}"/>
    <cellStyle name="_บลาสติ้งกรุ๊ป_130845_1_รัตนาธิเบศร์_นางประพิมพ์ ศรีตระกูล และนายยุทธนา ศรีตระกูล  4" xfId="18163" xr:uid="{00000000-0005-0000-0000-0000F8070000}"/>
    <cellStyle name="_บลาสติ้งกรุ๊ป_130845_1_รัตนาธิเบศร์_นางประพิมพ์ ศรีตระกูล และนายยุทธนา ศรีตระกูล  5" xfId="18164" xr:uid="{00000000-0005-0000-0000-0000F9070000}"/>
    <cellStyle name="_บลาสติ้งกรุ๊ป_130845_1_รัตนาธิเบศร์_นางประพิมพ์ ศรีตระกูล และนายยุทธนา ศรีตระกูล _1" xfId="481" xr:uid="{00000000-0005-0000-0000-0000FA070000}"/>
    <cellStyle name="_บลาสติ้งกรุ๊ป_130845_1_รัตนาธิเบศร์_นางประไพ ชาติอนุลักษณ์" xfId="482" xr:uid="{00000000-0005-0000-0000-0000FB070000}"/>
    <cellStyle name="_บลาสติ้งกรุ๊ป_130845_1_รัตนาธิเบศร์_นางวันดี  ภู่ไพจิตร์กุลและนายสมยศ ภู่ไพจิตร์กุล" xfId="18165" xr:uid="{00000000-0005-0000-0000-0000FC070000}"/>
    <cellStyle name="_บลาสติ้งกรุ๊ป_130845_1_รัตนาธิเบศร์_นายธวัชชัย เจริญชัยชนะกิจ" xfId="483" xr:uid="{00000000-0005-0000-0000-0000FD070000}"/>
    <cellStyle name="_บลาสติ้งกรุ๊ป_130845_1_รัตนาธิเบศร์_นายพานิช  แซ่ลิ้ม  Part RO." xfId="18166" xr:uid="{00000000-0005-0000-0000-0000FE070000}"/>
    <cellStyle name="_บลาสติ้งกรุ๊ป_130845_1_รัตนาธิเบศร์_นายภูริพงศ์  รงศิริกุล" xfId="11450" xr:uid="{00000000-0005-0000-0000-0000FF070000}"/>
    <cellStyle name="_บลาสติ้งกรุ๊ป_130845_1_รัตนาธิเบศร์_นายสมบัติ หมีนุ้ย วงเงิน 15 ล้านบาท Part RO สค.50" xfId="18167" xr:uid="{00000000-0005-0000-0000-000000080000}"/>
    <cellStyle name="_บลาสติ้งกรุ๊ป_130845_1_รัตนาธิเบศร์_นายอุทัย เกื้อทิพย์และนางพยวง  เกื้อทิพย์" xfId="18168" xr:uid="{00000000-0005-0000-0000-000001080000}"/>
    <cellStyle name="_บลาสติ้งกรุ๊ป_130845_1_รัตนาธิเบศร์_แนบพะงัน 3" xfId="18169" xr:uid="{00000000-0005-0000-0000-000002080000}"/>
    <cellStyle name="_บลาสติ้งกรุ๊ป_130845_1_รัตนาธิเบศร์_บจ.สยามโบกี้_LG ซอง" xfId="11451" xr:uid="{00000000-0005-0000-0000-000003080000}"/>
    <cellStyle name="_บลาสติ้งกรุ๊ป_130845_1_รัตนาธิเบศร์_บจก.IPD" xfId="18170" xr:uid="{00000000-0005-0000-0000-000004080000}"/>
    <cellStyle name="_บลาสติ้งกรุ๊ป_130845_1_รัตนาธิเบศร์_บจก.ลำพูนไชย" xfId="11452" xr:uid="{00000000-0005-0000-0000-000005080000}"/>
    <cellStyle name="_บลาสติ้งกรุ๊ป_130845_1_รัตนาธิเบศร์_บริษัท เค.เอส.อี คอนสตรัคชั่น  จำกัด. Full From.ส่งพี่อู้ด." xfId="11453" xr:uid="{00000000-0005-0000-0000-000006080000}"/>
    <cellStyle name="_บลาสติ้งกรุ๊ป_130845_1_รัตนาธิเบศร์_บริษัท ราชสีมาเพชรทวี จำกัด (เปลี่ยนแปลงอัตราดอกเบี้ย)" xfId="484" xr:uid="{00000000-0005-0000-0000-000007080000}"/>
    <cellStyle name="_บลาสติ้งกรุ๊ป_130845_1_รัตนาธิเบศร์_บริษัท รุ่งเรืองพัฒนา ห้องเย็น ใหม่ ขอเพิ่ม" xfId="485" xr:uid="{00000000-0005-0000-0000-000008080000}"/>
    <cellStyle name="_บลาสติ้งกรุ๊ป_130845_1_รัตนาธิเบศร์_บันทึก_โคราชพร็อพเพอร์ตี้" xfId="486" xr:uid="{00000000-0005-0000-0000-000009080000}"/>
    <cellStyle name="_บลาสติ้งกรุ๊ป_130845_1_รัตนาธิเบศร์_บันทึกข้อโต้แย้ง" xfId="487" xr:uid="{00000000-0005-0000-0000-00000A080000}"/>
    <cellStyle name="_บลาสติ้งกรุ๊ป_130845_1_รัตนาธิเบศร์_บุญชู (หมู)" xfId="11454" xr:uid="{00000000-0005-0000-0000-00000B080000}"/>
    <cellStyle name="_บลาสติ้งกรุ๊ป_130845_1_รัตนาธิเบศร์_ใบนำส่ง คณะอนุกรรมการสินเชื่อ" xfId="488" xr:uid="{00000000-0005-0000-0000-00000C080000}"/>
    <cellStyle name="_บลาสติ้งกรุ๊ป_130845_1_รัตนาธิเบศร์_ปานดวงใจ" xfId="11455" xr:uid="{00000000-0005-0000-0000-00000D080000}"/>
    <cellStyle name="_บลาสติ้งกรุ๊ป_130845_1_รัตนาธิเบศร์_เปลี่ยนแปลง - บจ.เอ็กเซลล์ฯ" xfId="11456" xr:uid="{00000000-0005-0000-0000-00000E080000}"/>
    <cellStyle name="_บลาสติ้งกรุ๊ป_130845_1_รัตนาธิเบศร์_เปลี่ยนแปลง สินเจริญยางยนต์" xfId="489" xr:uid="{00000000-0005-0000-0000-00000F080000}"/>
    <cellStyle name="_บลาสติ้งกรุ๊ป_130845_1_รัตนาธิเบศร์_เปลี่ยนแปลง-เอสซีแอลฯ" xfId="11457" xr:uid="{00000000-0005-0000-0000-000010080000}"/>
    <cellStyle name="_บลาสติ้งกรุ๊ป_130845_1_รัตนาธิเบศร์_มร.26 นพ.สุทัศน์" xfId="11458" xr:uid="{00000000-0005-0000-0000-000011080000}"/>
    <cellStyle name="_บลาสติ้งกรุ๊ป_130845_1_รัตนาธิเบศร์_มาดูซิA1-A3" xfId="11459" xr:uid="{00000000-0005-0000-0000-000012080000}"/>
    <cellStyle name="_บลาสติ้งกรุ๊ป_130845_1_รัตนาธิเบศร์_แลนด์ &amp; ดรีม (CA)" xfId="11460" xr:uid="{00000000-0005-0000-0000-000013080000}"/>
    <cellStyle name="_บลาสติ้งกรุ๊ป_130845_1_รัตนาธิเบศร์_วันทนา ดุษฎีวณิชสุข" xfId="11461" xr:uid="{00000000-0005-0000-0000-000014080000}"/>
    <cellStyle name="_บลาสติ้งกรุ๊ป_130845_1_รัตนาธิเบศร์_วิชัย อัศวจารุเดช" xfId="490" xr:uid="{00000000-0005-0000-0000-000015080000}"/>
    <cellStyle name="_บลาสติ้งกรุ๊ป_130845_1_รัตนาธิเบศร์_วิเชียรไดนามิค3" xfId="11462" xr:uid="{00000000-0005-0000-0000-000016080000}"/>
    <cellStyle name="_บลาสติ้งกรุ๊ป_130845_1_รัตนาธิเบศร์_วุฒิภัณฑ์-บางแค(ร้บรองเครดิต)" xfId="18171" xr:uid="{00000000-0005-0000-0000-000017080000}"/>
    <cellStyle name="_บลาสติ้งกรุ๊ป_130845_1_รัตนาธิเบศร์_ศรีพัฒนกิจก่อสร้าง-new" xfId="11463" xr:uid="{00000000-0005-0000-0000-000018080000}"/>
    <cellStyle name="_บลาสติ้งกรุ๊ป_130845_1_รัตนาธิเบศร์_หจก.ก.เสรียะลา_ปั๊มน้ำมัน" xfId="18172" xr:uid="{00000000-0005-0000-0000-000019080000}"/>
    <cellStyle name="_บลาสติ้งกรุ๊ป_130845_1_รัตนาธิเบศร์_หจก.ยะลา ซี เอส เอ็นจิเนียริ่ง_รับเหมาก่อสร้าง" xfId="18173" xr:uid="{00000000-0005-0000-0000-00001A080000}"/>
    <cellStyle name="_บลาสติ้งกรุ๊ป_130845_1_รัตนาธิเบศร์_หจก.ระโนดการไฟฟ้า_จำหน่ายและติดตั้งอุปกรณ์ไฟฟ้า" xfId="18174" xr:uid="{00000000-0005-0000-0000-00001B080000}"/>
    <cellStyle name="_บลาสติ้งกรุ๊ป_130845_1_รัตนาธิเบศร์_อส6" xfId="491" xr:uid="{00000000-0005-0000-0000-00001C080000}"/>
    <cellStyle name="_บลาสติ้งกรุ๊ป_130845_1_รัตนาธิเบศร์_อินโนวา ซอฟท์แวร์" xfId="11464" xr:uid="{00000000-0005-0000-0000-00001D080000}"/>
    <cellStyle name="_บันทึกข้อโต้แย้ง" xfId="492" xr:uid="{00000000-0005-0000-0000-00001E080000}"/>
    <cellStyle name="_บันทึกข้อโต้แย้ง 2" xfId="11465" xr:uid="{00000000-0005-0000-0000-00001F080000}"/>
    <cellStyle name="_บันทึกข้อโต้แย้ง 2 2" xfId="18175" xr:uid="{00000000-0005-0000-0000-000020080000}"/>
    <cellStyle name="_บันทึกข้อโต้แย้ง 3" xfId="11466" xr:uid="{00000000-0005-0000-0000-000021080000}"/>
    <cellStyle name="_บันทึกข้อโต้แย้ง 3 2" xfId="18176" xr:uid="{00000000-0005-0000-0000-000022080000}"/>
    <cellStyle name="_บันทึกข้อโต้แย้ง 4" xfId="11467" xr:uid="{00000000-0005-0000-0000-000023080000}"/>
    <cellStyle name="_บันทึกข้อโต้แย้ง 4 2" xfId="18177" xr:uid="{00000000-0005-0000-0000-000024080000}"/>
    <cellStyle name="_บันทึกข้อโต้แย้ง 5" xfId="11468" xr:uid="{00000000-0005-0000-0000-000025080000}"/>
    <cellStyle name="_บันทึกข้อโต้แย้ง 6" xfId="11469" xr:uid="{00000000-0005-0000-0000-000026080000}"/>
    <cellStyle name="_บุญคุ้มไหมไทย" xfId="493" xr:uid="{00000000-0005-0000-0000-000027080000}"/>
    <cellStyle name="_บุญคุ้มไหมไทย_11NOV_TDR-ลี้นำสินปี51-ไถ่ถอน-พี่ติ๊ก" xfId="18178" xr:uid="{00000000-0005-0000-0000-000028080000}"/>
    <cellStyle name="_บุญคุ้มไหมไทย_Anual บจก.ไทยเซรามิคลำปาง" xfId="18179" xr:uid="{00000000-0005-0000-0000-000029080000}"/>
    <cellStyle name="_บุญคุ้มไหมไทย_CA_บริษัท 505 โภคภัณฑ์ จำกัด และในเครือ" xfId="494" xr:uid="{00000000-0005-0000-0000-00002A080000}"/>
    <cellStyle name="_บุญคุ้มไหมไทย_Fin_Chokchai" xfId="495" xr:uid="{00000000-0005-0000-0000-00002B080000}"/>
    <cellStyle name="_บุญคุ้มไหมไทย_กลุ่ม วาย บี อาร์เค-ธ.ค.51" xfId="18180" xr:uid="{00000000-0005-0000-0000-00002C080000}"/>
    <cellStyle name="_แบบฟอร์มทบทวน" xfId="496" xr:uid="{00000000-0005-0000-0000-00002D080000}"/>
    <cellStyle name="_แบบฟอร์มปลอดจำนอง-บจก.ตังนำเกษตร" xfId="497" xr:uid="{00000000-0005-0000-0000-00002E080000}"/>
    <cellStyle name="_ใบนำส่ง คณะอนุกรรมการสินเชื่อ" xfId="498" xr:uid="{00000000-0005-0000-0000-00002F080000}"/>
    <cellStyle name="_ประไพ หอพัก" xfId="499" xr:uid="{00000000-0005-0000-0000-000030080000}"/>
    <cellStyle name="_ประภา" xfId="18181" xr:uid="{00000000-0005-0000-0000-000031080000}"/>
    <cellStyle name="_ประมาณการรายได้" xfId="18182" xr:uid="{00000000-0005-0000-0000-000032080000}"/>
    <cellStyle name="_ประวัติชำระหนี้มิตรภาพ49" xfId="500" xr:uid="{00000000-0005-0000-0000-000033080000}"/>
    <cellStyle name="_เปลี่ยนแปลง 50.1" xfId="501" xr:uid="{00000000-0005-0000-0000-000034080000}"/>
    <cellStyle name="_เปลี่ยนแปลง นิคม" xfId="502" xr:uid="{00000000-0005-0000-0000-000035080000}"/>
    <cellStyle name="_เปลี่ยนแปลง สินเจริญยางยนต์" xfId="503" xr:uid="{00000000-0005-0000-0000-000037080000}"/>
    <cellStyle name="_เปลี่ยนแปลง หจก.จักรราชคอนฯ" xfId="504" xr:uid="{00000000-0005-0000-0000-000038080000}"/>
    <cellStyle name="_เปลี่ยนแปลง- บจ. มาสเตอร์ อิเล็คทริค  แก้ไข" xfId="11470" xr:uid="{00000000-0005-0000-0000-000036080000}"/>
    <cellStyle name="_เปลี่ยนแปลงเงื่อนไข  หจก.อันดาบุรี (ชำระคืนเงินต้น)" xfId="18183" xr:uid="{00000000-0005-0000-0000-000039080000}"/>
    <cellStyle name="_เปลี่ยนแปลงเงื่อนไข นายหราบ  หง้าฝา (ลดดอกเบี้ย)" xfId="18184" xr:uid="{00000000-0005-0000-0000-00003A080000}"/>
    <cellStyle name="_เปลี่ยนแปลงเจริญผลพิมาย" xfId="505" xr:uid="{00000000-0005-0000-0000-00003B080000}"/>
    <cellStyle name="_พ้อยท์ค้ำประกันผลงาน10ลบ" xfId="506" xr:uid="{00000000-0005-0000-0000-00003C080000}"/>
    <cellStyle name="_พ้อยท์ค้ำประกันผลงาน10ลบ 2" xfId="11471" xr:uid="{00000000-0005-0000-0000-00003D080000}"/>
    <cellStyle name="_พ้อยท์ค้ำประกันผลงาน10ลบ 2 2" xfId="18185" xr:uid="{00000000-0005-0000-0000-00003E080000}"/>
    <cellStyle name="_พ้อยท์ค้ำประกันผลงาน10ลบ 3" xfId="11472" xr:uid="{00000000-0005-0000-0000-00003F080000}"/>
    <cellStyle name="_พ้อยท์ค้ำประกันผลงาน10ลบ 3 2" xfId="18186" xr:uid="{00000000-0005-0000-0000-000040080000}"/>
    <cellStyle name="_พ้อยท์ค้ำประกันผลงาน10ลบ 4" xfId="11473" xr:uid="{00000000-0005-0000-0000-000041080000}"/>
    <cellStyle name="_พ้อยท์ค้ำประกันผลงาน10ลบ 4 2" xfId="18187" xr:uid="{00000000-0005-0000-0000-000042080000}"/>
    <cellStyle name="_พ้อยท์ค้ำประกันผลงาน10ลบ 5" xfId="11474" xr:uid="{00000000-0005-0000-0000-000043080000}"/>
    <cellStyle name="_พ้อยท์ค้ำประกันผลงาน10ลบ 6" xfId="11475" xr:uid="{00000000-0005-0000-0000-000044080000}"/>
    <cellStyle name="_พัฒนกำชัย" xfId="507" xr:uid="{00000000-0005-0000-0000-000045080000}"/>
    <cellStyle name="_พาณิชย์ ก่อสร้าง" xfId="508" xr:uid="{00000000-0005-0000-0000-000046080000}"/>
    <cellStyle name="_ไพศาลกิจซิสเต็ม" xfId="509" xr:uid="{00000000-0005-0000-0000-000047080000}"/>
    <cellStyle name="_ไพศาลกิจซิสเต็ม 2" xfId="11476" xr:uid="{00000000-0005-0000-0000-000048080000}"/>
    <cellStyle name="_ไพศาลกิจซิสเต็ม 3" xfId="11477" xr:uid="{00000000-0005-0000-0000-000049080000}"/>
    <cellStyle name="_ไพศาลกิจซิสเต็ม 4" xfId="11478" xr:uid="{00000000-0005-0000-0000-00004A080000}"/>
    <cellStyle name="_ไพศาลกิจซิสเต็ม 5" xfId="11479" xr:uid="{00000000-0005-0000-0000-00004B080000}"/>
    <cellStyle name="_ไพศาลกิจซิสเต็ม 6" xfId="18188" xr:uid="{00000000-0005-0000-0000-00004C080000}"/>
    <cellStyle name="_ไพศาลกิจซิสเต็ม_01-21-51_MT บจ. เจ เอส จี" xfId="11480" xr:uid="{00000000-0005-0000-0000-00004D080000}"/>
    <cellStyle name="_ไพศาลกิจซิสเต็ม_02_ปรียะ_รามคำแหง_ก่อสร้างPND" xfId="11481" xr:uid="{00000000-0005-0000-0000-00004E080000}"/>
    <cellStyle name="_ไพศาลกิจซิสเต็ม_04-10-49_นายแพทย์เศรษฐกานต์  อัตถากรพันธ์" xfId="11482" xr:uid="{00000000-0005-0000-0000-00004F080000}"/>
    <cellStyle name="_ไพศาลกิจซิสเต็ม_05-10-49_บจ. เซฟ เทรด อินเตอร์เนชั่นแนล" xfId="11483" xr:uid="{00000000-0005-0000-0000-000050080000}"/>
    <cellStyle name="_ไพศาลกิจซิสเต็ม_05-31-49_Annual บจ.วี อาร์ พลาสติก" xfId="11484" xr:uid="{00000000-0005-0000-0000-000051080000}"/>
    <cellStyle name="_ไพศาลกิจซิสเต็ม_06-30-49_Annual บจ. ธนวรรณ การ์เม้นท์" xfId="11485" xr:uid="{00000000-0005-0000-0000-000052080000}"/>
    <cellStyle name="_ไพศาลกิจซิสเต็ม_07-25-49_Annual บจ. สมพลเบดดิ้ง แอนด์ แมทเทรส อินดัสตรี" xfId="11486" xr:uid="{00000000-0005-0000-0000-000053080000}"/>
    <cellStyle name="_ไพศาลกิจซิสเต็ม_1" xfId="510" xr:uid="{00000000-0005-0000-0000-000054080000}"/>
    <cellStyle name="_ไพศาลกิจซิสเต็ม_1 2" xfId="11487" xr:uid="{00000000-0005-0000-0000-000055080000}"/>
    <cellStyle name="_ไพศาลกิจซิสเต็ม_1 3" xfId="11488" xr:uid="{00000000-0005-0000-0000-000056080000}"/>
    <cellStyle name="_ไพศาลกิจซิสเต็ม_1 4" xfId="11489" xr:uid="{00000000-0005-0000-0000-000057080000}"/>
    <cellStyle name="_ไพศาลกิจซิสเต็ม_1 5" xfId="11490" xr:uid="{00000000-0005-0000-0000-000058080000}"/>
    <cellStyle name="_ไพศาลกิจซิสเต็ม_1 6" xfId="18189" xr:uid="{00000000-0005-0000-0000-000059080000}"/>
    <cellStyle name="_ไพศาลกิจซิสเต็ม_1_01 พ.ต.ท.สมชาย คงตั้งจิตต์_อพาร์ทเม้นท์ให้เช่า_เงินกู้ (L ซื้อตึก) Self Employed" xfId="511" xr:uid="{00000000-0005-0000-0000-00005A080000}"/>
    <cellStyle name="_ไพศาลกิจซิสเต็ม_1_01 พ.ต.ท.สมชาย คงตั้งจิตต์_อพาร์ทเม้นท์ให้เช่า_เงินกู้ (L ซื้อตึก) Self Employed 2" xfId="11491" xr:uid="{00000000-0005-0000-0000-00005B080000}"/>
    <cellStyle name="_ไพศาลกิจซิสเต็ม_1_01 พ.ต.ท.สมชาย คงตั้งจิตต์_อพาร์ทเม้นท์ให้เช่า_เงินกู้ (L ซื้อตึก) Self Employed 3" xfId="11492" xr:uid="{00000000-0005-0000-0000-00005C080000}"/>
    <cellStyle name="_ไพศาลกิจซิสเต็ม_1_01-21-51_MT บจ. เจ เอส จี" xfId="11493" xr:uid="{00000000-0005-0000-0000-00005D080000}"/>
    <cellStyle name="_ไพศาลกิจซิสเต็ม_1_02 นางเฟื่องฟ้า วสุธาสวัสดิ์ (เปลี่ยนแปลง)" xfId="512" xr:uid="{00000000-0005-0000-0000-00005E080000}"/>
    <cellStyle name="_ไพศาลกิจซิสเต็ม_1_02 นางเฟื่องฟ้า วสุธาสวัสดิ์ (เปลี่ยนแปลง) 2" xfId="11494" xr:uid="{00000000-0005-0000-0000-00005F080000}"/>
    <cellStyle name="_ไพศาลกิจซิสเต็ม_1_02 นางเฟื่องฟ้า วสุธาสวัสดิ์ (เปลี่ยนแปลง) 3" xfId="11495" xr:uid="{00000000-0005-0000-0000-000060080000}"/>
    <cellStyle name="_ไพศาลกิจซิสเต็ม_1_02 นางเฟื่องฟ้า วสุธาสวัสดิ์ (เปลี่ยนแปลง) 4" xfId="11496" xr:uid="{00000000-0005-0000-0000-000061080000}"/>
    <cellStyle name="_ไพศาลกิจซิสเต็ม_1_02 นางเฟื่องฟ้า วสุธาสวัสดิ์ (เปลี่ยนแปลง) 5" xfId="11497" xr:uid="{00000000-0005-0000-0000-000062080000}"/>
    <cellStyle name="_ไพศาลกิจซิสเต็ม_1_02_ปรียะ_รามคำแหง_ก่อสร้างPND" xfId="11498" xr:uid="{00000000-0005-0000-0000-000063080000}"/>
    <cellStyle name="_ไพศาลกิจซิสเต็ม_1_03 นางจิตต์ภักดีและนายนวพล" xfId="513" xr:uid="{00000000-0005-0000-0000-000064080000}"/>
    <cellStyle name="_ไพศาลกิจซิสเต็ม_1_03 นางจิตต์ภักดีและนายนวพล 2" xfId="11499" xr:uid="{00000000-0005-0000-0000-000065080000}"/>
    <cellStyle name="_ไพศาลกิจซิสเต็ม_1_03 นางจิตต์ภักดีและนายนวพล 3" xfId="11500" xr:uid="{00000000-0005-0000-0000-000066080000}"/>
    <cellStyle name="_ไพศาลกิจซิสเต็ม_1_03 นางจิตต์ภักดีและนายนวพล 4" xfId="11501" xr:uid="{00000000-0005-0000-0000-000067080000}"/>
    <cellStyle name="_ไพศาลกิจซิสเต็ม_1_03 นางจิตต์ภักดีและนายนวพล 5" xfId="11502" xr:uid="{00000000-0005-0000-0000-000068080000}"/>
    <cellStyle name="_ไพศาลกิจซิสเต็ม_1_03 นายอเนก เต็งเจริญ_ค้าของชำและข้าวสาร_สินเชื่อหมุนเวียน (OD) Self Employed" xfId="514" xr:uid="{00000000-0005-0000-0000-000069080000}"/>
    <cellStyle name="_ไพศาลกิจซิสเต็ม_1_03 นายอเนก เต็งเจริญ_ค้าของชำและข้าวสาร_สินเชื่อหมุนเวียน (OD) Self Employed 2" xfId="11503" xr:uid="{00000000-0005-0000-0000-00006A080000}"/>
    <cellStyle name="_ไพศาลกิจซิสเต็ม_1_03 นายอเนก เต็งเจริญ_ค้าของชำและข้าวสาร_สินเชื่อหมุนเวียน (OD) Self Employed 3" xfId="11504" xr:uid="{00000000-0005-0000-0000-00006B080000}"/>
    <cellStyle name="_ไพศาลกิจซิสเต็ม_1_04 บจ.เอนเทค สิมิลัน_ค้าถังบำบัด_ค้ำประกันซื้อเชื่อ (LG)" xfId="515" xr:uid="{00000000-0005-0000-0000-00006C080000}"/>
    <cellStyle name="_ไพศาลกิจซิสเต็ม_1_04 บจ.เอนเทค สิมิลัน_ค้าถังบำบัด_ค้ำประกันซื้อเชื่อ (LG) 2" xfId="11505" xr:uid="{00000000-0005-0000-0000-00006D080000}"/>
    <cellStyle name="_ไพศาลกิจซิสเต็ม_1_04 บจ.เอนเทค สิมิลัน_ค้าถังบำบัด_ค้ำประกันซื้อเชื่อ (LG) 3" xfId="11506" xr:uid="{00000000-0005-0000-0000-00006E080000}"/>
    <cellStyle name="_ไพศาลกิจซิสเต็ม_1_04 บจ.เอนเทค สิมิลัน_ค้าถังบำบัด_ค้ำประกันซื้อเชื่อ (LG) 4" xfId="11507" xr:uid="{00000000-0005-0000-0000-00006F080000}"/>
    <cellStyle name="_ไพศาลกิจซิสเต็ม_1_04 บจ.เอนเทค สิมิลัน_ค้าถังบำบัด_ค้ำประกันซื้อเชื่อ (LG) 5" xfId="11508" xr:uid="{00000000-0005-0000-0000-000070080000}"/>
    <cellStyle name="_ไพศาลกิจซิสเต็ม_1_04-10-49_นายแพทย์เศรษฐกานต์  อัตถากรพันธ์" xfId="11509" xr:uid="{00000000-0005-0000-0000-000071080000}"/>
    <cellStyle name="_ไพศาลกิจซิสเต็ม_1_05-10-49_บจ. เซฟ เทรด อินเตอร์เนชั่นแนล" xfId="11510" xr:uid="{00000000-0005-0000-0000-000072080000}"/>
    <cellStyle name="_ไพศาลกิจซิสเต็ม_1_05-31-49_Annual บจ.วี อาร์ พลาสติก" xfId="11511" xr:uid="{00000000-0005-0000-0000-000073080000}"/>
    <cellStyle name="_ไพศาลกิจซิสเต็ม_1_06-30-49_Annual บจ. ธนวรรณ การ์เม้นท์" xfId="11512" xr:uid="{00000000-0005-0000-0000-000074080000}"/>
    <cellStyle name="_ไพศาลกิจซิสเต็ม_1_07-25-49_Annual บจ. สมพลเบดดิ้ง แอนด์ แมทเทรส อินดัสตรี" xfId="11513" xr:uid="{00000000-0005-0000-0000-000075080000}"/>
    <cellStyle name="_ไพศาลกิจซิสเต็ม_1_13 แบบฟอร์มจัดชั้น Qualitative" xfId="516" xr:uid="{00000000-0005-0000-0000-000076080000}"/>
    <cellStyle name="_ไพศาลกิจซิสเต็ม_1_13 หจก.ส.ชุ่มชัย ซัพพลาย" xfId="517" xr:uid="{00000000-0005-0000-0000-000077080000}"/>
    <cellStyle name="_ไพศาลกิจซิสเต็ม_1_13 หจก.ส.ชุ่มชัย ซัพพลาย 2" xfId="11514" xr:uid="{00000000-0005-0000-0000-000078080000}"/>
    <cellStyle name="_ไพศาลกิจซิสเต็ม_1_13 หจก.ส.ชุ่มชัย ซัพพลาย 3" xfId="11515" xr:uid="{00000000-0005-0000-0000-000079080000}"/>
    <cellStyle name="_ไพศาลกิจซิสเต็ม_1_13 หจก.ส.ชุ่มชัย ซัพพลาย 4" xfId="11516" xr:uid="{00000000-0005-0000-0000-00007A080000}"/>
    <cellStyle name="_ไพศาลกิจซิสเต็ม_1_13 หจก.ส.ชุ่มชัย ซัพพลาย 5" xfId="11517" xr:uid="{00000000-0005-0000-0000-00007B080000}"/>
    <cellStyle name="_ไพศาลกิจซิสเต็ม_1_164สหกรณ์ออมทรัพย์หน่วยบัญชาการสงครามพิเศษ จำกัด" xfId="518" xr:uid="{00000000-0005-0000-0000-00007C080000}"/>
    <cellStyle name="_ไพศาลกิจซิสเต็ม_1_17 พลตรีพรเทพและนางมัณฑนา" xfId="519" xr:uid="{00000000-0005-0000-0000-00007D080000}"/>
    <cellStyle name="_ไพศาลกิจซิสเต็ม_1_17 พลตรีพรเทพและนางมัณฑนา 2" xfId="11518" xr:uid="{00000000-0005-0000-0000-00007E080000}"/>
    <cellStyle name="_ไพศาลกิจซิสเต็ม_1_17 พลตรีพรเทพและนางมัณฑนา 3" xfId="11519" xr:uid="{00000000-0005-0000-0000-00007F080000}"/>
    <cellStyle name="_ไพศาลกิจซิสเต็ม_1_31 นายสมชาย รุ่งตระกูลชัย" xfId="520" xr:uid="{00000000-0005-0000-0000-000080080000}"/>
    <cellStyle name="_ไพศาลกิจซิสเต็ม_1_31 นายสมชาย รุ่งตระกูลชัย 2" xfId="11520" xr:uid="{00000000-0005-0000-0000-000081080000}"/>
    <cellStyle name="_ไพศาลกิจซิสเต็ม_1_31 นายสมชาย รุ่งตระกูลชัย 3" xfId="11521" xr:uid="{00000000-0005-0000-0000-000082080000}"/>
    <cellStyle name="_ไพศาลกิจซิสเต็ม_1_31 นายสมชาย รุ่งตระกูลชัย 4" xfId="11522" xr:uid="{00000000-0005-0000-0000-000083080000}"/>
    <cellStyle name="_ไพศาลกิจซิสเต็ม_1_31 นายสมชาย รุ่งตระกูลชัย 5" xfId="11523" xr:uid="{00000000-0005-0000-0000-000084080000}"/>
    <cellStyle name="_ไพศาลกิจซิสเต็ม_1_5นายประสิทธิ์นางณรรฐวรรณประภัสสรพิทยา(2)" xfId="521" xr:uid="{00000000-0005-0000-0000-000085080000}"/>
    <cellStyle name="_ไพศาลกิจซิสเต็ม_1_Ann โรงงานสมุดฯ" xfId="11524" xr:uid="{00000000-0005-0000-0000-000086080000}"/>
    <cellStyle name="_ไพศาลกิจซิสเต็ม_1_Annual - บจ.โพลิเมอร์ฯ" xfId="11525" xr:uid="{00000000-0005-0000-0000-000087080000}"/>
    <cellStyle name="_ไพศาลกิจซิสเต็ม_1_Annual Review_ฟรีเท็กซ์" xfId="11526" xr:uid="{00000000-0005-0000-0000-000088080000}"/>
    <cellStyle name="_ไพศาลกิจซิสเต็ม_1_Book1" xfId="11527" xr:uid="{00000000-0005-0000-0000-000089080000}"/>
    <cellStyle name="_ไพศาลกิจซิสเต็ม_1_Book2" xfId="11528" xr:uid="{00000000-0005-0000-0000-00008A080000}"/>
    <cellStyle name="_ไพศาลกิจซิสเต็ม_1_CA Midcap_บจ.วิจิตรณรงค์ งานหินกอง" xfId="11529" xr:uid="{00000000-0005-0000-0000-00008B080000}"/>
    <cellStyle name="_ไพศาลกิจซิสเต็ม_1_CA Platinum 28 ตค48" xfId="11530" xr:uid="{00000000-0005-0000-0000-00008C080000}"/>
    <cellStyle name="_ไพศาลกิจซิสเต็ม_1_CA SMALLCAP_เค.เอ็ม.พร๊อพเพอร์ตี้_ปป49" xfId="11531" xr:uid="{00000000-0005-0000-0000-00008D080000}"/>
    <cellStyle name="_ไพศาลกิจซิสเต็ม_1_CA SMALLCAP_บวรพล" xfId="11532" xr:uid="{00000000-0005-0000-0000-00008E080000}"/>
    <cellStyle name="_ไพศาลกิจซิสเต็ม_1_CA SMALLCAP_พาณิชย์  นพ.สุทัศน์" xfId="11533" xr:uid="{00000000-0005-0000-0000-00008F080000}"/>
    <cellStyle name="_ไพศาลกิจซิสเต็ม_1_CA SMALLCAP_พาณิชย์  นายอิทธิพงศ์ นิมิตชูชัย" xfId="11534" xr:uid="{00000000-0005-0000-0000-000090080000}"/>
    <cellStyle name="_ไพศาลกิจซิสเต็ม_1_CA SMALLCAP_พาณิชย์  บจ.หยี่ต๋า" xfId="11535" xr:uid="{00000000-0005-0000-0000-000091080000}"/>
    <cellStyle name="_ไพศาลกิจซิสเต็ม_1_CA SMALLCAP_พาส409เอ็นจิเนียริ่ง_สุขุมวิทสำโรง" xfId="11536" xr:uid="{00000000-0005-0000-0000-000092080000}"/>
    <cellStyle name="_ไพศาลกิจซิสเต็ม_1_CA SMALLCAP_ยูทีพลาสติก_ปป" xfId="11537" xr:uid="{00000000-0005-0000-0000-000093080000}"/>
    <cellStyle name="_ไพศาลกิจซิสเต็ม_1_CA SMALLCAP_วสันต์" xfId="11538" xr:uid="{00000000-0005-0000-0000-000094080000}"/>
    <cellStyle name="_ไพศาลกิจซิสเต็ม_1_CA SMALLCAP_ศรีพัฒนกิจก่อสร้าง" xfId="11539" xr:uid="{00000000-0005-0000-0000-000095080000}"/>
    <cellStyle name="_ไพศาลกิจซิสเต็ม_1_CA SMALLCAP_ศิริพงษ์ผลิตภัณฑ์ซิเมนต์" xfId="11540" xr:uid="{00000000-0005-0000-0000-000096080000}"/>
    <cellStyle name="_ไพศาลกิจซิสเต็ม_1_CA SMALLCAP_สมายแลนด์" xfId="11541" xr:uid="{00000000-0005-0000-0000-000097080000}"/>
    <cellStyle name="_ไพศาลกิจซิสเต็ม_1_CA SMALLCAP_สินีนาฎ" xfId="11542" xr:uid="{00000000-0005-0000-0000-000098080000}"/>
    <cellStyle name="_ไพศาลกิจซิสเต็ม_1_CA SMALLCAP_หจก_จีกู๊ดวัน" xfId="11543" xr:uid="{00000000-0005-0000-0000-000099080000}"/>
    <cellStyle name="_ไพศาลกิจซิสเต็ม_1_CA SMALLCAP_ไอเดียลคอนซัลแทนท์1" xfId="11544" xr:uid="{00000000-0005-0000-0000-00009A080000}"/>
    <cellStyle name="_ไพศาลกิจซิสเต็ม_1_CA_Mid Cap สกายไลน์ แลบฯ" xfId="11545" xr:uid="{00000000-0005-0000-0000-00009C080000}"/>
    <cellStyle name="_ไพศาลกิจซิสเต็ม_1_CA.สดชื่นเคมี" xfId="522" xr:uid="{00000000-0005-0000-0000-00009B080000}"/>
    <cellStyle name="_ไพศาลกิจซิสเต็ม_1_CAMC_2009_แบล็ก ทิป ไดวิ่ง-ฟอร์มใหม่." xfId="18190" xr:uid="{00000000-0005-0000-0000-00009D080000}"/>
    <cellStyle name="_ไพศาลกิจซิสเต็ม_1_cfกำลังการผลิต อโยธยา ฟู้ด 1" xfId="523" xr:uid="{00000000-0005-0000-0000-00009E080000}"/>
    <cellStyle name="_ไพศาลกิจซิสเต็ม_1_CJ03-0000 บจ แอพพลายเค็ม (ป)" xfId="524" xr:uid="{00000000-0005-0000-0000-00009F080000}"/>
    <cellStyle name="_ไพศาลกิจซิสเต็ม_1_CRR_นายนิพนธ์  รจเรขไพจิต" xfId="11546" xr:uid="{00000000-0005-0000-0000-0000A0080000}"/>
    <cellStyle name="_ไพศาลกิจซิสเต็ม_1_Feb09-ลี้นำสิน ปี52-พี่ติ๊ก" xfId="18191" xr:uid="{00000000-0005-0000-0000-0000A1080000}"/>
    <cellStyle name="_ไพศาลกิจซิสเต็ม_1_FROM_Qualitative ระเบียบ42_50" xfId="11547" xr:uid="{00000000-0005-0000-0000-0000A2080000}"/>
    <cellStyle name="_ไพศาลกิจซิสเต็ม_1_Maduzi spreadsheet" xfId="11548" xr:uid="{00000000-0005-0000-0000-0000A3080000}"/>
    <cellStyle name="_ไพศาลกิจซิสเต็ม_1_Q วัฒนาฯ 2011" xfId="18192" xr:uid="{00000000-0005-0000-0000-0000A4080000}"/>
    <cellStyle name="_ไพศาลกิจซิสเต็ม_1_Self Employ_ประพันธ์" xfId="11549" xr:uid="{00000000-0005-0000-0000-0000A5080000}"/>
    <cellStyle name="_ไพศาลกิจซิสเต็ม_1_Self Employ_วิทยา" xfId="11550" xr:uid="{00000000-0005-0000-0000-0000A6080000}"/>
    <cellStyle name="_ไพศาลกิจซิสเต็ม_1_Self Employ_สุลัย" xfId="11551" xr:uid="{00000000-0005-0000-0000-0000A7080000}"/>
    <cellStyle name="_ไพศาลกิจซิสเต็ม_1_Self Employ_อภิชัย" xfId="11552" xr:uid="{00000000-0005-0000-0000-0000A8080000}"/>
    <cellStyle name="_ไพศาลกิจซิสเต็ม_1_Self Employ_อภิชัย.xls แผนภูมิ 1" xfId="11553" xr:uid="{00000000-0005-0000-0000-0000A9080000}"/>
    <cellStyle name="_ไพศาลกิจซิสเต็ม_1_self- นายชวลิตฯ" xfId="11554" xr:uid="{00000000-0005-0000-0000-0000AA080000}"/>
    <cellStyle name="_ไพศาลกิจซิสเต็ม_1_Selfนางเรียมใจ(สำนักพหล)" xfId="11555" xr:uid="{00000000-0005-0000-0000-0000AB080000}"/>
    <cellStyle name="_ไพศาลกิจซิสเต็ม_1_Small Cap_นางดวงตา" xfId="525" xr:uid="{00000000-0005-0000-0000-0000AC080000}"/>
    <cellStyle name="_ไพศาลกิจซิสเต็ม_1_Small Cap_นางดวงตา 2" xfId="11556" xr:uid="{00000000-0005-0000-0000-0000AD080000}"/>
    <cellStyle name="_ไพศาลกิจซิสเต็ม_1_Small Cap_นางดวงตา 3" xfId="11557" xr:uid="{00000000-0005-0000-0000-0000AE080000}"/>
    <cellStyle name="_ไพศาลกิจซิสเต็ม_1_Small Cap_นางดวงตา_AN บจก.ไทยโมโนเรล . NEW." xfId="11558" xr:uid="{00000000-0005-0000-0000-0000AF080000}"/>
    <cellStyle name="_ไพศาลกิจซิสเต็ม_1_Small Cap_นางดวงตา_Annual - บจ.โพลิเมอร์ฯ" xfId="11559" xr:uid="{00000000-0005-0000-0000-0000B0080000}"/>
    <cellStyle name="_ไพศาลกิจซิสเต็ม_1_Small Cap_นางดวงตา_Book1" xfId="11560" xr:uid="{00000000-0005-0000-0000-0000B1080000}"/>
    <cellStyle name="_ไพศาลกิจซิสเต็ม_1_Small Cap_นางดวงตา_CA SMALLCAP_เค.เอ็ม.พร๊อพเพอร์ตี้_ปป49" xfId="11561" xr:uid="{00000000-0005-0000-0000-0000B2080000}"/>
    <cellStyle name="_ไพศาลกิจซิสเต็ม_1_Small Cap_นางดวงตา_CA SMALLCAP_พาณิชย์  นพ.สุทัศน์" xfId="11562" xr:uid="{00000000-0005-0000-0000-0000B3080000}"/>
    <cellStyle name="_ไพศาลกิจซิสเต็ม_1_Small Cap_นางดวงตา_CA SMALLCAP_พาส409เอ็นจิเนียริ่ง_สุขุมวิทสำโรง" xfId="11563" xr:uid="{00000000-0005-0000-0000-0000B4080000}"/>
    <cellStyle name="_ไพศาลกิจซิสเต็ม_1_Small Cap_นางดวงตา_CA SMALLCAP_มัชรูม_ธาตุทอง" xfId="11564" xr:uid="{00000000-0005-0000-0000-0000B5080000}"/>
    <cellStyle name="_ไพศาลกิจซิสเต็ม_1_Small Cap_นางดวงตา_CA SMALLCAP_มัชรูม_ธาตุทอง_CA SMALLCAP_ยูทีพลาสติก_ปป" xfId="11565" xr:uid="{00000000-0005-0000-0000-0000B6080000}"/>
    <cellStyle name="_ไพศาลกิจซิสเต็ม_1_Small Cap_นางดวงตา_CA SMALLCAP_มัชรูม_ธาตุทอง_CA SMALLCAP_ศิริพงษ์ผลิตภัณฑ์ซิเมนต์" xfId="11566" xr:uid="{00000000-0005-0000-0000-0000B7080000}"/>
    <cellStyle name="_ไพศาลกิจซิสเต็ม_1_Small Cap_นางดวงตา_CA SMALLCAP_มัชรูม_ธาตุทอง_CA SMALLCAP_ศิริพงษ์ผลิตภัณฑ์ซิเมนต์_ปป" xfId="11567" xr:uid="{00000000-0005-0000-0000-0000B8080000}"/>
    <cellStyle name="_ไพศาลกิจซิสเต็ม_1_Small Cap_นางดวงตา_CA SMALLCAP_มัชรูม_ธาตุทอง_Self Employ_อภิชัย" xfId="11568" xr:uid="{00000000-0005-0000-0000-0000B9080000}"/>
    <cellStyle name="_ไพศาลกิจซิสเต็ม_1_Small Cap_นางดวงตา_CA SMALLCAP_มัชรูม_ธาตุทอง_บีเอ็มลักกี้2" xfId="11569" xr:uid="{00000000-0005-0000-0000-0000BA080000}"/>
    <cellStyle name="_ไพศาลกิจซิสเต็ม_1_Small Cap_นางดวงตา_CA SMALLCAP_ศรีพัฒนกิจก่อสร้าง" xfId="11570" xr:uid="{00000000-0005-0000-0000-0000BB080000}"/>
    <cellStyle name="_ไพศาลกิจซิสเต็ม_1_Small Cap_นางดวงตา_CA SMALLCAP_ศิริพงษ์ผลิตภัณฑ์ซิเมนต์" xfId="11571" xr:uid="{00000000-0005-0000-0000-0000BC080000}"/>
    <cellStyle name="_ไพศาลกิจซิสเต็ม_1_Small Cap_นางดวงตา_CA SMALLCAP_สินีนาฎ" xfId="11572" xr:uid="{00000000-0005-0000-0000-0000BD080000}"/>
    <cellStyle name="_ไพศาลกิจซิสเต็ม_1_Small Cap_นางดวงตา_CA SMALLCAP_หจก_จีกู๊ดวัน" xfId="11573" xr:uid="{00000000-0005-0000-0000-0000BE080000}"/>
    <cellStyle name="_ไพศาลกิจซิสเต็ม_1_Small Cap_นางดวงตา_CA SMALLCAP_เอสวีเอ็นจิเนียริ่ง" xfId="11574" xr:uid="{00000000-0005-0000-0000-0000BF080000}"/>
    <cellStyle name="_ไพศาลกิจซิสเต็ม_1_Small Cap_นางดวงตา_Self_ลัดดา_ขายของเด็กเล่น_วังบูรพา" xfId="526" xr:uid="{00000000-0005-0000-0000-0000C0080000}"/>
    <cellStyle name="_ไพศาลกิจซิสเต็ม_1_Small Cap_นางดวงตา_SME_บจ.เจ้าคุณ พาสท์แอนด์เซอร์วิส_ซ่อมรถยกง_หัวตะเข้ลาดกระบัง" xfId="527" xr:uid="{00000000-0005-0000-0000-0000C1080000}"/>
    <cellStyle name="_ไพศาลกิจซิสเต็ม_1_Small Cap_นางดวงตา_SME_บจ.เชิงชัย_รับเหมาก่อสร้าง__แจ้งวัฒนะ" xfId="528" xr:uid="{00000000-0005-0000-0000-0000C2080000}"/>
    <cellStyle name="_ไพศาลกิจซิสเต็ม_1_Small Cap_นางดวงตา_SME_บจ.ดานิลี่ ฟาร์ อีสต์_ผลิตโครงสร้างโลหะ_สะพานควาย" xfId="529" xr:uid="{00000000-0005-0000-0000-0000C3080000}"/>
    <cellStyle name="_ไพศาลกิจซิสเต็ม_1_Small Cap_นางดวงตา_SME_บจ.ดานิลี่ ฟาร์ อีสต์_ผลิตโครงสร้างโลหะ_สะพานควาย_01-21-51_MT บจ. เจ เอส จี" xfId="11575" xr:uid="{00000000-0005-0000-0000-0000C4080000}"/>
    <cellStyle name="_ไพศาลกิจซิสเต็ม_1_Small Cap_นางดวงตา_SME_บจ.ดานิลี่ ฟาร์ อีสต์_ผลิตโครงสร้างโลหะ_สะพานควาย_FROM_Qualitative ระเบียบ42_50" xfId="11576" xr:uid="{00000000-0005-0000-0000-0000C5080000}"/>
    <cellStyle name="_ไพศาลกิจซิสเต็ม_1_Small Cap_นางดวงตา_SME_บจ.บีทามส์ โซลูชั่น_ออกแบบติดตั้งระบบบำรุงรักษา_ย่อยคลองตัน" xfId="530" xr:uid="{00000000-0005-0000-0000-0000C6080000}"/>
    <cellStyle name="_ไพศาลกิจซิสเต็ม_1_Small Cap_นางดวงตา_SME_บจ.รักษ์วิศวกรรม_รับจ้างวางระบบ_สี่แยกอ่อนนุช" xfId="531" xr:uid="{00000000-0005-0000-0000-0000C7080000}"/>
    <cellStyle name="_ไพศาลกิจซิสเต็ม_1_Small Cap_นางดวงตา_SME_บจ.ส.วารินบริการ_ปั๊มน้ำมัน_ธรรมศาสตร์รังสิต" xfId="532" xr:uid="{00000000-0005-0000-0000-0000C8080000}"/>
    <cellStyle name="_ไพศาลกิจซิสเต็ม_1_Small Cap_นางดวงตา_ซิกม่าดีไซน์1" xfId="11577" xr:uid="{00000000-0005-0000-0000-0000C9080000}"/>
    <cellStyle name="_ไพศาลกิจซิสเต็ม_1_Small Cap_นางดวงตา_ดับเบิ้ลโกลด์2" xfId="11578" xr:uid="{00000000-0005-0000-0000-0000CA080000}"/>
    <cellStyle name="_ไพศาลกิจซิสเต็ม_1_Small Cap_นางดวงตา_ตัวอย่าง LBD" xfId="11579" xr:uid="{00000000-0005-0000-0000-0000CB080000}"/>
    <cellStyle name="_ไพศาลกิจซิสเต็ม_1_Small Cap_นางดวงตา_ถนนจันทน์-สมบูรณ์" xfId="11580" xr:uid="{00000000-0005-0000-0000-0000CC080000}"/>
    <cellStyle name="_ไพศาลกิจซิสเต็ม_1_Small Cap_นางดวงตา_เปลี่ยนแปลง-เอสซีแอลฯ" xfId="11581" xr:uid="{00000000-0005-0000-0000-0000CD080000}"/>
    <cellStyle name="_ไพศาลกิจซิสเต็ม_1_Small Cap_นางดวงตา_มาดูซิA1-A3" xfId="11582" xr:uid="{00000000-0005-0000-0000-0000CE080000}"/>
    <cellStyle name="_ไพศาลกิจซิสเต็ม_1_Small Cap_นางดวงตา_วิเชียรไดนามิค3" xfId="11583" xr:uid="{00000000-0005-0000-0000-0000CF080000}"/>
    <cellStyle name="_ไพศาลกิจซิสเต็ม_1_Small Cap_นางดวงตา_อส6" xfId="533" xr:uid="{00000000-0005-0000-0000-0000D0080000}"/>
    <cellStyle name="_ไพศาลกิจซิสเต็ม_1_Spread Sheet SEM1" xfId="11584" xr:uid="{00000000-0005-0000-0000-0000D1080000}"/>
    <cellStyle name="_ไพศาลกิจซิสเต็ม_1_Spread Sheet SME3.1" xfId="11585" xr:uid="{00000000-0005-0000-0000-0000D2080000}"/>
    <cellStyle name="_ไพศาลกิจซิสเต็ม_1_TDR CAMC V.I.International 7-4-255244(ต.ย.)" xfId="18193" xr:uid="{00000000-0005-0000-0000-0000D3080000}"/>
    <cellStyle name="_ไพศาลกิจซิสเต็ม_1_TDR CAMC เพทาย 2009" xfId="18194" xr:uid="{00000000-0005-0000-0000-0000D4080000}"/>
    <cellStyle name="_ไพศาลกิจซิสเต็ม_1_TDR09072552" xfId="18195" xr:uid="{00000000-0005-0000-0000-0000D5080000}"/>
    <cellStyle name="_ไพศาลกิจซิสเต็ม_1_ซิกม่าดีไซน์1" xfId="11586" xr:uid="{00000000-0005-0000-0000-0000D6080000}"/>
    <cellStyle name="_ไพศาลกิจซิสเต็ม_1_เซไกคัลเลอร์" xfId="11587" xr:uid="{00000000-0005-0000-0000-0000D7080000}"/>
    <cellStyle name="_ไพศาลกิจซิสเต็ม_1_ดร.พิเชษฐ_edit" xfId="11588" xr:uid="{00000000-0005-0000-0000-0000D8080000}"/>
    <cellStyle name="_ไพศาลกิจซิสเต็ม_1_ดับเบิ้ลโกลด์2" xfId="11589" xr:uid="{00000000-0005-0000-0000-0000D9080000}"/>
    <cellStyle name="_ไพศาลกิจซิสเต็ม_1_ตัวอย่าง LBD" xfId="11590" xr:uid="{00000000-0005-0000-0000-0000DA080000}"/>
    <cellStyle name="_ไพศาลกิจซิสเต็ม_1_ถนนจันทน์-สมบูรณ์" xfId="11591" xr:uid="{00000000-0005-0000-0000-0000DB080000}"/>
    <cellStyle name="_ไพศาลกิจซิสเต็ม_1_ทบทวนTDR CAMC V.I.International 7-4-52" xfId="18196" xr:uid="{00000000-0005-0000-0000-0000DC080000}"/>
    <cellStyle name="_ไพศาลกิจซิสเต็ม_1_ธันยาภรณ์" xfId="11592" xr:uid="{00000000-0005-0000-0000-0000DD080000}"/>
    <cellStyle name="_ไพศาลกิจซิสเต็ม_1_นส วาสนา นิพพยะ" xfId="534" xr:uid="{00000000-0005-0000-0000-0000DE080000}"/>
    <cellStyle name="_ไพศาลกิจซิสเต็ม_1_นายธวัชชัย เจริญชัยชนะกิจ" xfId="535" xr:uid="{00000000-0005-0000-0000-0000DF080000}"/>
    <cellStyle name="_ไพศาลกิจซิสเต็ม_1_นายภูริพงศ์  รงศิริกุล" xfId="11593" xr:uid="{00000000-0005-0000-0000-0000E0080000}"/>
    <cellStyle name="_ไพศาลกิจซิสเต็ม_1_แนบพะงัน 3" xfId="18197" xr:uid="{00000000-0005-0000-0000-0000E1080000}"/>
    <cellStyle name="_ไพศาลกิจซิสเต็ม_1_บจก_เรือนไม้น้ำ(หอพัก)7ปี" xfId="536" xr:uid="{00000000-0005-0000-0000-0000E2080000}"/>
    <cellStyle name="_ไพศาลกิจซิสเต็ม_1_บจก_เรือนไม้น้ำ(หอพัก)7ปี 2" xfId="11594" xr:uid="{00000000-0005-0000-0000-0000E3080000}"/>
    <cellStyle name="_ไพศาลกิจซิสเต็ม_1_บจก_เรือนไม้น้ำ(หอพัก)7ปี 3" xfId="11595" xr:uid="{00000000-0005-0000-0000-0000E4080000}"/>
    <cellStyle name="_ไพศาลกิจซิสเต็ม_1_บจก_เรือนไม้น้ำ(หอพัก)7ปี_Annual - บจ.โพลิเมอร์ฯ" xfId="11596" xr:uid="{00000000-0005-0000-0000-0000E5080000}"/>
    <cellStyle name="_ไพศาลกิจซิสเต็ม_1_บจก_เรือนไม้น้ำ(หอพัก)7ปี_Book1" xfId="11597" xr:uid="{00000000-0005-0000-0000-0000E6080000}"/>
    <cellStyle name="_ไพศาลกิจซิสเต็ม_1_บจก_เรือนไม้น้ำ(หอพัก)7ปี_CA SMALLCAP_เค.เอ็ม.พร๊อพเพอร์ตี้_ปป49" xfId="11598" xr:uid="{00000000-0005-0000-0000-0000E7080000}"/>
    <cellStyle name="_ไพศาลกิจซิสเต็ม_1_บจก_เรือนไม้น้ำ(หอพัก)7ปี_CA SMALLCAP_พาณิชย์  นพ.สุทัศน์" xfId="11599" xr:uid="{00000000-0005-0000-0000-0000E8080000}"/>
    <cellStyle name="_ไพศาลกิจซิสเต็ม_1_บจก_เรือนไม้น้ำ(หอพัก)7ปี_CA SMALLCAP_พาส409เอ็นจิเนียริ่ง_สุขุมวิทสำโรง" xfId="11600" xr:uid="{00000000-0005-0000-0000-0000E9080000}"/>
    <cellStyle name="_ไพศาลกิจซิสเต็ม_1_บจก_เรือนไม้น้ำ(หอพัก)7ปี_CA SMALLCAP_มัชรูม_ธาตุทอง" xfId="11601" xr:uid="{00000000-0005-0000-0000-0000EA080000}"/>
    <cellStyle name="_ไพศาลกิจซิสเต็ม_1_บจก_เรือนไม้น้ำ(หอพัก)7ปี_CA SMALLCAP_มัชรูม_ธาตุทอง_CA SMALLCAP_ยูทีพลาสติก_ปป" xfId="11602" xr:uid="{00000000-0005-0000-0000-0000EB080000}"/>
    <cellStyle name="_ไพศาลกิจซิสเต็ม_1_บจก_เรือนไม้น้ำ(หอพัก)7ปี_CA SMALLCAP_มัชรูม_ธาตุทอง_CA SMALLCAP_ศิริพงษ์ผลิตภัณฑ์ซิเมนต์" xfId="11603" xr:uid="{00000000-0005-0000-0000-0000EC080000}"/>
    <cellStyle name="_ไพศาลกิจซิสเต็ม_1_บจก_เรือนไม้น้ำ(หอพัก)7ปี_CA SMALLCAP_มัชรูม_ธาตุทอง_CA SMALLCAP_ศิริพงษ์ผลิตภัณฑ์ซิเมนต์_ปป" xfId="11604" xr:uid="{00000000-0005-0000-0000-0000ED080000}"/>
    <cellStyle name="_ไพศาลกิจซิสเต็ม_1_บจก_เรือนไม้น้ำ(หอพัก)7ปี_CA SMALLCAP_มัชรูม_ธาตุทอง_Self Employ_อภิชัย" xfId="11605" xr:uid="{00000000-0005-0000-0000-0000EE080000}"/>
    <cellStyle name="_ไพศาลกิจซิสเต็ม_1_บจก_เรือนไม้น้ำ(หอพัก)7ปี_CA SMALLCAP_มัชรูม_ธาตุทอง_บีเอ็มลักกี้2" xfId="11606" xr:uid="{00000000-0005-0000-0000-0000EF080000}"/>
    <cellStyle name="_ไพศาลกิจซิสเต็ม_1_บจก_เรือนไม้น้ำ(หอพัก)7ปี_CA SMALLCAP_ศรีพัฒนกิจก่อสร้าง" xfId="11607" xr:uid="{00000000-0005-0000-0000-0000F0080000}"/>
    <cellStyle name="_ไพศาลกิจซิสเต็ม_1_บจก_เรือนไม้น้ำ(หอพัก)7ปี_CA SMALLCAP_ศิริพงษ์ผลิตภัณฑ์ซิเมนต์" xfId="11608" xr:uid="{00000000-0005-0000-0000-0000F1080000}"/>
    <cellStyle name="_ไพศาลกิจซิสเต็ม_1_บจก_เรือนไม้น้ำ(หอพัก)7ปี_CA SMALLCAP_สินีนาฎ" xfId="11609" xr:uid="{00000000-0005-0000-0000-0000F2080000}"/>
    <cellStyle name="_ไพศาลกิจซิสเต็ม_1_บจก_เรือนไม้น้ำ(หอพัก)7ปี_CA SMALLCAP_หจก_จีกู๊ดวัน" xfId="11610" xr:uid="{00000000-0005-0000-0000-0000F3080000}"/>
    <cellStyle name="_ไพศาลกิจซิสเต็ม_1_บจก_เรือนไม้น้ำ(หอพัก)7ปี_CA SMALLCAP_เอสวีเอ็นจิเนียริ่ง" xfId="11611" xr:uid="{00000000-0005-0000-0000-0000F4080000}"/>
    <cellStyle name="_ไพศาลกิจซิสเต็ม_1_บจก_เรือนไม้น้ำ(หอพัก)7ปี_Self_ลัดดา_ขายของเด็กเล่น_วังบูรพา" xfId="537" xr:uid="{00000000-0005-0000-0000-0000F5080000}"/>
    <cellStyle name="_ไพศาลกิจซิสเต็ม_1_บจก_เรือนไม้น้ำ(หอพัก)7ปี_SME_บจ.เจ้าคุณ พาสท์แอนด์เซอร์วิส_ซ่อมรถยกง_หัวตะเข้ลาดกระบัง" xfId="538" xr:uid="{00000000-0005-0000-0000-0000F6080000}"/>
    <cellStyle name="_ไพศาลกิจซิสเต็ม_1_บจก_เรือนไม้น้ำ(หอพัก)7ปี_SME_บจ.เชิงชัย_รับเหมาก่อสร้าง__แจ้งวัฒนะ" xfId="539" xr:uid="{00000000-0005-0000-0000-0000F7080000}"/>
    <cellStyle name="_ไพศาลกิจซิสเต็ม_1_บจก_เรือนไม้น้ำ(หอพัก)7ปี_SME_บจ.ดานิลี่ ฟาร์ อีสต์_ผลิตโครงสร้างโลหะ_สะพานควาย" xfId="540" xr:uid="{00000000-0005-0000-0000-0000F8080000}"/>
    <cellStyle name="_ไพศาลกิจซิสเต็ม_1_บจก_เรือนไม้น้ำ(หอพัก)7ปี_SME_บจ.ดานิลี่ ฟาร์ อีสต์_ผลิตโครงสร้างโลหะ_สะพานควาย_01-21-51_MT บจ. เจ เอส จี" xfId="11612" xr:uid="{00000000-0005-0000-0000-0000F9080000}"/>
    <cellStyle name="_ไพศาลกิจซิสเต็ม_1_บจก_เรือนไม้น้ำ(หอพัก)7ปี_SME_บจ.ดานิลี่ ฟาร์ อีสต์_ผลิตโครงสร้างโลหะ_สะพานควาย_FROM_Qualitative ระเบียบ42_50" xfId="11613" xr:uid="{00000000-0005-0000-0000-0000FA080000}"/>
    <cellStyle name="_ไพศาลกิจซิสเต็ม_1_บจก_เรือนไม้น้ำ(หอพัก)7ปี_SME_บจ.บีทามส์ โซลูชั่น_ออกแบบติดตั้งระบบบำรุงรักษา_ย่อยคลองตัน" xfId="541" xr:uid="{00000000-0005-0000-0000-0000FB080000}"/>
    <cellStyle name="_ไพศาลกิจซิสเต็ม_1_บจก_เรือนไม้น้ำ(หอพัก)7ปี_SME_บจ.รักษ์วิศวกรรม_รับจ้างวางระบบ_สี่แยกอ่อนนุช" xfId="542" xr:uid="{00000000-0005-0000-0000-0000FC080000}"/>
    <cellStyle name="_ไพศาลกิจซิสเต็ม_1_บจก_เรือนไม้น้ำ(หอพัก)7ปี_SME_บจ.ส.วารินบริการ_ปั๊มน้ำมัน_ธรรมศาสตร์รังสิต" xfId="543" xr:uid="{00000000-0005-0000-0000-0000FD080000}"/>
    <cellStyle name="_ไพศาลกิจซิสเต็ม_1_บจก_เรือนไม้น้ำ(หอพัก)7ปี_ซิกม่าดีไซน์1" xfId="11614" xr:uid="{00000000-0005-0000-0000-0000FE080000}"/>
    <cellStyle name="_ไพศาลกิจซิสเต็ม_1_บจก_เรือนไม้น้ำ(หอพัก)7ปี_ดับเบิ้ลโกลด์2" xfId="11615" xr:uid="{00000000-0005-0000-0000-0000FF080000}"/>
    <cellStyle name="_ไพศาลกิจซิสเต็ม_1_บจก_เรือนไม้น้ำ(หอพัก)7ปี_ตัวอย่าง LBD" xfId="11616" xr:uid="{00000000-0005-0000-0000-000000090000}"/>
    <cellStyle name="_ไพศาลกิจซิสเต็ม_1_บจก_เรือนไม้น้ำ(หอพัก)7ปี_ถนนจันทน์-สมบูรณ์" xfId="11617" xr:uid="{00000000-0005-0000-0000-000001090000}"/>
    <cellStyle name="_ไพศาลกิจซิสเต็ม_1_บจก_เรือนไม้น้ำ(หอพัก)7ปี_เปลี่ยนแปลง-เอสซีแอลฯ" xfId="11618" xr:uid="{00000000-0005-0000-0000-000002090000}"/>
    <cellStyle name="_ไพศาลกิจซิสเต็ม_1_บจก_เรือนไม้น้ำ(หอพัก)7ปี_มาดูซิA1-A3" xfId="11619" xr:uid="{00000000-0005-0000-0000-000003090000}"/>
    <cellStyle name="_ไพศาลกิจซิสเต็ม_1_บจก_เรือนไม้น้ำ(หอพัก)7ปี_วิเชียรไดนามิค3" xfId="11620" xr:uid="{00000000-0005-0000-0000-000004090000}"/>
    <cellStyle name="_ไพศาลกิจซิสเต็ม_1_บจก_เรือนไม้น้ำ(หอพัก)7ปี_อส6" xfId="544" xr:uid="{00000000-0005-0000-0000-000005090000}"/>
    <cellStyle name="_ไพศาลกิจซิสเต็ม_1_บจก_อึ้งประภากร" xfId="11621" xr:uid="{00000000-0005-0000-0000-000006090000}"/>
    <cellStyle name="_ไพศาลกิจซิสเต็ม_1_บจก_อึ้งประภากร_01-21-51_MT บจ. เจ เอส จี" xfId="11622" xr:uid="{00000000-0005-0000-0000-000007090000}"/>
    <cellStyle name="_ไพศาลกิจซิสเต็ม_1_บจก_อึ้งประภากร_Annual - บจ.โพลิเมอร์ฯ" xfId="11623" xr:uid="{00000000-0005-0000-0000-000008090000}"/>
    <cellStyle name="_ไพศาลกิจซิสเต็ม_1_บจก_อึ้งประภากร_Book1" xfId="11624" xr:uid="{00000000-0005-0000-0000-000009090000}"/>
    <cellStyle name="_ไพศาลกิจซิสเต็ม_1_บจก_อึ้งประภากร_CA SMALLCAP_เค.เอ็ม.พร๊อพเพอร์ตี้_ปป49" xfId="11625" xr:uid="{00000000-0005-0000-0000-00000A090000}"/>
    <cellStyle name="_ไพศาลกิจซิสเต็ม_1_บจก_อึ้งประภากร_CA SMALLCAP_ศรีพัฒนกิจก่อสร้าง" xfId="11626" xr:uid="{00000000-0005-0000-0000-00000B090000}"/>
    <cellStyle name="_ไพศาลกิจซิสเต็ม_1_บจก_อึ้งประภากร_CA SMALLCAP_ศิริพงษ์ผลิตภัณฑ์ซิเมนต์" xfId="11627" xr:uid="{00000000-0005-0000-0000-00000C090000}"/>
    <cellStyle name="_ไพศาลกิจซิสเต็ม_1_บจก_อึ้งประภากร_CA SMALLCAP_สินีนาฎ" xfId="11628" xr:uid="{00000000-0005-0000-0000-00000D090000}"/>
    <cellStyle name="_ไพศาลกิจซิสเต็ม_1_บจก_อึ้งประภากร_CA SMALLCAP_หจก_จีกู๊ดวัน" xfId="11629" xr:uid="{00000000-0005-0000-0000-00000E090000}"/>
    <cellStyle name="_ไพศาลกิจซิสเต็ม_1_บจก_อึ้งประภากร_CA SMALLCAP_เอสวีเอ็นจิเนียริ่ง" xfId="11630" xr:uid="{00000000-0005-0000-0000-00000F090000}"/>
    <cellStyle name="_ไพศาลกิจซิสเต็ม_1_บจก_อึ้งประภากร_ซิกม่าดีไซน์1" xfId="11631" xr:uid="{00000000-0005-0000-0000-000010090000}"/>
    <cellStyle name="_ไพศาลกิจซิสเต็ม_1_บจก_อึ้งประภากร_ดับเบิ้ลโกลด์2" xfId="11632" xr:uid="{00000000-0005-0000-0000-000011090000}"/>
    <cellStyle name="_ไพศาลกิจซิสเต็ม_1_บจก_อึ้งประภากร_ถนนจันทน์-สมบูรณ์" xfId="11633" xr:uid="{00000000-0005-0000-0000-000012090000}"/>
    <cellStyle name="_ไพศาลกิจซิสเต็ม_1_บจก_อึ้งประภากร_นายภูริพงศ์  รงศิริกุล" xfId="11634" xr:uid="{00000000-0005-0000-0000-000013090000}"/>
    <cellStyle name="_ไพศาลกิจซิสเต็ม_1_บจก_อึ้งประภากร_เปลี่ยนแปลง - บจ.เอ็กเซลล์ฯ" xfId="11635" xr:uid="{00000000-0005-0000-0000-000014090000}"/>
    <cellStyle name="_ไพศาลกิจซิสเต็ม_1_บจก_อึ้งประภากร_มาดูซิA1-A3" xfId="11636" xr:uid="{00000000-0005-0000-0000-000015090000}"/>
    <cellStyle name="_ไพศาลกิจซิสเต็ม_1_บริษัท เค.เอส.อี คอนสตรัคชั่น  จำกัด. Full From.ส่งพี่อู้ด." xfId="11637" xr:uid="{00000000-0005-0000-0000-000016090000}"/>
    <cellStyle name="_ไพศาลกิจซิสเต็ม_1_บุญชู (หมู)" xfId="11638" xr:uid="{00000000-0005-0000-0000-000017090000}"/>
    <cellStyle name="_ไพศาลกิจซิสเต็ม_1_ปานดวงใจ" xfId="11639" xr:uid="{00000000-0005-0000-0000-000018090000}"/>
    <cellStyle name="_ไพศาลกิจซิสเต็ม_1_เปลี่ยนแปลง - บจ.เอ็กเซลล์ฯ" xfId="11640" xr:uid="{00000000-0005-0000-0000-000019090000}"/>
    <cellStyle name="_ไพศาลกิจซิสเต็ม_1_เปลี่ยนแปลง-เอสซีแอลฯ" xfId="11641" xr:uid="{00000000-0005-0000-0000-00001A090000}"/>
    <cellStyle name="_ไพศาลกิจซิสเต็ม_1_มร.26 นพ.สุทัศน์" xfId="11642" xr:uid="{00000000-0005-0000-0000-00001B090000}"/>
    <cellStyle name="_ไพศาลกิจซิสเต็ม_1_แลนด์ &amp; ดรีม (CA)" xfId="11643" xr:uid="{00000000-0005-0000-0000-00001C090000}"/>
    <cellStyle name="_ไพศาลกิจซิสเต็ม_1_วันทนา ดุษฎีวณิชสุข" xfId="11644" xr:uid="{00000000-0005-0000-0000-00001D090000}"/>
    <cellStyle name="_ไพศาลกิจซิสเต็ม_1_วิเชียรไดนามิค3" xfId="11645" xr:uid="{00000000-0005-0000-0000-00001E090000}"/>
    <cellStyle name="_ไพศาลกิจซิสเต็ม_1_วุฒิภัณฑ์-บางแค(ร้บรองเครดิต)" xfId="18198" xr:uid="{00000000-0005-0000-0000-00001F090000}"/>
    <cellStyle name="_ไพศาลกิจซิสเต็ม_1_ศรีพัฒนกิจก่อสร้าง-new" xfId="11646" xr:uid="{00000000-0005-0000-0000-000020090000}"/>
    <cellStyle name="_ไพศาลกิจซิสเต็ม_1_อินโนวา ซอฟท์แวร์" xfId="11647" xr:uid="{00000000-0005-0000-0000-000021090000}"/>
    <cellStyle name="_ไพศาลกิจซิสเต็ม_13 แบบฟอร์มจัดชั้น Qualitative" xfId="545" xr:uid="{00000000-0005-0000-0000-000022090000}"/>
    <cellStyle name="_ไพศาลกิจซิสเต็ม_164สหกรณ์ออมทรัพย์หน่วยบัญชาการสงครามพิเศษ จำกัด" xfId="546" xr:uid="{00000000-0005-0000-0000-000023090000}"/>
    <cellStyle name="_ไพศาลกิจซิสเต็ม_2" xfId="547" xr:uid="{00000000-0005-0000-0000-000024090000}"/>
    <cellStyle name="_ไพศาลกิจซิสเต็ม_2 2" xfId="11648" xr:uid="{00000000-0005-0000-0000-000025090000}"/>
    <cellStyle name="_ไพศาลกิจซิสเต็ม_2 2 2" xfId="18199" xr:uid="{00000000-0005-0000-0000-000026090000}"/>
    <cellStyle name="_ไพศาลกิจซิสเต็ม_2 2 3" xfId="18200" xr:uid="{00000000-0005-0000-0000-000027090000}"/>
    <cellStyle name="_ไพศาลกิจซิสเต็ม_2 2 4" xfId="18201" xr:uid="{00000000-0005-0000-0000-000028090000}"/>
    <cellStyle name="_ไพศาลกิจซิสเต็ม_2 3" xfId="11649" xr:uid="{00000000-0005-0000-0000-000029090000}"/>
    <cellStyle name="_ไพศาลกิจซิสเต็ม_2 3 2" xfId="18202" xr:uid="{00000000-0005-0000-0000-00002A090000}"/>
    <cellStyle name="_ไพศาลกิจซิสเต็ม_2 3 3" xfId="18203" xr:uid="{00000000-0005-0000-0000-00002B090000}"/>
    <cellStyle name="_ไพศาลกิจซิสเต็ม_2 3 4" xfId="18204" xr:uid="{00000000-0005-0000-0000-00002C090000}"/>
    <cellStyle name="_ไพศาลกิจซิสเต็ม_2 4" xfId="11650" xr:uid="{00000000-0005-0000-0000-00002D090000}"/>
    <cellStyle name="_ไพศาลกิจซิสเต็ม_2 5" xfId="11651" xr:uid="{00000000-0005-0000-0000-00002E090000}"/>
    <cellStyle name="_ไพศาลกิจซิสเต็ม_2 6" xfId="18205" xr:uid="{00000000-0005-0000-0000-00002F090000}"/>
    <cellStyle name="_ไพศาลกิจซิสเต็ม_2_01-21-51_MT บจ. เจ เอส จี" xfId="11652" xr:uid="{00000000-0005-0000-0000-000030090000}"/>
    <cellStyle name="_ไพศาลกิจซิสเต็ม_2_02_ปรียะ_รามคำแหง_ก่อสร้างPND" xfId="11653" xr:uid="{00000000-0005-0000-0000-000031090000}"/>
    <cellStyle name="_ไพศาลกิจซิสเต็ม_2_04-10-49_นายแพทย์เศรษฐกานต์  อัตถากรพันธ์" xfId="11654" xr:uid="{00000000-0005-0000-0000-000032090000}"/>
    <cellStyle name="_ไพศาลกิจซิสเต็ม_2_05-10-49_บจ. เซฟ เทรด อินเตอร์เนชั่นแนล" xfId="11655" xr:uid="{00000000-0005-0000-0000-000033090000}"/>
    <cellStyle name="_ไพศาลกิจซิสเต็ม_2_05-31-49_Annual บจ.วี อาร์ พลาสติก" xfId="11656" xr:uid="{00000000-0005-0000-0000-000034090000}"/>
    <cellStyle name="_ไพศาลกิจซิสเต็ม_2_06-30-49_Annual บจ. ธนวรรณ การ์เม้นท์" xfId="11657" xr:uid="{00000000-0005-0000-0000-000035090000}"/>
    <cellStyle name="_ไพศาลกิจซิสเต็ม_2_07-25-49_Annual บจ. สมพลเบดดิ้ง แอนด์ แมทเทรส อินดัสตรี" xfId="11658" xr:uid="{00000000-0005-0000-0000-000036090000}"/>
    <cellStyle name="_ไพศาลกิจซิสเต็ม_2_13 แบบฟอร์มจัดชั้น Qualitative" xfId="548" xr:uid="{00000000-0005-0000-0000-000037090000}"/>
    <cellStyle name="_ไพศาลกิจซิสเต็ม_2_13 แบบฟอร์มจัดชั้น Qualitative 2" xfId="11659" xr:uid="{00000000-0005-0000-0000-000038090000}"/>
    <cellStyle name="_ไพศาลกิจซิสเต็ม_2_13 แบบฟอร์มจัดชั้น Qualitative 3" xfId="11660" xr:uid="{00000000-0005-0000-0000-000039090000}"/>
    <cellStyle name="_ไพศาลกิจซิสเต็ม_2_164สหกรณ์ออมทรัพย์หน่วยบัญชาการสงครามพิเศษ จำกัด" xfId="549" xr:uid="{00000000-0005-0000-0000-00003A090000}"/>
    <cellStyle name="_ไพศาลกิจซิสเต็ม_2_5นายประสิทธิ์นางณรรฐวรรณประภัสสรพิทยา(2)" xfId="550" xr:uid="{00000000-0005-0000-0000-00003B090000}"/>
    <cellStyle name="_ไพศาลกิจซิสเต็ม_2_AN บจก.ไทยโมโนเรล . NEW." xfId="11661" xr:uid="{00000000-0005-0000-0000-00003C090000}"/>
    <cellStyle name="_ไพศาลกิจซิสเต็ม_2_Ann โรงงานสมุดฯ" xfId="11662" xr:uid="{00000000-0005-0000-0000-00003D090000}"/>
    <cellStyle name="_ไพศาลกิจซิสเต็ม_2_Annual - บจ.โพลิเมอร์ฯ" xfId="11663" xr:uid="{00000000-0005-0000-0000-00003E090000}"/>
    <cellStyle name="_ไพศาลกิจซิสเต็ม_2_Annual Review_ฟรีเท็กซ์" xfId="11664" xr:uid="{00000000-0005-0000-0000-00003F090000}"/>
    <cellStyle name="_ไพศาลกิจซิสเต็ม_2_Book1" xfId="11665" xr:uid="{00000000-0005-0000-0000-000040090000}"/>
    <cellStyle name="_ไพศาลกิจซิสเต็ม_2_CA Midcap_บจ.วิจิตรณรงค์ งานหินกอง" xfId="11666" xr:uid="{00000000-0005-0000-0000-000041090000}"/>
    <cellStyle name="_ไพศาลกิจซิสเต็ม_2_CA Platinum 28 ตค48" xfId="11667" xr:uid="{00000000-0005-0000-0000-000042090000}"/>
    <cellStyle name="_ไพศาลกิจซิสเต็ม_2_CA SMALLCAP_เค.เอ็ม.พร๊อพเพอร์ตี้_ปป49" xfId="11668" xr:uid="{00000000-0005-0000-0000-000043090000}"/>
    <cellStyle name="_ไพศาลกิจซิสเต็ม_2_CA SMALLCAP_บวรพล" xfId="11669" xr:uid="{00000000-0005-0000-0000-000044090000}"/>
    <cellStyle name="_ไพศาลกิจซิสเต็ม_2_CA SMALLCAP_พาณิชย์  นพ.สุทัศน์" xfId="11670" xr:uid="{00000000-0005-0000-0000-000045090000}"/>
    <cellStyle name="_ไพศาลกิจซิสเต็ม_2_CA SMALLCAP_พาณิชย์  นายอิทธิพงศ์ นิมิตชูชัย" xfId="11671" xr:uid="{00000000-0005-0000-0000-000046090000}"/>
    <cellStyle name="_ไพศาลกิจซิสเต็ม_2_CA SMALLCAP_พาณิชย์  บจ.หยี่ต๋า" xfId="11672" xr:uid="{00000000-0005-0000-0000-000047090000}"/>
    <cellStyle name="_ไพศาลกิจซิสเต็ม_2_CA SMALLCAP_พาส409เอ็นจิเนียริ่ง_สุขุมวิทสำโรง" xfId="11673" xr:uid="{00000000-0005-0000-0000-000048090000}"/>
    <cellStyle name="_ไพศาลกิจซิสเต็ม_2_CA SMALLCAP_มัชรูม_ธาตุทอง" xfId="11674" xr:uid="{00000000-0005-0000-0000-000049090000}"/>
    <cellStyle name="_ไพศาลกิจซิสเต็ม_2_CA SMALLCAP_มัชรูม_ธาตุทอง_CA SMALLCAP_ยูทีพลาสติก_ปป" xfId="11675" xr:uid="{00000000-0005-0000-0000-00004A090000}"/>
    <cellStyle name="_ไพศาลกิจซิสเต็ม_2_CA SMALLCAP_มัชรูม_ธาตุทอง_CA SMALLCAP_ศิริพงษ์ผลิตภัณฑ์ซิเมนต์" xfId="11676" xr:uid="{00000000-0005-0000-0000-00004B090000}"/>
    <cellStyle name="_ไพศาลกิจซิสเต็ม_2_CA SMALLCAP_มัชรูม_ธาตุทอง_CA SMALLCAP_ศิริพงษ์ผลิตภัณฑ์ซิเมนต์_ปป" xfId="11677" xr:uid="{00000000-0005-0000-0000-00004C090000}"/>
    <cellStyle name="_ไพศาลกิจซิสเต็ม_2_CA SMALLCAP_มัชรูม_ธาตุทอง_Self Employ_อภิชัย" xfId="11678" xr:uid="{00000000-0005-0000-0000-00004D090000}"/>
    <cellStyle name="_ไพศาลกิจซิสเต็ม_2_CA SMALLCAP_มัชรูม_ธาตุทอง_บีเอ็มลักกี้2" xfId="11679" xr:uid="{00000000-0005-0000-0000-00004E090000}"/>
    <cellStyle name="_ไพศาลกิจซิสเต็ม_2_CA SMALLCAP_ยูทีพลาสติก_ปป" xfId="11680" xr:uid="{00000000-0005-0000-0000-00004F090000}"/>
    <cellStyle name="_ไพศาลกิจซิสเต็ม_2_CA SMALLCAP_วสันต์" xfId="11681" xr:uid="{00000000-0005-0000-0000-000050090000}"/>
    <cellStyle name="_ไพศาลกิจซิสเต็ม_2_CA SMALLCAP_ศรีพัฒนกิจก่อสร้าง" xfId="11682" xr:uid="{00000000-0005-0000-0000-000051090000}"/>
    <cellStyle name="_ไพศาลกิจซิสเต็ม_2_CA SMALLCAP_ศิริพงษ์ผลิตภัณฑ์ซิเมนต์" xfId="11683" xr:uid="{00000000-0005-0000-0000-000052090000}"/>
    <cellStyle name="_ไพศาลกิจซิสเต็ม_2_CA SMALLCAP_สมายแลนด์" xfId="11684" xr:uid="{00000000-0005-0000-0000-000053090000}"/>
    <cellStyle name="_ไพศาลกิจซิสเต็ม_2_CA SMALLCAP_สินีนาฎ" xfId="11685" xr:uid="{00000000-0005-0000-0000-000054090000}"/>
    <cellStyle name="_ไพศาลกิจซิสเต็ม_2_CA SMALLCAP_เอสวีเอ็นจิเนียริ่ง" xfId="11686" xr:uid="{00000000-0005-0000-0000-000055090000}"/>
    <cellStyle name="_ไพศาลกิจซิสเต็ม_2_CA SMALLCAP_ไอเดียลคอนซัลแทนท์1" xfId="11687" xr:uid="{00000000-0005-0000-0000-000056090000}"/>
    <cellStyle name="_ไพศาลกิจซิสเต็ม_2_CA.สดชื่นเคมี" xfId="551" xr:uid="{00000000-0005-0000-0000-000057090000}"/>
    <cellStyle name="_ไพศาลกิจซิสเต็ม_2_CA.สดชื่นเคมี 2" xfId="11688" xr:uid="{00000000-0005-0000-0000-000058090000}"/>
    <cellStyle name="_ไพศาลกิจซิสเต็ม_2_CA.สดชื่นเคมี 3" xfId="11689" xr:uid="{00000000-0005-0000-0000-000059090000}"/>
    <cellStyle name="_ไพศาลกิจซิสเต็ม_2_CAMC_2009_แบล็ก ทิป ไดวิ่ง-ฟอร์มใหม่." xfId="18206" xr:uid="{00000000-0005-0000-0000-00005A090000}"/>
    <cellStyle name="_ไพศาลกิจซิสเต็ม_2_cfกำลังการผลิต อโยธยา ฟู้ด 1" xfId="552" xr:uid="{00000000-0005-0000-0000-00005B090000}"/>
    <cellStyle name="_ไพศาลกิจซิสเต็ม_2_CJ03-0000 บจ แอพพลายเค็ม (ป)" xfId="553" xr:uid="{00000000-0005-0000-0000-00005C090000}"/>
    <cellStyle name="_ไพศาลกิจซิสเต็ม_2_CJ03-0000 บจ แอพพลายเค็ม (ป) 2" xfId="11690" xr:uid="{00000000-0005-0000-0000-00005D090000}"/>
    <cellStyle name="_ไพศาลกิจซิสเต็ม_2_CJ03-0000 บจ แอพพลายเค็ม (ป) 3" xfId="11691" xr:uid="{00000000-0005-0000-0000-00005E090000}"/>
    <cellStyle name="_ไพศาลกิจซิสเต็ม_2_CRR_นายนิพนธ์  รจเรขไพจิต" xfId="11692" xr:uid="{00000000-0005-0000-0000-00005F090000}"/>
    <cellStyle name="_ไพศาลกิจซิสเต็ม_2_Feb09-ลี้นำสิน ปี52-พี่ติ๊ก" xfId="18207" xr:uid="{00000000-0005-0000-0000-000060090000}"/>
    <cellStyle name="_ไพศาลกิจซิสเต็ม_2_FROM_Qualitative ระเบียบ42_50" xfId="11693" xr:uid="{00000000-0005-0000-0000-000061090000}"/>
    <cellStyle name="_ไพศาลกิจซิสเต็ม_2_Maduzi spreadsheet" xfId="11694" xr:uid="{00000000-0005-0000-0000-000062090000}"/>
    <cellStyle name="_ไพศาลกิจซิสเต็ม_2_Q วัฒนาฯ 2011" xfId="18208" xr:uid="{00000000-0005-0000-0000-000063090000}"/>
    <cellStyle name="_ไพศาลกิจซิสเต็ม_2_Self Employ_ประพันธ์" xfId="11695" xr:uid="{00000000-0005-0000-0000-000064090000}"/>
    <cellStyle name="_ไพศาลกิจซิสเต็ม_2_Self Employ_วิทยา" xfId="11696" xr:uid="{00000000-0005-0000-0000-000065090000}"/>
    <cellStyle name="_ไพศาลกิจซิสเต็ม_2_Self Employ_สุลัย" xfId="11697" xr:uid="{00000000-0005-0000-0000-000066090000}"/>
    <cellStyle name="_ไพศาลกิจซิสเต็ม_2_Self Employ_อภิชัย" xfId="11698" xr:uid="{00000000-0005-0000-0000-000067090000}"/>
    <cellStyle name="_ไพศาลกิจซิสเต็ม_2_Self Employ_อภิชัย.xls แผนภูมิ 1" xfId="11699" xr:uid="{00000000-0005-0000-0000-000068090000}"/>
    <cellStyle name="_ไพศาลกิจซิสเต็ม_2_Self_ลัดดา_ขายของเด็กเล่น_วังบูรพา" xfId="554" xr:uid="{00000000-0005-0000-0000-00006A090000}"/>
    <cellStyle name="_ไพศาลกิจซิสเต็ม_2_self- นายชวลิตฯ" xfId="11700" xr:uid="{00000000-0005-0000-0000-000069090000}"/>
    <cellStyle name="_ไพศาลกิจซิสเต็ม_2_Selfนางเรียมใจ(สำนักพหล)" xfId="11701" xr:uid="{00000000-0005-0000-0000-00006B090000}"/>
    <cellStyle name="_ไพศาลกิจซิสเต็ม_2_Selfนางเรียมใจ(สำนักพหล)_01-21-51_MT บจ. เจ เอส จี" xfId="11702" xr:uid="{00000000-0005-0000-0000-00006C090000}"/>
    <cellStyle name="_ไพศาลกิจซิสเต็ม_2_Selfนางเรียมใจ(สำนักพหล)_Annual - บจ.โพลิเมอร์ฯ" xfId="11703" xr:uid="{00000000-0005-0000-0000-00006D090000}"/>
    <cellStyle name="_ไพศาลกิจซิสเต็ม_2_Selfนางเรียมใจ(สำนักพหล)_Book1" xfId="11704" xr:uid="{00000000-0005-0000-0000-00006E090000}"/>
    <cellStyle name="_ไพศาลกิจซิสเต็ม_2_Selfนางเรียมใจ(สำนักพหล)_CA SMALLCAP_เค.เอ็ม.พร๊อพเพอร์ตี้_ปป49" xfId="11705" xr:uid="{00000000-0005-0000-0000-00006F090000}"/>
    <cellStyle name="_ไพศาลกิจซิสเต็ม_2_Selfนางเรียมใจ(สำนักพหล)_CA SMALLCAP_ศรีพัฒนกิจก่อสร้าง" xfId="11706" xr:uid="{00000000-0005-0000-0000-000070090000}"/>
    <cellStyle name="_ไพศาลกิจซิสเต็ม_2_Selfนางเรียมใจ(สำนักพหล)_CA SMALLCAP_ศิริพงษ์ผลิตภัณฑ์ซิเมนต์" xfId="11707" xr:uid="{00000000-0005-0000-0000-000071090000}"/>
    <cellStyle name="_ไพศาลกิจซิสเต็ม_2_Selfนางเรียมใจ(สำนักพหล)_CA SMALLCAP_สินีนาฎ" xfId="11708" xr:uid="{00000000-0005-0000-0000-000072090000}"/>
    <cellStyle name="_ไพศาลกิจซิสเต็ม_2_Selfนางเรียมใจ(สำนักพหล)_CA SMALLCAP_หจก_จีกู๊ดวัน" xfId="11709" xr:uid="{00000000-0005-0000-0000-000073090000}"/>
    <cellStyle name="_ไพศาลกิจซิสเต็ม_2_Selfนางเรียมใจ(สำนักพหล)_CA SMALLCAP_เอสวีเอ็นจิเนียริ่ง" xfId="11710" xr:uid="{00000000-0005-0000-0000-000074090000}"/>
    <cellStyle name="_ไพศาลกิจซิสเต็ม_2_Selfนางเรียมใจ(สำนักพหล)_ซิกม่าดีไซน์1" xfId="11711" xr:uid="{00000000-0005-0000-0000-000075090000}"/>
    <cellStyle name="_ไพศาลกิจซิสเต็ม_2_Selfนางเรียมใจ(สำนักพหล)_ดับเบิ้ลโกลด์2" xfId="11712" xr:uid="{00000000-0005-0000-0000-000076090000}"/>
    <cellStyle name="_ไพศาลกิจซิสเต็ม_2_Selfนางเรียมใจ(สำนักพหล)_ถนนจันทน์-สมบูรณ์" xfId="11713" xr:uid="{00000000-0005-0000-0000-000077090000}"/>
    <cellStyle name="_ไพศาลกิจซิสเต็ม_2_Selfนางเรียมใจ(สำนักพหล)_นายภูริพงศ์  รงศิริกุล" xfId="11714" xr:uid="{00000000-0005-0000-0000-000078090000}"/>
    <cellStyle name="_ไพศาลกิจซิสเต็ม_2_Selfนางเรียมใจ(สำนักพหล)_เปลี่ยนแปลง - บจ.เอ็กเซลล์ฯ" xfId="11715" xr:uid="{00000000-0005-0000-0000-000079090000}"/>
    <cellStyle name="_ไพศาลกิจซิสเต็ม_2_Selfนางเรียมใจ(สำนักพหล)_มาดูซิA1-A3" xfId="11716" xr:uid="{00000000-0005-0000-0000-00007A090000}"/>
    <cellStyle name="_ไพศาลกิจซิสเต็ม_2_Small Cap_นางดวงตา" xfId="555" xr:uid="{00000000-0005-0000-0000-00007B090000}"/>
    <cellStyle name="_ไพศาลกิจซิสเต็ม_2_SME_บจ.เจ้าคุณ พาสท์แอนด์เซอร์วิส_ซ่อมรถยกง_หัวตะเข้ลาดกระบัง" xfId="556" xr:uid="{00000000-0005-0000-0000-00007C090000}"/>
    <cellStyle name="_ไพศาลกิจซิสเต็ม_2_SME_บจ.เชิงชัย_รับเหมาก่อสร้าง__แจ้งวัฒนะ" xfId="557" xr:uid="{00000000-0005-0000-0000-00007D090000}"/>
    <cellStyle name="_ไพศาลกิจซิสเต็ม_2_SME_บจ.ดานิลี่ ฟาร์ อีสต์_ผลิตโครงสร้างโลหะ_สะพานควาย" xfId="558" xr:uid="{00000000-0005-0000-0000-00007E090000}"/>
    <cellStyle name="_ไพศาลกิจซิสเต็ม_2_SME_บจ.ดานิลี่ ฟาร์ อีสต์_ผลิตโครงสร้างโลหะ_สะพานควาย_01-21-51_MT บจ. เจ เอส จี" xfId="11717" xr:uid="{00000000-0005-0000-0000-00007F090000}"/>
    <cellStyle name="_ไพศาลกิจซิสเต็ม_2_SME_บจ.ดานิลี่ ฟาร์ อีสต์_ผลิตโครงสร้างโลหะ_สะพานควาย_FROM_Qualitative ระเบียบ42_50" xfId="11718" xr:uid="{00000000-0005-0000-0000-000080090000}"/>
    <cellStyle name="_ไพศาลกิจซิสเต็ม_2_SME_บจ.บีทามส์ โซลูชั่น_ออกแบบติดตั้งระบบบำรุงรักษา_ย่อยคลองตัน" xfId="559" xr:uid="{00000000-0005-0000-0000-000081090000}"/>
    <cellStyle name="_ไพศาลกิจซิสเต็ม_2_SME_บจ.รักษ์วิศวกรรม_รับจ้างวางระบบ_สี่แยกอ่อนนุช" xfId="560" xr:uid="{00000000-0005-0000-0000-000082090000}"/>
    <cellStyle name="_ไพศาลกิจซิสเต็ม_2_SME_บจ.ส.วารินบริการ_ปั๊มน้ำมัน_ธรรมศาสตร์รังสิต" xfId="561" xr:uid="{00000000-0005-0000-0000-000083090000}"/>
    <cellStyle name="_ไพศาลกิจซิสเต็ม_2_Spread Sheet SME3.1" xfId="11719" xr:uid="{00000000-0005-0000-0000-000084090000}"/>
    <cellStyle name="_ไพศาลกิจซิสเต็ม_2_TDR CAMC V.I.International 7-4-255244(ต.ย.)" xfId="18209" xr:uid="{00000000-0005-0000-0000-000085090000}"/>
    <cellStyle name="_ไพศาลกิจซิสเต็ม_2_TDR CAMC เพทาย 2009" xfId="18210" xr:uid="{00000000-0005-0000-0000-000086090000}"/>
    <cellStyle name="_ไพศาลกิจซิสเต็ม_2_TDR09072552" xfId="18211" xr:uid="{00000000-0005-0000-0000-000087090000}"/>
    <cellStyle name="_ไพศาลกิจซิสเต็ม_2_ดร.พิเชษฐ_edit" xfId="11720" xr:uid="{00000000-0005-0000-0000-000088090000}"/>
    <cellStyle name="_ไพศาลกิจซิสเต็ม_2_ตัวอย่าง LBD" xfId="11721" xr:uid="{00000000-0005-0000-0000-000089090000}"/>
    <cellStyle name="_ไพศาลกิจซิสเต็ม_2_ถนนจันทน์-สมบูรณ์" xfId="11722" xr:uid="{00000000-0005-0000-0000-00008A090000}"/>
    <cellStyle name="_ไพศาลกิจซิสเต็ม_2_ทบทวนTDR CAMC V.I.International 7-4-52" xfId="18212" xr:uid="{00000000-0005-0000-0000-00008B090000}"/>
    <cellStyle name="_ไพศาลกิจซิสเต็ม_2_ธันยาภรณ์" xfId="11723" xr:uid="{00000000-0005-0000-0000-00008C090000}"/>
    <cellStyle name="_ไพศาลกิจซิสเต็ม_2_นส วาสนา นิพพยะ" xfId="562" xr:uid="{00000000-0005-0000-0000-00008D090000}"/>
    <cellStyle name="_ไพศาลกิจซิสเต็ม_2_นายธวัชชัย เจริญชัยชนะกิจ" xfId="563" xr:uid="{00000000-0005-0000-0000-00008E090000}"/>
    <cellStyle name="_ไพศาลกิจซิสเต็ม_2_นายภูริพงศ์  รงศิริกุล" xfId="11724" xr:uid="{00000000-0005-0000-0000-00008F090000}"/>
    <cellStyle name="_ไพศาลกิจซิสเต็ม_2_แนบพะงัน 3" xfId="18213" xr:uid="{00000000-0005-0000-0000-000090090000}"/>
    <cellStyle name="_ไพศาลกิจซิสเต็ม_2_บจก_เรือนไม้น้ำ(หอพัก)7ปี" xfId="564" xr:uid="{00000000-0005-0000-0000-000091090000}"/>
    <cellStyle name="_ไพศาลกิจซิสเต็ม_2_บจก_อึ้งประภากร" xfId="11725" xr:uid="{00000000-0005-0000-0000-000092090000}"/>
    <cellStyle name="_ไพศาลกิจซิสเต็ม_2_บริษัท เค.เอส.อี คอนสตรัคชั่น  จำกัด. Full From.ส่งพี่อู้ด." xfId="11726" xr:uid="{00000000-0005-0000-0000-000093090000}"/>
    <cellStyle name="_ไพศาลกิจซิสเต็ม_2_ปานดวงใจ" xfId="11727" xr:uid="{00000000-0005-0000-0000-000094090000}"/>
    <cellStyle name="_ไพศาลกิจซิสเต็ม_2_เปลี่ยนแปลง - บจ.เอ็กเซลล์ฯ" xfId="11728" xr:uid="{00000000-0005-0000-0000-000095090000}"/>
    <cellStyle name="_ไพศาลกิจซิสเต็ม_2_เปลี่ยนแปลง-เอสซีแอลฯ" xfId="11729" xr:uid="{00000000-0005-0000-0000-000096090000}"/>
    <cellStyle name="_ไพศาลกิจซิสเต็ม_2_มร.26 นพ.สุทัศน์" xfId="11730" xr:uid="{00000000-0005-0000-0000-000097090000}"/>
    <cellStyle name="_ไพศาลกิจซิสเต็ม_2_มาดูซิA1-A3" xfId="11731" xr:uid="{00000000-0005-0000-0000-000098090000}"/>
    <cellStyle name="_ไพศาลกิจซิสเต็ม_2_วันทนา ดุษฎีวณิชสุข" xfId="11732" xr:uid="{00000000-0005-0000-0000-000099090000}"/>
    <cellStyle name="_ไพศาลกิจซิสเต็ม_2_วิเชียรไดนามิค3" xfId="11733" xr:uid="{00000000-0005-0000-0000-00009A090000}"/>
    <cellStyle name="_ไพศาลกิจซิสเต็ม_2_วุฒิภัณฑ์-บางแค(ร้บรองเครดิต)" xfId="18214" xr:uid="{00000000-0005-0000-0000-00009B090000}"/>
    <cellStyle name="_ไพศาลกิจซิสเต็ม_2_ศรีพัฒนกิจก่อสร้าง-new" xfId="11734" xr:uid="{00000000-0005-0000-0000-00009C090000}"/>
    <cellStyle name="_ไพศาลกิจซิสเต็ม_2_อส6" xfId="565" xr:uid="{00000000-0005-0000-0000-00009D090000}"/>
    <cellStyle name="_ไพศาลกิจซิสเต็ม_2_อินโนวา ซอฟท์แวร์" xfId="11735" xr:uid="{00000000-0005-0000-0000-00009E090000}"/>
    <cellStyle name="_ไพศาลกิจซิสเต็ม_3" xfId="566" xr:uid="{00000000-0005-0000-0000-00009F090000}"/>
    <cellStyle name="_ไพศาลกิจซิสเต็ม_3 2" xfId="11736" xr:uid="{00000000-0005-0000-0000-0000A0090000}"/>
    <cellStyle name="_ไพศาลกิจซิสเต็ม_3 3" xfId="11737" xr:uid="{00000000-0005-0000-0000-0000A1090000}"/>
    <cellStyle name="_ไพศาลกิจซิสเต็ม_3 4" xfId="11738" xr:uid="{00000000-0005-0000-0000-0000A2090000}"/>
    <cellStyle name="_ไพศาลกิจซิสเต็ม_3 5" xfId="11739" xr:uid="{00000000-0005-0000-0000-0000A3090000}"/>
    <cellStyle name="_ไพศาลกิจซิสเต็ม_3 6" xfId="18215" xr:uid="{00000000-0005-0000-0000-0000A4090000}"/>
    <cellStyle name="_ไพศาลกิจซิสเต็ม_3_01-21-51_MT บจ. เจ เอส จี" xfId="11740" xr:uid="{00000000-0005-0000-0000-0000A5090000}"/>
    <cellStyle name="_ไพศาลกิจซิสเต็ม_3_02_ปรียะ_รามคำแหง_ก่อสร้างPND" xfId="11741" xr:uid="{00000000-0005-0000-0000-0000A6090000}"/>
    <cellStyle name="_ไพศาลกิจซิสเต็ม_3_04-10-49_นายแพทย์เศรษฐกานต์  อัตถากรพันธ์" xfId="11742" xr:uid="{00000000-0005-0000-0000-0000A7090000}"/>
    <cellStyle name="_ไพศาลกิจซิสเต็ม_3_05-10-49_บจ. เซฟ เทรด อินเตอร์เนชั่นแนล" xfId="11743" xr:uid="{00000000-0005-0000-0000-0000A8090000}"/>
    <cellStyle name="_ไพศาลกิจซิสเต็ม_3_05-31-49_Annual บจ.วี อาร์ พลาสติก" xfId="11744" xr:uid="{00000000-0005-0000-0000-0000A9090000}"/>
    <cellStyle name="_ไพศาลกิจซิสเต็ม_3_06-30-49_Annual บจ. ธนวรรณ การ์เม้นท์" xfId="11745" xr:uid="{00000000-0005-0000-0000-0000AA090000}"/>
    <cellStyle name="_ไพศาลกิจซิสเต็ม_3_07-25-49_Annual บจ. สมพลเบดดิ้ง แอนด์ แมทเทรส อินดัสตรี" xfId="11746" xr:uid="{00000000-0005-0000-0000-0000AB090000}"/>
    <cellStyle name="_ไพศาลกิจซิสเต็ม_3_13 แบบฟอร์มจัดชั้น Qualitative" xfId="567" xr:uid="{00000000-0005-0000-0000-0000AC090000}"/>
    <cellStyle name="_ไพศาลกิจซิสเต็ม_3_164สหกรณ์ออมทรัพย์หน่วยบัญชาการสงครามพิเศษ จำกัด" xfId="568" xr:uid="{00000000-0005-0000-0000-0000AD090000}"/>
    <cellStyle name="_ไพศาลกิจซิสเต็ม_3_5นายประสิทธิ์นางณรรฐวรรณประภัสสรพิทยา(2)" xfId="569" xr:uid="{00000000-0005-0000-0000-0000AE090000}"/>
    <cellStyle name="_ไพศาลกิจซิสเต็ม_3_AN บจก.ไทยโมโนเรล . NEW." xfId="11747" xr:uid="{00000000-0005-0000-0000-0000AF090000}"/>
    <cellStyle name="_ไพศาลกิจซิสเต็ม_3_Ann โรงงานสมุดฯ" xfId="11748" xr:uid="{00000000-0005-0000-0000-0000B0090000}"/>
    <cellStyle name="_ไพศาลกิจซิสเต็ม_3_Annual - บจ.โพลิเมอร์ฯ" xfId="11749" xr:uid="{00000000-0005-0000-0000-0000B1090000}"/>
    <cellStyle name="_ไพศาลกิจซิสเต็ม_3_Annual Review_ฟรีเท็กซ์" xfId="11750" xr:uid="{00000000-0005-0000-0000-0000B2090000}"/>
    <cellStyle name="_ไพศาลกิจซิสเต็ม_3_Book1" xfId="11751" xr:uid="{00000000-0005-0000-0000-0000B3090000}"/>
    <cellStyle name="_ไพศาลกิจซิสเต็ม_3_CA Midcap_บจ.วิจิตรณรงค์ งานหินกอง" xfId="11752" xr:uid="{00000000-0005-0000-0000-0000B4090000}"/>
    <cellStyle name="_ไพศาลกิจซิสเต็ม_3_CA Platinum 28 ตค48" xfId="11753" xr:uid="{00000000-0005-0000-0000-0000B5090000}"/>
    <cellStyle name="_ไพศาลกิจซิสเต็ม_3_CA SMALLCAP_เค.เอ็ม.พร๊อพเพอร์ตี้_ปป49" xfId="11754" xr:uid="{00000000-0005-0000-0000-0000B6090000}"/>
    <cellStyle name="_ไพศาลกิจซิสเต็ม_3_CA SMALLCAP_บวรพล" xfId="11755" xr:uid="{00000000-0005-0000-0000-0000B7090000}"/>
    <cellStyle name="_ไพศาลกิจซิสเต็ม_3_CA SMALLCAP_พาณิชย์  นพ.สุทัศน์" xfId="11756" xr:uid="{00000000-0005-0000-0000-0000B8090000}"/>
    <cellStyle name="_ไพศาลกิจซิสเต็ม_3_CA SMALLCAP_พาณิชย์  นายอิทธิพงศ์ นิมิตชูชัย" xfId="11757" xr:uid="{00000000-0005-0000-0000-0000B9090000}"/>
    <cellStyle name="_ไพศาลกิจซิสเต็ม_3_CA SMALLCAP_พาณิชย์  บจ.หยี่ต๋า" xfId="11758" xr:uid="{00000000-0005-0000-0000-0000BA090000}"/>
    <cellStyle name="_ไพศาลกิจซิสเต็ม_3_CA SMALLCAP_พาส409เอ็นจิเนียริ่ง_สุขุมวิทสำโรง" xfId="11759" xr:uid="{00000000-0005-0000-0000-0000BB090000}"/>
    <cellStyle name="_ไพศาลกิจซิสเต็ม_3_CA SMALLCAP_มัชรูม_ธาตุทอง" xfId="11760" xr:uid="{00000000-0005-0000-0000-0000BC090000}"/>
    <cellStyle name="_ไพศาลกิจซิสเต็ม_3_CA SMALLCAP_ยูทีพลาสติก_ปป" xfId="11761" xr:uid="{00000000-0005-0000-0000-0000BD090000}"/>
    <cellStyle name="_ไพศาลกิจซิสเต็ม_3_CA SMALLCAP_วสันต์" xfId="11762" xr:uid="{00000000-0005-0000-0000-0000BE090000}"/>
    <cellStyle name="_ไพศาลกิจซิสเต็ม_3_CA SMALLCAP_ศรีพัฒนกิจก่อสร้าง" xfId="11763" xr:uid="{00000000-0005-0000-0000-0000BF090000}"/>
    <cellStyle name="_ไพศาลกิจซิสเต็ม_3_CA SMALLCAP_ศิริพงษ์ผลิตภัณฑ์ซิเมนต์" xfId="11764" xr:uid="{00000000-0005-0000-0000-0000C0090000}"/>
    <cellStyle name="_ไพศาลกิจซิสเต็ม_3_CA SMALLCAP_สมายแลนด์" xfId="11765" xr:uid="{00000000-0005-0000-0000-0000C1090000}"/>
    <cellStyle name="_ไพศาลกิจซิสเต็ม_3_CA SMALLCAP_สินีนาฎ" xfId="11766" xr:uid="{00000000-0005-0000-0000-0000C2090000}"/>
    <cellStyle name="_ไพศาลกิจซิสเต็ม_3_CA SMALLCAP_เอสวีเอ็นจิเนียริ่ง" xfId="11767" xr:uid="{00000000-0005-0000-0000-0000C3090000}"/>
    <cellStyle name="_ไพศาลกิจซิสเต็ม_3_CA SMALLCAP_ไอเดียลคอนซัลแทนท์1" xfId="11768" xr:uid="{00000000-0005-0000-0000-0000C4090000}"/>
    <cellStyle name="_ไพศาลกิจซิสเต็ม_3_CA.สดชื่นเคมี" xfId="570" xr:uid="{00000000-0005-0000-0000-0000C5090000}"/>
    <cellStyle name="_ไพศาลกิจซิสเต็ม_3_CAMC_2009_แบล็ก ทิป ไดวิ่ง-ฟอร์มใหม่." xfId="18216" xr:uid="{00000000-0005-0000-0000-0000C6090000}"/>
    <cellStyle name="_ไพศาลกิจซิสเต็ม_3_cfกำลังการผลิต อโยธยา ฟู้ด 1" xfId="571" xr:uid="{00000000-0005-0000-0000-0000C7090000}"/>
    <cellStyle name="_ไพศาลกิจซิสเต็ม_3_CJ03-0000 บจ แอพพลายเค็ม (ป)" xfId="572" xr:uid="{00000000-0005-0000-0000-0000C8090000}"/>
    <cellStyle name="_ไพศาลกิจซิสเต็ม_3_CRR_นายนิพนธ์  รจเรขไพจิต" xfId="11769" xr:uid="{00000000-0005-0000-0000-0000C9090000}"/>
    <cellStyle name="_ไพศาลกิจซิสเต็ม_3_Feb09-ลี้นำสิน ปี52-พี่ติ๊ก" xfId="18217" xr:uid="{00000000-0005-0000-0000-0000CA090000}"/>
    <cellStyle name="_ไพศาลกิจซิสเต็ม_3_FROM_Qualitative ระเบียบ42_50" xfId="11770" xr:uid="{00000000-0005-0000-0000-0000CB090000}"/>
    <cellStyle name="_ไพศาลกิจซิสเต็ม_3_Maduzi spreadsheet" xfId="11771" xr:uid="{00000000-0005-0000-0000-0000CC090000}"/>
    <cellStyle name="_ไพศาลกิจซิสเต็ม_3_Q วัฒนาฯ 2011" xfId="18218" xr:uid="{00000000-0005-0000-0000-0000CD090000}"/>
    <cellStyle name="_ไพศาลกิจซิสเต็ม_3_RickGrade นางกิ่งกาญจน์" xfId="573" xr:uid="{00000000-0005-0000-0000-0000CE090000}"/>
    <cellStyle name="_ไพศาลกิจซิสเต็ม_3_RickGrade นางสาวลัดดา" xfId="574" xr:uid="{00000000-0005-0000-0000-0000CF090000}"/>
    <cellStyle name="_ไพศาลกิจซิสเต็ม_3_Self Employ_ประพันธ์" xfId="11772" xr:uid="{00000000-0005-0000-0000-0000D0090000}"/>
    <cellStyle name="_ไพศาลกิจซิสเต็ม_3_Self Employ_วิทยา" xfId="11773" xr:uid="{00000000-0005-0000-0000-0000D1090000}"/>
    <cellStyle name="_ไพศาลกิจซิสเต็ม_3_Self Employ_สุลัย" xfId="11774" xr:uid="{00000000-0005-0000-0000-0000D2090000}"/>
    <cellStyle name="_ไพศาลกิจซิสเต็ม_3_Self Employ_อภิชัย" xfId="11775" xr:uid="{00000000-0005-0000-0000-0000D3090000}"/>
    <cellStyle name="_ไพศาลกิจซิสเต็ม_3_Self Employ_อภิชัย.xls แผนภูมิ 1" xfId="11776" xr:uid="{00000000-0005-0000-0000-0000D4090000}"/>
    <cellStyle name="_ไพศาลกิจซิสเต็ม_3_Self_ลัดดา_ขายของเด็กเล่น_วังบูรพา" xfId="575" xr:uid="{00000000-0005-0000-0000-0000D6090000}"/>
    <cellStyle name="_ไพศาลกิจซิสเต็ม_3_Self_ลัดดา_ขายของเด็กเล่น_วังบูรพา.xls แผนภูมิ 1" xfId="576" xr:uid="{00000000-0005-0000-0000-0000D7090000}"/>
    <cellStyle name="_ไพศาลกิจซิสเต็ม_3_self- นายชวลิตฯ" xfId="11777" xr:uid="{00000000-0005-0000-0000-0000D5090000}"/>
    <cellStyle name="_ไพศาลกิจซิสเต็ม_3_Selfนางเรียมใจ(สำนักพหล)" xfId="11778" xr:uid="{00000000-0005-0000-0000-0000D8090000}"/>
    <cellStyle name="_ไพศาลกิจซิสเต็ม_3_Selfนางเรียมใจ(สำนักพหล)_01-21-51_MT บจ. เจ เอส จี" xfId="11779" xr:uid="{00000000-0005-0000-0000-0000D9090000}"/>
    <cellStyle name="_ไพศาลกิจซิสเต็ม_3_Selfนางเรียมใจ(สำนักพหล)_Annual - บจ.โพลิเมอร์ฯ" xfId="11780" xr:uid="{00000000-0005-0000-0000-0000DA090000}"/>
    <cellStyle name="_ไพศาลกิจซิสเต็ม_3_Selfนางเรียมใจ(สำนักพหล)_Book1" xfId="11781" xr:uid="{00000000-0005-0000-0000-0000DB090000}"/>
    <cellStyle name="_ไพศาลกิจซิสเต็ม_3_Selfนางเรียมใจ(สำนักพหล)_CA SMALLCAP_เค.เอ็ม.พร๊อพเพอร์ตี้_ปป49" xfId="11782" xr:uid="{00000000-0005-0000-0000-0000DC090000}"/>
    <cellStyle name="_ไพศาลกิจซิสเต็ม_3_Selfนางเรียมใจ(สำนักพหล)_CA SMALLCAP_ศรีพัฒนกิจก่อสร้าง" xfId="11783" xr:uid="{00000000-0005-0000-0000-0000DD090000}"/>
    <cellStyle name="_ไพศาลกิจซิสเต็ม_3_Selfนางเรียมใจ(สำนักพหล)_CA SMALLCAP_ศิริพงษ์ผลิตภัณฑ์ซิเมนต์" xfId="11784" xr:uid="{00000000-0005-0000-0000-0000DE090000}"/>
    <cellStyle name="_ไพศาลกิจซิสเต็ม_3_Selfนางเรียมใจ(สำนักพหล)_CA SMALLCAP_สินีนาฎ" xfId="11785" xr:uid="{00000000-0005-0000-0000-0000DF090000}"/>
    <cellStyle name="_ไพศาลกิจซิสเต็ม_3_Selfนางเรียมใจ(สำนักพหล)_CA SMALLCAP_หจก_จีกู๊ดวัน" xfId="11786" xr:uid="{00000000-0005-0000-0000-0000E0090000}"/>
    <cellStyle name="_ไพศาลกิจซิสเต็ม_3_Selfนางเรียมใจ(สำนักพหล)_CA SMALLCAP_เอสวีเอ็นจิเนียริ่ง" xfId="11787" xr:uid="{00000000-0005-0000-0000-0000E1090000}"/>
    <cellStyle name="_ไพศาลกิจซิสเต็ม_3_Selfนางเรียมใจ(สำนักพหล)_ซิกม่าดีไซน์1" xfId="11788" xr:uid="{00000000-0005-0000-0000-0000E2090000}"/>
    <cellStyle name="_ไพศาลกิจซิสเต็ม_3_Selfนางเรียมใจ(สำนักพหล)_ดับเบิ้ลโกลด์2" xfId="11789" xr:uid="{00000000-0005-0000-0000-0000E3090000}"/>
    <cellStyle name="_ไพศาลกิจซิสเต็ม_3_Selfนางเรียมใจ(สำนักพหล)_ถนนจันทน์-สมบูรณ์" xfId="11790" xr:uid="{00000000-0005-0000-0000-0000E4090000}"/>
    <cellStyle name="_ไพศาลกิจซิสเต็ม_3_Selfนางเรียมใจ(สำนักพหล)_นายภูริพงศ์  รงศิริกุล" xfId="11791" xr:uid="{00000000-0005-0000-0000-0000E5090000}"/>
    <cellStyle name="_ไพศาลกิจซิสเต็ม_3_Selfนางเรียมใจ(สำนักพหล)_เปลี่ยนแปลง - บจ.เอ็กเซลล์ฯ" xfId="11792" xr:uid="{00000000-0005-0000-0000-0000E6090000}"/>
    <cellStyle name="_ไพศาลกิจซิสเต็ม_3_Selfนางเรียมใจ(สำนักพหล)_มาดูซิA1-A3" xfId="11793" xr:uid="{00000000-0005-0000-0000-0000E7090000}"/>
    <cellStyle name="_ไพศาลกิจซิสเต็ม_3_Small Cap_นางดวงตา" xfId="577" xr:uid="{00000000-0005-0000-0000-0000E8090000}"/>
    <cellStyle name="_ไพศาลกิจซิสเต็ม_3_SME_ทิพย์_หอพักให้เช่า_สะพานใหม่ดอนเมือง" xfId="578" xr:uid="{00000000-0005-0000-0000-0000E9090000}"/>
    <cellStyle name="_ไพศาลกิจซิสเต็ม_3_SME_บจ.เจ้าคุณ พาสท์แอนด์เซอร์วิส_ซ่อมรถยกง_หัวตะเข้ลาดกระบัง" xfId="579" xr:uid="{00000000-0005-0000-0000-0000EA090000}"/>
    <cellStyle name="_ไพศาลกิจซิสเต็ม_3_SME_บจ.เชิงชัย_รับเหมาก่อสร้าง__แจ้งวัฒนะ" xfId="580" xr:uid="{00000000-0005-0000-0000-0000EB090000}"/>
    <cellStyle name="_ไพศาลกิจซิสเต็ม_3_SME_บจ.ดานิลี่ ฟาร์ อีสต์_ผลิตโครงสร้างโลหะ_สะพานควาย" xfId="581" xr:uid="{00000000-0005-0000-0000-0000EC090000}"/>
    <cellStyle name="_ไพศาลกิจซิสเต็ม_3_SME_บจ.บีทามส์ โซลูชั่น_ออกแบบติดตั้งระบบบำรุงรักษา_ย่อยคลองตัน" xfId="582" xr:uid="{00000000-0005-0000-0000-0000ED090000}"/>
    <cellStyle name="_ไพศาลกิจซิสเต็ม_3_SME_บจ.รักษ์วิศวกรรม_รับจ้างวางระบบ_สี่แยกอ่อนนุช" xfId="583" xr:uid="{00000000-0005-0000-0000-0000EE090000}"/>
    <cellStyle name="_ไพศาลกิจซิสเต็ม_3_SME_บจ.ส.วารินบริการ_ปั๊มน้ำมัน_ธรรมศาสตร์รังสิต" xfId="584" xr:uid="{00000000-0005-0000-0000-0000EF090000}"/>
    <cellStyle name="_ไพศาลกิจซิสเต็ม_3_SME_หจก.สหะภัณฑ์ทรงพล_จำหน่ายรถอีซูซุ_กาญจนบุรี" xfId="585" xr:uid="{00000000-0005-0000-0000-0000F0090000}"/>
    <cellStyle name="_ไพศาลกิจซิสเต็ม_3_SME_หจก.สุพรรณหงษ์_ผลิตพลาสติก_ปากเกร็ด" xfId="586" xr:uid="{00000000-0005-0000-0000-0000F1090000}"/>
    <cellStyle name="_ไพศาลกิจซิสเต็ม_3_Spread Sheet SME3.1" xfId="11794" xr:uid="{00000000-0005-0000-0000-0000F2090000}"/>
    <cellStyle name="_ไพศาลกิจซิสเต็ม_3_TDR CAMC V.I.International 7-4-255244(ต.ย.)" xfId="18219" xr:uid="{00000000-0005-0000-0000-0000F3090000}"/>
    <cellStyle name="_ไพศาลกิจซิสเต็ม_3_TDR CAMC เพทาย 2009" xfId="18220" xr:uid="{00000000-0005-0000-0000-0000F4090000}"/>
    <cellStyle name="_ไพศาลกิจซิสเต็ม_3_TDR09072552" xfId="18221" xr:uid="{00000000-0005-0000-0000-0000F5090000}"/>
    <cellStyle name="_ไพศาลกิจซิสเต็ม_3_ดร.พิเชษฐ_edit" xfId="11795" xr:uid="{00000000-0005-0000-0000-0000F6090000}"/>
    <cellStyle name="_ไพศาลกิจซิสเต็ม_3_ตัวอย่าง LBD" xfId="11796" xr:uid="{00000000-0005-0000-0000-0000F7090000}"/>
    <cellStyle name="_ไพศาลกิจซิสเต็ม_3_ถนนจันทน์-สมบูรณ์" xfId="11797" xr:uid="{00000000-0005-0000-0000-0000F8090000}"/>
    <cellStyle name="_ไพศาลกิจซิสเต็ม_3_ทบทวนTDR CAMC V.I.International 7-4-52" xfId="18222" xr:uid="{00000000-0005-0000-0000-0000F9090000}"/>
    <cellStyle name="_ไพศาลกิจซิสเต็ม_3_ธันยาภรณ์" xfId="11798" xr:uid="{00000000-0005-0000-0000-0000FA090000}"/>
    <cellStyle name="_ไพศาลกิจซิสเต็ม_3_นส วาสนา นิพพยะ" xfId="587" xr:uid="{00000000-0005-0000-0000-0000FB090000}"/>
    <cellStyle name="_ไพศาลกิจซิสเต็ม_3_นายธวัชชัย เจริญชัยชนะกิจ" xfId="588" xr:uid="{00000000-0005-0000-0000-0000FC090000}"/>
    <cellStyle name="_ไพศาลกิจซิสเต็ม_3_นายภูริพงศ์  รงศิริกุล" xfId="11799" xr:uid="{00000000-0005-0000-0000-0000FD090000}"/>
    <cellStyle name="_ไพศาลกิจซิสเต็ม_3_แนบพะงัน 3" xfId="18223" xr:uid="{00000000-0005-0000-0000-0000FE090000}"/>
    <cellStyle name="_ไพศาลกิจซิสเต็ม_3_บจก_เรือนไม้น้ำ(หอพัก)7ปี" xfId="589" xr:uid="{00000000-0005-0000-0000-0000FF090000}"/>
    <cellStyle name="_ไพศาลกิจซิสเต็ม_3_บจก_อึ้งประภากร" xfId="11800" xr:uid="{00000000-0005-0000-0000-0000000A0000}"/>
    <cellStyle name="_ไพศาลกิจซิสเต็ม_3_บริษัท เค.เอส.อี คอนสตรัคชั่น  จำกัด. Full From.ส่งพี่อู้ด." xfId="11801" xr:uid="{00000000-0005-0000-0000-0000010A0000}"/>
    <cellStyle name="_ไพศาลกิจซิสเต็ม_3_ปานดวงใจ" xfId="11802" xr:uid="{00000000-0005-0000-0000-0000020A0000}"/>
    <cellStyle name="_ไพศาลกิจซิสเต็ม_3_เปลี่ยนแปลง - บจ.เอ็กเซลล์ฯ" xfId="11803" xr:uid="{00000000-0005-0000-0000-0000030A0000}"/>
    <cellStyle name="_ไพศาลกิจซิสเต็ม_3_เปลี่ยนแปลง-เอสซีแอลฯ" xfId="11804" xr:uid="{00000000-0005-0000-0000-0000040A0000}"/>
    <cellStyle name="_ไพศาลกิจซิสเต็ม_3_มร.26 นพ.สุทัศน์" xfId="11805" xr:uid="{00000000-0005-0000-0000-0000050A0000}"/>
    <cellStyle name="_ไพศาลกิจซิสเต็ม_3_มาดูซิA1-A3" xfId="11806" xr:uid="{00000000-0005-0000-0000-0000060A0000}"/>
    <cellStyle name="_ไพศาลกิจซิสเต็ม_3_วันทนา ดุษฎีวณิชสุข" xfId="11807" xr:uid="{00000000-0005-0000-0000-0000070A0000}"/>
    <cellStyle name="_ไพศาลกิจซิสเต็ม_3_วิเชียรไดนามิค3" xfId="11808" xr:uid="{00000000-0005-0000-0000-0000080A0000}"/>
    <cellStyle name="_ไพศาลกิจซิสเต็ม_3_วุฒิภัณฑ์-บางแค(ร้บรองเครดิต)" xfId="18224" xr:uid="{00000000-0005-0000-0000-0000090A0000}"/>
    <cellStyle name="_ไพศาลกิจซิสเต็ม_3_ศรีพัฒนกิจก่อสร้าง-new" xfId="11809" xr:uid="{00000000-0005-0000-0000-00000A0A0000}"/>
    <cellStyle name="_ไพศาลกิจซิสเต็ม_3_อส6" xfId="590" xr:uid="{00000000-0005-0000-0000-00000B0A0000}"/>
    <cellStyle name="_ไพศาลกิจซิสเต็ม_3_อินโนวา ซอฟท์แวร์" xfId="11810" xr:uid="{00000000-0005-0000-0000-00000C0A0000}"/>
    <cellStyle name="_ไพศาลกิจซิสเต็ม_4" xfId="591" xr:uid="{00000000-0005-0000-0000-00000D0A0000}"/>
    <cellStyle name="_ไพศาลกิจซิสเต็ม_5นายประสิทธิ์นางณรรฐวรรณประภัสสรพิทยา(2)" xfId="592" xr:uid="{00000000-0005-0000-0000-00000E0A0000}"/>
    <cellStyle name="_ไพศาลกิจซิสเต็ม_Ann โรงงานสมุดฯ" xfId="11811" xr:uid="{00000000-0005-0000-0000-00000F0A0000}"/>
    <cellStyle name="_ไพศาลกิจซิสเต็ม_Annual - บจ.โพลิเมอร์ฯ" xfId="11812" xr:uid="{00000000-0005-0000-0000-0000100A0000}"/>
    <cellStyle name="_ไพศาลกิจซิสเต็ม_Annual Review_ฟรีเท็กซ์" xfId="11813" xr:uid="{00000000-0005-0000-0000-0000110A0000}"/>
    <cellStyle name="_ไพศาลกิจซิสเต็ม_Book1" xfId="11814" xr:uid="{00000000-0005-0000-0000-0000120A0000}"/>
    <cellStyle name="_ไพศาลกิจซิสเต็ม_Book2" xfId="11815" xr:uid="{00000000-0005-0000-0000-0000130A0000}"/>
    <cellStyle name="_ไพศาลกิจซิสเต็ม_CA Midcap_บจ.วิจิตรณรงค์ งานหินกอง" xfId="11816" xr:uid="{00000000-0005-0000-0000-0000140A0000}"/>
    <cellStyle name="_ไพศาลกิจซิสเต็ม_CA Platinum 28 ตค48" xfId="11817" xr:uid="{00000000-0005-0000-0000-0000150A0000}"/>
    <cellStyle name="_ไพศาลกิจซิสเต็ม_CA SMALLCAP_เค.เอ็ม.พร๊อพเพอร์ตี้_ปป49" xfId="11818" xr:uid="{00000000-0005-0000-0000-0000160A0000}"/>
    <cellStyle name="_ไพศาลกิจซิสเต็ม_CA SMALLCAP_บวรพล" xfId="11819" xr:uid="{00000000-0005-0000-0000-0000170A0000}"/>
    <cellStyle name="_ไพศาลกิจซิสเต็ม_CA SMALLCAP_พาณิชย์  นพ.สุทัศน์" xfId="11820" xr:uid="{00000000-0005-0000-0000-0000180A0000}"/>
    <cellStyle name="_ไพศาลกิจซิสเต็ม_CA SMALLCAP_พาณิชย์  นายอิทธิพงศ์ นิมิตชูชัย" xfId="11821" xr:uid="{00000000-0005-0000-0000-0000190A0000}"/>
    <cellStyle name="_ไพศาลกิจซิสเต็ม_CA SMALLCAP_พาณิชย์  บจ.หยี่ต๋า" xfId="11822" xr:uid="{00000000-0005-0000-0000-00001A0A0000}"/>
    <cellStyle name="_ไพศาลกิจซิสเต็ม_CA SMALLCAP_พาส409เอ็นจิเนียริ่ง_สุขุมวิทสำโรง" xfId="11823" xr:uid="{00000000-0005-0000-0000-00001B0A0000}"/>
    <cellStyle name="_ไพศาลกิจซิสเต็ม_CA SMALLCAP_ยูทีพลาสติก_ปป" xfId="11824" xr:uid="{00000000-0005-0000-0000-00001C0A0000}"/>
    <cellStyle name="_ไพศาลกิจซิสเต็ม_CA SMALLCAP_วสันต์" xfId="11825" xr:uid="{00000000-0005-0000-0000-00001D0A0000}"/>
    <cellStyle name="_ไพศาลกิจซิสเต็ม_CA SMALLCAP_ศรีพัฒนกิจก่อสร้าง" xfId="11826" xr:uid="{00000000-0005-0000-0000-00001E0A0000}"/>
    <cellStyle name="_ไพศาลกิจซิสเต็ม_CA SMALLCAP_ศิริพงษ์ผลิตภัณฑ์ซิเมนต์" xfId="11827" xr:uid="{00000000-0005-0000-0000-00001F0A0000}"/>
    <cellStyle name="_ไพศาลกิจซิสเต็ม_CA SMALLCAP_สมายแลนด์" xfId="11828" xr:uid="{00000000-0005-0000-0000-0000200A0000}"/>
    <cellStyle name="_ไพศาลกิจซิสเต็ม_CA SMALLCAP_สินีนาฎ" xfId="11829" xr:uid="{00000000-0005-0000-0000-0000210A0000}"/>
    <cellStyle name="_ไพศาลกิจซิสเต็ม_CA SMALLCAP_หจก_จีกู๊ดวัน" xfId="11830" xr:uid="{00000000-0005-0000-0000-0000220A0000}"/>
    <cellStyle name="_ไพศาลกิจซิสเต็ม_CA SMALLCAP_ไอเดียลคอนซัลแทนท์1" xfId="11831" xr:uid="{00000000-0005-0000-0000-0000230A0000}"/>
    <cellStyle name="_ไพศาลกิจซิสเต็ม_CA_Mid Cap สกายไลน์ แลบฯ" xfId="11832" xr:uid="{00000000-0005-0000-0000-0000250A0000}"/>
    <cellStyle name="_ไพศาลกิจซิสเต็ม_CA.สดชื่นเคมี" xfId="593" xr:uid="{00000000-0005-0000-0000-0000240A0000}"/>
    <cellStyle name="_ไพศาลกิจซิสเต็ม_CAMC_2009_แบล็ก ทิป ไดวิ่ง-ฟอร์มใหม่." xfId="18225" xr:uid="{00000000-0005-0000-0000-0000260A0000}"/>
    <cellStyle name="_ไพศาลกิจซิสเต็ม_cfกำลังการผลิต อโยธยา ฟู้ด 1" xfId="594" xr:uid="{00000000-0005-0000-0000-0000270A0000}"/>
    <cellStyle name="_ไพศาลกิจซิสเต็ม_CJ03-0000 บจ แอพพลายเค็ม (ป)" xfId="595" xr:uid="{00000000-0005-0000-0000-0000280A0000}"/>
    <cellStyle name="_ไพศาลกิจซิสเต็ม_CRR_นายนิพนธ์  รจเรขไพจิต" xfId="11833" xr:uid="{00000000-0005-0000-0000-0000290A0000}"/>
    <cellStyle name="_ไพศาลกิจซิสเต็ม_Feb09-ลี้นำสิน ปี52-พี่ติ๊ก" xfId="18226" xr:uid="{00000000-0005-0000-0000-00002A0A0000}"/>
    <cellStyle name="_ไพศาลกิจซิสเต็ม_FROM_Qualitative ระเบียบ42_50" xfId="11834" xr:uid="{00000000-0005-0000-0000-00002B0A0000}"/>
    <cellStyle name="_ไพศาลกิจซิสเต็ม_Maduzi spreadsheet" xfId="11835" xr:uid="{00000000-0005-0000-0000-00002C0A0000}"/>
    <cellStyle name="_ไพศาลกิจซิสเต็ม_Q วัฒนาฯ 2011" xfId="18227" xr:uid="{00000000-0005-0000-0000-00002D0A0000}"/>
    <cellStyle name="_ไพศาลกิจซิสเต็ม_Self Employ_ประพันธ์" xfId="11836" xr:uid="{00000000-0005-0000-0000-00002E0A0000}"/>
    <cellStyle name="_ไพศาลกิจซิสเต็ม_Self Employ_วิทยา" xfId="11837" xr:uid="{00000000-0005-0000-0000-00002F0A0000}"/>
    <cellStyle name="_ไพศาลกิจซิสเต็ม_Self Employ_สุลัย" xfId="11838" xr:uid="{00000000-0005-0000-0000-0000300A0000}"/>
    <cellStyle name="_ไพศาลกิจซิสเต็ม_Self Employ_อภิชัย" xfId="11839" xr:uid="{00000000-0005-0000-0000-0000310A0000}"/>
    <cellStyle name="_ไพศาลกิจซิสเต็ม_Self Employ_อภิชัย.xls แผนภูมิ 1" xfId="11840" xr:uid="{00000000-0005-0000-0000-0000320A0000}"/>
    <cellStyle name="_ไพศาลกิจซิสเต็ม_self- นายชวลิตฯ" xfId="11841" xr:uid="{00000000-0005-0000-0000-0000330A0000}"/>
    <cellStyle name="_ไพศาลกิจซิสเต็ม_Selfนางเรียมใจ(สำนักพหล)" xfId="11842" xr:uid="{00000000-0005-0000-0000-0000340A0000}"/>
    <cellStyle name="_ไพศาลกิจซิสเต็ม_Small Cap_นางดวงตา" xfId="596" xr:uid="{00000000-0005-0000-0000-0000350A0000}"/>
    <cellStyle name="_ไพศาลกิจซิสเต็ม_Small Cap_นางดวงตา_AN บจก.ไทยโมโนเรล . NEW." xfId="11843" xr:uid="{00000000-0005-0000-0000-0000360A0000}"/>
    <cellStyle name="_ไพศาลกิจซิสเต็ม_Small Cap_นางดวงตา_Annual - บจ.โพลิเมอร์ฯ" xfId="11844" xr:uid="{00000000-0005-0000-0000-0000370A0000}"/>
    <cellStyle name="_ไพศาลกิจซิสเต็ม_Small Cap_นางดวงตา_Book1" xfId="11845" xr:uid="{00000000-0005-0000-0000-0000380A0000}"/>
    <cellStyle name="_ไพศาลกิจซิสเต็ม_Small Cap_นางดวงตา_CA SMALLCAP_เค.เอ็ม.พร๊อพเพอร์ตี้_ปป49" xfId="11846" xr:uid="{00000000-0005-0000-0000-0000390A0000}"/>
    <cellStyle name="_ไพศาลกิจซิสเต็ม_Small Cap_นางดวงตา_CA SMALLCAP_พาณิชย์  นพ.สุทัศน์" xfId="11847" xr:uid="{00000000-0005-0000-0000-00003A0A0000}"/>
    <cellStyle name="_ไพศาลกิจซิสเต็ม_Small Cap_นางดวงตา_CA SMALLCAP_พาส409เอ็นจิเนียริ่ง_สุขุมวิทสำโรง" xfId="11848" xr:uid="{00000000-0005-0000-0000-00003B0A0000}"/>
    <cellStyle name="_ไพศาลกิจซิสเต็ม_Small Cap_นางดวงตา_CA SMALLCAP_มัชรูม_ธาตุทอง" xfId="11849" xr:uid="{00000000-0005-0000-0000-00003C0A0000}"/>
    <cellStyle name="_ไพศาลกิจซิสเต็ม_Small Cap_นางดวงตา_CA SMALLCAP_ศรีพัฒนกิจก่อสร้าง" xfId="11850" xr:uid="{00000000-0005-0000-0000-00003D0A0000}"/>
    <cellStyle name="_ไพศาลกิจซิสเต็ม_Small Cap_นางดวงตา_CA SMALLCAP_ศิริพงษ์ผลิตภัณฑ์ซิเมนต์" xfId="11851" xr:uid="{00000000-0005-0000-0000-00003E0A0000}"/>
    <cellStyle name="_ไพศาลกิจซิสเต็ม_Small Cap_นางดวงตา_CA SMALLCAP_สินีนาฎ" xfId="11852" xr:uid="{00000000-0005-0000-0000-00003F0A0000}"/>
    <cellStyle name="_ไพศาลกิจซิสเต็ม_Small Cap_นางดวงตา_CA SMALLCAP_หจก_จีกู๊ดวัน" xfId="11853" xr:uid="{00000000-0005-0000-0000-0000400A0000}"/>
    <cellStyle name="_ไพศาลกิจซิสเต็ม_Small Cap_นางดวงตา_CA SMALLCAP_เอสวีเอ็นจิเนียริ่ง" xfId="11854" xr:uid="{00000000-0005-0000-0000-0000410A0000}"/>
    <cellStyle name="_ไพศาลกิจซิสเต็ม_Small Cap_นางดวงตา_RickGrade นางกิ่งกาญจน์" xfId="597" xr:uid="{00000000-0005-0000-0000-0000420A0000}"/>
    <cellStyle name="_ไพศาลกิจซิสเต็ม_Small Cap_นางดวงตา_RickGrade นางสาวลัดดา" xfId="598" xr:uid="{00000000-0005-0000-0000-0000430A0000}"/>
    <cellStyle name="_ไพศาลกิจซิสเต็ม_Small Cap_นางดวงตา_Self_ลัดดา_ขายของเด็กเล่น_วังบูรพา" xfId="599" xr:uid="{00000000-0005-0000-0000-0000440A0000}"/>
    <cellStyle name="_ไพศาลกิจซิสเต็ม_Small Cap_นางดวงตา_Self_ลัดดา_ขายของเด็กเล่น_วังบูรพา.xls แผนภูมิ 1" xfId="600" xr:uid="{00000000-0005-0000-0000-0000450A0000}"/>
    <cellStyle name="_ไพศาลกิจซิสเต็ม_Small Cap_นางดวงตา_SME_ทิพย์_หอพักให้เช่า_สะพานใหม่ดอนเมือง" xfId="601" xr:uid="{00000000-0005-0000-0000-0000460A0000}"/>
    <cellStyle name="_ไพศาลกิจซิสเต็ม_Small Cap_นางดวงตา_SME_บจ.เจ้าคุณ พาสท์แอนด์เซอร์วิส_ซ่อมรถยกง_หัวตะเข้ลาดกระบัง" xfId="602" xr:uid="{00000000-0005-0000-0000-0000470A0000}"/>
    <cellStyle name="_ไพศาลกิจซิสเต็ม_Small Cap_นางดวงตา_SME_บจ.เชิงชัย_รับเหมาก่อสร้าง__แจ้งวัฒนะ" xfId="603" xr:uid="{00000000-0005-0000-0000-0000480A0000}"/>
    <cellStyle name="_ไพศาลกิจซิสเต็ม_Small Cap_นางดวงตา_SME_บจ.ดานิลี่ ฟาร์ อีสต์_ผลิตโครงสร้างโลหะ_สะพานควาย" xfId="604" xr:uid="{00000000-0005-0000-0000-0000490A0000}"/>
    <cellStyle name="_ไพศาลกิจซิสเต็ม_Small Cap_นางดวงตา_SME_บจ.บีทามส์ โซลูชั่น_ออกแบบติดตั้งระบบบำรุงรักษา_ย่อยคลองตัน" xfId="605" xr:uid="{00000000-0005-0000-0000-00004A0A0000}"/>
    <cellStyle name="_ไพศาลกิจซิสเต็ม_Small Cap_นางดวงตา_SME_บจ.รักษ์วิศวกรรม_รับจ้างวางระบบ_สี่แยกอ่อนนุช" xfId="606" xr:uid="{00000000-0005-0000-0000-00004B0A0000}"/>
    <cellStyle name="_ไพศาลกิจซิสเต็ม_Small Cap_นางดวงตา_SME_บจ.ส.วารินบริการ_ปั๊มน้ำมัน_ธรรมศาสตร์รังสิต" xfId="607" xr:uid="{00000000-0005-0000-0000-00004C0A0000}"/>
    <cellStyle name="_ไพศาลกิจซิสเต็ม_Small Cap_นางดวงตา_SME_หจก.สหะภัณฑ์ทรงพล_จำหน่ายรถอีซูซุ_กาญจนบุรี" xfId="608" xr:uid="{00000000-0005-0000-0000-00004D0A0000}"/>
    <cellStyle name="_ไพศาลกิจซิสเต็ม_Small Cap_นางดวงตา_SME_หจก.สุพรรณหงษ์_ผลิตพลาสติก_ปากเกร็ด" xfId="609" xr:uid="{00000000-0005-0000-0000-00004E0A0000}"/>
    <cellStyle name="_ไพศาลกิจซิสเต็ม_Small Cap_นางดวงตา_ซิกม่าดีไซน์1" xfId="11855" xr:uid="{00000000-0005-0000-0000-00004F0A0000}"/>
    <cellStyle name="_ไพศาลกิจซิสเต็ม_Small Cap_นางดวงตา_ดับเบิ้ลโกลด์2" xfId="11856" xr:uid="{00000000-0005-0000-0000-0000500A0000}"/>
    <cellStyle name="_ไพศาลกิจซิสเต็ม_Small Cap_นางดวงตา_ตัวอย่าง LBD" xfId="11857" xr:uid="{00000000-0005-0000-0000-0000510A0000}"/>
    <cellStyle name="_ไพศาลกิจซิสเต็ม_Small Cap_นางดวงตา_ถนนจันทน์-สมบูรณ์" xfId="11858" xr:uid="{00000000-0005-0000-0000-0000520A0000}"/>
    <cellStyle name="_ไพศาลกิจซิสเต็ม_Small Cap_นางดวงตา_เปลี่ยนแปลง-เอสซีแอลฯ" xfId="11859" xr:uid="{00000000-0005-0000-0000-0000530A0000}"/>
    <cellStyle name="_ไพศาลกิจซิสเต็ม_Small Cap_นางดวงตา_มาดูซิA1-A3" xfId="11860" xr:uid="{00000000-0005-0000-0000-0000540A0000}"/>
    <cellStyle name="_ไพศาลกิจซิสเต็ม_Small Cap_นางดวงตา_วิเชียรไดนามิค3" xfId="11861" xr:uid="{00000000-0005-0000-0000-0000550A0000}"/>
    <cellStyle name="_ไพศาลกิจซิสเต็ม_Small Cap_นางดวงตา_อส6" xfId="610" xr:uid="{00000000-0005-0000-0000-0000560A0000}"/>
    <cellStyle name="_ไพศาลกิจซิสเต็ม_Spread Sheet SEM1" xfId="11862" xr:uid="{00000000-0005-0000-0000-0000570A0000}"/>
    <cellStyle name="_ไพศาลกิจซิสเต็ม_Spread Sheet SME3.1" xfId="11863" xr:uid="{00000000-0005-0000-0000-0000580A0000}"/>
    <cellStyle name="_ไพศาลกิจซิสเต็ม_TDR CAMC V.I.International 7-4-255244(ต.ย.)" xfId="18228" xr:uid="{00000000-0005-0000-0000-0000590A0000}"/>
    <cellStyle name="_ไพศาลกิจซิสเต็ม_TDR CAMC เพทาย 2009" xfId="18229" xr:uid="{00000000-0005-0000-0000-00005A0A0000}"/>
    <cellStyle name="_ไพศาลกิจซิสเต็ม_TDR09072552" xfId="18230" xr:uid="{00000000-0005-0000-0000-00005B0A0000}"/>
    <cellStyle name="_ไพศาลกิจซิสเต็ม_เซไกคัลเลอร์" xfId="11864" xr:uid="{00000000-0005-0000-0000-00005C0A0000}"/>
    <cellStyle name="_ไพศาลกิจซิสเต็ม_ดร.พิเชษฐ_edit" xfId="11865" xr:uid="{00000000-0005-0000-0000-00005D0A0000}"/>
    <cellStyle name="_ไพศาลกิจซิสเต็ม_ตัวอย่าง LBD" xfId="11866" xr:uid="{00000000-0005-0000-0000-00005E0A0000}"/>
    <cellStyle name="_ไพศาลกิจซิสเต็ม_ถนนจันทน์-สมบูรณ์" xfId="11867" xr:uid="{00000000-0005-0000-0000-00005F0A0000}"/>
    <cellStyle name="_ไพศาลกิจซิสเต็ม_ทบทวนTDR CAMC V.I.International 7-4-52" xfId="18231" xr:uid="{00000000-0005-0000-0000-0000600A0000}"/>
    <cellStyle name="_ไพศาลกิจซิสเต็ม_ธรรมศาสตร์27_2430247" xfId="611" xr:uid="{00000000-0005-0000-0000-0000610A0000}"/>
    <cellStyle name="_ไพศาลกิจซิสเต็ม_ธรรมศาสตร์27_2430247_1" xfId="612" xr:uid="{00000000-0005-0000-0000-0000620A0000}"/>
    <cellStyle name="_ไพศาลกิจซิสเต็ม_ธรรมศาสตร์27_2430247_2" xfId="613" xr:uid="{00000000-0005-0000-0000-0000630A0000}"/>
    <cellStyle name="_ไพศาลกิจซิสเต็ม_ธรรมศาสตร์27_2430247_2 2" xfId="11868" xr:uid="{00000000-0005-0000-0000-0000640A0000}"/>
    <cellStyle name="_ไพศาลกิจซิสเต็ม_ธรรมศาสตร์27_2430247_2 2 2" xfId="18232" xr:uid="{00000000-0005-0000-0000-0000650A0000}"/>
    <cellStyle name="_ไพศาลกิจซิสเต็ม_ธรรมศาสตร์27_2430247_2 3" xfId="11869" xr:uid="{00000000-0005-0000-0000-0000660A0000}"/>
    <cellStyle name="_ไพศาลกิจซิสเต็ม_ธรรมศาสตร์27_2430247_2 3 2" xfId="18233" xr:uid="{00000000-0005-0000-0000-0000670A0000}"/>
    <cellStyle name="_ไพศาลกิจซิสเต็ม_ธรรมศาสตร์27_2430247_2 4" xfId="11870" xr:uid="{00000000-0005-0000-0000-0000680A0000}"/>
    <cellStyle name="_ไพศาลกิจซิสเต็ม_ธรรมศาสตร์27_2430247_2 4 2" xfId="18234" xr:uid="{00000000-0005-0000-0000-0000690A0000}"/>
    <cellStyle name="_ไพศาลกิจซิสเต็ม_ธรรมศาสตร์27_2430247_2 5" xfId="11871" xr:uid="{00000000-0005-0000-0000-00006A0A0000}"/>
    <cellStyle name="_ไพศาลกิจซิสเต็ม_ธรรมศาสตร์27_2430247_2 6" xfId="11872" xr:uid="{00000000-0005-0000-0000-00006B0A0000}"/>
    <cellStyle name="_ไพศาลกิจซิสเต็ม_ธรรมศาสตร์27_2430247_3" xfId="614" xr:uid="{00000000-0005-0000-0000-00006C0A0000}"/>
    <cellStyle name="_ไพศาลกิจซิสเต็ม_ธรรมศาสตร์27_2430247_3 2" xfId="11873" xr:uid="{00000000-0005-0000-0000-00006D0A0000}"/>
    <cellStyle name="_ไพศาลกิจซิสเต็ม_ธรรมศาสตร์27_2430247_3 3" xfId="11874" xr:uid="{00000000-0005-0000-0000-00006E0A0000}"/>
    <cellStyle name="_ไพศาลกิจซิสเต็ม_ธรรมศาสตร์27_2430247_3 4" xfId="11875" xr:uid="{00000000-0005-0000-0000-00006F0A0000}"/>
    <cellStyle name="_ไพศาลกิจซิสเต็ม_ธรรมศาสตร์27_2430247_3 5" xfId="11876" xr:uid="{00000000-0005-0000-0000-0000700A0000}"/>
    <cellStyle name="_ไพศาลกิจซิสเต็ม_ธรรมศาสตร์27_2430247_3 6" xfId="18235" xr:uid="{00000000-0005-0000-0000-0000710A0000}"/>
    <cellStyle name="_ไพศาลกิจซิสเต็ม_ธรรมศาสตร์27_2430247_3_01-21-51_MT บจ. เจ เอส จี" xfId="11877" xr:uid="{00000000-0005-0000-0000-0000720A0000}"/>
    <cellStyle name="_ไพศาลกิจซิสเต็ม_ธรรมศาสตร์27_2430247_3_04-10-49_นายแพทย์เศรษฐกานต์  อัตถากรพันธ์" xfId="11878" xr:uid="{00000000-0005-0000-0000-0000730A0000}"/>
    <cellStyle name="_ไพศาลกิจซิสเต็ม_ธรรมศาสตร์27_2430247_3_05-10-49_บจ. เซฟ เทรด อินเตอร์เนชั่นแนล" xfId="11879" xr:uid="{00000000-0005-0000-0000-0000740A0000}"/>
    <cellStyle name="_ไพศาลกิจซิสเต็ม_ธรรมศาสตร์27_2430247_3_05-31-49_Annual บจ.วี อาร์ พลาสติก" xfId="11880" xr:uid="{00000000-0005-0000-0000-0000750A0000}"/>
    <cellStyle name="_ไพศาลกิจซิสเต็ม_ธรรมศาสตร์27_2430247_3_06-30-49_Annual บจ. ธนวรรณ การ์เม้นท์" xfId="11881" xr:uid="{00000000-0005-0000-0000-0000760A0000}"/>
    <cellStyle name="_ไพศาลกิจซิสเต็ม_ธรรมศาสตร์27_2430247_3_07-25-49_Annual บจ. สมพลเบดดิ้ง แอนด์ แมทเทรส อินดัสตรี" xfId="11882" xr:uid="{00000000-0005-0000-0000-0000770A0000}"/>
    <cellStyle name="_ไพศาลกิจซิสเต็ม_ธรรมศาสตร์27_2430247_3_13 แบบฟอร์มจัดชั้น Qualitative" xfId="615" xr:uid="{00000000-0005-0000-0000-0000780A0000}"/>
    <cellStyle name="_ไพศาลกิจซิสเต็ม_ธรรมศาสตร์27_2430247_3_164สหกรณ์ออมทรัพย์หน่วยบัญชาการสงครามพิเศษ จำกัด" xfId="616" xr:uid="{00000000-0005-0000-0000-0000790A0000}"/>
    <cellStyle name="_ไพศาลกิจซิสเต็ม_ธรรมศาสตร์27_2430247_3_5นายประสิทธิ์นางณรรฐวรรณประภัสสรพิทยา(2)" xfId="617" xr:uid="{00000000-0005-0000-0000-00007A0A0000}"/>
    <cellStyle name="_ไพศาลกิจซิสเต็ม_ธรรมศาสตร์27_2430247_3_AN บจก.ไทยโมโนเรล . NEW." xfId="11883" xr:uid="{00000000-0005-0000-0000-00007B0A0000}"/>
    <cellStyle name="_ไพศาลกิจซิสเต็ม_ธรรมศาสตร์27_2430247_3_Ann โรงงานสมุดฯ" xfId="11884" xr:uid="{00000000-0005-0000-0000-00007C0A0000}"/>
    <cellStyle name="_ไพศาลกิจซิสเต็ม_ธรรมศาสตร์27_2430247_3_Annual - บจ.โพลิเมอร์ฯ" xfId="11885" xr:uid="{00000000-0005-0000-0000-00007D0A0000}"/>
    <cellStyle name="_ไพศาลกิจซิสเต็ม_ธรรมศาสตร์27_2430247_3_Book1" xfId="11886" xr:uid="{00000000-0005-0000-0000-00007E0A0000}"/>
    <cellStyle name="_ไพศาลกิจซิสเต็ม_ธรรมศาสตร์27_2430247_3_Book2" xfId="11887" xr:uid="{00000000-0005-0000-0000-00007F0A0000}"/>
    <cellStyle name="_ไพศาลกิจซิสเต็ม_ธรรมศาสตร์27_2430247_3_CA Midcap_บจ.วิจิตรณรงค์ งานหินกอง" xfId="11888" xr:uid="{00000000-0005-0000-0000-0000800A0000}"/>
    <cellStyle name="_ไพศาลกิจซิสเต็ม_ธรรมศาสตร์27_2430247_3_CA Platinum 28 ตค48" xfId="11889" xr:uid="{00000000-0005-0000-0000-0000810A0000}"/>
    <cellStyle name="_ไพศาลกิจซิสเต็ม_ธรรมศาสตร์27_2430247_3_CA SMALLCAP_เค.เอ็ม.พร๊อพเพอร์ตี้_ปป49" xfId="11890" xr:uid="{00000000-0005-0000-0000-0000820A0000}"/>
    <cellStyle name="_ไพศาลกิจซิสเต็ม_ธรรมศาสตร์27_2430247_3_CA SMALLCAP_พาณิชย์  นพ.สุทัศน์" xfId="11891" xr:uid="{00000000-0005-0000-0000-0000830A0000}"/>
    <cellStyle name="_ไพศาลกิจซิสเต็ม_ธรรมศาสตร์27_2430247_3_CA SMALLCAP_พาณิชย์  นายอิทธิพงศ์ นิมิตชูชัย" xfId="11892" xr:uid="{00000000-0005-0000-0000-0000840A0000}"/>
    <cellStyle name="_ไพศาลกิจซิสเต็ม_ธรรมศาสตร์27_2430247_3_CA SMALLCAP_พาณิชย์  บจ.หยี่ต๋า" xfId="11893" xr:uid="{00000000-0005-0000-0000-0000850A0000}"/>
    <cellStyle name="_ไพศาลกิจซิสเต็ม_ธรรมศาสตร์27_2430247_3_CA SMALLCAP_พาส409เอ็นจิเนียริ่ง_สุขุมวิทสำโรง" xfId="11894" xr:uid="{00000000-0005-0000-0000-0000860A0000}"/>
    <cellStyle name="_ไพศาลกิจซิสเต็ม_ธรรมศาสตร์27_2430247_3_CA SMALLCAP_มัชรูม_ธาตุทอง" xfId="11895" xr:uid="{00000000-0005-0000-0000-0000870A0000}"/>
    <cellStyle name="_ไพศาลกิจซิสเต็ม_ธรรมศาสตร์27_2430247_3_CA SMALLCAP_ศรีพัฒนกิจก่อสร้าง" xfId="11896" xr:uid="{00000000-0005-0000-0000-0000880A0000}"/>
    <cellStyle name="_ไพศาลกิจซิสเต็ม_ธรรมศาสตร์27_2430247_3_CA SMALLCAP_ศิริพงษ์ผลิตภัณฑ์ซิเมนต์" xfId="11897" xr:uid="{00000000-0005-0000-0000-0000890A0000}"/>
    <cellStyle name="_ไพศาลกิจซิสเต็ม_ธรรมศาสตร์27_2430247_3_CA SMALLCAP_สินีนาฎ" xfId="11898" xr:uid="{00000000-0005-0000-0000-00008A0A0000}"/>
    <cellStyle name="_ไพศาลกิจซิสเต็ม_ธรรมศาสตร์27_2430247_3_CA SMALLCAP_หจก_จีกู๊ดวัน" xfId="11899" xr:uid="{00000000-0005-0000-0000-00008B0A0000}"/>
    <cellStyle name="_ไพศาลกิจซิสเต็ม_ธรรมศาสตร์27_2430247_3_CA SMALLCAP_เอสวีเอ็นจิเนียริ่ง" xfId="11900" xr:uid="{00000000-0005-0000-0000-00008C0A0000}"/>
    <cellStyle name="_ไพศาลกิจซิสเต็ม_ธรรมศาสตร์27_2430247_3_CA_Mid Cap สกายไลน์ แลบฯ" xfId="11901" xr:uid="{00000000-0005-0000-0000-00008E0A0000}"/>
    <cellStyle name="_ไพศาลกิจซิสเต็ม_ธรรมศาสตร์27_2430247_3_CA.สดชื่นเคมี" xfId="618" xr:uid="{00000000-0005-0000-0000-00008D0A0000}"/>
    <cellStyle name="_ไพศาลกิจซิสเต็ม_ธรรมศาสตร์27_2430247_3_CAMC_2009_แบล็ก ทิป ไดวิ่ง-ฟอร์มใหม่." xfId="18236" xr:uid="{00000000-0005-0000-0000-00008F0A0000}"/>
    <cellStyle name="_ไพศาลกิจซิสเต็ม_ธรรมศาสตร์27_2430247_3_cfกำลังการผลิต อโยธยา ฟู้ด 1" xfId="619" xr:uid="{00000000-0005-0000-0000-0000900A0000}"/>
    <cellStyle name="_ไพศาลกิจซิสเต็ม_ธรรมศาสตร์27_2430247_3_CJ03-0000 บจ แอพพลายเค็ม (ป)" xfId="620" xr:uid="{00000000-0005-0000-0000-0000910A0000}"/>
    <cellStyle name="_ไพศาลกิจซิสเต็ม_ธรรมศาสตร์27_2430247_3_CRR_นายนิพนธ์  รจเรขไพจิต" xfId="11902" xr:uid="{00000000-0005-0000-0000-0000920A0000}"/>
    <cellStyle name="_ไพศาลกิจซิสเต็ม_ธรรมศาสตร์27_2430247_3_Feb09-ลี้นำสิน ปี52-พี่ติ๊ก" xfId="18237" xr:uid="{00000000-0005-0000-0000-0000930A0000}"/>
    <cellStyle name="_ไพศาลกิจซิสเต็ม_ธรรมศาสตร์27_2430247_3_FROM_Qualitative ระเบียบ42_50" xfId="11903" xr:uid="{00000000-0005-0000-0000-0000940A0000}"/>
    <cellStyle name="_ไพศาลกิจซิสเต็ม_ธรรมศาสตร์27_2430247_3_Maduzi spreadsheet" xfId="11904" xr:uid="{00000000-0005-0000-0000-0000950A0000}"/>
    <cellStyle name="_ไพศาลกิจซิสเต็ม_ธรรมศาสตร์27_2430247_3_Q วัฒนาฯ 2011" xfId="18238" xr:uid="{00000000-0005-0000-0000-0000960A0000}"/>
    <cellStyle name="_ไพศาลกิจซิสเต็ม_ธรรมศาสตร์27_2430247_3_RickGrade นางกิ่งกาญจน์" xfId="621" xr:uid="{00000000-0005-0000-0000-0000970A0000}"/>
    <cellStyle name="_ไพศาลกิจซิสเต็ม_ธรรมศาสตร์27_2430247_3_RickGrade นางสาวลัดดา" xfId="622" xr:uid="{00000000-0005-0000-0000-0000980A0000}"/>
    <cellStyle name="_ไพศาลกิจซิสเต็ม_ธรรมศาสตร์27_2430247_3_Self_ลัดดา_ขายของเด็กเล่น_วังบูรพา" xfId="623" xr:uid="{00000000-0005-0000-0000-00009A0A0000}"/>
    <cellStyle name="_ไพศาลกิจซิสเต็ม_ธรรมศาสตร์27_2430247_3_Self_ลัดดา_ขายของเด็กเล่น_วังบูรพา.xls แผนภูมิ 1" xfId="624" xr:uid="{00000000-0005-0000-0000-00009B0A0000}"/>
    <cellStyle name="_ไพศาลกิจซิสเต็ม_ธรรมศาสตร์27_2430247_3_self- นายชวลิตฯ" xfId="11905" xr:uid="{00000000-0005-0000-0000-0000990A0000}"/>
    <cellStyle name="_ไพศาลกิจซิสเต็ม_ธรรมศาสตร์27_2430247_3_SME_ทิพย์_หอพักให้เช่า_สะพานใหม่ดอนเมือง" xfId="625" xr:uid="{00000000-0005-0000-0000-00009C0A0000}"/>
    <cellStyle name="_ไพศาลกิจซิสเต็ม_ธรรมศาสตร์27_2430247_3_SME_บจ.เจ้าคุณ พาสท์แอนด์เซอร์วิส_ซ่อมรถยกง_หัวตะเข้ลาดกระบัง" xfId="626" xr:uid="{00000000-0005-0000-0000-00009D0A0000}"/>
    <cellStyle name="_ไพศาลกิจซิสเต็ม_ธรรมศาสตร์27_2430247_3_SME_บจ.เชิงชัย_รับเหมาก่อสร้าง__แจ้งวัฒนะ" xfId="627" xr:uid="{00000000-0005-0000-0000-00009E0A0000}"/>
    <cellStyle name="_ไพศาลกิจซิสเต็ม_ธรรมศาสตร์27_2430247_3_SME_บจ.ดานิลี่ ฟาร์ อีสต์_ผลิตโครงสร้างโลหะ_สะพานควาย" xfId="628" xr:uid="{00000000-0005-0000-0000-00009F0A0000}"/>
    <cellStyle name="_ไพศาลกิจซิสเต็ม_ธรรมศาสตร์27_2430247_3_SME_บจ.บีทามส์ โซลูชั่น_ออกแบบติดตั้งระบบบำรุงรักษา_ย่อยคลองตัน" xfId="629" xr:uid="{00000000-0005-0000-0000-0000A00A0000}"/>
    <cellStyle name="_ไพศาลกิจซิสเต็ม_ธรรมศาสตร์27_2430247_3_SME_บจ.รักษ์วิศวกรรม_รับจ้างวางระบบ_สี่แยกอ่อนนุช" xfId="630" xr:uid="{00000000-0005-0000-0000-0000A10A0000}"/>
    <cellStyle name="_ไพศาลกิจซิสเต็ม_ธรรมศาสตร์27_2430247_3_SME_บจ.ส.วารินบริการ_ปั๊มน้ำมัน_ธรรมศาสตร์รังสิต" xfId="631" xr:uid="{00000000-0005-0000-0000-0000A20A0000}"/>
    <cellStyle name="_ไพศาลกิจซิสเต็ม_ธรรมศาสตร์27_2430247_3_SME_หจก.สหะภัณฑ์ทรงพล_จำหน่ายรถอีซูซุ_กาญจนบุรี" xfId="632" xr:uid="{00000000-0005-0000-0000-0000A30A0000}"/>
    <cellStyle name="_ไพศาลกิจซิสเต็ม_ธรรมศาสตร์27_2430247_3_SME_หจก.สุพรรณหงษ์_ผลิตพลาสติก_ปากเกร็ด" xfId="633" xr:uid="{00000000-0005-0000-0000-0000A40A0000}"/>
    <cellStyle name="_ไพศาลกิจซิสเต็ม_ธรรมศาสตร์27_2430247_3_Spread Sheet SEM1" xfId="11906" xr:uid="{00000000-0005-0000-0000-0000A50A0000}"/>
    <cellStyle name="_ไพศาลกิจซิสเต็ม_ธรรมศาสตร์27_2430247_3_Spread Sheet SME3.1" xfId="11907" xr:uid="{00000000-0005-0000-0000-0000A60A0000}"/>
    <cellStyle name="_ไพศาลกิจซิสเต็ม_ธรรมศาสตร์27_2430247_3_TDR CAMC V.I.International 7-4-255244(ต.ย.)" xfId="18239" xr:uid="{00000000-0005-0000-0000-0000A70A0000}"/>
    <cellStyle name="_ไพศาลกิจซิสเต็ม_ธรรมศาสตร์27_2430247_3_TDR CAMC เพทาย 2009" xfId="18240" xr:uid="{00000000-0005-0000-0000-0000A80A0000}"/>
    <cellStyle name="_ไพศาลกิจซิสเต็ม_ธรรมศาสตร์27_2430247_3_TDR09072552" xfId="18241" xr:uid="{00000000-0005-0000-0000-0000A90A0000}"/>
    <cellStyle name="_ไพศาลกิจซิสเต็ม_ธรรมศาสตร์27_2430247_3_เซไกคัลเลอร์" xfId="11908" xr:uid="{00000000-0005-0000-0000-0000AA0A0000}"/>
    <cellStyle name="_ไพศาลกิจซิสเต็ม_ธรรมศาสตร์27_2430247_3_ดร.พิเชษฐ_edit" xfId="11909" xr:uid="{00000000-0005-0000-0000-0000AB0A0000}"/>
    <cellStyle name="_ไพศาลกิจซิสเต็ม_ธรรมศาสตร์27_2430247_3_ตัวอย่าง LBD" xfId="11910" xr:uid="{00000000-0005-0000-0000-0000AC0A0000}"/>
    <cellStyle name="_ไพศาลกิจซิสเต็ม_ธรรมศาสตร์27_2430247_3_ถนนจันทน์-สมบูรณ์" xfId="11911" xr:uid="{00000000-0005-0000-0000-0000AD0A0000}"/>
    <cellStyle name="_ไพศาลกิจซิสเต็ม_ธรรมศาสตร์27_2430247_3_ทบทวนTDR CAMC V.I.International 7-4-52" xfId="18242" xr:uid="{00000000-0005-0000-0000-0000AE0A0000}"/>
    <cellStyle name="_ไพศาลกิจซิสเต็ม_ธรรมศาสตร์27_2430247_3_ธันยาภรณ์" xfId="11912" xr:uid="{00000000-0005-0000-0000-0000AF0A0000}"/>
    <cellStyle name="_ไพศาลกิจซิสเต็ม_ธรรมศาสตร์27_2430247_3_นส วาสนา นิพพยะ" xfId="634" xr:uid="{00000000-0005-0000-0000-0000B00A0000}"/>
    <cellStyle name="_ไพศาลกิจซิสเต็ม_ธรรมศาสตร์27_2430247_3_นายธวัชชัย เจริญชัยชนะกิจ" xfId="635" xr:uid="{00000000-0005-0000-0000-0000B10A0000}"/>
    <cellStyle name="_ไพศาลกิจซิสเต็ม_ธรรมศาสตร์27_2430247_3_นายภูริพงศ์  รงศิริกุล" xfId="11913" xr:uid="{00000000-0005-0000-0000-0000B20A0000}"/>
    <cellStyle name="_ไพศาลกิจซิสเต็ม_ธรรมศาสตร์27_2430247_3_แนบพะงัน 3" xfId="18243" xr:uid="{00000000-0005-0000-0000-0000B30A0000}"/>
    <cellStyle name="_ไพศาลกิจซิสเต็ม_ธรรมศาสตร์27_2430247_3_บริษัท เค.เอส.อี คอนสตรัคชั่น  จำกัด. Full From.ส่งพี่อู้ด." xfId="11914" xr:uid="{00000000-0005-0000-0000-0000B40A0000}"/>
    <cellStyle name="_ไพศาลกิจซิสเต็ม_ธรรมศาสตร์27_2430247_3_บุญชู (หมู)" xfId="11915" xr:uid="{00000000-0005-0000-0000-0000B50A0000}"/>
    <cellStyle name="_ไพศาลกิจซิสเต็ม_ธรรมศาสตร์27_2430247_3_ปานดวงใจ" xfId="11916" xr:uid="{00000000-0005-0000-0000-0000B60A0000}"/>
    <cellStyle name="_ไพศาลกิจซิสเต็ม_ธรรมศาสตร์27_2430247_3_เปลี่ยนแปลง - บจ.เอ็กเซลล์ฯ" xfId="11917" xr:uid="{00000000-0005-0000-0000-0000B70A0000}"/>
    <cellStyle name="_ไพศาลกิจซิสเต็ม_ธรรมศาสตร์27_2430247_3_เปลี่ยนแปลง-เอสซีแอลฯ" xfId="11918" xr:uid="{00000000-0005-0000-0000-0000B80A0000}"/>
    <cellStyle name="_ไพศาลกิจซิสเต็ม_ธรรมศาสตร์27_2430247_3_มร.26 นพ.สุทัศน์" xfId="11919" xr:uid="{00000000-0005-0000-0000-0000B90A0000}"/>
    <cellStyle name="_ไพศาลกิจซิสเต็ม_ธรรมศาสตร์27_2430247_3_มาดูซิA1-A3" xfId="11920" xr:uid="{00000000-0005-0000-0000-0000BA0A0000}"/>
    <cellStyle name="_ไพศาลกิจซิสเต็ม_ธรรมศาสตร์27_2430247_3_แลนด์ &amp; ดรีม (CA)" xfId="11921" xr:uid="{00000000-0005-0000-0000-0000BB0A0000}"/>
    <cellStyle name="_ไพศาลกิจซิสเต็ม_ธรรมศาสตร์27_2430247_3_วันทนา ดุษฎีวณิชสุข" xfId="11922" xr:uid="{00000000-0005-0000-0000-0000BC0A0000}"/>
    <cellStyle name="_ไพศาลกิจซิสเต็ม_ธรรมศาสตร์27_2430247_3_วิเชียรไดนามิค3" xfId="11923" xr:uid="{00000000-0005-0000-0000-0000BD0A0000}"/>
    <cellStyle name="_ไพศาลกิจซิสเต็ม_ธรรมศาสตร์27_2430247_3_วุฒิภัณฑ์-บางแค(ร้บรองเครดิต)" xfId="18244" xr:uid="{00000000-0005-0000-0000-0000BE0A0000}"/>
    <cellStyle name="_ไพศาลกิจซิสเต็ม_ธรรมศาสตร์27_2430247_3_ศรีพัฒนกิจก่อสร้าง-new" xfId="11924" xr:uid="{00000000-0005-0000-0000-0000BF0A0000}"/>
    <cellStyle name="_ไพศาลกิจซิสเต็ม_ธรรมศาสตร์27_2430247_3_อส6" xfId="636" xr:uid="{00000000-0005-0000-0000-0000C00A0000}"/>
    <cellStyle name="_ไพศาลกิจซิสเต็ม_ธรรมศาสตร์27_2430247_3_อินโนวา ซอฟท์แวร์" xfId="11925" xr:uid="{00000000-0005-0000-0000-0000C10A0000}"/>
    <cellStyle name="_ไพศาลกิจซิสเต็ม_ธรรมศาสตร์27_2430247_4" xfId="637" xr:uid="{00000000-0005-0000-0000-0000C20A0000}"/>
    <cellStyle name="_ไพศาลกิจซิสเต็ม_ธรรมศาสตร์27_2430247_4 2" xfId="11926" xr:uid="{00000000-0005-0000-0000-0000C30A0000}"/>
    <cellStyle name="_ไพศาลกิจซิสเต็ม_ธรรมศาสตร์27_2430247_4 2 2" xfId="18245" xr:uid="{00000000-0005-0000-0000-0000C40A0000}"/>
    <cellStyle name="_ไพศาลกิจซิสเต็ม_ธรรมศาสตร์27_2430247_4 2 3" xfId="18246" xr:uid="{00000000-0005-0000-0000-0000C50A0000}"/>
    <cellStyle name="_ไพศาลกิจซิสเต็ม_ธรรมศาสตร์27_2430247_4 2 4" xfId="18247" xr:uid="{00000000-0005-0000-0000-0000C60A0000}"/>
    <cellStyle name="_ไพศาลกิจซิสเต็ม_ธรรมศาสตร์27_2430247_4 3" xfId="11927" xr:uid="{00000000-0005-0000-0000-0000C70A0000}"/>
    <cellStyle name="_ไพศาลกิจซิสเต็ม_ธรรมศาสตร์27_2430247_4 3 2" xfId="18248" xr:uid="{00000000-0005-0000-0000-0000C80A0000}"/>
    <cellStyle name="_ไพศาลกิจซิสเต็ม_ธรรมศาสตร์27_2430247_4 3 3" xfId="18249" xr:uid="{00000000-0005-0000-0000-0000C90A0000}"/>
    <cellStyle name="_ไพศาลกิจซิสเต็ม_ธรรมศาสตร์27_2430247_4 3 4" xfId="18250" xr:uid="{00000000-0005-0000-0000-0000CA0A0000}"/>
    <cellStyle name="_ไพศาลกิจซิสเต็ม_ธรรมศาสตร์27_2430247_4 4" xfId="11928" xr:uid="{00000000-0005-0000-0000-0000CB0A0000}"/>
    <cellStyle name="_ไพศาลกิจซิสเต็ม_ธรรมศาสตร์27_2430247_4 5" xfId="11929" xr:uid="{00000000-0005-0000-0000-0000CC0A0000}"/>
    <cellStyle name="_ไพศาลกิจซิสเต็ม_ธรรมศาสตร์27_2430247_4 6" xfId="18251" xr:uid="{00000000-0005-0000-0000-0000CD0A0000}"/>
    <cellStyle name="_ไพศาลกิจซิสเต็ม_ธรรมศาสตร์27_2430247_4_01 พ.ต.ท.สมชาย คงตั้งจิตต์_อพาร์ทเม้นท์ให้เช่า_เงินกู้ (L ซื้อตึก) Self Employed" xfId="638" xr:uid="{00000000-0005-0000-0000-0000CE0A0000}"/>
    <cellStyle name="_ไพศาลกิจซิสเต็ม_ธรรมศาสตร์27_2430247_4_01 พ.ต.ท.สมชาย คงตั้งจิตต์_อพาร์ทเม้นท์ให้เช่า_เงินกู้ (L ซื้อตึก) Self Employed 2" xfId="11930" xr:uid="{00000000-0005-0000-0000-0000CF0A0000}"/>
    <cellStyle name="_ไพศาลกิจซิสเต็ม_ธรรมศาสตร์27_2430247_4_01 พ.ต.ท.สมชาย คงตั้งจิตต์_อพาร์ทเม้นท์ให้เช่า_เงินกู้ (L ซื้อตึก) Self Employed 3" xfId="11931" xr:uid="{00000000-0005-0000-0000-0000D00A0000}"/>
    <cellStyle name="_ไพศาลกิจซิสเต็ม_ธรรมศาสตร์27_2430247_4_01-21-51_MT บจ. เจ เอส จี" xfId="11932" xr:uid="{00000000-0005-0000-0000-0000D10A0000}"/>
    <cellStyle name="_ไพศาลกิจซิสเต็ม_ธรรมศาสตร์27_2430247_4_02 นางเฟื่องฟ้า วสุธาสวัสดิ์ (เปลี่ยนแปลง)" xfId="639" xr:uid="{00000000-0005-0000-0000-0000D20A0000}"/>
    <cellStyle name="_ไพศาลกิจซิสเต็ม_ธรรมศาสตร์27_2430247_4_02 นางเฟื่องฟ้า วสุธาสวัสดิ์ (เปลี่ยนแปลง) 2" xfId="11933" xr:uid="{00000000-0005-0000-0000-0000D30A0000}"/>
    <cellStyle name="_ไพศาลกิจซิสเต็ม_ธรรมศาสตร์27_2430247_4_02 นางเฟื่องฟ้า วสุธาสวัสดิ์ (เปลี่ยนแปลง) 3" xfId="11934" xr:uid="{00000000-0005-0000-0000-0000D40A0000}"/>
    <cellStyle name="_ไพศาลกิจซิสเต็ม_ธรรมศาสตร์27_2430247_4_02 นางเฟื่องฟ้า วสุธาสวัสดิ์ (เปลี่ยนแปลง) 4" xfId="11935" xr:uid="{00000000-0005-0000-0000-0000D50A0000}"/>
    <cellStyle name="_ไพศาลกิจซิสเต็ม_ธรรมศาสตร์27_2430247_4_02 นางเฟื่องฟ้า วสุธาสวัสดิ์ (เปลี่ยนแปลง) 5" xfId="11936" xr:uid="{00000000-0005-0000-0000-0000D60A0000}"/>
    <cellStyle name="_ไพศาลกิจซิสเต็ม_ธรรมศาสตร์27_2430247_4_03 นางจิตต์ภักดีและนายนวพล" xfId="640" xr:uid="{00000000-0005-0000-0000-0000D70A0000}"/>
    <cellStyle name="_ไพศาลกิจซิสเต็ม_ธรรมศาสตร์27_2430247_4_03 นางจิตต์ภักดีและนายนวพล 2" xfId="11937" xr:uid="{00000000-0005-0000-0000-0000D80A0000}"/>
    <cellStyle name="_ไพศาลกิจซิสเต็ม_ธรรมศาสตร์27_2430247_4_03 นางจิตต์ภักดีและนายนวพล 3" xfId="11938" xr:uid="{00000000-0005-0000-0000-0000D90A0000}"/>
    <cellStyle name="_ไพศาลกิจซิสเต็ม_ธรรมศาสตร์27_2430247_4_03 นางจิตต์ภักดีและนายนวพล 4" xfId="11939" xr:uid="{00000000-0005-0000-0000-0000DA0A0000}"/>
    <cellStyle name="_ไพศาลกิจซิสเต็ม_ธรรมศาสตร์27_2430247_4_03 นางจิตต์ภักดีและนายนวพล 5" xfId="11940" xr:uid="{00000000-0005-0000-0000-0000DB0A0000}"/>
    <cellStyle name="_ไพศาลกิจซิสเต็ม_ธรรมศาสตร์27_2430247_4_03 นายอเนก เต็งเจริญ_ค้าของชำและข้าวสาร_สินเชื่อหมุนเวียน (OD) Self Employed" xfId="641" xr:uid="{00000000-0005-0000-0000-0000DC0A0000}"/>
    <cellStyle name="_ไพศาลกิจซิสเต็ม_ธรรมศาสตร์27_2430247_4_03 นายอเนก เต็งเจริญ_ค้าของชำและข้าวสาร_สินเชื่อหมุนเวียน (OD) Self Employed 2" xfId="11941" xr:uid="{00000000-0005-0000-0000-0000DD0A0000}"/>
    <cellStyle name="_ไพศาลกิจซิสเต็ม_ธรรมศาสตร์27_2430247_4_03 นายอเนก เต็งเจริญ_ค้าของชำและข้าวสาร_สินเชื่อหมุนเวียน (OD) Self Employed 3" xfId="11942" xr:uid="{00000000-0005-0000-0000-0000DE0A0000}"/>
    <cellStyle name="_ไพศาลกิจซิสเต็ม_ธรรมศาสตร์27_2430247_4_04 บจ.เอนเทค สิมิลัน_ค้าถังบำบัด_ค้ำประกันซื้อเชื่อ (LG)" xfId="642" xr:uid="{00000000-0005-0000-0000-0000DF0A0000}"/>
    <cellStyle name="_ไพศาลกิจซิสเต็ม_ธรรมศาสตร์27_2430247_4_04 บจ.เอนเทค สิมิลัน_ค้าถังบำบัด_ค้ำประกันซื้อเชื่อ (LG) 2" xfId="11943" xr:uid="{00000000-0005-0000-0000-0000E00A0000}"/>
    <cellStyle name="_ไพศาลกิจซิสเต็ม_ธรรมศาสตร์27_2430247_4_04 บจ.เอนเทค สิมิลัน_ค้าถังบำบัด_ค้ำประกันซื้อเชื่อ (LG) 3" xfId="11944" xr:uid="{00000000-0005-0000-0000-0000E10A0000}"/>
    <cellStyle name="_ไพศาลกิจซิสเต็ม_ธรรมศาสตร์27_2430247_4_04 บจ.เอนเทค สิมิลัน_ค้าถังบำบัด_ค้ำประกันซื้อเชื่อ (LG) 4" xfId="11945" xr:uid="{00000000-0005-0000-0000-0000E20A0000}"/>
    <cellStyle name="_ไพศาลกิจซิสเต็ม_ธรรมศาสตร์27_2430247_4_04 บจ.เอนเทค สิมิลัน_ค้าถังบำบัด_ค้ำประกันซื้อเชื่อ (LG) 5" xfId="11946" xr:uid="{00000000-0005-0000-0000-0000E30A0000}"/>
    <cellStyle name="_ไพศาลกิจซิสเต็ม_ธรรมศาสตร์27_2430247_4_04-10-49_นายแพทย์เศรษฐกานต์  อัตถากรพันธ์" xfId="11947" xr:uid="{00000000-0005-0000-0000-0000E40A0000}"/>
    <cellStyle name="_ไพศาลกิจซิสเต็ม_ธรรมศาสตร์27_2430247_4_05-10-49_บจ. เซฟ เทรด อินเตอร์เนชั่นแนล" xfId="11948" xr:uid="{00000000-0005-0000-0000-0000E50A0000}"/>
    <cellStyle name="_ไพศาลกิจซิสเต็ม_ธรรมศาสตร์27_2430247_4_05-31-49_Annual บจ.วี อาร์ พลาสติก" xfId="11949" xr:uid="{00000000-0005-0000-0000-0000E60A0000}"/>
    <cellStyle name="_ไพศาลกิจซิสเต็ม_ธรรมศาสตร์27_2430247_4_06-30-49_Annual บจ. ธนวรรณ การ์เม้นท์" xfId="11950" xr:uid="{00000000-0005-0000-0000-0000E70A0000}"/>
    <cellStyle name="_ไพศาลกิจซิสเต็ม_ธรรมศาสตร์27_2430247_4_07-25-49_Annual บจ. สมพลเบดดิ้ง แอนด์ แมทเทรส อินดัสตรี" xfId="11951" xr:uid="{00000000-0005-0000-0000-0000E80A0000}"/>
    <cellStyle name="_ไพศาลกิจซิสเต็ม_ธรรมศาสตร์27_2430247_4_13 แบบฟอร์มจัดชั้น Qualitative" xfId="643" xr:uid="{00000000-0005-0000-0000-0000E90A0000}"/>
    <cellStyle name="_ไพศาลกิจซิสเต็ม_ธรรมศาสตร์27_2430247_4_13 แบบฟอร์มจัดชั้น Qualitative 2" xfId="11952" xr:uid="{00000000-0005-0000-0000-0000EA0A0000}"/>
    <cellStyle name="_ไพศาลกิจซิสเต็ม_ธรรมศาสตร์27_2430247_4_13 แบบฟอร์มจัดชั้น Qualitative 3" xfId="11953" xr:uid="{00000000-0005-0000-0000-0000EB0A0000}"/>
    <cellStyle name="_ไพศาลกิจซิสเต็ม_ธรรมศาสตร์27_2430247_4_13 หจก.ส.ชุ่มชัย ซัพพลาย" xfId="644" xr:uid="{00000000-0005-0000-0000-0000EC0A0000}"/>
    <cellStyle name="_ไพศาลกิจซิสเต็ม_ธรรมศาสตร์27_2430247_4_13 หจก.ส.ชุ่มชัย ซัพพลาย 2" xfId="11954" xr:uid="{00000000-0005-0000-0000-0000ED0A0000}"/>
    <cellStyle name="_ไพศาลกิจซิสเต็ม_ธรรมศาสตร์27_2430247_4_13 หจก.ส.ชุ่มชัย ซัพพลาย 3" xfId="11955" xr:uid="{00000000-0005-0000-0000-0000EE0A0000}"/>
    <cellStyle name="_ไพศาลกิจซิสเต็ม_ธรรมศาสตร์27_2430247_4_13 หจก.ส.ชุ่มชัย ซัพพลาย 4" xfId="11956" xr:uid="{00000000-0005-0000-0000-0000EF0A0000}"/>
    <cellStyle name="_ไพศาลกิจซิสเต็ม_ธรรมศาสตร์27_2430247_4_13 หจก.ส.ชุ่มชัย ซัพพลาย 5" xfId="11957" xr:uid="{00000000-0005-0000-0000-0000F00A0000}"/>
    <cellStyle name="_ไพศาลกิจซิสเต็ม_ธรรมศาสตร์27_2430247_4_164สหกรณ์ออมทรัพย์หน่วยบัญชาการสงครามพิเศษ จำกัด" xfId="645" xr:uid="{00000000-0005-0000-0000-0000F10A0000}"/>
    <cellStyle name="_ไพศาลกิจซิสเต็ม_ธรรมศาสตร์27_2430247_4_17 พลตรีพรเทพและนางมัณฑนา" xfId="646" xr:uid="{00000000-0005-0000-0000-0000F20A0000}"/>
    <cellStyle name="_ไพศาลกิจซิสเต็ม_ธรรมศาสตร์27_2430247_4_17 พลตรีพรเทพและนางมัณฑนา 2" xfId="11958" xr:uid="{00000000-0005-0000-0000-0000F30A0000}"/>
    <cellStyle name="_ไพศาลกิจซิสเต็ม_ธรรมศาสตร์27_2430247_4_17 พลตรีพรเทพและนางมัณฑนา 3" xfId="11959" xr:uid="{00000000-0005-0000-0000-0000F40A0000}"/>
    <cellStyle name="_ไพศาลกิจซิสเต็ม_ธรรมศาสตร์27_2430247_4_31 นายสมชาย รุ่งตระกูลชัย" xfId="647" xr:uid="{00000000-0005-0000-0000-0000F50A0000}"/>
    <cellStyle name="_ไพศาลกิจซิสเต็ม_ธรรมศาสตร์27_2430247_4_31 นายสมชาย รุ่งตระกูลชัย 2" xfId="11960" xr:uid="{00000000-0005-0000-0000-0000F60A0000}"/>
    <cellStyle name="_ไพศาลกิจซิสเต็ม_ธรรมศาสตร์27_2430247_4_31 นายสมชาย รุ่งตระกูลชัย 3" xfId="11961" xr:uid="{00000000-0005-0000-0000-0000F70A0000}"/>
    <cellStyle name="_ไพศาลกิจซิสเต็ม_ธรรมศาสตร์27_2430247_4_31 นายสมชาย รุ่งตระกูลชัย 4" xfId="11962" xr:uid="{00000000-0005-0000-0000-0000F80A0000}"/>
    <cellStyle name="_ไพศาลกิจซิสเต็ม_ธรรมศาสตร์27_2430247_4_31 นายสมชาย รุ่งตระกูลชัย 5" xfId="11963" xr:uid="{00000000-0005-0000-0000-0000F90A0000}"/>
    <cellStyle name="_ไพศาลกิจซิสเต็ม_ธรรมศาสตร์27_2430247_4_5นายประสิทธิ์นางณรรฐวรรณประภัสสรพิทยา(2)" xfId="648" xr:uid="{00000000-0005-0000-0000-0000FA0A0000}"/>
    <cellStyle name="_ไพศาลกิจซิสเต็ม_ธรรมศาสตร์27_2430247_4_AN บจก.ไทยโมโนเรล . NEW." xfId="11964" xr:uid="{00000000-0005-0000-0000-0000FB0A0000}"/>
    <cellStyle name="_ไพศาลกิจซิสเต็ม_ธรรมศาสตร์27_2430247_4_Ann โรงงานสมุดฯ" xfId="11965" xr:uid="{00000000-0005-0000-0000-0000FC0A0000}"/>
    <cellStyle name="_ไพศาลกิจซิสเต็ม_ธรรมศาสตร์27_2430247_4_Book1" xfId="11966" xr:uid="{00000000-0005-0000-0000-0000FD0A0000}"/>
    <cellStyle name="_ไพศาลกิจซิสเต็ม_ธรรมศาสตร์27_2430247_4_Book2" xfId="11967" xr:uid="{00000000-0005-0000-0000-0000FE0A0000}"/>
    <cellStyle name="_ไพศาลกิจซิสเต็ม_ธรรมศาสตร์27_2430247_4_CA Midcap_บจ.วิจิตรณรงค์ งานหินกอง" xfId="11968" xr:uid="{00000000-0005-0000-0000-0000FF0A0000}"/>
    <cellStyle name="_ไพศาลกิจซิสเต็ม_ธรรมศาสตร์27_2430247_4_CA Platinum 28 ตค48" xfId="11969" xr:uid="{00000000-0005-0000-0000-0000000B0000}"/>
    <cellStyle name="_ไพศาลกิจซิสเต็ม_ธรรมศาสตร์27_2430247_4_CA SMALLCAP_เค.เอ็ม.พร๊อพเพอร์ตี้_ปป49" xfId="11970" xr:uid="{00000000-0005-0000-0000-0000010B0000}"/>
    <cellStyle name="_ไพศาลกิจซิสเต็ม_ธรรมศาสตร์27_2430247_4_CA SMALLCAP_พาณิชย์  นพ.สุทัศน์" xfId="11971" xr:uid="{00000000-0005-0000-0000-0000020B0000}"/>
    <cellStyle name="_ไพศาลกิจซิสเต็ม_ธรรมศาสตร์27_2430247_4_CA SMALLCAP_พาณิชย์  นายอิทธิพงศ์ นิมิตชูชัย" xfId="11972" xr:uid="{00000000-0005-0000-0000-0000030B0000}"/>
    <cellStyle name="_ไพศาลกิจซิสเต็ม_ธรรมศาสตร์27_2430247_4_CA SMALLCAP_พาณิชย์  บจ.หยี่ต๋า" xfId="11973" xr:uid="{00000000-0005-0000-0000-0000040B0000}"/>
    <cellStyle name="_ไพศาลกิจซิสเต็ม_ธรรมศาสตร์27_2430247_4_CA SMALLCAP_พาส409เอ็นจิเนียริ่ง_สุขุมวิทสำโรง" xfId="11974" xr:uid="{00000000-0005-0000-0000-0000050B0000}"/>
    <cellStyle name="_ไพศาลกิจซิสเต็ม_ธรรมศาสตร์27_2430247_4_CA SMALLCAP_มัชรูม_ธาตุทอง" xfId="11975" xr:uid="{00000000-0005-0000-0000-0000060B0000}"/>
    <cellStyle name="_ไพศาลกิจซิสเต็ม_ธรรมศาสตร์27_2430247_4_CA SMALLCAP_มัชรูม_ธาตุทอง_CA SMALLCAP_ยูทีพลาสติก_ปป" xfId="11976" xr:uid="{00000000-0005-0000-0000-0000070B0000}"/>
    <cellStyle name="_ไพศาลกิจซิสเต็ม_ธรรมศาสตร์27_2430247_4_CA SMALLCAP_มัชรูม_ธาตุทอง_CA SMALLCAP_ศิริพงษ์ผลิตภัณฑ์ซิเมนต์" xfId="11977" xr:uid="{00000000-0005-0000-0000-0000080B0000}"/>
    <cellStyle name="_ไพศาลกิจซิสเต็ม_ธรรมศาสตร์27_2430247_4_CA SMALLCAP_มัชรูม_ธาตุทอง_CA SMALLCAP_ศิริพงษ์ผลิตภัณฑ์ซิเมนต์_ปป" xfId="11978" xr:uid="{00000000-0005-0000-0000-0000090B0000}"/>
    <cellStyle name="_ไพศาลกิจซิสเต็ม_ธรรมศาสตร์27_2430247_4_CA SMALLCAP_มัชรูม_ธาตุทอง_Self Employ_อภิชัย" xfId="11979" xr:uid="{00000000-0005-0000-0000-00000A0B0000}"/>
    <cellStyle name="_ไพศาลกิจซิสเต็ม_ธรรมศาสตร์27_2430247_4_CA SMALLCAP_มัชรูม_ธาตุทอง_บีเอ็มลักกี้2" xfId="11980" xr:uid="{00000000-0005-0000-0000-00000B0B0000}"/>
    <cellStyle name="_ไพศาลกิจซิสเต็ม_ธรรมศาสตร์27_2430247_4_CA SMALLCAP_ศรีพัฒนกิจก่อสร้าง" xfId="11981" xr:uid="{00000000-0005-0000-0000-00000C0B0000}"/>
    <cellStyle name="_ไพศาลกิจซิสเต็ม_ธรรมศาสตร์27_2430247_4_CA SMALLCAP_ศิริพงษ์ผลิตภัณฑ์ซิเมนต์" xfId="11982" xr:uid="{00000000-0005-0000-0000-00000D0B0000}"/>
    <cellStyle name="_ไพศาลกิจซิสเต็ม_ธรรมศาสตร์27_2430247_4_CA SMALLCAP_สินีนาฎ" xfId="11983" xr:uid="{00000000-0005-0000-0000-00000E0B0000}"/>
    <cellStyle name="_ไพศาลกิจซิสเต็ม_ธรรมศาสตร์27_2430247_4_CA SMALLCAP_หจก_จีกู๊ดวัน" xfId="11984" xr:uid="{00000000-0005-0000-0000-00000F0B0000}"/>
    <cellStyle name="_ไพศาลกิจซิสเต็ม_ธรรมศาสตร์27_2430247_4_CA SMALLCAP_เอสวีเอ็นจิเนียริ่ง" xfId="11985" xr:uid="{00000000-0005-0000-0000-0000100B0000}"/>
    <cellStyle name="_ไพศาลกิจซิสเต็ม_ธรรมศาสตร์27_2430247_4_CA_Mid Cap สกายไลน์ แลบฯ" xfId="11988" xr:uid="{00000000-0005-0000-0000-0000140B0000}"/>
    <cellStyle name="_ไพศาลกิจซิสเต็ม_ธรรมศาสตร์27_2430247_4_CA.สดชื่นเคมี" xfId="649" xr:uid="{00000000-0005-0000-0000-0000110B0000}"/>
    <cellStyle name="_ไพศาลกิจซิสเต็ม_ธรรมศาสตร์27_2430247_4_CA.สดชื่นเคมี 2" xfId="11986" xr:uid="{00000000-0005-0000-0000-0000120B0000}"/>
    <cellStyle name="_ไพศาลกิจซิสเต็ม_ธรรมศาสตร์27_2430247_4_CA.สดชื่นเคมี 3" xfId="11987" xr:uid="{00000000-0005-0000-0000-0000130B0000}"/>
    <cellStyle name="_ไพศาลกิจซิสเต็ม_ธรรมศาสตร์27_2430247_4_CAMC_2009_แบล็ก ทิป ไดวิ่ง-ฟอร์มใหม่." xfId="18252" xr:uid="{00000000-0005-0000-0000-0000150B0000}"/>
    <cellStyle name="_ไพศาลกิจซิสเต็ม_ธรรมศาสตร์27_2430247_4_cfกำลังการผลิต อโยธยา ฟู้ด 1" xfId="650" xr:uid="{00000000-0005-0000-0000-0000160B0000}"/>
    <cellStyle name="_ไพศาลกิจซิสเต็ม_ธรรมศาสตร์27_2430247_4_CJ03-0000 บจ แอพพลายเค็ม (ป)" xfId="651" xr:uid="{00000000-0005-0000-0000-0000170B0000}"/>
    <cellStyle name="_ไพศาลกิจซิสเต็ม_ธรรมศาสตร์27_2430247_4_CJ03-0000 บจ แอพพลายเค็ม (ป) 2" xfId="11989" xr:uid="{00000000-0005-0000-0000-0000180B0000}"/>
    <cellStyle name="_ไพศาลกิจซิสเต็ม_ธรรมศาสตร์27_2430247_4_CJ03-0000 บจ แอพพลายเค็ม (ป) 3" xfId="11990" xr:uid="{00000000-0005-0000-0000-0000190B0000}"/>
    <cellStyle name="_ไพศาลกิจซิสเต็ม_ธรรมศาสตร์27_2430247_4_CRR_นายนิพนธ์  รจเรขไพจิต" xfId="11991" xr:uid="{00000000-0005-0000-0000-00001A0B0000}"/>
    <cellStyle name="_ไพศาลกิจซิสเต็ม_ธรรมศาสตร์27_2430247_4_Feb09-ลี้นำสิน ปี52-พี่ติ๊ก" xfId="18253" xr:uid="{00000000-0005-0000-0000-00001B0B0000}"/>
    <cellStyle name="_ไพศาลกิจซิสเต็ม_ธรรมศาสตร์27_2430247_4_FROM_Qualitative ระเบียบ42_50" xfId="11992" xr:uid="{00000000-0005-0000-0000-00001C0B0000}"/>
    <cellStyle name="_ไพศาลกิจซิสเต็ม_ธรรมศาสตร์27_2430247_4_Maduzi spreadsheet" xfId="11993" xr:uid="{00000000-0005-0000-0000-00001D0B0000}"/>
    <cellStyle name="_ไพศาลกิจซิสเต็ม_ธรรมศาสตร์27_2430247_4_Q วัฒนาฯ 2011" xfId="18254" xr:uid="{00000000-0005-0000-0000-00001E0B0000}"/>
    <cellStyle name="_ไพศาลกิจซิสเต็ม_ธรรมศาสตร์27_2430247_4_Self_ลัดดา_ขายของเด็กเล่น_วังบูรพา" xfId="652" xr:uid="{00000000-0005-0000-0000-0000200B0000}"/>
    <cellStyle name="_ไพศาลกิจซิสเต็ม_ธรรมศาสตร์27_2430247_4_self- นายชวลิตฯ" xfId="11994" xr:uid="{00000000-0005-0000-0000-00001F0B0000}"/>
    <cellStyle name="_ไพศาลกิจซิสเต็ม_ธรรมศาสตร์27_2430247_4_SME_บจ.เจ้าคุณ พาสท์แอนด์เซอร์วิส_ซ่อมรถยกง_หัวตะเข้ลาดกระบัง" xfId="653" xr:uid="{00000000-0005-0000-0000-0000210B0000}"/>
    <cellStyle name="_ไพศาลกิจซิสเต็ม_ธรรมศาสตร์27_2430247_4_SME_บจ.เชิงชัย_รับเหมาก่อสร้าง__แจ้งวัฒนะ" xfId="654" xr:uid="{00000000-0005-0000-0000-0000220B0000}"/>
    <cellStyle name="_ไพศาลกิจซิสเต็ม_ธรรมศาสตร์27_2430247_4_SME_บจ.ดานิลี่ ฟาร์ อีสต์_ผลิตโครงสร้างโลหะ_สะพานควาย" xfId="655" xr:uid="{00000000-0005-0000-0000-0000230B0000}"/>
    <cellStyle name="_ไพศาลกิจซิสเต็ม_ธรรมศาสตร์27_2430247_4_SME_บจ.ดานิลี่ ฟาร์ อีสต์_ผลิตโครงสร้างโลหะ_สะพานควาย_01-21-51_MT บจ. เจ เอส จี" xfId="11995" xr:uid="{00000000-0005-0000-0000-0000240B0000}"/>
    <cellStyle name="_ไพศาลกิจซิสเต็ม_ธรรมศาสตร์27_2430247_4_SME_บจ.ดานิลี่ ฟาร์ อีสต์_ผลิตโครงสร้างโลหะ_สะพานควาย_FROM_Qualitative ระเบียบ42_50" xfId="11996" xr:uid="{00000000-0005-0000-0000-0000250B0000}"/>
    <cellStyle name="_ไพศาลกิจซิสเต็ม_ธรรมศาสตร์27_2430247_4_SME_บจ.บีทามส์ โซลูชั่น_ออกแบบติดตั้งระบบบำรุงรักษา_ย่อยคลองตัน" xfId="656" xr:uid="{00000000-0005-0000-0000-0000260B0000}"/>
    <cellStyle name="_ไพศาลกิจซิสเต็ม_ธรรมศาสตร์27_2430247_4_SME_บจ.รักษ์วิศวกรรม_รับจ้างวางระบบ_สี่แยกอ่อนนุช" xfId="657" xr:uid="{00000000-0005-0000-0000-0000270B0000}"/>
    <cellStyle name="_ไพศาลกิจซิสเต็ม_ธรรมศาสตร์27_2430247_4_SME_บจ.ส.วารินบริการ_ปั๊มน้ำมัน_ธรรมศาสตร์รังสิต" xfId="658" xr:uid="{00000000-0005-0000-0000-0000280B0000}"/>
    <cellStyle name="_ไพศาลกิจซิสเต็ม_ธรรมศาสตร์27_2430247_4_Spread Sheet SEM1" xfId="11997" xr:uid="{00000000-0005-0000-0000-0000290B0000}"/>
    <cellStyle name="_ไพศาลกิจซิสเต็ม_ธรรมศาสตร์27_2430247_4_Spread Sheet SME3.1" xfId="11998" xr:uid="{00000000-0005-0000-0000-00002A0B0000}"/>
    <cellStyle name="_ไพศาลกิจซิสเต็ม_ธรรมศาสตร์27_2430247_4_TDR CAMC V.I.International 7-4-255244(ต.ย.)" xfId="18255" xr:uid="{00000000-0005-0000-0000-00002B0B0000}"/>
    <cellStyle name="_ไพศาลกิจซิสเต็ม_ธรรมศาสตร์27_2430247_4_TDR CAMC เพทาย 2009" xfId="18256" xr:uid="{00000000-0005-0000-0000-00002C0B0000}"/>
    <cellStyle name="_ไพศาลกิจซิสเต็ม_ธรรมศาสตร์27_2430247_4_TDR09072552" xfId="18257" xr:uid="{00000000-0005-0000-0000-00002D0B0000}"/>
    <cellStyle name="_ไพศาลกิจซิสเต็ม_ธรรมศาสตร์27_2430247_4_ซิกม่าดีไซน์1" xfId="11999" xr:uid="{00000000-0005-0000-0000-00002E0B0000}"/>
    <cellStyle name="_ไพศาลกิจซิสเต็ม_ธรรมศาสตร์27_2430247_4_เซไกคัลเลอร์" xfId="12000" xr:uid="{00000000-0005-0000-0000-00002F0B0000}"/>
    <cellStyle name="_ไพศาลกิจซิสเต็ม_ธรรมศาสตร์27_2430247_4_ดร.พิเชษฐ_edit" xfId="12001" xr:uid="{00000000-0005-0000-0000-0000300B0000}"/>
    <cellStyle name="_ไพศาลกิจซิสเต็ม_ธรรมศาสตร์27_2430247_4_ดับเบิ้ลโกลด์2" xfId="12002" xr:uid="{00000000-0005-0000-0000-0000310B0000}"/>
    <cellStyle name="_ไพศาลกิจซิสเต็ม_ธรรมศาสตร์27_2430247_4_ตัวอย่าง LBD" xfId="12003" xr:uid="{00000000-0005-0000-0000-0000320B0000}"/>
    <cellStyle name="_ไพศาลกิจซิสเต็ม_ธรรมศาสตร์27_2430247_4_ถนนจันทน์-สมบูรณ์" xfId="12004" xr:uid="{00000000-0005-0000-0000-0000330B0000}"/>
    <cellStyle name="_ไพศาลกิจซิสเต็ม_ธรรมศาสตร์27_2430247_4_ทบทวนTDR CAMC V.I.International 7-4-52" xfId="18258" xr:uid="{00000000-0005-0000-0000-0000340B0000}"/>
    <cellStyle name="_ไพศาลกิจซิสเต็ม_ธรรมศาสตร์27_2430247_4_ธันยาภรณ์" xfId="12005" xr:uid="{00000000-0005-0000-0000-0000350B0000}"/>
    <cellStyle name="_ไพศาลกิจซิสเต็ม_ธรรมศาสตร์27_2430247_4_นส วาสนา นิพพยะ" xfId="659" xr:uid="{00000000-0005-0000-0000-0000360B0000}"/>
    <cellStyle name="_ไพศาลกิจซิสเต็ม_ธรรมศาสตร์27_2430247_4_นายธวัชชัย เจริญชัยชนะกิจ" xfId="660" xr:uid="{00000000-0005-0000-0000-0000370B0000}"/>
    <cellStyle name="_ไพศาลกิจซิสเต็ม_ธรรมศาสตร์27_2430247_4_นายภูริพงศ์  รงศิริกุล" xfId="12006" xr:uid="{00000000-0005-0000-0000-0000380B0000}"/>
    <cellStyle name="_ไพศาลกิจซิสเต็ม_ธรรมศาสตร์27_2430247_4_แนบพะงัน 3" xfId="18259" xr:uid="{00000000-0005-0000-0000-0000390B0000}"/>
    <cellStyle name="_ไพศาลกิจซิสเต็ม_ธรรมศาสตร์27_2430247_4_บริษัท เค.เอส.อี คอนสตรัคชั่น  จำกัด. Full From.ส่งพี่อู้ด." xfId="12007" xr:uid="{00000000-0005-0000-0000-00003A0B0000}"/>
    <cellStyle name="_ไพศาลกิจซิสเต็ม_ธรรมศาสตร์27_2430247_4_บุญชู (หมู)" xfId="12008" xr:uid="{00000000-0005-0000-0000-00003B0B0000}"/>
    <cellStyle name="_ไพศาลกิจซิสเต็ม_ธรรมศาสตร์27_2430247_4_ปานดวงใจ" xfId="12009" xr:uid="{00000000-0005-0000-0000-00003C0B0000}"/>
    <cellStyle name="_ไพศาลกิจซิสเต็ม_ธรรมศาสตร์27_2430247_4_เปลี่ยนแปลง - บจ.เอ็กเซลล์ฯ" xfId="12010" xr:uid="{00000000-0005-0000-0000-00003D0B0000}"/>
    <cellStyle name="_ไพศาลกิจซิสเต็ม_ธรรมศาสตร์27_2430247_4_เปลี่ยนแปลง-เอสซีแอลฯ" xfId="12011" xr:uid="{00000000-0005-0000-0000-00003E0B0000}"/>
    <cellStyle name="_ไพศาลกิจซิสเต็ม_ธรรมศาสตร์27_2430247_4_มร.26 นพ.สุทัศน์" xfId="12012" xr:uid="{00000000-0005-0000-0000-00003F0B0000}"/>
    <cellStyle name="_ไพศาลกิจซิสเต็ม_ธรรมศาสตร์27_2430247_4_มาดูซิA1-A3" xfId="12013" xr:uid="{00000000-0005-0000-0000-0000400B0000}"/>
    <cellStyle name="_ไพศาลกิจซิสเต็ม_ธรรมศาสตร์27_2430247_4_แลนด์ &amp; ดรีม (CA)" xfId="12014" xr:uid="{00000000-0005-0000-0000-0000410B0000}"/>
    <cellStyle name="_ไพศาลกิจซิสเต็ม_ธรรมศาสตร์27_2430247_4_วันทนา ดุษฎีวณิชสุข" xfId="12015" xr:uid="{00000000-0005-0000-0000-0000420B0000}"/>
    <cellStyle name="_ไพศาลกิจซิสเต็ม_ธรรมศาสตร์27_2430247_4_วิเชียรไดนามิค3" xfId="12016" xr:uid="{00000000-0005-0000-0000-0000430B0000}"/>
    <cellStyle name="_ไพศาลกิจซิสเต็ม_ธรรมศาสตร์27_2430247_4_วุฒิภัณฑ์-บางแค(ร้บรองเครดิต)" xfId="18260" xr:uid="{00000000-0005-0000-0000-0000440B0000}"/>
    <cellStyle name="_ไพศาลกิจซิสเต็ม_ธรรมศาสตร์27_2430247_4_ศรีพัฒนกิจก่อสร้าง-new" xfId="12017" xr:uid="{00000000-0005-0000-0000-0000450B0000}"/>
    <cellStyle name="_ไพศาลกิจซิสเต็ม_ธรรมศาสตร์27_2430247_4_อส6" xfId="661" xr:uid="{00000000-0005-0000-0000-0000460B0000}"/>
    <cellStyle name="_ไพศาลกิจซิสเต็ม_ธรรมศาสตร์27_2430247_4_อินโนวา ซอฟท์แวร์" xfId="12018" xr:uid="{00000000-0005-0000-0000-0000470B0000}"/>
    <cellStyle name="_ไพศาลกิจซิสเต็ม_ธันยาภรณ์" xfId="12019" xr:uid="{00000000-0005-0000-0000-0000480B0000}"/>
    <cellStyle name="_ไพศาลกิจซิสเต็ม_นส วาสนา นิพพยะ" xfId="662" xr:uid="{00000000-0005-0000-0000-0000490B0000}"/>
    <cellStyle name="_ไพศาลกิจซิสเต็ม_นายธวัชชัย เจริญชัยชนะกิจ" xfId="663" xr:uid="{00000000-0005-0000-0000-00004A0B0000}"/>
    <cellStyle name="_ไพศาลกิจซิสเต็ม_นายภูริพงศ์  รงศิริกุล" xfId="12020" xr:uid="{00000000-0005-0000-0000-00004B0B0000}"/>
    <cellStyle name="_ไพศาลกิจซิสเต็ม_แนบพะงัน 3" xfId="18261" xr:uid="{00000000-0005-0000-0000-00004C0B0000}"/>
    <cellStyle name="_ไพศาลกิจซิสเต็ม_บจก_เรือนไม้น้ำ(หอพัก)7ปี" xfId="664" xr:uid="{00000000-0005-0000-0000-00004D0B0000}"/>
    <cellStyle name="_ไพศาลกิจซิสเต็ม_บจก_เรือนไม้น้ำ(หอพัก)7ปี_Annual - บจ.โพลิเมอร์ฯ" xfId="12021" xr:uid="{00000000-0005-0000-0000-00004E0B0000}"/>
    <cellStyle name="_ไพศาลกิจซิสเต็ม_บจก_เรือนไม้น้ำ(หอพัก)7ปี_Book1" xfId="12022" xr:uid="{00000000-0005-0000-0000-00004F0B0000}"/>
    <cellStyle name="_ไพศาลกิจซิสเต็ม_บจก_เรือนไม้น้ำ(หอพัก)7ปี_CA SMALLCAP_เค.เอ็ม.พร๊อพเพอร์ตี้_ปป49" xfId="12023" xr:uid="{00000000-0005-0000-0000-0000500B0000}"/>
    <cellStyle name="_ไพศาลกิจซิสเต็ม_บจก_เรือนไม้น้ำ(หอพัก)7ปี_CA SMALLCAP_พาณิชย์  นพ.สุทัศน์" xfId="12024" xr:uid="{00000000-0005-0000-0000-0000510B0000}"/>
    <cellStyle name="_ไพศาลกิจซิสเต็ม_บจก_เรือนไม้น้ำ(หอพัก)7ปี_CA SMALLCAP_พาส409เอ็นจิเนียริ่ง_สุขุมวิทสำโรง" xfId="12025" xr:uid="{00000000-0005-0000-0000-0000520B0000}"/>
    <cellStyle name="_ไพศาลกิจซิสเต็ม_บจก_เรือนไม้น้ำ(หอพัก)7ปี_CA SMALLCAP_มัชรูม_ธาตุทอง" xfId="12026" xr:uid="{00000000-0005-0000-0000-0000530B0000}"/>
    <cellStyle name="_ไพศาลกิจซิสเต็ม_บจก_เรือนไม้น้ำ(หอพัก)7ปี_CA SMALLCAP_ศรีพัฒนกิจก่อสร้าง" xfId="12027" xr:uid="{00000000-0005-0000-0000-0000540B0000}"/>
    <cellStyle name="_ไพศาลกิจซิสเต็ม_บจก_เรือนไม้น้ำ(หอพัก)7ปี_CA SMALLCAP_ศิริพงษ์ผลิตภัณฑ์ซิเมนต์" xfId="12028" xr:uid="{00000000-0005-0000-0000-0000550B0000}"/>
    <cellStyle name="_ไพศาลกิจซิสเต็ม_บจก_เรือนไม้น้ำ(หอพัก)7ปี_CA SMALLCAP_สินีนาฎ" xfId="12029" xr:uid="{00000000-0005-0000-0000-0000560B0000}"/>
    <cellStyle name="_ไพศาลกิจซิสเต็ม_บจก_เรือนไม้น้ำ(หอพัก)7ปี_CA SMALLCAP_หจก_จีกู๊ดวัน" xfId="12030" xr:uid="{00000000-0005-0000-0000-0000570B0000}"/>
    <cellStyle name="_ไพศาลกิจซิสเต็ม_บจก_เรือนไม้น้ำ(หอพัก)7ปี_CA SMALLCAP_เอสวีเอ็นจิเนียริ่ง" xfId="12031" xr:uid="{00000000-0005-0000-0000-0000580B0000}"/>
    <cellStyle name="_ไพศาลกิจซิสเต็ม_บจก_เรือนไม้น้ำ(หอพัก)7ปี_Self_ลัดดา_ขายของเด็กเล่น_วังบูรพา" xfId="665" xr:uid="{00000000-0005-0000-0000-0000590B0000}"/>
    <cellStyle name="_ไพศาลกิจซิสเต็ม_บจก_เรือนไม้น้ำ(หอพัก)7ปี_SME_บจ.เจ้าคุณ พาสท์แอนด์เซอร์วิส_ซ่อมรถยกง_หัวตะเข้ลาดกระบัง" xfId="666" xr:uid="{00000000-0005-0000-0000-00005A0B0000}"/>
    <cellStyle name="_ไพศาลกิจซิสเต็ม_บจก_เรือนไม้น้ำ(หอพัก)7ปี_SME_บจ.เชิงชัย_รับเหมาก่อสร้าง__แจ้งวัฒนะ" xfId="667" xr:uid="{00000000-0005-0000-0000-00005B0B0000}"/>
    <cellStyle name="_ไพศาลกิจซิสเต็ม_บจก_เรือนไม้น้ำ(หอพัก)7ปี_SME_บจ.ดานิลี่ ฟาร์ อีสต์_ผลิตโครงสร้างโลหะ_สะพานควาย" xfId="668" xr:uid="{00000000-0005-0000-0000-00005C0B0000}"/>
    <cellStyle name="_ไพศาลกิจซิสเต็ม_บจก_เรือนไม้น้ำ(หอพัก)7ปี_SME_บจ.บีทามส์ โซลูชั่น_ออกแบบติดตั้งระบบบำรุงรักษา_ย่อยคลองตัน" xfId="669" xr:uid="{00000000-0005-0000-0000-00005D0B0000}"/>
    <cellStyle name="_ไพศาลกิจซิสเต็ม_บจก_เรือนไม้น้ำ(หอพัก)7ปี_SME_บจ.รักษ์วิศวกรรม_รับจ้างวางระบบ_สี่แยกอ่อนนุช" xfId="670" xr:uid="{00000000-0005-0000-0000-00005E0B0000}"/>
    <cellStyle name="_ไพศาลกิจซิสเต็ม_บจก_เรือนไม้น้ำ(หอพัก)7ปี_SME_บจ.ส.วารินบริการ_ปั๊มน้ำมัน_ธรรมศาสตร์รังสิต" xfId="671" xr:uid="{00000000-0005-0000-0000-00005F0B0000}"/>
    <cellStyle name="_ไพศาลกิจซิสเต็ม_บจก_เรือนไม้น้ำ(หอพัก)7ปี_ซิกม่าดีไซน์1" xfId="12032" xr:uid="{00000000-0005-0000-0000-0000600B0000}"/>
    <cellStyle name="_ไพศาลกิจซิสเต็ม_บจก_เรือนไม้น้ำ(หอพัก)7ปี_ดับเบิ้ลโกลด์2" xfId="12033" xr:uid="{00000000-0005-0000-0000-0000610B0000}"/>
    <cellStyle name="_ไพศาลกิจซิสเต็ม_บจก_เรือนไม้น้ำ(หอพัก)7ปี_ตัวอย่าง LBD" xfId="12034" xr:uid="{00000000-0005-0000-0000-0000620B0000}"/>
    <cellStyle name="_ไพศาลกิจซิสเต็ม_บจก_เรือนไม้น้ำ(หอพัก)7ปี_ถนนจันทน์-สมบูรณ์" xfId="12035" xr:uid="{00000000-0005-0000-0000-0000630B0000}"/>
    <cellStyle name="_ไพศาลกิจซิสเต็ม_บจก_เรือนไม้น้ำ(หอพัก)7ปี_เปลี่ยนแปลง-เอสซีแอลฯ" xfId="12036" xr:uid="{00000000-0005-0000-0000-0000640B0000}"/>
    <cellStyle name="_ไพศาลกิจซิสเต็ม_บจก_เรือนไม้น้ำ(หอพัก)7ปี_มาดูซิA1-A3" xfId="12037" xr:uid="{00000000-0005-0000-0000-0000650B0000}"/>
    <cellStyle name="_ไพศาลกิจซิสเต็ม_บจก_เรือนไม้น้ำ(หอพัก)7ปี_วิเชียรไดนามิค3" xfId="12038" xr:uid="{00000000-0005-0000-0000-0000660B0000}"/>
    <cellStyle name="_ไพศาลกิจซิสเต็ม_บจก_เรือนไม้น้ำ(หอพัก)7ปี_อส6" xfId="672" xr:uid="{00000000-0005-0000-0000-0000670B0000}"/>
    <cellStyle name="_ไพศาลกิจซิสเต็ม_บจก_อึ้งประภากร" xfId="12039" xr:uid="{00000000-0005-0000-0000-0000680B0000}"/>
    <cellStyle name="_ไพศาลกิจซิสเต็ม_บจก_อึ้งประภากร_01-21-51_MT บจ. เจ เอส จี" xfId="12040" xr:uid="{00000000-0005-0000-0000-0000690B0000}"/>
    <cellStyle name="_ไพศาลกิจซิสเต็ม_บจก_อึ้งประภากร_Annual - บจ.โพลิเมอร์ฯ" xfId="12041" xr:uid="{00000000-0005-0000-0000-00006A0B0000}"/>
    <cellStyle name="_ไพศาลกิจซิสเต็ม_บจก_อึ้งประภากร_Book1" xfId="12042" xr:uid="{00000000-0005-0000-0000-00006B0B0000}"/>
    <cellStyle name="_ไพศาลกิจซิสเต็ม_บจก_อึ้งประภากร_CA SMALLCAP_เค.เอ็ม.พร๊อพเพอร์ตี้_ปป49" xfId="12043" xr:uid="{00000000-0005-0000-0000-00006C0B0000}"/>
    <cellStyle name="_ไพศาลกิจซิสเต็ม_บจก_อึ้งประภากร_CA SMALLCAP_ศรีพัฒนกิจก่อสร้าง" xfId="12044" xr:uid="{00000000-0005-0000-0000-00006D0B0000}"/>
    <cellStyle name="_ไพศาลกิจซิสเต็ม_บจก_อึ้งประภากร_CA SMALLCAP_ศิริพงษ์ผลิตภัณฑ์ซิเมนต์" xfId="12045" xr:uid="{00000000-0005-0000-0000-00006E0B0000}"/>
    <cellStyle name="_ไพศาลกิจซิสเต็ม_บจก_อึ้งประภากร_CA SMALLCAP_สินีนาฎ" xfId="12046" xr:uid="{00000000-0005-0000-0000-00006F0B0000}"/>
    <cellStyle name="_ไพศาลกิจซิสเต็ม_บจก_อึ้งประภากร_CA SMALLCAP_หจก_จีกู๊ดวัน" xfId="12047" xr:uid="{00000000-0005-0000-0000-0000700B0000}"/>
    <cellStyle name="_ไพศาลกิจซิสเต็ม_บจก_อึ้งประภากร_CA SMALLCAP_เอสวีเอ็นจิเนียริ่ง" xfId="12048" xr:uid="{00000000-0005-0000-0000-0000710B0000}"/>
    <cellStyle name="_ไพศาลกิจซิสเต็ม_บจก_อึ้งประภากร_ซิกม่าดีไซน์1" xfId="12049" xr:uid="{00000000-0005-0000-0000-0000720B0000}"/>
    <cellStyle name="_ไพศาลกิจซิสเต็ม_บจก_อึ้งประภากร_ดับเบิ้ลโกลด์2" xfId="12050" xr:uid="{00000000-0005-0000-0000-0000730B0000}"/>
    <cellStyle name="_ไพศาลกิจซิสเต็ม_บจก_อึ้งประภากร_ถนนจันทน์-สมบูรณ์" xfId="12051" xr:uid="{00000000-0005-0000-0000-0000740B0000}"/>
    <cellStyle name="_ไพศาลกิจซิสเต็ม_บจก_อึ้งประภากร_นายภูริพงศ์  รงศิริกุล" xfId="12052" xr:uid="{00000000-0005-0000-0000-0000750B0000}"/>
    <cellStyle name="_ไพศาลกิจซิสเต็ม_บจก_อึ้งประภากร_เปลี่ยนแปลง - บจ.เอ็กเซลล์ฯ" xfId="12053" xr:uid="{00000000-0005-0000-0000-0000760B0000}"/>
    <cellStyle name="_ไพศาลกิจซิสเต็ม_บจก_อึ้งประภากร_มาดูซิA1-A3" xfId="12054" xr:uid="{00000000-0005-0000-0000-0000770B0000}"/>
    <cellStyle name="_ไพศาลกิจซิสเต็ม_บริษัท เค.เอส.อี คอนสตรัคชั่น  จำกัด. Full From.ส่งพี่อู้ด." xfId="12055" xr:uid="{00000000-0005-0000-0000-0000780B0000}"/>
    <cellStyle name="_ไพศาลกิจซิสเต็ม_บุญชู (หมู)" xfId="12056" xr:uid="{00000000-0005-0000-0000-0000790B0000}"/>
    <cellStyle name="_ไพศาลกิจซิสเต็ม_ปานดวงใจ" xfId="12057" xr:uid="{00000000-0005-0000-0000-00007A0B0000}"/>
    <cellStyle name="_ไพศาลกิจซิสเต็ม_เปลี่ยนแปลง - บจ.เอ็กเซลล์ฯ" xfId="12058" xr:uid="{00000000-0005-0000-0000-00007B0B0000}"/>
    <cellStyle name="_ไพศาลกิจซิสเต็ม_เปลี่ยนแปลง-เอสซีแอลฯ" xfId="12059" xr:uid="{00000000-0005-0000-0000-00007C0B0000}"/>
    <cellStyle name="_ไพศาลกิจซิสเต็ม_มร.26 นพ.สุทัศน์" xfId="12060" xr:uid="{00000000-0005-0000-0000-00007D0B0000}"/>
    <cellStyle name="_ไพศาลกิจซิสเต็ม_แลนด์ &amp; ดรีม (CA)" xfId="12061" xr:uid="{00000000-0005-0000-0000-00007E0B0000}"/>
    <cellStyle name="_ไพศาลกิจซิสเต็ม_วันทนา ดุษฎีวณิชสุข" xfId="12062" xr:uid="{00000000-0005-0000-0000-00007F0B0000}"/>
    <cellStyle name="_ไพศาลกิจซิสเต็ม_วิเชียรไดนามิค3" xfId="12063" xr:uid="{00000000-0005-0000-0000-0000800B0000}"/>
    <cellStyle name="_ไพศาลกิจซิสเต็ม_วุฒิภัณฑ์-บางแค(ร้บรองเครดิต)" xfId="18262" xr:uid="{00000000-0005-0000-0000-0000810B0000}"/>
    <cellStyle name="_ไพศาลกิจซิสเต็ม_ศรีพัฒนกิจก่อสร้าง-new" xfId="12064" xr:uid="{00000000-0005-0000-0000-0000820B0000}"/>
    <cellStyle name="_ไพศาลกิจซิสเต็ม_อินโนวา ซอฟท์แวร์" xfId="12065" xr:uid="{00000000-0005-0000-0000-0000830B0000}"/>
    <cellStyle name="_ฟอร์มขอหนังสือรับรองเครดิต" xfId="18263" xr:uid="{00000000-0005-0000-0000-0000840B0000}"/>
    <cellStyle name="_ฟอร์มเสนอคณะกรรมการ " xfId="673" xr:uid="{00000000-0005-0000-0000-0000850B0000}"/>
    <cellStyle name="_มุกดาหาร ไอทีเซ็นเตอร์" xfId="18264" xr:uid="{00000000-0005-0000-0000-0000860B0000}"/>
    <cellStyle name="_ยอดรายอาทิตย์ กันยายน 1-MINK" xfId="12066" xr:uid="{00000000-0005-0000-0000-0000870B0000}"/>
    <cellStyle name="_ยอดรายอาทิตย์ กันยายน-mink" xfId="12067" xr:uid="{00000000-0005-0000-0000-0000880B0000}"/>
    <cellStyle name="_รังสรรค์ อินทรชาธร" xfId="674" xr:uid="{00000000-0005-0000-0000-0000890B0000}"/>
    <cellStyle name="_รัตนา" xfId="675" xr:uid="{00000000-0005-0000-0000-00008A0B0000}"/>
    <cellStyle name="_วนิดา CA-THAI" xfId="18265" xr:uid="{00000000-0005-0000-0000-00008B0B0000}"/>
    <cellStyle name="_วนิดาการปิโตรเลียม CA-ENG" xfId="18266" xr:uid="{00000000-0005-0000-0000-00008C0B0000}"/>
    <cellStyle name="_วาระการประชุม " xfId="18267" xr:uid="{00000000-0005-0000-0000-00008D0B0000}"/>
    <cellStyle name="_วิชัย อัศวจารุเดช" xfId="676" xr:uid="{00000000-0005-0000-0000-00008E0B0000}"/>
    <cellStyle name="_ศรีสุเมธการค้า" xfId="677" xr:uid="{00000000-0005-0000-0000-00008F0B0000}"/>
    <cellStyle name="_ศรีสุเมธการค้า_นายประสงค์ และนางอรุณี จาวาลา (เปลี่ยนแปลงวงเงิน)" xfId="678" xr:uid="{00000000-0005-0000-0000-0000900B0000}"/>
    <cellStyle name="_ศรีสุเมธการค้า_เปลี่ยนแปลง สินเจริญยางยนต์" xfId="679" xr:uid="{00000000-0005-0000-0000-0000910B0000}"/>
    <cellStyle name="_ศรีสุเมธการค้า_เปลี่ยนแปลง หจก.จักรราชคอนฯ" xfId="680" xr:uid="{00000000-0005-0000-0000-0000920B0000}"/>
    <cellStyle name="_ศรีสุเมธการค้า_เปลี่ยนแปลง หจก.จักรราชคอนฯ.xls แผนภูมิ 1" xfId="681" xr:uid="{00000000-0005-0000-0000-0000930B0000}"/>
    <cellStyle name="_ศรีสุเมธการค้า_ฟอร์มเสนอคณะกรรมการ " xfId="682" xr:uid="{00000000-0005-0000-0000-0000940B0000}"/>
    <cellStyle name="_ศรีสุเมธการค้า_รังสรรค์ อินทรชาธร" xfId="683" xr:uid="{00000000-0005-0000-0000-0000950B0000}"/>
    <cellStyle name="_ศรีสุเมธการค้า_หจก.ชัยการาจ ไทร์ บุญชัย ออสุวรรณ์" xfId="684" xr:uid="{00000000-0005-0000-0000-0000960B0000}"/>
    <cellStyle name="_ศรีสุเมธการค้า_หจก.เอส.เอส.เจริญยนต์" xfId="685" xr:uid="{00000000-0005-0000-0000-0000970B0000}"/>
    <cellStyle name="_ศรีสุเมธการค้า_ห้างหุ้นส่วนจำกัด จักรราชคอนสตรัคชั่น" xfId="686" xr:uid="{00000000-0005-0000-0000-0000980B0000}"/>
    <cellStyle name="_ส_040303" xfId="687" xr:uid="{00000000-0005-0000-0000-00009A0B0000}"/>
    <cellStyle name="_ส_210504" xfId="688" xr:uid="{00000000-0005-0000-0000-00009B0B0000}"/>
    <cellStyle name="_ส.พิจิตรการพิมพ์1" xfId="12068" xr:uid="{00000000-0005-0000-0000-0000990B0000}"/>
    <cellStyle name="_สงวนวงษ์ดาต้า" xfId="689" xr:uid="{00000000-0005-0000-0000-00009C0B0000}"/>
    <cellStyle name="_สงวนวงษ์ดาต้า 2" xfId="12069" xr:uid="{00000000-0005-0000-0000-00009D0B0000}"/>
    <cellStyle name="_สงวนวงษ์ดาต้า 3" xfId="12070" xr:uid="{00000000-0005-0000-0000-00009E0B0000}"/>
    <cellStyle name="_สงวนวงษ์ดาต้า 4" xfId="12071" xr:uid="{00000000-0005-0000-0000-00009F0B0000}"/>
    <cellStyle name="_สงวนวงษ์ดาต้า 5" xfId="12072" xr:uid="{00000000-0005-0000-0000-0000A00B0000}"/>
    <cellStyle name="_สงวนวงษ์ดาต้า 6" xfId="18268" xr:uid="{00000000-0005-0000-0000-0000A10B0000}"/>
    <cellStyle name="_สงวนวงษ์ดาต้า_1.นันหจก.ปิรามิดก่อสร้าง" xfId="18269" xr:uid="{00000000-0005-0000-0000-0000A20B0000}"/>
    <cellStyle name="_สงวนวงษ์ดาต้า_11NOV_TDR-ลี้นำสินปี51-ไถ่ถอน-พี่ติ๊ก" xfId="18270" xr:uid="{00000000-0005-0000-0000-0000A30B0000}"/>
    <cellStyle name="_สงวนวงษ์ดาต้า_505_Graph" xfId="690" xr:uid="{00000000-0005-0000-0000-0000A40B0000}"/>
    <cellStyle name="_สงวนวงษ์ดาต้า_505_Graph10" xfId="691" xr:uid="{00000000-0005-0000-0000-0000A50B0000}"/>
    <cellStyle name="_สงวนวงษ์ดาต้า_505-1" xfId="692" xr:uid="{00000000-0005-0000-0000-0000A60B0000}"/>
    <cellStyle name="_สงวนวงษ์ดาต้า_Anual บจก.ไทยเซรามิคลำปาง" xfId="18271" xr:uid="{00000000-0005-0000-0000-0000A70B0000}"/>
    <cellStyle name="_สงวนวงษ์ดาต้า_AR_ยางไทยปักษ์ใต้ 50" xfId="693" xr:uid="{00000000-0005-0000-0000-0000A80B0000}"/>
    <cellStyle name="_สงวนวงษ์ดาต้า_c1-4 หล่อจี้เชียง" xfId="694" xr:uid="{00000000-0005-0000-0000-0000A90B0000}"/>
    <cellStyle name="_สงวนวงษ์ดาต้า_CA จารุพงษ์51" xfId="695" xr:uid="{00000000-0005-0000-0000-0000AA0B0000}"/>
    <cellStyle name="_สงวนวงษ์ดาต้า_CA หจก.สุรินทร์เกิดกิจ" xfId="696" xr:uid="{00000000-0005-0000-0000-0000AB0B0000}"/>
    <cellStyle name="_สงวนวงษ์ดาต้า_CA_Annual Review -TICON June 2007" xfId="697" xr:uid="{00000000-0005-0000-0000-0000AC0B0000}"/>
    <cellStyle name="_สงวนวงษ์ดาต้า_CA_Annual Review_SLR" xfId="698" xr:uid="{00000000-0005-0000-0000-0000AD0B0000}"/>
    <cellStyle name="_สงวนวงษ์ดาต้า_CA_Annual Review_SLR aug.2007" xfId="699" xr:uid="{00000000-0005-0000-0000-0000AE0B0000}"/>
    <cellStyle name="_สงวนวงษ์ดาต้า_CA_บริษัท 505 โภคภัณฑ์ จำกัด และในเครือ" xfId="700" xr:uid="{00000000-0005-0000-0000-0000AF0B0000}"/>
    <cellStyle name="_สงวนวงษ์ดาต้า_Fin_Chokchai" xfId="701" xr:uid="{00000000-0005-0000-0000-0000B00B0000}"/>
    <cellStyle name="_สงวนวงษ์ดาต้า_Form CA for SME over 35 MB_160709(1)" xfId="702" xr:uid="{00000000-0005-0000-0000-0000B10B0000}"/>
    <cellStyle name="_สงวนวงษ์ดาต้า_RO ปิว ศิริเพิ่มพูนสุข ลูกค้าใหม่ขอ WC 20.0 ลบ. มิย.49" xfId="18272" xr:uid="{00000000-0005-0000-0000-0000B20B0000}"/>
    <cellStyle name="_สงวนวงษ์ดาต้า_RO_2_pitaknew" xfId="18273" xr:uid="{00000000-0005-0000-0000-0000B30B0000}"/>
    <cellStyle name="_สงวนวงษ์ดาต้า_กราฟOD1" xfId="18274" xr:uid="{00000000-0005-0000-0000-0000B40B0000}"/>
    <cellStyle name="_สงวนวงษ์ดาต้า_กลุ่ม วาย บี อาร์เค-ธ.ค.51" xfId="18275" xr:uid="{00000000-0005-0000-0000-0000B50B0000}"/>
    <cellStyle name="_สงวนวงษ์ดาต้า_ข้อโต้แย้ง" xfId="703" xr:uid="{00000000-0005-0000-0000-0000B60B0000}"/>
    <cellStyle name="_สงวนวงษ์ดาต้า_จรูญ ตั้งพร้อมพันธ์" xfId="18276" xr:uid="{00000000-0005-0000-0000-0000B70B0000}"/>
    <cellStyle name="_สงวนวงษ์ดาต้า_จีระพันธ์ ซื้อทรัพย์ NPL.xls แผนภูมิ 1" xfId="704" xr:uid="{00000000-0005-0000-0000-0000B80B0000}"/>
    <cellStyle name="_สงวนวงษ์ดาต้า_จีระพันธ์ ซื้อทรัพย์ NPL.xls แผนภูมิ 1 2" xfId="705" xr:uid="{00000000-0005-0000-0000-0000B90B0000}"/>
    <cellStyle name="_สงวนวงษ์ดาต้า_จีระพันธ์ ซื้อทรัพย์ NPL.xls แผนภูมิ 1 3" xfId="706" xr:uid="{00000000-0005-0000-0000-0000BA0B0000}"/>
    <cellStyle name="_สงวนวงษ์ดาต้า_จีระพันธ์ ซื้อทรัพย์ NPL.xls แผนภูมิ 1 4" xfId="18277" xr:uid="{00000000-0005-0000-0000-0000BB0B0000}"/>
    <cellStyle name="_สงวนวงษ์ดาต้า_จีระพันธ์ ซื้อทรัพย์ NPL.xls แผนภูมิ 1 5" xfId="18278" xr:uid="{00000000-0005-0000-0000-0000BC0B0000}"/>
    <cellStyle name="_สงวนวงษ์ดาต้า_เชิดชัยวู้ดมาสเตอร์" xfId="707" xr:uid="{00000000-0005-0000-0000-0000BD0B0000}"/>
    <cellStyle name="_สงวนวงษ์ดาต้า_เชิดชัยวู้ดมาสเตอร์ 2" xfId="708" xr:uid="{00000000-0005-0000-0000-0000BE0B0000}"/>
    <cellStyle name="_สงวนวงษ์ดาต้า_เชิดชัยวู้ดมาสเตอร์ 3" xfId="709" xr:uid="{00000000-0005-0000-0000-0000BF0B0000}"/>
    <cellStyle name="_สงวนวงษ์ดาต้า_เชิดชัยวู้ดมาสเตอร์ 4" xfId="18279" xr:uid="{00000000-0005-0000-0000-0000C00B0000}"/>
    <cellStyle name="_สงวนวงษ์ดาต้า_เชิดชัยวู้ดมาสเตอร์ 5" xfId="18280" xr:uid="{00000000-0005-0000-0000-0000C10B0000}"/>
    <cellStyle name="_สงวนวงษ์ดาต้า_ไชยยง ม้าทอง" xfId="710" xr:uid="{00000000-0005-0000-0000-0000C20B0000}"/>
    <cellStyle name="_สงวนวงษ์ดาต้า_ไชยยง ม้าทอง 2" xfId="711" xr:uid="{00000000-0005-0000-0000-0000C30B0000}"/>
    <cellStyle name="_สงวนวงษ์ดาต้า_ไชยยง ม้าทอง 3" xfId="712" xr:uid="{00000000-0005-0000-0000-0000C40B0000}"/>
    <cellStyle name="_สงวนวงษ์ดาต้า_ไชยยง ม้าทอง 4" xfId="18281" xr:uid="{00000000-0005-0000-0000-0000C50B0000}"/>
    <cellStyle name="_สงวนวงษ์ดาต้า_ไชยยง ม้าทอง 5" xfId="18282" xr:uid="{00000000-0005-0000-0000-0000C60B0000}"/>
    <cellStyle name="_สงวนวงษ์ดาต้า_ไถ่ถอน ไทยเทค" xfId="713" xr:uid="{00000000-0005-0000-0000-0000C70B0000}"/>
    <cellStyle name="_สงวนวงษ์ดาต้า_นางประพิมพ์ ศรีตระกูล และนายยุทธนา ศรีตระกูล " xfId="714" xr:uid="{00000000-0005-0000-0000-0000C80B0000}"/>
    <cellStyle name="_สงวนวงษ์ดาต้า_นางประพิมพ์ ศรีตระกูล และนายยุทธนา ศรีตระกูล _A3.1" xfId="715" xr:uid="{00000000-0005-0000-0000-0000C90B0000}"/>
    <cellStyle name="_สงวนวงษ์ดาต้า_นางประพิมพ์ ศรีตระกูล และนายยุทธนา ศรีตระกูล _CA_NEW_บริษัท ภูมอมิลค์ จำกัด" xfId="716" xr:uid="{00000000-0005-0000-0000-0000CA0B0000}"/>
    <cellStyle name="_สงวนวงษ์ดาต้า_นางประพิมพ์ ศรีตระกูล และนายยุทธนา ศรีตระกูล _CA_ซี.แอล.เอส.อินดัสเทรียล" xfId="717" xr:uid="{00000000-0005-0000-0000-0000CB0B0000}"/>
    <cellStyle name="_สงวนวงษ์ดาต้า_นางประพิมพ์ ศรีตระกูล และนายยุทธนา ศรีตระกูล _Form CA for SME over 35 MB_160709(1)" xfId="718" xr:uid="{00000000-0005-0000-0000-0000CC0B0000}"/>
    <cellStyle name="_สงวนวงษ์ดาต้า_นางประพิมพ์ ศรีตระกูล และนายยุทธนา ศรีตระกูล _Green Light_Chang Aoun" xfId="719" xr:uid="{00000000-0005-0000-0000-0000CD0B0000}"/>
    <cellStyle name="_สงวนวงษ์ดาต้า_นางประพิมพ์ ศรีตระกูล และนายยุทธนา ศรีตระกูล _นางประไพ ชาติอนุลักษณ์" xfId="720" xr:uid="{00000000-0005-0000-0000-0000CE0B0000}"/>
    <cellStyle name="_สงวนวงษ์ดาต้า_นางประพิมพ์ ศรีตระกูล และนายยุทธนา ศรีตระกูล _บริษัท ราชสีมาเพชรทวี จำกัด (เปลี่ยนแปลงอัตราดอกเบี้ย)" xfId="721" xr:uid="{00000000-0005-0000-0000-0000CF0B0000}"/>
    <cellStyle name="_สงวนวงษ์ดาต้า_นางประพิมพ์ ศรีตระกูล และนายยุทธนา ศรีตระกูล _บริษัท รุ่งเรืองพัฒนา ห้องเย็น ใหม่ ขอเพิ่ม" xfId="722" xr:uid="{00000000-0005-0000-0000-0000D00B0000}"/>
    <cellStyle name="_สงวนวงษ์ดาต้า_นางประพิมพ์ ศรีตระกูล และนายยุทธนา ศรีตระกูล _ใบนำส่ง คณะอนุกรรมการสินเชื่อ" xfId="723" xr:uid="{00000000-0005-0000-0000-0000D10B0000}"/>
    <cellStyle name="_สงวนวงษ์ดาต้า_นางประพิมพ์ ศรีตระกูล และนายยุทธนา ศรีตระกูล _เปลี่ยนแปลง สินเจริญยางยนต์" xfId="724" xr:uid="{00000000-0005-0000-0000-0000D20B0000}"/>
    <cellStyle name="_สงวนวงษ์ดาต้า_นางประพิมพ์ ศรีตระกูล และนายยุทธนา ศรีตระกูล _เปลี่ยนแปลง หจก.จักรราชคอนฯ.xls แผนภูมิ 1" xfId="725" xr:uid="{00000000-0005-0000-0000-0000D30B0000}"/>
    <cellStyle name="_สงวนวงษ์ดาต้า_นางประพิมพ์ ศรีตระกูล และนายยุทธนา ศรีตระกูล _วิชัย อัศวจารุเดช" xfId="726" xr:uid="{00000000-0005-0000-0000-0000D40B0000}"/>
    <cellStyle name="_สงวนวงษ์ดาต้า_นางประพิมพ์ ศรีตระกูล และนายยุทธนา ศรีตระกูล _หจก.ชัยการาจ ไทร์ บุญชัย ออสุวรรณ์" xfId="727" xr:uid="{00000000-0005-0000-0000-0000D50B0000}"/>
    <cellStyle name="_สงวนวงษ์ดาต้า_นางประพิมพ์ ศรีตระกูล และนายยุทธนา ศรีตระกูล _ห้างหุ้นส่วนจำกัด จักรราชคอนสตรัคชั่น" xfId="728" xr:uid="{00000000-0005-0000-0000-0000D60B0000}"/>
    <cellStyle name="_สงวนวงษ์ดาต้า_นางประไพ ชาติอนุลักษณ์" xfId="729" xr:uid="{00000000-0005-0000-0000-0000D70B0000}"/>
    <cellStyle name="_สงวนวงษ์ดาต้า_นางรสริน เพชรมณี และ นายขนบ เพชรมณี  0.70 ลบ. กพ.49" xfId="18283" xr:uid="{00000000-0005-0000-0000-0000D80B0000}"/>
    <cellStyle name="_สงวนวงษ์ดาต้า_นายกมลชัย แซ่เบ๊ สค.48" xfId="18284" xr:uid="{00000000-0005-0000-0000-0000D90B0000}"/>
    <cellStyle name="_สงวนวงษ์ดาต้า_นายกมลชัย แซ่เบ๊ สค.48_1" xfId="18285" xr:uid="{00000000-0005-0000-0000-0000DA0B0000}"/>
    <cellStyle name="_สงวนวงษ์ดาต้า_นายขวัญชัย เจริญเศรษฐกุล39" xfId="730" xr:uid="{00000000-0005-0000-0000-0000DB0B0000}"/>
    <cellStyle name="_สงวนวงษ์ดาต้า_นายรุ่งโรจน์ บุญมี สค.48" xfId="18286" xr:uid="{00000000-0005-0000-0000-0000DC0B0000}"/>
    <cellStyle name="_สงวนวงษ์ดาต้า_นายเสถียร  ควบพิมาย" xfId="731" xr:uid="{00000000-0005-0000-0000-0000DD0B0000}"/>
    <cellStyle name="_สงวนวงษ์ดาต้า_นายเสถียร  ควบพิมาย 2" xfId="732" xr:uid="{00000000-0005-0000-0000-0000DE0B0000}"/>
    <cellStyle name="_สงวนวงษ์ดาต้า_นายเสถียร  ควบพิมาย 3" xfId="733" xr:uid="{00000000-0005-0000-0000-0000DF0B0000}"/>
    <cellStyle name="_สงวนวงษ์ดาต้า_นายเสถียร  ควบพิมาย 4" xfId="18287" xr:uid="{00000000-0005-0000-0000-0000E00B0000}"/>
    <cellStyle name="_สงวนวงษ์ดาต้า_นายเสถียร  ควบพิมาย 5" xfId="18288" xr:uid="{00000000-0005-0000-0000-0000E10B0000}"/>
    <cellStyle name="_สงวนวงษ์ดาต้า_บจ.บุญเกียรติ" xfId="18289" xr:uid="{00000000-0005-0000-0000-0000E20B0000}"/>
    <cellStyle name="_สงวนวงษ์ดาต้า_บจก.ขอนแก่น เคเคกรุ๊ป" xfId="18290" xr:uid="{00000000-0005-0000-0000-0000E30B0000}"/>
    <cellStyle name="_สงวนวงษ์ดาต้า_แบบฟอร์มทบทวน" xfId="734" xr:uid="{00000000-0005-0000-0000-0000E40B0000}"/>
    <cellStyle name="_สงวนวงษ์ดาต้า_ใบนำส่ง คณะอนุกรรมการสินเชื่อ" xfId="735" xr:uid="{00000000-0005-0000-0000-0000E50B0000}"/>
    <cellStyle name="_สงวนวงษ์ดาต้า_ใบนำส่ง คณะอนุกรรมการสินเชื่อ 2" xfId="736" xr:uid="{00000000-0005-0000-0000-0000E60B0000}"/>
    <cellStyle name="_สงวนวงษ์ดาต้า_ใบนำส่ง คณะอนุกรรมการสินเชื่อ 3" xfId="737" xr:uid="{00000000-0005-0000-0000-0000E70B0000}"/>
    <cellStyle name="_สงวนวงษ์ดาต้า_ใบนำส่ง คณะอนุกรรมการสินเชื่อ 4" xfId="18291" xr:uid="{00000000-0005-0000-0000-0000E80B0000}"/>
    <cellStyle name="_สงวนวงษ์ดาต้า_ใบนำส่ง คณะอนุกรรมการสินเชื่อ 5" xfId="18292" xr:uid="{00000000-0005-0000-0000-0000E90B0000}"/>
    <cellStyle name="_สงวนวงษ์ดาต้า_ประมาณการรายได้" xfId="18293" xr:uid="{00000000-0005-0000-0000-0000EA0B0000}"/>
    <cellStyle name="_สงวนวงษ์ดาต้า_ประวัติชำระหนี้มิตรภาพ49" xfId="738" xr:uid="{00000000-0005-0000-0000-0000EB0B0000}"/>
    <cellStyle name="_สงวนวงษ์ดาต้า_เปลี่ยนแปลง นิคม" xfId="739" xr:uid="{00000000-0005-0000-0000-0000EC0B0000}"/>
    <cellStyle name="_สงวนวงษ์ดาต้า_เปลี่ยนแปลง นิคม 2" xfId="740" xr:uid="{00000000-0005-0000-0000-0000ED0B0000}"/>
    <cellStyle name="_สงวนวงษ์ดาต้า_เปลี่ยนแปลง นิคม 3" xfId="741" xr:uid="{00000000-0005-0000-0000-0000EE0B0000}"/>
    <cellStyle name="_สงวนวงษ์ดาต้า_เปลี่ยนแปลง นิคม 4" xfId="18294" xr:uid="{00000000-0005-0000-0000-0000EF0B0000}"/>
    <cellStyle name="_สงวนวงษ์ดาต้า_เปลี่ยนแปลง นิคม 5" xfId="18295" xr:uid="{00000000-0005-0000-0000-0000F00B0000}"/>
    <cellStyle name="_สงวนวงษ์ดาต้า_เปลี่ยนแปลง สินเจริญยางยนต์" xfId="742" xr:uid="{00000000-0005-0000-0000-0000F10B0000}"/>
    <cellStyle name="_สงวนวงษ์ดาต้า_เปลี่ยนแปลง สินเจริญยางยนต์ 2" xfId="743" xr:uid="{00000000-0005-0000-0000-0000F20B0000}"/>
    <cellStyle name="_สงวนวงษ์ดาต้า_เปลี่ยนแปลง สินเจริญยางยนต์ 3" xfId="744" xr:uid="{00000000-0005-0000-0000-0000F30B0000}"/>
    <cellStyle name="_สงวนวงษ์ดาต้า_เปลี่ยนแปลง สินเจริญยางยนต์ 4" xfId="18296" xr:uid="{00000000-0005-0000-0000-0000F40B0000}"/>
    <cellStyle name="_สงวนวงษ์ดาต้า_เปลี่ยนแปลง สินเจริญยางยนต์ 5" xfId="18297" xr:uid="{00000000-0005-0000-0000-0000F50B0000}"/>
    <cellStyle name="_สงวนวงษ์ดาต้า_เปลี่ยนแปลง หจก.จักรราชคอนฯ" xfId="745" xr:uid="{00000000-0005-0000-0000-0000F60B0000}"/>
    <cellStyle name="_สงวนวงษ์ดาต้า_เปลี่ยนแปลง หจก.จักรราชคอนฯ 2" xfId="746" xr:uid="{00000000-0005-0000-0000-0000F70B0000}"/>
    <cellStyle name="_สงวนวงษ์ดาต้า_เปลี่ยนแปลง หจก.จักรราชคอนฯ 3" xfId="747" xr:uid="{00000000-0005-0000-0000-0000F80B0000}"/>
    <cellStyle name="_สงวนวงษ์ดาต้า_เปลี่ยนแปลง หจก.จักรราชคอนฯ 4" xfId="18298" xr:uid="{00000000-0005-0000-0000-0000F90B0000}"/>
    <cellStyle name="_สงวนวงษ์ดาต้า_เปลี่ยนแปลง หจก.จักรราชคอนฯ 5" xfId="18299" xr:uid="{00000000-0005-0000-0000-0000FA0B0000}"/>
    <cellStyle name="_สงวนวงษ์ดาต้า_พัฒนกำชัย" xfId="748" xr:uid="{00000000-0005-0000-0000-0000FB0B0000}"/>
    <cellStyle name="_สงวนวงษ์ดาต้า_พัฒนกำชัย 2" xfId="749" xr:uid="{00000000-0005-0000-0000-0000FC0B0000}"/>
    <cellStyle name="_สงวนวงษ์ดาต้า_พัฒนกำชัย 3" xfId="750" xr:uid="{00000000-0005-0000-0000-0000FD0B0000}"/>
    <cellStyle name="_สงวนวงษ์ดาต้า_พัฒนกำชัย 4" xfId="18300" xr:uid="{00000000-0005-0000-0000-0000FE0B0000}"/>
    <cellStyle name="_สงวนวงษ์ดาต้า_พัฒนกำชัย 5" xfId="18301" xr:uid="{00000000-0005-0000-0000-0000FF0B0000}"/>
    <cellStyle name="_สงวนวงษ์ดาต้า_พาณิชย์ ก่อสร้าง" xfId="751" xr:uid="{00000000-0005-0000-0000-0000000C0000}"/>
    <cellStyle name="_สงวนวงษ์ดาต้า_ฟอร์มขอหนังสือรับรองเครดิต" xfId="18302" xr:uid="{00000000-0005-0000-0000-0000010C0000}"/>
    <cellStyle name="_สงวนวงษ์ดาต้า_มุกดาหาร ไอทีเซ็นเตอร์" xfId="18303" xr:uid="{00000000-0005-0000-0000-0000020C0000}"/>
    <cellStyle name="_สงวนวงษ์ดาต้า_รังสรรค์ อินทรชาธร" xfId="752" xr:uid="{00000000-0005-0000-0000-0000030C0000}"/>
    <cellStyle name="_สงวนวงษ์ดาต้า_วิชัย อัศวจารุเดช" xfId="753" xr:uid="{00000000-0005-0000-0000-0000040C0000}"/>
    <cellStyle name="_สงวนวงษ์ดาต้า_วิชัย อัศวจารุเดช 2" xfId="754" xr:uid="{00000000-0005-0000-0000-0000050C0000}"/>
    <cellStyle name="_สงวนวงษ์ดาต้า_วิชัย อัศวจารุเดช 3" xfId="755" xr:uid="{00000000-0005-0000-0000-0000060C0000}"/>
    <cellStyle name="_สงวนวงษ์ดาต้า_วิชัย อัศวจารุเดช 4" xfId="18304" xr:uid="{00000000-0005-0000-0000-0000070C0000}"/>
    <cellStyle name="_สงวนวงษ์ดาต้า_วิชัย อัศวจารุเดช 5" xfId="18305" xr:uid="{00000000-0005-0000-0000-0000080C0000}"/>
    <cellStyle name="_สงวนวงษ์ดาต้า_สมศักดิ์  อันทะเกษ ขอเพิ่ม 10.0 ลบ." xfId="756" xr:uid="{00000000-0005-0000-0000-0000090C0000}"/>
    <cellStyle name="_สงวนวงษ์ดาต้า_สมศักดิ์  อันทะเกษ ขอเพิ่ม 3.0 ลบ. ธค. 50" xfId="757" xr:uid="{00000000-0005-0000-0000-00000A0C0000}"/>
    <cellStyle name="_สงวนวงษ์ดาต้า_สมศักดิ์ จิตอุดมศักดิ์" xfId="18306" xr:uid="{00000000-0005-0000-0000-00000B0C0000}"/>
    <cellStyle name="_สงวนวงษ์ดาต้า_สรุปวงเงิน" xfId="758" xr:uid="{00000000-0005-0000-0000-00000C0C0000}"/>
    <cellStyle name="_สงวนวงษ์ดาต้า_หจก.ไทยณรงค์ ฟอร์มใหม่" xfId="759" xr:uid="{00000000-0005-0000-0000-00000D0C0000}"/>
    <cellStyle name="_สงวนวงษ์ดาต้า_หจก.ไทยณรงค์ ฟอร์มใหม่ 2" xfId="760" xr:uid="{00000000-0005-0000-0000-00000E0C0000}"/>
    <cellStyle name="_สงวนวงษ์ดาต้า_หจก.ไทยณรงค์ ฟอร์มใหม่ 3" xfId="761" xr:uid="{00000000-0005-0000-0000-00000F0C0000}"/>
    <cellStyle name="_สงวนวงษ์ดาต้า_หจก.ไทยณรงค์ ฟอร์มใหม่ 4" xfId="18307" xr:uid="{00000000-0005-0000-0000-0000100C0000}"/>
    <cellStyle name="_สงวนวงษ์ดาต้า_หจก.ไทยณรงค์ ฟอร์มใหม่ 5" xfId="18308" xr:uid="{00000000-0005-0000-0000-0000110C0000}"/>
    <cellStyle name="_สงวนวงษ์ดาต้า_หจก.เอส.เอส.เจริญยนต์" xfId="762" xr:uid="{00000000-0005-0000-0000-0000120C0000}"/>
    <cellStyle name="_สงวนวงษ์ดาต้า_ห้างหุ้นส่วนจำกัด จักรราชคอนสตรัคชั่น39" xfId="763" xr:uid="{00000000-0005-0000-0000-0000130C0000}"/>
    <cellStyle name="_สงวนวงษ์ดาต้า_ห้างหุ้นส่วนจำกัด จักรราชคอนสตรัคชั่น39 2" xfId="764" xr:uid="{00000000-0005-0000-0000-0000140C0000}"/>
    <cellStyle name="_สงวนวงษ์ดาต้า_ห้างหุ้นส่วนจำกัด จักรราชคอนสตรัคชั่น39 3" xfId="765" xr:uid="{00000000-0005-0000-0000-0000150C0000}"/>
    <cellStyle name="_สงวนวงษ์ดาต้า_ห้างหุ้นส่วนจำกัด จักรราชคอนสตรัคชั่น39 4" xfId="18309" xr:uid="{00000000-0005-0000-0000-0000160C0000}"/>
    <cellStyle name="_สงวนวงษ์ดาต้า_ห้างหุ้นส่วนจำกัด จักรราชคอนสตรัคชั่น39 5" xfId="18310" xr:uid="{00000000-0005-0000-0000-0000170C0000}"/>
    <cellStyle name="_สง่า  แข็งแรง 49" xfId="766" xr:uid="{00000000-0005-0000-0000-0000180C0000}"/>
    <cellStyle name="_สง่า  แข็งแรง 49_ข้อโต้แย้ง" xfId="767" xr:uid="{00000000-0005-0000-0000-0000190C0000}"/>
    <cellStyle name="_สง่า  แข็งแรง 51" xfId="768" xr:uid="{00000000-0005-0000-0000-00001A0C0000}"/>
    <cellStyle name="_สถานธนานุบาลยโสธร" xfId="769" xr:uid="{00000000-0005-0000-0000-00001B0C0000}"/>
    <cellStyle name="_สถาพรลามิเนชั่น" xfId="12073" xr:uid="{00000000-0005-0000-0000-00001C0C0000}"/>
    <cellStyle name="_สเปคตรั้มคอนแทรดติ้ง1_บางนา" xfId="770" xr:uid="{00000000-0005-0000-0000-00001D0C0000}"/>
    <cellStyle name="_สเปคตรั้มคอนแทรดติ้ง1_บางนา_1" xfId="771" xr:uid="{00000000-0005-0000-0000-00001E0C0000}"/>
    <cellStyle name="_สเปคตรั้มคอนแทรดติ้ง1_บางนา_1 2" xfId="12074" xr:uid="{00000000-0005-0000-0000-00001F0C0000}"/>
    <cellStyle name="_สเปคตรั้มคอนแทรดติ้ง1_บางนา_1 2 2" xfId="18311" xr:uid="{00000000-0005-0000-0000-0000200C0000}"/>
    <cellStyle name="_สเปคตรั้มคอนแทรดติ้ง1_บางนา_1 3" xfId="12075" xr:uid="{00000000-0005-0000-0000-0000210C0000}"/>
    <cellStyle name="_สเปคตรั้มคอนแทรดติ้ง1_บางนา_1 3 2" xfId="18312" xr:uid="{00000000-0005-0000-0000-0000220C0000}"/>
    <cellStyle name="_สเปคตรั้มคอนแทรดติ้ง1_บางนา_1 4" xfId="12076" xr:uid="{00000000-0005-0000-0000-0000230C0000}"/>
    <cellStyle name="_สเปคตรั้มคอนแทรดติ้ง1_บางนา_1 4 2" xfId="18313" xr:uid="{00000000-0005-0000-0000-0000240C0000}"/>
    <cellStyle name="_สเปคตรั้มคอนแทรดติ้ง1_บางนา_1 5" xfId="12077" xr:uid="{00000000-0005-0000-0000-0000250C0000}"/>
    <cellStyle name="_สเปคตรั้มคอนแทรดติ้ง1_บางนา_1 6" xfId="12078" xr:uid="{00000000-0005-0000-0000-0000260C0000}"/>
    <cellStyle name="_สเปคตรั้มคอนแทรดติ้ง1_บางนา_2" xfId="772" xr:uid="{00000000-0005-0000-0000-0000270C0000}"/>
    <cellStyle name="_สเปคตรั้มคอนแทรดติ้ง1_บางนา_2_01-21-51_MT บจ. เจ เอส จี" xfId="12079" xr:uid="{00000000-0005-0000-0000-0000280C0000}"/>
    <cellStyle name="_สเปคตรั้มคอนแทรดติ้ง1_บางนา_2_04-10-49_นายแพทย์เศรษฐกานต์  อัตถากรพันธ์" xfId="12080" xr:uid="{00000000-0005-0000-0000-0000290C0000}"/>
    <cellStyle name="_สเปคตรั้มคอนแทรดติ้ง1_บางนา_2_05-10-49_บจ. เซฟ เทรด อินเตอร์เนชั่นแนล" xfId="12081" xr:uid="{00000000-0005-0000-0000-00002A0C0000}"/>
    <cellStyle name="_สเปคตรั้มคอนแทรดติ้ง1_บางนา_2_05-31-49_Annual บจ.วี อาร์ พลาสติก" xfId="12082" xr:uid="{00000000-0005-0000-0000-00002B0C0000}"/>
    <cellStyle name="_สเปคตรั้มคอนแทรดติ้ง1_บางนา_2_06-30-49_Annual บจ. ธนวรรณ การ์เม้นท์" xfId="12083" xr:uid="{00000000-0005-0000-0000-00002C0C0000}"/>
    <cellStyle name="_สเปคตรั้มคอนแทรดติ้ง1_บางนา_2_07-25-49_Annual บจ. สมพลเบดดิ้ง แอนด์ แมทเทรส อินดัสตรี" xfId="12084" xr:uid="{00000000-0005-0000-0000-00002D0C0000}"/>
    <cellStyle name="_สเปคตรั้มคอนแทรดติ้ง1_บางนา_2_11NOV_TDR-ลี้นำสินปี51-ไถ่ถอน-พี่ติ๊ก" xfId="18314" xr:uid="{00000000-0005-0000-0000-00002E0C0000}"/>
    <cellStyle name="_สเปคตรั้มคอนแทรดติ้ง1_บางนา_2_13 แบบฟอร์มจัดชั้น Qualitative" xfId="773" xr:uid="{00000000-0005-0000-0000-00002F0C0000}"/>
    <cellStyle name="_สเปคตรั้มคอนแทรดติ้ง1_บางนา_2_164สหกรณ์ออมทรัพย์หน่วยบัญชาการสงครามพิเศษ จำกัด" xfId="774" xr:uid="{00000000-0005-0000-0000-0000300C0000}"/>
    <cellStyle name="_สเปคตรั้มคอนแทรดติ้ง1_บางนา_2_505_Graph" xfId="775" xr:uid="{00000000-0005-0000-0000-0000310C0000}"/>
    <cellStyle name="_สเปคตรั้มคอนแทรดติ้ง1_บางนา_2_505_Graph10" xfId="776" xr:uid="{00000000-0005-0000-0000-0000320C0000}"/>
    <cellStyle name="_สเปคตรั้มคอนแทรดติ้ง1_บางนา_2_5นายประสิทธิ์นางณรรฐวรรณประภัสสรพิทยา(2)" xfId="777" xr:uid="{00000000-0005-0000-0000-0000330C0000}"/>
    <cellStyle name="_สเปคตรั้มคอนแทรดติ้ง1_บางนา_2_AN บจก.ไทยโมโนเรล . NEW." xfId="12085" xr:uid="{00000000-0005-0000-0000-0000340C0000}"/>
    <cellStyle name="_สเปคตรั้มคอนแทรดติ้ง1_บางนา_2_Ann โรงงานสมุดฯ" xfId="12086" xr:uid="{00000000-0005-0000-0000-0000350C0000}"/>
    <cellStyle name="_สเปคตรั้มคอนแทรดติ้ง1_บางนา_2_Annual - บจ.โพลิเมอร์ฯ" xfId="12087" xr:uid="{00000000-0005-0000-0000-0000360C0000}"/>
    <cellStyle name="_สเปคตรั้มคอนแทรดติ้ง1_บางนา_2_Book1" xfId="12088" xr:uid="{00000000-0005-0000-0000-0000370C0000}"/>
    <cellStyle name="_สเปคตรั้มคอนแทรดติ้ง1_บางนา_2_Book2" xfId="12089" xr:uid="{00000000-0005-0000-0000-0000380C0000}"/>
    <cellStyle name="_สเปคตรั้มคอนแทรดติ้ง1_บางนา_2_CA 2_นายสุรินทร์  ผาติวยายาม" xfId="18315" xr:uid="{00000000-0005-0000-0000-0000390C0000}"/>
    <cellStyle name="_สเปคตรั้มคอนแทรดติ้ง1_บางนา_2_CA Midcap_บจ.วิจิตรณรงค์ งานหินกอง" xfId="12090" xr:uid="{00000000-0005-0000-0000-00003A0C0000}"/>
    <cellStyle name="_สเปคตรั้มคอนแทรดติ้ง1_บางนา_2_CA Platinum 28 ตค48" xfId="12091" xr:uid="{00000000-0005-0000-0000-00003B0C0000}"/>
    <cellStyle name="_สเปคตรั้มคอนแทรดติ้ง1_บางนา_2_CA SMALL_MidCAP - หจก.เอ็ม.ซี.เอ.คอมพิวเตอร์ แอนด์ เซอร์วิส 28-10-2005" xfId="18316" xr:uid="{00000000-0005-0000-0000-00003C0C0000}"/>
    <cellStyle name="_สเปคตรั้มคอนแทรดติ้ง1_บางนา_2_CA small-หจก.พีเอสพีเอ็นจิเนียริ่ง" xfId="18320" xr:uid="{00000000-0005-0000-0000-00004B0C0000}"/>
    <cellStyle name="_สเปคตรั้มคอนแทรดติ้ง1_บางนา_2_CA SMALLCAP - นางนิธิมา และ นายชัชวาลย์ พานรัตนวดี 10-11-2005" xfId="18317" xr:uid="{00000000-0005-0000-0000-00003D0C0000}"/>
    <cellStyle name="_สเปคตรั้มคอนแทรดติ้ง1_บางนา_2_CA SMALLCAP - บจ.กฤษศิริ ทรานสปอร์ต 23-02-2006" xfId="18318" xr:uid="{00000000-0005-0000-0000-00003E0C0000}"/>
    <cellStyle name="_สเปคตรั้มคอนแทรดติ้ง1_บางนา_2_CA SMALLCAP_เค.เอ็ม.พร๊อพเพอร์ตี้_ปป49" xfId="12092" xr:uid="{00000000-0005-0000-0000-00003F0C0000}"/>
    <cellStyle name="_สเปคตรั้มคอนแทรดติ้ง1_บางนา_2_CA SMALLCAP_พาณิชย์  นพ.สุทัศน์" xfId="12093" xr:uid="{00000000-0005-0000-0000-0000400C0000}"/>
    <cellStyle name="_สเปคตรั้มคอนแทรดติ้ง1_บางนา_2_CA SMALLCAP_พาณิชย์  นายอิทธิพงศ์ นิมิตชูชัย" xfId="12094" xr:uid="{00000000-0005-0000-0000-0000410C0000}"/>
    <cellStyle name="_สเปคตรั้มคอนแทรดติ้ง1_บางนา_2_CA SMALLCAP_พาณิชย์  บจ.หยี่ต๋า" xfId="12095" xr:uid="{00000000-0005-0000-0000-0000420C0000}"/>
    <cellStyle name="_สเปคตรั้มคอนแทรดติ้ง1_บางนา_2_CA SMALLCAP_พาส409เอ็นจิเนียริ่ง_สุขุมวิทสำโรง" xfId="12096" xr:uid="{00000000-0005-0000-0000-0000430C0000}"/>
    <cellStyle name="_สเปคตรั้มคอนแทรดติ้ง1_บางนา_2_CA SMALLCAP_มัชรูม_ธาตุทอง" xfId="12097" xr:uid="{00000000-0005-0000-0000-0000440C0000}"/>
    <cellStyle name="_สเปคตรั้มคอนแทรดติ้ง1_บางนา_2_CA SMALLCAP_ศรีพัฒนกิจก่อสร้าง" xfId="12098" xr:uid="{00000000-0005-0000-0000-0000450C0000}"/>
    <cellStyle name="_สเปคตรั้มคอนแทรดติ้ง1_บางนา_2_CA SMALLCAP_ศิริพงษ์ผลิตภัณฑ์ซิเมนต์" xfId="12099" xr:uid="{00000000-0005-0000-0000-0000460C0000}"/>
    <cellStyle name="_สเปคตรั้มคอนแทรดติ้ง1_บางนา_2_CA SMALLCAP_สินีนาฎ" xfId="12100" xr:uid="{00000000-0005-0000-0000-0000470C0000}"/>
    <cellStyle name="_สเปคตรั้มคอนแทรดติ้ง1_บางนา_2_CA SMALLCAP_หจก_จีกู๊ดวัน" xfId="12101" xr:uid="{00000000-0005-0000-0000-0000480C0000}"/>
    <cellStyle name="_สเปคตรั้มคอนแทรดติ้ง1_บางนา_2_CA SMALLCAP_เอสวีเอ็นจิเนียริ่ง" xfId="12102" xr:uid="{00000000-0005-0000-0000-0000490C0000}"/>
    <cellStyle name="_สเปคตรั้มคอนแทรดติ้ง1_บางนา_2_CA SMALLCAP-บจก.แกรนด์ โปรดักส์" xfId="18319" xr:uid="{00000000-0005-0000-0000-00004A0C0000}"/>
    <cellStyle name="_สเปคตรั้มคอนแทรดติ้ง1_บางนา_2_CA_Mid Cap สกายไลน์ แลบฯ" xfId="12103" xr:uid="{00000000-0005-0000-0000-00004D0C0000}"/>
    <cellStyle name="_สเปคตรั้มคอนแทรดติ้ง1_บางนา_2_CA_ซี.แอล.เอส.อินดัสเทรียล" xfId="779" xr:uid="{00000000-0005-0000-0000-00004E0C0000}"/>
    <cellStyle name="_สเปคตรั้มคอนแทรดติ้ง1_บางนา_2_CA_บริษัท 505 โภคภัณฑ์ จำกัด และในเครือ" xfId="780" xr:uid="{00000000-0005-0000-0000-00004F0C0000}"/>
    <cellStyle name="_สเปคตรั้มคอนแทรดติ้ง1_บางนา_2_CA_บริษัทฯพงษ์อินทัช" xfId="12104" xr:uid="{00000000-0005-0000-0000-0000500C0000}"/>
    <cellStyle name="_สเปคตรั้มคอนแทรดติ้ง1_บางนา_2_CA-บจ.จ.รุ่งโรจน์ปิโตรเลียม_ging" xfId="18322" xr:uid="{00000000-0005-0000-0000-0000520C0000}"/>
    <cellStyle name="_สเปคตรั้มคอนแทรดติ้ง1_บางนา_2_CA.สดชื่นเคมี" xfId="778" xr:uid="{00000000-0005-0000-0000-00004C0C0000}"/>
    <cellStyle name="_สเปคตรั้มคอนแทรดติ้ง1_บางนา_2_CAMC_2009_แบล็ก ทิป ไดวิ่ง-ฟอร์มใหม่." xfId="18321" xr:uid="{00000000-0005-0000-0000-0000510C0000}"/>
    <cellStyle name="_สเปคตรั้มคอนแทรดติ้ง1_บางนา_2_cfกำลังการผลิต อโยธยา ฟู้ด 1" xfId="781" xr:uid="{00000000-0005-0000-0000-0000530C0000}"/>
    <cellStyle name="_สเปคตรั้มคอนแทรดติ้ง1_บางนา_2_CJ03-0000 บจ แอพพลายเค็ม (ป)" xfId="782" xr:uid="{00000000-0005-0000-0000-0000540C0000}"/>
    <cellStyle name="_สเปคตรั้มคอนแทรดติ้ง1_บางนา_2_CO" xfId="18323" xr:uid="{00000000-0005-0000-0000-0000550C0000}"/>
    <cellStyle name="_สเปคตรั้มคอนแทรดติ้ง1_บางนา_2_CRR_นายนิพนธ์  รจเรขไพจิต" xfId="12105" xr:uid="{00000000-0005-0000-0000-0000560C0000}"/>
    <cellStyle name="_สเปคตรั้มคอนแทรดติ้ง1_บางนา_2_Feb09-ลี้นำสิน ปี52-พี่ติ๊ก" xfId="18324" xr:uid="{00000000-0005-0000-0000-0000570C0000}"/>
    <cellStyle name="_สเปคตรั้มคอนแทรดติ้ง1_บางนา_2_Form CA for SME over 35 MB_160709(1)" xfId="783" xr:uid="{00000000-0005-0000-0000-0000580C0000}"/>
    <cellStyle name="_สเปคตรั้มคอนแทรดติ้ง1_บางนา_2_Form_SM_CO ฉลาดเฟอร์นิเจอร์ 06-05-2005" xfId="18325" xr:uid="{00000000-0005-0000-0000-0000590C0000}"/>
    <cellStyle name="_สเปคตรั้มคอนแทรดติ้ง1_บางนา_2_Form_SM_CO นายอารักษ์ รุจิระศิริกุล 16-08-2005" xfId="18326" xr:uid="{00000000-0005-0000-0000-00005A0C0000}"/>
    <cellStyle name="_สเปคตรั้มคอนแทรดติ้ง1_บางนา_2_Form_SM_CO หจก.มะนังตายอปิโตรเลี่ยม 21-05-2005" xfId="18327" xr:uid="{00000000-0005-0000-0000-00005B0C0000}"/>
    <cellStyle name="_สเปคตรั้มคอนแทรดติ้ง1_บางนา_2_Form_SM_CO หจก.มะนังตายอปิโตรเลี่ยม 21-05-2005_CA SMALL_MidCAP - นายอารักษ์ รุจิระศิริกุล 23-12-2005" xfId="18328" xr:uid="{00000000-0005-0000-0000-00005C0C0000}"/>
    <cellStyle name="_สเปคตรั้มคอนแทรดติ้ง1_บางนา_2_Form_SM_CO หจก.มะนังตายอปิโตรเลี่ยม 21-05-2005_CA SMALLCAP - บจ.ซันเทรด พาราวูด 07-12-2005" xfId="18329" xr:uid="{00000000-0005-0000-0000-00005D0C0000}"/>
    <cellStyle name="_สเปคตรั้มคอนแทรดติ้ง1_บางนา_2_Form_SM_CO หจก.มะนังตายอปิโตรเลี่ยม 21-05-2005_CA-บจ.จ.รุ่งโรจน์ปิโตรเลียม_ging" xfId="18330" xr:uid="{00000000-0005-0000-0000-00005E0C0000}"/>
    <cellStyle name="_สเปคตรั้มคอนแทรดติ้ง1_บางนา_2_Form_SM_CO หจก.มะนังตายอปิโตรเลี่ยม 21-05-2005_Waive-บจ.จ.รุ่งโรจน์ปิโตรเลียม" xfId="18331" xr:uid="{00000000-0005-0000-0000-00005F0C0000}"/>
    <cellStyle name="_สเปคตรั้มคอนแทรดติ้ง1_บางนา_2_Form_SM_CO เอ็ม.ซี.เอ. 06-05-2005" xfId="18332" xr:uid="{00000000-0005-0000-0000-0000600C0000}"/>
    <cellStyle name="_สเปคตรั้มคอนแทรดติ้ง1_บางนา_2_FROM_Qualitative ระเบียบ42_50" xfId="12106" xr:uid="{00000000-0005-0000-0000-0000610C0000}"/>
    <cellStyle name="_สเปคตรั้มคอนแทรดติ้ง1_บางนา_2_Maduzi spreadsheet" xfId="12107" xr:uid="{00000000-0005-0000-0000-0000620C0000}"/>
    <cellStyle name="_สเปคตรั้มคอนแทรดติ้ง1_บางนา_2_PART RO ศบธ.ตรัง" xfId="18333" xr:uid="{00000000-0005-0000-0000-0000630C0000}"/>
    <cellStyle name="_สเปคตรั้มคอนแทรดติ้ง1_บางนา_2_Q วัฒนาฯ 2011" xfId="18334" xr:uid="{00000000-0005-0000-0000-0000640C0000}"/>
    <cellStyle name="_สเปคตรั้มคอนแทรดติ้ง1_บางนา_2_RickGrade นางกิ่งกาญจน์" xfId="784" xr:uid="{00000000-0005-0000-0000-0000650C0000}"/>
    <cellStyle name="_สเปคตรั้มคอนแทรดติ้ง1_บางนา_2_RickGrade นางสาวลัดดา" xfId="785" xr:uid="{00000000-0005-0000-0000-0000660C0000}"/>
    <cellStyle name="_สเปคตรั้มคอนแทรดติ้ง1_บางนา_2_SE - L (ทั่วไป) นายยุทธ และ นางรพีพรรณ พัฒโณ  23-01-2006" xfId="18335" xr:uid="{00000000-0005-0000-0000-0000670C0000}"/>
    <cellStyle name="_สเปคตรั้มคอนแทรดติ้ง1_บางนา_2_Seft_จสอ.อุทัย พรหมรัตน์และพวก" xfId="18336" xr:uid="{00000000-0005-0000-0000-0000680C0000}"/>
    <cellStyle name="_สเปคตรั้มคอนแทรดติ้ง1_บางนา_2_Self_ลัดดา_ขายของเด็กเล่น_วังบูรพา" xfId="786" xr:uid="{00000000-0005-0000-0000-00006A0C0000}"/>
    <cellStyle name="_สเปคตรั้มคอนแทรดติ้ง1_บางนา_2_Self_ลัดดา_ขายของเด็กเล่น_วังบูรพา.xls แผนภูมิ 1" xfId="787" xr:uid="{00000000-0005-0000-0000-00006B0C0000}"/>
    <cellStyle name="_สเปคตรั้มคอนแทรดติ้ง1_บางนา_2_self- นายชวลิตฯ" xfId="12108" xr:uid="{00000000-0005-0000-0000-0000690C0000}"/>
    <cellStyle name="_สเปคตรั้มคอนแทรดติ้ง1_บางนา_2_SME_ทิพย์_หอพักให้เช่า_สะพานใหม่ดอนเมือง" xfId="788" xr:uid="{00000000-0005-0000-0000-00006C0C0000}"/>
    <cellStyle name="_สเปคตรั้มคอนแทรดติ้ง1_บางนา_2_SME_บจ.เจ้าคุณ พาสท์แอนด์เซอร์วิส_ซ่อมรถยกง_หัวตะเข้ลาดกระบัง" xfId="789" xr:uid="{00000000-0005-0000-0000-00006D0C0000}"/>
    <cellStyle name="_สเปคตรั้มคอนแทรดติ้ง1_บางนา_2_SME_บจ.เชิงชัย_รับเหมาก่อสร้าง__แจ้งวัฒนะ" xfId="790" xr:uid="{00000000-0005-0000-0000-00006E0C0000}"/>
    <cellStyle name="_สเปคตรั้มคอนแทรดติ้ง1_บางนา_2_SME_บจ.ดานิลี่ ฟาร์ อีสต์_ผลิตโครงสร้างโลหะ_สะพานควาย" xfId="791" xr:uid="{00000000-0005-0000-0000-00006F0C0000}"/>
    <cellStyle name="_สเปคตรั้มคอนแทรดติ้ง1_บางนา_2_SME_บจ.บีทามส์ โซลูชั่น_ออกแบบติดตั้งระบบบำรุงรักษา_ย่อยคลองตัน" xfId="792" xr:uid="{00000000-0005-0000-0000-0000700C0000}"/>
    <cellStyle name="_สเปคตรั้มคอนแทรดติ้ง1_บางนา_2_SME_บจ.รักษ์วิศวกรรม_รับจ้างวางระบบ_สี่แยกอ่อนนุช" xfId="793" xr:uid="{00000000-0005-0000-0000-0000710C0000}"/>
    <cellStyle name="_สเปคตรั้มคอนแทรดติ้ง1_บางนา_2_SME_บจ.ส.วารินบริการ_ปั๊มน้ำมัน_ธรรมศาสตร์รังสิต" xfId="794" xr:uid="{00000000-0005-0000-0000-0000720C0000}"/>
    <cellStyle name="_สเปคตรั้มคอนแทรดติ้ง1_บางนา_2_SME_หจก.สหะภัณฑ์ทรงพล_จำหน่ายรถอีซูซุ_กาญจนบุรี" xfId="795" xr:uid="{00000000-0005-0000-0000-0000730C0000}"/>
    <cellStyle name="_สเปคตรั้มคอนแทรดติ้ง1_บางนา_2_SME_หจก.สุพรรณหงษ์_ผลิตพลาสติก_ปากเกร็ด" xfId="796" xr:uid="{00000000-0005-0000-0000-0000740C0000}"/>
    <cellStyle name="_สเปคตรั้มคอนแทรดติ้ง1_บางนา_2_Spread Sheet SEM1" xfId="12109" xr:uid="{00000000-0005-0000-0000-0000750C0000}"/>
    <cellStyle name="_สเปคตรั้มคอนแทรดติ้ง1_บางนา_2_Spread Sheet SME3.1" xfId="12110" xr:uid="{00000000-0005-0000-0000-0000760C0000}"/>
    <cellStyle name="_สเปคตรั้มคอนแทรดติ้ง1_บางนา_2_TDR CAMC V.I.International 7-4-255244(ต.ย.)" xfId="18337" xr:uid="{00000000-0005-0000-0000-0000770C0000}"/>
    <cellStyle name="_สเปคตรั้มคอนแทรดติ้ง1_บางนา_2_TDR CAMC เพทาย 2009" xfId="18338" xr:uid="{00000000-0005-0000-0000-0000780C0000}"/>
    <cellStyle name="_สเปคตรั้มคอนแทรดติ้ง1_บางนา_2_TDR09072552" xfId="18339" xr:uid="{00000000-0005-0000-0000-0000790C0000}"/>
    <cellStyle name="_สเปคตรั้มคอนแทรดติ้ง1_บางนา_2_Waive-บจ.จ.รุ่งโรจน์ปิโตรเลียม" xfId="18340" xr:uid="{00000000-0005-0000-0000-00007A0C0000}"/>
    <cellStyle name="_สเปคตรั้มคอนแทรดติ้ง1_บางนา_2_กลุ่ม วาย บี อาร์เค-ธ.ค.51" xfId="18341" xr:uid="{00000000-0005-0000-0000-00007B0C0000}"/>
    <cellStyle name="_สเปคตรั้มคอนแทรดติ้ง1_บางนา_2_เซไกคัลเลอร์" xfId="12111" xr:uid="{00000000-0005-0000-0000-00007C0C0000}"/>
    <cellStyle name="_สเปคตรั้มคอนแทรดติ้ง1_บางนา_2_ดร.พิเชษฐ_edit" xfId="12112" xr:uid="{00000000-0005-0000-0000-00007D0C0000}"/>
    <cellStyle name="_สเปคตรั้มคอนแทรดติ้ง1_บางนา_2_ตัวอย่าง LBD" xfId="12113" xr:uid="{00000000-0005-0000-0000-00007E0C0000}"/>
    <cellStyle name="_สเปคตรั้มคอนแทรดติ้ง1_บางนา_2_ถนนจันทน์-สมบูรณ์" xfId="12114" xr:uid="{00000000-0005-0000-0000-00007F0C0000}"/>
    <cellStyle name="_สเปคตรั้มคอนแทรดติ้ง1_บางนา_2_ทบทวนTDR CAMC V.I.International 7-4-52" xfId="18342" xr:uid="{00000000-0005-0000-0000-0000800C0000}"/>
    <cellStyle name="_สเปคตรั้มคอนแทรดติ้ง1_บางนา_2_ธันยาภรณ์" xfId="12115" xr:uid="{00000000-0005-0000-0000-0000810C0000}"/>
    <cellStyle name="_สเปคตรั้มคอนแทรดติ้ง1_บางนา_2_นส วาสนา นิพพยะ" xfId="797" xr:uid="{00000000-0005-0000-0000-0000820C0000}"/>
    <cellStyle name="_สเปคตรั้มคอนแทรดติ้ง1_บางนา_2_นางประพิมพ์ ศรีตระกูล และนายยุทธนา ศรีตระกูล " xfId="798" xr:uid="{00000000-0005-0000-0000-0000830C0000}"/>
    <cellStyle name="_สเปคตรั้มคอนแทรดติ้ง1_บางนา_2_นางประพิมพ์ ศรีตระกูล และนายยุทธนา ศรีตระกูล  2" xfId="799" xr:uid="{00000000-0005-0000-0000-0000840C0000}"/>
    <cellStyle name="_สเปคตรั้มคอนแทรดติ้ง1_บางนา_2_นางประพิมพ์ ศรีตระกูล และนายยุทธนา ศรีตระกูล  3" xfId="800" xr:uid="{00000000-0005-0000-0000-0000850C0000}"/>
    <cellStyle name="_สเปคตรั้มคอนแทรดติ้ง1_บางนา_2_นางประพิมพ์ ศรีตระกูล และนายยุทธนา ศรีตระกูล  4" xfId="18343" xr:uid="{00000000-0005-0000-0000-0000860C0000}"/>
    <cellStyle name="_สเปคตรั้มคอนแทรดติ้ง1_บางนา_2_นางประพิมพ์ ศรีตระกูล และนายยุทธนา ศรีตระกูล  5" xfId="18344" xr:uid="{00000000-0005-0000-0000-0000870C0000}"/>
    <cellStyle name="_สเปคตรั้มคอนแทรดติ้ง1_บางนา_2_นางประพิมพ์ ศรีตระกูล และนายยุทธนา ศรีตระกูล _1" xfId="801" xr:uid="{00000000-0005-0000-0000-0000880C0000}"/>
    <cellStyle name="_สเปคตรั้มคอนแทรดติ้ง1_บางนา_2_นางประไพ ชาติอนุลักษณ์" xfId="802" xr:uid="{00000000-0005-0000-0000-0000890C0000}"/>
    <cellStyle name="_สเปคตรั้มคอนแทรดติ้ง1_บางนา_2_นางวันดี  ภู่ไพจิตร์กุลและนายสมยศ ภู่ไพจิตร์กุล" xfId="18345" xr:uid="{00000000-0005-0000-0000-00008A0C0000}"/>
    <cellStyle name="_สเปคตรั้มคอนแทรดติ้ง1_บางนา_2_นายธวัชชัย เจริญชัยชนะกิจ" xfId="803" xr:uid="{00000000-0005-0000-0000-00008B0C0000}"/>
    <cellStyle name="_สเปคตรั้มคอนแทรดติ้ง1_บางนา_2_นายพานิช  แซ่ลิ้ม  Part RO." xfId="18346" xr:uid="{00000000-0005-0000-0000-00008C0C0000}"/>
    <cellStyle name="_สเปคตรั้มคอนแทรดติ้ง1_บางนา_2_นายภูริพงศ์  รงศิริกุล" xfId="12116" xr:uid="{00000000-0005-0000-0000-00008D0C0000}"/>
    <cellStyle name="_สเปคตรั้มคอนแทรดติ้ง1_บางนา_2_นายสมบัติ หมีนุ้ย วงเงิน 15 ล้านบาท Part RO สค.50" xfId="18347" xr:uid="{00000000-0005-0000-0000-00008E0C0000}"/>
    <cellStyle name="_สเปคตรั้มคอนแทรดติ้ง1_บางนา_2_นายอุทัย เกื้อทิพย์และนางพยวง  เกื้อทิพย์" xfId="18348" xr:uid="{00000000-0005-0000-0000-00008F0C0000}"/>
    <cellStyle name="_สเปคตรั้มคอนแทรดติ้ง1_บางนา_2_แนบพะงัน 3" xfId="18349" xr:uid="{00000000-0005-0000-0000-0000900C0000}"/>
    <cellStyle name="_สเปคตรั้มคอนแทรดติ้ง1_บางนา_2_บจ.สยามโบกี้_LG ซอง" xfId="12117" xr:uid="{00000000-0005-0000-0000-0000910C0000}"/>
    <cellStyle name="_สเปคตรั้มคอนแทรดติ้ง1_บางนา_2_บจก.IPD" xfId="18350" xr:uid="{00000000-0005-0000-0000-0000920C0000}"/>
    <cellStyle name="_สเปคตรั้มคอนแทรดติ้ง1_บางนา_2_บจก.ลำพูนไชย" xfId="12118" xr:uid="{00000000-0005-0000-0000-0000930C0000}"/>
    <cellStyle name="_สเปคตรั้มคอนแทรดติ้ง1_บางนา_2_บริษัท เค.เอส.อี คอนสตรัคชั่น  จำกัด. Full From.ส่งพี่อู้ด." xfId="12119" xr:uid="{00000000-0005-0000-0000-0000940C0000}"/>
    <cellStyle name="_สเปคตรั้มคอนแทรดติ้ง1_บางนา_2_บริษัท ราชสีมาเพชรทวี จำกัด (เปลี่ยนแปลงอัตราดอกเบี้ย)" xfId="804" xr:uid="{00000000-0005-0000-0000-0000950C0000}"/>
    <cellStyle name="_สเปคตรั้มคอนแทรดติ้ง1_บางนา_2_บริษัท รุ่งเรืองพัฒนา ห้องเย็น ใหม่ ขอเพิ่ม" xfId="805" xr:uid="{00000000-0005-0000-0000-0000960C0000}"/>
    <cellStyle name="_สเปคตรั้มคอนแทรดติ้ง1_บางนา_2_บันทึก_โคราชพร็อพเพอร์ตี้" xfId="806" xr:uid="{00000000-0005-0000-0000-0000970C0000}"/>
    <cellStyle name="_สเปคตรั้มคอนแทรดติ้ง1_บางนา_2_บันทึกข้อโต้แย้ง" xfId="807" xr:uid="{00000000-0005-0000-0000-0000980C0000}"/>
    <cellStyle name="_สเปคตรั้มคอนแทรดติ้ง1_บางนา_2_บุญชู (หมู)" xfId="12120" xr:uid="{00000000-0005-0000-0000-0000990C0000}"/>
    <cellStyle name="_สเปคตรั้มคอนแทรดติ้ง1_บางนา_2_ใบนำส่ง คณะอนุกรรมการสินเชื่อ" xfId="808" xr:uid="{00000000-0005-0000-0000-00009A0C0000}"/>
    <cellStyle name="_สเปคตรั้มคอนแทรดติ้ง1_บางนา_2_ปานดวงใจ" xfId="12121" xr:uid="{00000000-0005-0000-0000-00009B0C0000}"/>
    <cellStyle name="_สเปคตรั้มคอนแทรดติ้ง1_บางนา_2_เปลี่ยนแปลง - บจ.เอ็กเซลล์ฯ" xfId="12122" xr:uid="{00000000-0005-0000-0000-00009C0C0000}"/>
    <cellStyle name="_สเปคตรั้มคอนแทรดติ้ง1_บางนา_2_เปลี่ยนแปลง สินเจริญยางยนต์" xfId="809" xr:uid="{00000000-0005-0000-0000-00009D0C0000}"/>
    <cellStyle name="_สเปคตรั้มคอนแทรดติ้ง1_บางนา_2_เปลี่ยนแปลง-เอสซีแอลฯ" xfId="12123" xr:uid="{00000000-0005-0000-0000-00009E0C0000}"/>
    <cellStyle name="_สเปคตรั้มคอนแทรดติ้ง1_บางนา_2_มร.26 นพ.สุทัศน์" xfId="12124" xr:uid="{00000000-0005-0000-0000-00009F0C0000}"/>
    <cellStyle name="_สเปคตรั้มคอนแทรดติ้ง1_บางนา_2_มาดูซิA1-A3" xfId="12125" xr:uid="{00000000-0005-0000-0000-0000A00C0000}"/>
    <cellStyle name="_สเปคตรั้มคอนแทรดติ้ง1_บางนา_2_แลนด์ &amp; ดรีม (CA)" xfId="12126" xr:uid="{00000000-0005-0000-0000-0000A10C0000}"/>
    <cellStyle name="_สเปคตรั้มคอนแทรดติ้ง1_บางนา_2_วันทนา ดุษฎีวณิชสุข" xfId="12127" xr:uid="{00000000-0005-0000-0000-0000A20C0000}"/>
    <cellStyle name="_สเปคตรั้มคอนแทรดติ้ง1_บางนา_2_วิชัย อัศวจารุเดช" xfId="810" xr:uid="{00000000-0005-0000-0000-0000A30C0000}"/>
    <cellStyle name="_สเปคตรั้มคอนแทรดติ้ง1_บางนา_2_วิเชียรไดนามิค3" xfId="12128" xr:uid="{00000000-0005-0000-0000-0000A40C0000}"/>
    <cellStyle name="_สเปคตรั้มคอนแทรดติ้ง1_บางนา_2_วุฒิภัณฑ์-บางแค(ร้บรองเครดิต)" xfId="18351" xr:uid="{00000000-0005-0000-0000-0000A50C0000}"/>
    <cellStyle name="_สเปคตรั้มคอนแทรดติ้ง1_บางนา_2_ศรีพัฒนกิจก่อสร้าง-new" xfId="12129" xr:uid="{00000000-0005-0000-0000-0000A60C0000}"/>
    <cellStyle name="_สเปคตรั้มคอนแทรดติ้ง1_บางนา_2_หจก.ก.เสรียะลา_ปั๊มน้ำมัน" xfId="18352" xr:uid="{00000000-0005-0000-0000-0000A70C0000}"/>
    <cellStyle name="_สเปคตรั้มคอนแทรดติ้ง1_บางนา_2_หจก.ยะลา ซี เอส เอ็นจิเนียริ่ง_รับเหมาก่อสร้าง" xfId="18353" xr:uid="{00000000-0005-0000-0000-0000A80C0000}"/>
    <cellStyle name="_สเปคตรั้มคอนแทรดติ้ง1_บางนา_2_หจก.ระโนดการไฟฟ้า_จำหน่ายและติดตั้งอุปกรณ์ไฟฟ้า" xfId="18354" xr:uid="{00000000-0005-0000-0000-0000A90C0000}"/>
    <cellStyle name="_สเปคตรั้มคอนแทรดติ้ง1_บางนา_2_อส6" xfId="811" xr:uid="{00000000-0005-0000-0000-0000AA0C0000}"/>
    <cellStyle name="_สเปคตรั้มคอนแทรดติ้ง1_บางนา_2_อินโนวา ซอฟท์แวร์" xfId="12130" xr:uid="{00000000-0005-0000-0000-0000AB0C0000}"/>
    <cellStyle name="_สเปคตรั้มคอนแทรดติ้ง1_บางนา_3" xfId="812" xr:uid="{00000000-0005-0000-0000-0000AC0C0000}"/>
    <cellStyle name="_สเปคตรั้มคอนแทรดติ้ง1_บางนา_3 2" xfId="12131" xr:uid="{00000000-0005-0000-0000-0000AD0C0000}"/>
    <cellStyle name="_สเปคตรั้มคอนแทรดติ้ง1_บางนา_3 3" xfId="12132" xr:uid="{00000000-0005-0000-0000-0000AE0C0000}"/>
    <cellStyle name="_สเปคตรั้มคอนแทรดติ้ง1_บางนา_3_01 พ.ต.ท.สมชาย คงตั้งจิตต์_อพาร์ทเม้นท์ให้เช่า_เงินกู้ (L ซื้อตึก) Self Employed" xfId="813" xr:uid="{00000000-0005-0000-0000-0000AF0C0000}"/>
    <cellStyle name="_สเปคตรั้มคอนแทรดติ้ง1_บางนา_3_01 พ.ต.ท.สมชาย คงตั้งจิตต์_อพาร์ทเม้นท์ให้เช่า_เงินกู้ (L ซื้อตึก) Self Employed 2" xfId="12133" xr:uid="{00000000-0005-0000-0000-0000B00C0000}"/>
    <cellStyle name="_สเปคตรั้มคอนแทรดติ้ง1_บางนา_3_01 พ.ต.ท.สมชาย คงตั้งจิตต์_อพาร์ทเม้นท์ให้เช่า_เงินกู้ (L ซื้อตึก) Self Employed 3" xfId="12134" xr:uid="{00000000-0005-0000-0000-0000B10C0000}"/>
    <cellStyle name="_สเปคตรั้มคอนแทรดติ้ง1_บางนา_3_01-21-51_MT บจ. เจ เอส จี" xfId="12135" xr:uid="{00000000-0005-0000-0000-0000B20C0000}"/>
    <cellStyle name="_สเปคตรั้มคอนแทรดติ้ง1_บางนา_3_02 นางเฟื่องฟ้า วสุธาสวัสดิ์ (เปลี่ยนแปลง)" xfId="814" xr:uid="{00000000-0005-0000-0000-0000B30C0000}"/>
    <cellStyle name="_สเปคตรั้มคอนแทรดติ้ง1_บางนา_3_02 นางเฟื่องฟ้า วสุธาสวัสดิ์ (เปลี่ยนแปลง) 2" xfId="12136" xr:uid="{00000000-0005-0000-0000-0000B40C0000}"/>
    <cellStyle name="_สเปคตรั้มคอนแทรดติ้ง1_บางนา_3_02 นางเฟื่องฟ้า วสุธาสวัสดิ์ (เปลี่ยนแปลง) 3" xfId="12137" xr:uid="{00000000-0005-0000-0000-0000B50C0000}"/>
    <cellStyle name="_สเปคตรั้มคอนแทรดติ้ง1_บางนา_3_02 นางเฟื่องฟ้า วสุธาสวัสดิ์ (เปลี่ยนแปลง) 4" xfId="12138" xr:uid="{00000000-0005-0000-0000-0000B60C0000}"/>
    <cellStyle name="_สเปคตรั้มคอนแทรดติ้ง1_บางนา_3_02 นางเฟื่องฟ้า วสุธาสวัสดิ์ (เปลี่ยนแปลง) 5" xfId="12139" xr:uid="{00000000-0005-0000-0000-0000B70C0000}"/>
    <cellStyle name="_สเปคตรั้มคอนแทรดติ้ง1_บางนา_3_03 นางจิตต์ภักดีและนายนวพล" xfId="815" xr:uid="{00000000-0005-0000-0000-0000B80C0000}"/>
    <cellStyle name="_สเปคตรั้มคอนแทรดติ้ง1_บางนา_3_03 นางจิตต์ภักดีและนายนวพล 2" xfId="12140" xr:uid="{00000000-0005-0000-0000-0000B90C0000}"/>
    <cellStyle name="_สเปคตรั้มคอนแทรดติ้ง1_บางนา_3_03 นางจิตต์ภักดีและนายนวพล 3" xfId="12141" xr:uid="{00000000-0005-0000-0000-0000BA0C0000}"/>
    <cellStyle name="_สเปคตรั้มคอนแทรดติ้ง1_บางนา_3_03 นางจิตต์ภักดีและนายนวพล 4" xfId="12142" xr:uid="{00000000-0005-0000-0000-0000BB0C0000}"/>
    <cellStyle name="_สเปคตรั้มคอนแทรดติ้ง1_บางนา_3_03 นางจิตต์ภักดีและนายนวพล 5" xfId="12143" xr:uid="{00000000-0005-0000-0000-0000BC0C0000}"/>
    <cellStyle name="_สเปคตรั้มคอนแทรดติ้ง1_บางนา_3_03 นายอเนก เต็งเจริญ_ค้าของชำและข้าวสาร_สินเชื่อหมุนเวียน (OD) Self Employed" xfId="816" xr:uid="{00000000-0005-0000-0000-0000BD0C0000}"/>
    <cellStyle name="_สเปคตรั้มคอนแทรดติ้ง1_บางนา_3_03 นายอเนก เต็งเจริญ_ค้าของชำและข้าวสาร_สินเชื่อหมุนเวียน (OD) Self Employed 2" xfId="12144" xr:uid="{00000000-0005-0000-0000-0000BE0C0000}"/>
    <cellStyle name="_สเปคตรั้มคอนแทรดติ้ง1_บางนา_3_03 นายอเนก เต็งเจริญ_ค้าของชำและข้าวสาร_สินเชื่อหมุนเวียน (OD) Self Employed 3" xfId="12145" xr:uid="{00000000-0005-0000-0000-0000BF0C0000}"/>
    <cellStyle name="_สเปคตรั้มคอนแทรดติ้ง1_บางนา_3_04 บจ.เอนเทค สิมิลัน_ค้าถังบำบัด_ค้ำประกันซื้อเชื่อ (LG)" xfId="817" xr:uid="{00000000-0005-0000-0000-0000C00C0000}"/>
    <cellStyle name="_สเปคตรั้มคอนแทรดติ้ง1_บางนา_3_04 บจ.เอนเทค สิมิลัน_ค้าถังบำบัด_ค้ำประกันซื้อเชื่อ (LG) 2" xfId="12146" xr:uid="{00000000-0005-0000-0000-0000C10C0000}"/>
    <cellStyle name="_สเปคตรั้มคอนแทรดติ้ง1_บางนา_3_04 บจ.เอนเทค สิมิลัน_ค้าถังบำบัด_ค้ำประกันซื้อเชื่อ (LG) 3" xfId="12147" xr:uid="{00000000-0005-0000-0000-0000C20C0000}"/>
    <cellStyle name="_สเปคตรั้มคอนแทรดติ้ง1_บางนา_3_04 บจ.เอนเทค สิมิลัน_ค้าถังบำบัด_ค้ำประกันซื้อเชื่อ (LG) 4" xfId="12148" xr:uid="{00000000-0005-0000-0000-0000C30C0000}"/>
    <cellStyle name="_สเปคตรั้มคอนแทรดติ้ง1_บางนา_3_04 บจ.เอนเทค สิมิลัน_ค้าถังบำบัด_ค้ำประกันซื้อเชื่อ (LG) 5" xfId="12149" xr:uid="{00000000-0005-0000-0000-0000C40C0000}"/>
    <cellStyle name="_สเปคตรั้มคอนแทรดติ้ง1_บางนา_3_04-10-49_นายแพทย์เศรษฐกานต์  อัตถากรพันธ์" xfId="12150" xr:uid="{00000000-0005-0000-0000-0000C50C0000}"/>
    <cellStyle name="_สเปคตรั้มคอนแทรดติ้ง1_บางนา_3_05-10-49_บจ. เซฟ เทรด อินเตอร์เนชั่นแนล" xfId="12151" xr:uid="{00000000-0005-0000-0000-0000C60C0000}"/>
    <cellStyle name="_สเปคตรั้มคอนแทรดติ้ง1_บางนา_3_05-31-49_Annual บจ.วี อาร์ พลาสติก" xfId="12152" xr:uid="{00000000-0005-0000-0000-0000C70C0000}"/>
    <cellStyle name="_สเปคตรั้มคอนแทรดติ้ง1_บางนา_3_06-30-49_Annual บจ. ธนวรรณ การ์เม้นท์" xfId="12153" xr:uid="{00000000-0005-0000-0000-0000C80C0000}"/>
    <cellStyle name="_สเปคตรั้มคอนแทรดติ้ง1_บางนา_3_07-25-49_Annual บจ. สมพลเบดดิ้ง แอนด์ แมทเทรส อินดัสตรี" xfId="12154" xr:uid="{00000000-0005-0000-0000-0000C90C0000}"/>
    <cellStyle name="_สเปคตรั้มคอนแทรดติ้ง1_บางนา_3_11NOV_TDR-ลี้นำสินปี51-ไถ่ถอน-พี่ติ๊ก" xfId="18355" xr:uid="{00000000-0005-0000-0000-0000CA0C0000}"/>
    <cellStyle name="_สเปคตรั้มคอนแทรดติ้ง1_บางนา_3_13 แบบฟอร์มจัดชั้น Qualitative" xfId="818" xr:uid="{00000000-0005-0000-0000-0000CB0C0000}"/>
    <cellStyle name="_สเปคตรั้มคอนแทรดติ้ง1_บางนา_3_13 แบบฟอร์มจัดชั้น Qualitative 2" xfId="12155" xr:uid="{00000000-0005-0000-0000-0000CC0C0000}"/>
    <cellStyle name="_สเปคตรั้มคอนแทรดติ้ง1_บางนา_3_13 แบบฟอร์มจัดชั้น Qualitative 3" xfId="12156" xr:uid="{00000000-0005-0000-0000-0000CD0C0000}"/>
    <cellStyle name="_สเปคตรั้มคอนแทรดติ้ง1_บางนา_3_13 หจก.ส.ชุ่มชัย ซัพพลาย" xfId="819" xr:uid="{00000000-0005-0000-0000-0000CE0C0000}"/>
    <cellStyle name="_สเปคตรั้มคอนแทรดติ้ง1_บางนา_3_13 หจก.ส.ชุ่มชัย ซัพพลาย 2" xfId="12157" xr:uid="{00000000-0005-0000-0000-0000CF0C0000}"/>
    <cellStyle name="_สเปคตรั้มคอนแทรดติ้ง1_บางนา_3_13 หจก.ส.ชุ่มชัย ซัพพลาย 3" xfId="12158" xr:uid="{00000000-0005-0000-0000-0000D00C0000}"/>
    <cellStyle name="_สเปคตรั้มคอนแทรดติ้ง1_บางนา_3_13 หจก.ส.ชุ่มชัย ซัพพลาย 4" xfId="12159" xr:uid="{00000000-0005-0000-0000-0000D10C0000}"/>
    <cellStyle name="_สเปคตรั้มคอนแทรดติ้ง1_บางนา_3_13 หจก.ส.ชุ่มชัย ซัพพลาย 5" xfId="12160" xr:uid="{00000000-0005-0000-0000-0000D20C0000}"/>
    <cellStyle name="_สเปคตรั้มคอนแทรดติ้ง1_บางนา_3_164สหกรณ์ออมทรัพย์หน่วยบัญชาการสงครามพิเศษ จำกัด" xfId="820" xr:uid="{00000000-0005-0000-0000-0000D30C0000}"/>
    <cellStyle name="_สเปคตรั้มคอนแทรดติ้ง1_บางนา_3_17 พลตรีพรเทพและนางมัณฑนา" xfId="821" xr:uid="{00000000-0005-0000-0000-0000D40C0000}"/>
    <cellStyle name="_สเปคตรั้มคอนแทรดติ้ง1_บางนา_3_17 พลตรีพรเทพและนางมัณฑนา 2" xfId="12161" xr:uid="{00000000-0005-0000-0000-0000D50C0000}"/>
    <cellStyle name="_สเปคตรั้มคอนแทรดติ้ง1_บางนา_3_17 พลตรีพรเทพและนางมัณฑนา 3" xfId="12162" xr:uid="{00000000-0005-0000-0000-0000D60C0000}"/>
    <cellStyle name="_สเปคตรั้มคอนแทรดติ้ง1_บางนา_3_31 นายสมชาย รุ่งตระกูลชัย" xfId="822" xr:uid="{00000000-0005-0000-0000-0000D70C0000}"/>
    <cellStyle name="_สเปคตรั้มคอนแทรดติ้ง1_บางนา_3_31 นายสมชาย รุ่งตระกูลชัย 2" xfId="12163" xr:uid="{00000000-0005-0000-0000-0000D80C0000}"/>
    <cellStyle name="_สเปคตรั้มคอนแทรดติ้ง1_บางนา_3_31 นายสมชาย รุ่งตระกูลชัย 3" xfId="12164" xr:uid="{00000000-0005-0000-0000-0000D90C0000}"/>
    <cellStyle name="_สเปคตรั้มคอนแทรดติ้ง1_บางนา_3_31 นายสมชาย รุ่งตระกูลชัย 4" xfId="12165" xr:uid="{00000000-0005-0000-0000-0000DA0C0000}"/>
    <cellStyle name="_สเปคตรั้มคอนแทรดติ้ง1_บางนา_3_31 นายสมชาย รุ่งตระกูลชัย 5" xfId="12166" xr:uid="{00000000-0005-0000-0000-0000DB0C0000}"/>
    <cellStyle name="_สเปคตรั้มคอนแทรดติ้ง1_บางนา_3_505_Graph" xfId="823" xr:uid="{00000000-0005-0000-0000-0000DC0C0000}"/>
    <cellStyle name="_สเปคตรั้มคอนแทรดติ้ง1_บางนา_3_505_Graph 2" xfId="12167" xr:uid="{00000000-0005-0000-0000-0000DD0C0000}"/>
    <cellStyle name="_สเปคตรั้มคอนแทรดติ้ง1_บางนา_3_505_Graph 3" xfId="12168" xr:uid="{00000000-0005-0000-0000-0000DE0C0000}"/>
    <cellStyle name="_สเปคตรั้มคอนแทรดติ้ง1_บางนา_3_505_Graph10" xfId="824" xr:uid="{00000000-0005-0000-0000-0000DF0C0000}"/>
    <cellStyle name="_สเปคตรั้มคอนแทรดติ้ง1_บางนา_3_505_Graph10 2" xfId="12169" xr:uid="{00000000-0005-0000-0000-0000E00C0000}"/>
    <cellStyle name="_สเปคตรั้มคอนแทรดติ้ง1_บางนา_3_505_Graph10 3" xfId="12170" xr:uid="{00000000-0005-0000-0000-0000E10C0000}"/>
    <cellStyle name="_สเปคตรั้มคอนแทรดติ้ง1_บางนา_3_5นายประสิทธิ์นางณรรฐวรรณประภัสสรพิทยา(2)" xfId="825" xr:uid="{00000000-0005-0000-0000-0000E20C0000}"/>
    <cellStyle name="_สเปคตรั้มคอนแทรดติ้ง1_บางนา_3_AN บจก.ไทยโมโนเรล . NEW." xfId="12171" xr:uid="{00000000-0005-0000-0000-0000E30C0000}"/>
    <cellStyle name="_สเปคตรั้มคอนแทรดติ้ง1_บางนา_3_Ann โรงงานสมุดฯ" xfId="12172" xr:uid="{00000000-0005-0000-0000-0000E40C0000}"/>
    <cellStyle name="_สเปคตรั้มคอนแทรดติ้ง1_บางนา_3_Book1" xfId="12173" xr:uid="{00000000-0005-0000-0000-0000E50C0000}"/>
    <cellStyle name="_สเปคตรั้มคอนแทรดติ้ง1_บางนา_3_Book2" xfId="12174" xr:uid="{00000000-0005-0000-0000-0000E60C0000}"/>
    <cellStyle name="_สเปคตรั้มคอนแทรดติ้ง1_บางนา_3_CA 2_นายสุรินทร์  ผาติวยายาม" xfId="18356" xr:uid="{00000000-0005-0000-0000-0000E70C0000}"/>
    <cellStyle name="_สเปคตรั้มคอนแทรดติ้ง1_บางนา_3_CA Midcap_บจ.วิจิตรณรงค์ งานหินกอง" xfId="12175" xr:uid="{00000000-0005-0000-0000-0000E80C0000}"/>
    <cellStyle name="_สเปคตรั้มคอนแทรดติ้ง1_บางนา_3_CA Platinum 28 ตค48" xfId="12176" xr:uid="{00000000-0005-0000-0000-0000E90C0000}"/>
    <cellStyle name="_สเปคตรั้มคอนแทรดติ้ง1_บางนา_3_CA SMALL_MidCAP - หจก.เอ็ม.ซี.เอ.คอมพิวเตอร์ แอนด์ เซอร์วิส 28-10-2005" xfId="18357" xr:uid="{00000000-0005-0000-0000-0000EA0C0000}"/>
    <cellStyle name="_สเปคตรั้มคอนแทรดติ้ง1_บางนา_3_CA small-หจก.พีเอสพีเอ็นจิเนียริ่ง" xfId="18361" xr:uid="{00000000-0005-0000-0000-0000FE0C0000}"/>
    <cellStyle name="_สเปคตรั้มคอนแทรดติ้ง1_บางนา_3_CA SMALLCAP - นางนิธิมา และ นายชัชวาลย์ พานรัตนวดี 10-11-2005" xfId="18358" xr:uid="{00000000-0005-0000-0000-0000EB0C0000}"/>
    <cellStyle name="_สเปคตรั้มคอนแทรดติ้ง1_บางนา_3_CA SMALLCAP - บจ.กฤษศิริ ทรานสปอร์ต 23-02-2006" xfId="18359" xr:uid="{00000000-0005-0000-0000-0000EC0C0000}"/>
    <cellStyle name="_สเปคตรั้มคอนแทรดติ้ง1_บางนา_3_CA SMALLCAP_เค.เอ็ม.พร๊อพเพอร์ตี้_ปป49" xfId="12177" xr:uid="{00000000-0005-0000-0000-0000ED0C0000}"/>
    <cellStyle name="_สเปคตรั้มคอนแทรดติ้ง1_บางนา_3_CA SMALLCAP_พาณิชย์  นพ.สุทัศน์" xfId="12178" xr:uid="{00000000-0005-0000-0000-0000EE0C0000}"/>
    <cellStyle name="_สเปคตรั้มคอนแทรดติ้ง1_บางนา_3_CA SMALLCAP_พาณิชย์  นายอิทธิพงศ์ นิมิตชูชัย" xfId="12179" xr:uid="{00000000-0005-0000-0000-0000EF0C0000}"/>
    <cellStyle name="_สเปคตรั้มคอนแทรดติ้ง1_บางนา_3_CA SMALLCAP_พาณิชย์  บจ.หยี่ต๋า" xfId="12180" xr:uid="{00000000-0005-0000-0000-0000F00C0000}"/>
    <cellStyle name="_สเปคตรั้มคอนแทรดติ้ง1_บางนา_3_CA SMALLCAP_พาส409เอ็นจิเนียริ่ง_สุขุมวิทสำโรง" xfId="12181" xr:uid="{00000000-0005-0000-0000-0000F10C0000}"/>
    <cellStyle name="_สเปคตรั้มคอนแทรดติ้ง1_บางนา_3_CA SMALLCAP_มัชรูม_ธาตุทอง" xfId="12182" xr:uid="{00000000-0005-0000-0000-0000F20C0000}"/>
    <cellStyle name="_สเปคตรั้มคอนแทรดติ้ง1_บางนา_3_CA SMALLCAP_มัชรูม_ธาตุทอง_CA SMALLCAP_ยูทีพลาสติก_ปป" xfId="12183" xr:uid="{00000000-0005-0000-0000-0000F30C0000}"/>
    <cellStyle name="_สเปคตรั้มคอนแทรดติ้ง1_บางนา_3_CA SMALLCAP_มัชรูม_ธาตุทอง_CA SMALLCAP_ศิริพงษ์ผลิตภัณฑ์ซิเมนต์" xfId="12184" xr:uid="{00000000-0005-0000-0000-0000F40C0000}"/>
    <cellStyle name="_สเปคตรั้มคอนแทรดติ้ง1_บางนา_3_CA SMALLCAP_มัชรูม_ธาตุทอง_CA SMALLCAP_ศิริพงษ์ผลิตภัณฑ์ซิเมนต์_ปป" xfId="12185" xr:uid="{00000000-0005-0000-0000-0000F50C0000}"/>
    <cellStyle name="_สเปคตรั้มคอนแทรดติ้ง1_บางนา_3_CA SMALLCAP_มัชรูม_ธาตุทอง_Self Employ_อภิชัย" xfId="12186" xr:uid="{00000000-0005-0000-0000-0000F60C0000}"/>
    <cellStyle name="_สเปคตรั้มคอนแทรดติ้ง1_บางนา_3_CA SMALLCAP_มัชรูม_ธาตุทอง_บีเอ็มลักกี้2" xfId="12187" xr:uid="{00000000-0005-0000-0000-0000F70C0000}"/>
    <cellStyle name="_สเปคตรั้มคอนแทรดติ้ง1_บางนา_3_CA SMALLCAP_ศรีพัฒนกิจก่อสร้าง" xfId="12188" xr:uid="{00000000-0005-0000-0000-0000F80C0000}"/>
    <cellStyle name="_สเปคตรั้มคอนแทรดติ้ง1_บางนา_3_CA SMALLCAP_ศิริพงษ์ผลิตภัณฑ์ซิเมนต์" xfId="12189" xr:uid="{00000000-0005-0000-0000-0000F90C0000}"/>
    <cellStyle name="_สเปคตรั้มคอนแทรดติ้ง1_บางนา_3_CA SMALLCAP_สินีนาฎ" xfId="12190" xr:uid="{00000000-0005-0000-0000-0000FA0C0000}"/>
    <cellStyle name="_สเปคตรั้มคอนแทรดติ้ง1_บางนา_3_CA SMALLCAP_หจก_จีกู๊ดวัน" xfId="12191" xr:uid="{00000000-0005-0000-0000-0000FB0C0000}"/>
    <cellStyle name="_สเปคตรั้มคอนแทรดติ้ง1_บางนา_3_CA SMALLCAP_เอสวีเอ็นจิเนียริ่ง" xfId="12192" xr:uid="{00000000-0005-0000-0000-0000FC0C0000}"/>
    <cellStyle name="_สเปคตรั้มคอนแทรดติ้ง1_บางนา_3_CA SMALLCAP-บจก.แกรนด์ โปรดักส์" xfId="18360" xr:uid="{00000000-0005-0000-0000-0000FD0C0000}"/>
    <cellStyle name="_สเปคตรั้มคอนแทรดติ้ง1_บางนา_3_CA_Mid Cap สกายไลน์ แลบฯ" xfId="12195" xr:uid="{00000000-0005-0000-0000-0000020D0000}"/>
    <cellStyle name="_สเปคตรั้มคอนแทรดติ้ง1_บางนา_3_CA_บริษัท 505 โภคภัณฑ์ จำกัด และในเครือ" xfId="827" xr:uid="{00000000-0005-0000-0000-0000030D0000}"/>
    <cellStyle name="_สเปคตรั้มคอนแทรดติ้ง1_บางนา_3_CA_บริษัท 505 โภคภัณฑ์ จำกัด และในเครือ 2" xfId="12196" xr:uid="{00000000-0005-0000-0000-0000040D0000}"/>
    <cellStyle name="_สเปคตรั้มคอนแทรดติ้ง1_บางนา_3_CA_บริษัท 505 โภคภัณฑ์ จำกัด และในเครือ 3" xfId="12197" xr:uid="{00000000-0005-0000-0000-0000050D0000}"/>
    <cellStyle name="_สเปคตรั้มคอนแทรดติ้ง1_บางนา_3_CA_บริษัทฯพงษ์อินทัช" xfId="12198" xr:uid="{00000000-0005-0000-0000-0000060D0000}"/>
    <cellStyle name="_สเปคตรั้มคอนแทรดติ้ง1_บางนา_3_CA-บจ.จ.รุ่งโรจน์ปิโตรเลียม_ging" xfId="18363" xr:uid="{00000000-0005-0000-0000-0000080D0000}"/>
    <cellStyle name="_สเปคตรั้มคอนแทรดติ้ง1_บางนา_3_CA.สดชื่นเคมี" xfId="826" xr:uid="{00000000-0005-0000-0000-0000FF0C0000}"/>
    <cellStyle name="_สเปคตรั้มคอนแทรดติ้ง1_บางนา_3_CA.สดชื่นเคมี 2" xfId="12193" xr:uid="{00000000-0005-0000-0000-0000000D0000}"/>
    <cellStyle name="_สเปคตรั้มคอนแทรดติ้ง1_บางนา_3_CA.สดชื่นเคมี 3" xfId="12194" xr:uid="{00000000-0005-0000-0000-0000010D0000}"/>
    <cellStyle name="_สเปคตรั้มคอนแทรดติ้ง1_บางนา_3_CAMC_2009_แบล็ก ทิป ไดวิ่ง-ฟอร์มใหม่." xfId="18362" xr:uid="{00000000-0005-0000-0000-0000070D0000}"/>
    <cellStyle name="_สเปคตรั้มคอนแทรดติ้ง1_บางนา_3_cfกำลังการผลิต อโยธยา ฟู้ด 1" xfId="828" xr:uid="{00000000-0005-0000-0000-0000090D0000}"/>
    <cellStyle name="_สเปคตรั้มคอนแทรดติ้ง1_บางนา_3_CJ03-0000 บจ แอพพลายเค็ม (ป)" xfId="829" xr:uid="{00000000-0005-0000-0000-00000A0D0000}"/>
    <cellStyle name="_สเปคตรั้มคอนแทรดติ้ง1_บางนา_3_CJ03-0000 บจ แอพพลายเค็ม (ป) 2" xfId="12199" xr:uid="{00000000-0005-0000-0000-00000B0D0000}"/>
    <cellStyle name="_สเปคตรั้มคอนแทรดติ้ง1_บางนา_3_CJ03-0000 บจ แอพพลายเค็ม (ป) 3" xfId="12200" xr:uid="{00000000-0005-0000-0000-00000C0D0000}"/>
    <cellStyle name="_สเปคตรั้มคอนแทรดติ้ง1_บางนา_3_CO" xfId="18364" xr:uid="{00000000-0005-0000-0000-00000D0D0000}"/>
    <cellStyle name="_สเปคตรั้มคอนแทรดติ้ง1_บางนา_3_CRR_นายนิพนธ์  รจเรขไพจิต" xfId="12201" xr:uid="{00000000-0005-0000-0000-00000E0D0000}"/>
    <cellStyle name="_สเปคตรั้มคอนแทรดติ้ง1_บางนา_3_Feb09-ลี้นำสิน ปี52-พี่ติ๊ก" xfId="18365" xr:uid="{00000000-0005-0000-0000-00000F0D0000}"/>
    <cellStyle name="_สเปคตรั้มคอนแทรดติ้ง1_บางนา_3_Form CA for SME over 35 MB_160709(1)" xfId="830" xr:uid="{00000000-0005-0000-0000-0000100D0000}"/>
    <cellStyle name="_สเปคตรั้มคอนแทรดติ้ง1_บางนา_3_Form CA for SME over 35 MB_160709(1) 2" xfId="12202" xr:uid="{00000000-0005-0000-0000-0000110D0000}"/>
    <cellStyle name="_สเปคตรั้มคอนแทรดติ้ง1_บางนา_3_Form CA for SME over 35 MB_160709(1) 3" xfId="12203" xr:uid="{00000000-0005-0000-0000-0000120D0000}"/>
    <cellStyle name="_สเปคตรั้มคอนแทรดติ้ง1_บางนา_3_Form CA for SME over 35 MB_160709(1) 4" xfId="12204" xr:uid="{00000000-0005-0000-0000-0000130D0000}"/>
    <cellStyle name="_สเปคตรั้มคอนแทรดติ้ง1_บางนา_3_Form CA for SME over 35 MB_160709(1) 5" xfId="12205" xr:uid="{00000000-0005-0000-0000-0000140D0000}"/>
    <cellStyle name="_สเปคตรั้มคอนแทรดติ้ง1_บางนา_3_Form_SM_CO ฉลาดเฟอร์นิเจอร์ 06-05-2005" xfId="18366" xr:uid="{00000000-0005-0000-0000-0000150D0000}"/>
    <cellStyle name="_สเปคตรั้มคอนแทรดติ้ง1_บางนา_3_Form_SM_CO นายอารักษ์ รุจิระศิริกุล 16-08-2005" xfId="18367" xr:uid="{00000000-0005-0000-0000-0000160D0000}"/>
    <cellStyle name="_สเปคตรั้มคอนแทรดติ้ง1_บางนา_3_Form_SM_CO หจก.มะนังตายอปิโตรเลี่ยม 21-05-2005" xfId="18368" xr:uid="{00000000-0005-0000-0000-0000170D0000}"/>
    <cellStyle name="_สเปคตรั้มคอนแทรดติ้ง1_บางนา_3_Form_SM_CO หจก.มะนังตายอปิโตรเลี่ยม 21-05-2005_CA SMALL_MidCAP - นายอารักษ์ รุจิระศิริกุล 23-12-2005" xfId="18369" xr:uid="{00000000-0005-0000-0000-0000180D0000}"/>
    <cellStyle name="_สเปคตรั้มคอนแทรดติ้ง1_บางนา_3_Form_SM_CO หจก.มะนังตายอปิโตรเลี่ยม 21-05-2005_CA SMALLCAP - บจ.ซันเทรด พาราวูด 07-12-2005" xfId="18370" xr:uid="{00000000-0005-0000-0000-0000190D0000}"/>
    <cellStyle name="_สเปคตรั้มคอนแทรดติ้ง1_บางนา_3_Form_SM_CO หจก.มะนังตายอปิโตรเลี่ยม 21-05-2005_CA-บจ.จ.รุ่งโรจน์ปิโตรเลียม_ging" xfId="18371" xr:uid="{00000000-0005-0000-0000-00001A0D0000}"/>
    <cellStyle name="_สเปคตรั้มคอนแทรดติ้ง1_บางนา_3_Form_SM_CO หจก.มะนังตายอปิโตรเลี่ยม 21-05-2005_Waive-บจ.จ.รุ่งโรจน์ปิโตรเลียม" xfId="18372" xr:uid="{00000000-0005-0000-0000-00001B0D0000}"/>
    <cellStyle name="_สเปคตรั้มคอนแทรดติ้ง1_บางนา_3_Form_SM_CO เอ็ม.ซี.เอ. 06-05-2005" xfId="18373" xr:uid="{00000000-0005-0000-0000-00001C0D0000}"/>
    <cellStyle name="_สเปคตรั้มคอนแทรดติ้ง1_บางนา_3_FROM_Qualitative ระเบียบ42_50" xfId="12206" xr:uid="{00000000-0005-0000-0000-00001D0D0000}"/>
    <cellStyle name="_สเปคตรั้มคอนแทรดติ้ง1_บางนา_3_Maduzi spreadsheet" xfId="12207" xr:uid="{00000000-0005-0000-0000-00001E0D0000}"/>
    <cellStyle name="_สเปคตรั้มคอนแทรดติ้ง1_บางนา_3_PART RO ศบธ.ตรัง" xfId="18374" xr:uid="{00000000-0005-0000-0000-00001F0D0000}"/>
    <cellStyle name="_สเปคตรั้มคอนแทรดติ้ง1_บางนา_3_Q วัฒนาฯ 2011" xfId="18375" xr:uid="{00000000-0005-0000-0000-0000200D0000}"/>
    <cellStyle name="_สเปคตรั้มคอนแทรดติ้ง1_บางนา_3_SE - L (ทั่วไป) นายยุทธ และ นางรพีพรรณ พัฒโณ  23-01-2006" xfId="18376" xr:uid="{00000000-0005-0000-0000-0000210D0000}"/>
    <cellStyle name="_สเปคตรั้มคอนแทรดติ้ง1_บางนา_3_Seft_จสอ.อุทัย พรหมรัตน์และพวก" xfId="18377" xr:uid="{00000000-0005-0000-0000-0000220D0000}"/>
    <cellStyle name="_สเปคตรั้มคอนแทรดติ้ง1_บางนา_3_Self_ลัดดา_ขายของเด็กเล่น_วังบูรพา" xfId="831" xr:uid="{00000000-0005-0000-0000-0000240D0000}"/>
    <cellStyle name="_สเปคตรั้มคอนแทรดติ้ง1_บางนา_3_self- นายชวลิตฯ" xfId="12208" xr:uid="{00000000-0005-0000-0000-0000230D0000}"/>
    <cellStyle name="_สเปคตรั้มคอนแทรดติ้ง1_บางนา_3_SME_บจ.เจ้าคุณ พาสท์แอนด์เซอร์วิส_ซ่อมรถยกง_หัวตะเข้ลาดกระบัง" xfId="832" xr:uid="{00000000-0005-0000-0000-0000250D0000}"/>
    <cellStyle name="_สเปคตรั้มคอนแทรดติ้ง1_บางนา_3_SME_บจ.เชิงชัย_รับเหมาก่อสร้าง__แจ้งวัฒนะ" xfId="833" xr:uid="{00000000-0005-0000-0000-0000260D0000}"/>
    <cellStyle name="_สเปคตรั้มคอนแทรดติ้ง1_บางนา_3_SME_บจ.ดานิลี่ ฟาร์ อีสต์_ผลิตโครงสร้างโลหะ_สะพานควาย" xfId="834" xr:uid="{00000000-0005-0000-0000-0000270D0000}"/>
    <cellStyle name="_สเปคตรั้มคอนแทรดติ้ง1_บางนา_3_SME_บจ.ดานิลี่ ฟาร์ อีสต์_ผลิตโครงสร้างโลหะ_สะพานควาย_01-21-51_MT บจ. เจ เอส จี" xfId="12209" xr:uid="{00000000-0005-0000-0000-0000280D0000}"/>
    <cellStyle name="_สเปคตรั้มคอนแทรดติ้ง1_บางนา_3_SME_บจ.ดานิลี่ ฟาร์ อีสต์_ผลิตโครงสร้างโลหะ_สะพานควาย_FROM_Qualitative ระเบียบ42_50" xfId="12210" xr:uid="{00000000-0005-0000-0000-0000290D0000}"/>
    <cellStyle name="_สเปคตรั้มคอนแทรดติ้ง1_บางนา_3_SME_บจ.บีทามส์ โซลูชั่น_ออกแบบติดตั้งระบบบำรุงรักษา_ย่อยคลองตัน" xfId="835" xr:uid="{00000000-0005-0000-0000-00002A0D0000}"/>
    <cellStyle name="_สเปคตรั้มคอนแทรดติ้ง1_บางนา_3_SME_บจ.รักษ์วิศวกรรม_รับจ้างวางระบบ_สี่แยกอ่อนนุช" xfId="836" xr:uid="{00000000-0005-0000-0000-00002B0D0000}"/>
    <cellStyle name="_สเปคตรั้มคอนแทรดติ้ง1_บางนา_3_SME_บจ.ส.วารินบริการ_ปั๊มน้ำมัน_ธรรมศาสตร์รังสิต" xfId="837" xr:uid="{00000000-0005-0000-0000-00002C0D0000}"/>
    <cellStyle name="_สเปคตรั้มคอนแทรดติ้ง1_บางนา_3_Spread Sheet SEM1" xfId="12211" xr:uid="{00000000-0005-0000-0000-00002D0D0000}"/>
    <cellStyle name="_สเปคตรั้มคอนแทรดติ้ง1_บางนา_3_Spread Sheet SME3.1" xfId="12212" xr:uid="{00000000-0005-0000-0000-00002E0D0000}"/>
    <cellStyle name="_สเปคตรั้มคอนแทรดติ้ง1_บางนา_3_TDR CAMC V.I.International 7-4-255244(ต.ย.)" xfId="18378" xr:uid="{00000000-0005-0000-0000-00002F0D0000}"/>
    <cellStyle name="_สเปคตรั้มคอนแทรดติ้ง1_บางนา_3_TDR CAMC เพทาย 2009" xfId="18379" xr:uid="{00000000-0005-0000-0000-0000300D0000}"/>
    <cellStyle name="_สเปคตรั้มคอนแทรดติ้ง1_บางนา_3_TDR09072552" xfId="18380" xr:uid="{00000000-0005-0000-0000-0000310D0000}"/>
    <cellStyle name="_สเปคตรั้มคอนแทรดติ้ง1_บางนา_3_Waive-บจ.จ.รุ่งโรจน์ปิโตรเลียม" xfId="18381" xr:uid="{00000000-0005-0000-0000-0000320D0000}"/>
    <cellStyle name="_สเปคตรั้มคอนแทรดติ้ง1_บางนา_3_กลุ่ม วาย บี อาร์เค-ธ.ค.51" xfId="18382" xr:uid="{00000000-0005-0000-0000-0000330D0000}"/>
    <cellStyle name="_สเปคตรั้มคอนแทรดติ้ง1_บางนา_3_ซิกม่าดีไซน์1" xfId="12213" xr:uid="{00000000-0005-0000-0000-0000340D0000}"/>
    <cellStyle name="_สเปคตรั้มคอนแทรดติ้ง1_บางนา_3_เซไกคัลเลอร์" xfId="12214" xr:uid="{00000000-0005-0000-0000-0000350D0000}"/>
    <cellStyle name="_สเปคตรั้มคอนแทรดติ้ง1_บางนา_3_ดร.พิเชษฐ_edit" xfId="12215" xr:uid="{00000000-0005-0000-0000-0000360D0000}"/>
    <cellStyle name="_สเปคตรั้มคอนแทรดติ้ง1_บางนา_3_ดับเบิ้ลโกลด์2" xfId="12216" xr:uid="{00000000-0005-0000-0000-0000370D0000}"/>
    <cellStyle name="_สเปคตรั้มคอนแทรดติ้ง1_บางนา_3_ตัวอย่าง LBD" xfId="12217" xr:uid="{00000000-0005-0000-0000-0000380D0000}"/>
    <cellStyle name="_สเปคตรั้มคอนแทรดติ้ง1_บางนา_3_ถนนจันทน์-สมบูรณ์" xfId="12218" xr:uid="{00000000-0005-0000-0000-0000390D0000}"/>
    <cellStyle name="_สเปคตรั้มคอนแทรดติ้ง1_บางนา_3_ทบทวนTDR CAMC V.I.International 7-4-52" xfId="18383" xr:uid="{00000000-0005-0000-0000-00003A0D0000}"/>
    <cellStyle name="_สเปคตรั้มคอนแทรดติ้ง1_บางนา_3_ธันยาภรณ์" xfId="12219" xr:uid="{00000000-0005-0000-0000-00003B0D0000}"/>
    <cellStyle name="_สเปคตรั้มคอนแทรดติ้ง1_บางนา_3_นส วาสนา นิพพยะ" xfId="838" xr:uid="{00000000-0005-0000-0000-00003C0D0000}"/>
    <cellStyle name="_สเปคตรั้มคอนแทรดติ้ง1_บางนา_3_นางวันดี  ภู่ไพจิตร์กุลและนายสมยศ ภู่ไพจิตร์กุล" xfId="18384" xr:uid="{00000000-0005-0000-0000-00003D0D0000}"/>
    <cellStyle name="_สเปคตรั้มคอนแทรดติ้ง1_บางนา_3_นายธวัชชัย เจริญชัยชนะกิจ" xfId="839" xr:uid="{00000000-0005-0000-0000-00003E0D0000}"/>
    <cellStyle name="_สเปคตรั้มคอนแทรดติ้ง1_บางนา_3_นายพานิช  แซ่ลิ้ม  Part RO." xfId="18385" xr:uid="{00000000-0005-0000-0000-00003F0D0000}"/>
    <cellStyle name="_สเปคตรั้มคอนแทรดติ้ง1_บางนา_3_นายภูริพงศ์  รงศิริกุล" xfId="12220" xr:uid="{00000000-0005-0000-0000-0000400D0000}"/>
    <cellStyle name="_สเปคตรั้มคอนแทรดติ้ง1_บางนา_3_นายสมบัติ หมีนุ้ย วงเงิน 15 ล้านบาท Part RO สค.50" xfId="18386" xr:uid="{00000000-0005-0000-0000-0000410D0000}"/>
    <cellStyle name="_สเปคตรั้มคอนแทรดติ้ง1_บางนา_3_นายอุทัย เกื้อทิพย์และนางพยวง  เกื้อทิพย์" xfId="18387" xr:uid="{00000000-0005-0000-0000-0000420D0000}"/>
    <cellStyle name="_สเปคตรั้มคอนแทรดติ้ง1_บางนา_3_แนบพะงัน 3" xfId="18388" xr:uid="{00000000-0005-0000-0000-0000430D0000}"/>
    <cellStyle name="_สเปคตรั้มคอนแทรดติ้ง1_บางนา_3_บจ.สยามโบกี้_LG ซอง" xfId="12221" xr:uid="{00000000-0005-0000-0000-0000440D0000}"/>
    <cellStyle name="_สเปคตรั้มคอนแทรดติ้ง1_บางนา_3_บจก.IPD" xfId="18389" xr:uid="{00000000-0005-0000-0000-0000450D0000}"/>
    <cellStyle name="_สเปคตรั้มคอนแทรดติ้ง1_บางนา_3_บจก.ลำพูนไชย" xfId="12222" xr:uid="{00000000-0005-0000-0000-0000460D0000}"/>
    <cellStyle name="_สเปคตรั้มคอนแทรดติ้ง1_บางนา_3_บริษัท เค.เอส.อี คอนสตรัคชั่น  จำกัด. Full From.ส่งพี่อู้ด." xfId="12223" xr:uid="{00000000-0005-0000-0000-0000470D0000}"/>
    <cellStyle name="_สเปคตรั้มคอนแทรดติ้ง1_บางนา_3_บุญชู (หมู)" xfId="12224" xr:uid="{00000000-0005-0000-0000-0000480D0000}"/>
    <cellStyle name="_สเปคตรั้มคอนแทรดติ้ง1_บางนา_3_ปานดวงใจ" xfId="12225" xr:uid="{00000000-0005-0000-0000-0000490D0000}"/>
    <cellStyle name="_สเปคตรั้มคอนแทรดติ้ง1_บางนา_3_เปลี่ยนแปลง - บจ.เอ็กเซลล์ฯ" xfId="12226" xr:uid="{00000000-0005-0000-0000-00004A0D0000}"/>
    <cellStyle name="_สเปคตรั้มคอนแทรดติ้ง1_บางนา_3_เปลี่ยนแปลง-เอสซีแอลฯ" xfId="12227" xr:uid="{00000000-0005-0000-0000-00004B0D0000}"/>
    <cellStyle name="_สเปคตรั้มคอนแทรดติ้ง1_บางนา_3_มร.26 นพ.สุทัศน์" xfId="12228" xr:uid="{00000000-0005-0000-0000-00004C0D0000}"/>
    <cellStyle name="_สเปคตรั้มคอนแทรดติ้ง1_บางนา_3_มาดูซิA1-A3" xfId="12229" xr:uid="{00000000-0005-0000-0000-00004D0D0000}"/>
    <cellStyle name="_สเปคตรั้มคอนแทรดติ้ง1_บางนา_3_แลนด์ &amp; ดรีม (CA)" xfId="12230" xr:uid="{00000000-0005-0000-0000-00004E0D0000}"/>
    <cellStyle name="_สเปคตรั้มคอนแทรดติ้ง1_บางนา_3_วันทนา ดุษฎีวณิชสุข" xfId="12231" xr:uid="{00000000-0005-0000-0000-00004F0D0000}"/>
    <cellStyle name="_สเปคตรั้มคอนแทรดติ้ง1_บางนา_3_วิเชียรไดนามิค3" xfId="12232" xr:uid="{00000000-0005-0000-0000-0000500D0000}"/>
    <cellStyle name="_สเปคตรั้มคอนแทรดติ้ง1_บางนา_3_วุฒิภัณฑ์-บางแค(ร้บรองเครดิต)" xfId="18390" xr:uid="{00000000-0005-0000-0000-0000510D0000}"/>
    <cellStyle name="_สเปคตรั้มคอนแทรดติ้ง1_บางนา_3_ศรีพัฒนกิจก่อสร้าง-new" xfId="12233" xr:uid="{00000000-0005-0000-0000-0000520D0000}"/>
    <cellStyle name="_สเปคตรั้มคอนแทรดติ้ง1_บางนา_3_หจก.ยะลา ซี เอส เอ็นจิเนียริ่ง_รับเหมาก่อสร้าง" xfId="18391" xr:uid="{00000000-0005-0000-0000-0000530D0000}"/>
    <cellStyle name="_สเปคตรั้มคอนแทรดติ้ง1_บางนา_3_หจก.ระโนดการไฟฟ้า_จำหน่ายและติดตั้งอุปกรณ์ไฟฟ้า" xfId="18392" xr:uid="{00000000-0005-0000-0000-0000540D0000}"/>
    <cellStyle name="_สเปคตรั้มคอนแทรดติ้ง1_บางนา_3_อส6" xfId="840" xr:uid="{00000000-0005-0000-0000-0000550D0000}"/>
    <cellStyle name="_สเปคตรั้มคอนแทรดติ้ง1_บางนา_3_อินโนวา ซอฟท์แวร์" xfId="12234" xr:uid="{00000000-0005-0000-0000-0000560D0000}"/>
    <cellStyle name="_สเปคตรั้มคอนแทรดติ้ง1_บางนา_CA_บริษัทฯพงษ์อินทัช" xfId="12235" xr:uid="{00000000-0005-0000-0000-0000570D0000}"/>
    <cellStyle name="_สเปคตรั้มคอนแทรดติ้ง1_บางนา_นางวันดี  ภู่ไพจิตร์กุลและนายสมยศ ภู่ไพจิตร์กุล" xfId="18393" xr:uid="{00000000-0005-0000-0000-0000580D0000}"/>
    <cellStyle name="_สเปคตรั้มคอนแทรดติ้ง1_บางนา_บจก.ลำพูนไชย" xfId="12236" xr:uid="{00000000-0005-0000-0000-0000590D0000}"/>
    <cellStyle name="_สมศักดิ์  อันทะเกษ ขอเพิ่ม 10.0 ลบ." xfId="841" xr:uid="{00000000-0005-0000-0000-00005A0D0000}"/>
    <cellStyle name="_สมศักดิ์  อันทะเกษ ขอเพิ่ม 3.0 ลบ. ธค. 50" xfId="842" xr:uid="{00000000-0005-0000-0000-00005B0D0000}"/>
    <cellStyle name="_สมศักดิ์ จิตอุดมศักดิ์" xfId="18394" xr:uid="{00000000-0005-0000-0000-00005C0D0000}"/>
    <cellStyle name="_สรุปวงเงิน" xfId="843" xr:uid="{00000000-0005-0000-0000-00005D0D0000}"/>
    <cellStyle name="_สายชมภูการสุรา" xfId="844" xr:uid="{00000000-0005-0000-0000-00005E0D0000}"/>
    <cellStyle name="_สินธนพล_ราชดำเนิน14_2960346" xfId="845" xr:uid="{00000000-0005-0000-0000-00005F0D0000}"/>
    <cellStyle name="_สินธนพล_ราชดำเนิน14_2960346_1" xfId="846" xr:uid="{00000000-0005-0000-0000-0000600D0000}"/>
    <cellStyle name="_สินธนพล_ราชดำเนิน14_2960346_1_01-21-51_MT บจ. เจ เอส จี" xfId="12237" xr:uid="{00000000-0005-0000-0000-0000610D0000}"/>
    <cellStyle name="_สินธนพล_ราชดำเนิน14_2960346_1_04-10-49_นายแพทย์เศรษฐกานต์  อัตถากรพันธ์" xfId="12238" xr:uid="{00000000-0005-0000-0000-0000620D0000}"/>
    <cellStyle name="_สินธนพล_ราชดำเนิน14_2960346_1_05-10-49_บจ. เซฟ เทรด อินเตอร์เนชั่นแนล" xfId="12239" xr:uid="{00000000-0005-0000-0000-0000630D0000}"/>
    <cellStyle name="_สินธนพล_ราชดำเนิน14_2960346_1_05-31-49_Annual บจ.วี อาร์ พลาสติก" xfId="12240" xr:uid="{00000000-0005-0000-0000-0000640D0000}"/>
    <cellStyle name="_สินธนพล_ราชดำเนิน14_2960346_1_06-30-49_Annual บจ. ธนวรรณ การ์เม้นท์" xfId="12241" xr:uid="{00000000-0005-0000-0000-0000650D0000}"/>
    <cellStyle name="_สินธนพล_ราชดำเนิน14_2960346_1_07-25-49_Annual บจ. สมพลเบดดิ้ง แอนด์ แมทเทรส อินดัสตรี" xfId="12242" xr:uid="{00000000-0005-0000-0000-0000660D0000}"/>
    <cellStyle name="_สินธนพล_ราชดำเนิน14_2960346_1_11NOV_TDR-ลี้นำสินปี51-ไถ่ถอน-พี่ติ๊ก" xfId="18395" xr:uid="{00000000-0005-0000-0000-0000670D0000}"/>
    <cellStyle name="_สินธนพล_ราชดำเนิน14_2960346_1_13 แบบฟอร์มจัดชั้น Qualitative" xfId="847" xr:uid="{00000000-0005-0000-0000-0000680D0000}"/>
    <cellStyle name="_สินธนพล_ราชดำเนิน14_2960346_1_164สหกรณ์ออมทรัพย์หน่วยบัญชาการสงครามพิเศษ จำกัด" xfId="848" xr:uid="{00000000-0005-0000-0000-0000690D0000}"/>
    <cellStyle name="_สินธนพล_ราชดำเนิน14_2960346_1_20" xfId="849" xr:uid="{00000000-0005-0000-0000-00006A0D0000}"/>
    <cellStyle name="_สินธนพล_ราชดำเนิน14_2960346_1_20_CA_บริษัทฯพงษ์อินทัช" xfId="12243" xr:uid="{00000000-0005-0000-0000-00006B0D0000}"/>
    <cellStyle name="_สินธนพล_ราชดำเนิน14_2960346_1_20_บจก.ลำพูนไชย" xfId="12244" xr:uid="{00000000-0005-0000-0000-00006C0D0000}"/>
    <cellStyle name="_สินธนพล_ราชดำเนิน14_2960346_1_505_Graph" xfId="850" xr:uid="{00000000-0005-0000-0000-00006D0D0000}"/>
    <cellStyle name="_สินธนพล_ราชดำเนิน14_2960346_1_505_Graph10" xfId="851" xr:uid="{00000000-0005-0000-0000-00006E0D0000}"/>
    <cellStyle name="_สินธนพล_ราชดำเนิน14_2960346_1_5นายประสิทธิ์นางณรรฐวรรณประภัสสรพิทยา(2)" xfId="852" xr:uid="{00000000-0005-0000-0000-00006F0D0000}"/>
    <cellStyle name="_สินธนพล_ราชดำเนิน14_2960346_1_AN บจก.ไทยโมโนเรล . NEW." xfId="12245" xr:uid="{00000000-0005-0000-0000-0000700D0000}"/>
    <cellStyle name="_สินธนพล_ราชดำเนิน14_2960346_1_Ann โรงงานสมุดฯ" xfId="12246" xr:uid="{00000000-0005-0000-0000-0000710D0000}"/>
    <cellStyle name="_สินธนพล_ราชดำเนิน14_2960346_1_Annual - บจ.โพลิเมอร์ฯ" xfId="12247" xr:uid="{00000000-0005-0000-0000-0000720D0000}"/>
    <cellStyle name="_สินธนพล_ราชดำเนิน14_2960346_1_Book1" xfId="12248" xr:uid="{00000000-0005-0000-0000-0000730D0000}"/>
    <cellStyle name="_สินธนพล_ราชดำเนิน14_2960346_1_Book2" xfId="12249" xr:uid="{00000000-0005-0000-0000-0000740D0000}"/>
    <cellStyle name="_สินธนพล_ราชดำเนิน14_2960346_1_CA Midcap_บจ.วิจิตรณรงค์ งานหินกอง" xfId="12250" xr:uid="{00000000-0005-0000-0000-0000750D0000}"/>
    <cellStyle name="_สินธนพล_ราชดำเนิน14_2960346_1_CA Platinum 28 ตค48" xfId="12251" xr:uid="{00000000-0005-0000-0000-0000760D0000}"/>
    <cellStyle name="_สินธนพล_ราชดำเนิน14_2960346_1_CA SMALLCAP_เค.เอ็ม.พร๊อพเพอร์ตี้_ปป49" xfId="12252" xr:uid="{00000000-0005-0000-0000-0000770D0000}"/>
    <cellStyle name="_สินธนพล_ราชดำเนิน14_2960346_1_CA SMALLCAP_พาณิชย์  นพ.สุทัศน์" xfId="12253" xr:uid="{00000000-0005-0000-0000-0000780D0000}"/>
    <cellStyle name="_สินธนพล_ราชดำเนิน14_2960346_1_CA SMALLCAP_พาณิชย์  นายอิทธิพงศ์ นิมิตชูชัย" xfId="12254" xr:uid="{00000000-0005-0000-0000-0000790D0000}"/>
    <cellStyle name="_สินธนพล_ราชดำเนิน14_2960346_1_CA SMALLCAP_พาณิชย์  บจ.หยี่ต๋า" xfId="12255" xr:uid="{00000000-0005-0000-0000-00007A0D0000}"/>
    <cellStyle name="_สินธนพล_ราชดำเนิน14_2960346_1_CA SMALLCAP_พาส409เอ็นจิเนียริ่ง_สุขุมวิทสำโรง" xfId="12256" xr:uid="{00000000-0005-0000-0000-00007B0D0000}"/>
    <cellStyle name="_สินธนพล_ราชดำเนิน14_2960346_1_CA SMALLCAP_มัชรูม_ธาตุทอง" xfId="12257" xr:uid="{00000000-0005-0000-0000-00007C0D0000}"/>
    <cellStyle name="_สินธนพล_ราชดำเนิน14_2960346_1_CA SMALLCAP_ศรีพัฒนกิจก่อสร้าง" xfId="12258" xr:uid="{00000000-0005-0000-0000-00007D0D0000}"/>
    <cellStyle name="_สินธนพล_ราชดำเนิน14_2960346_1_CA SMALLCAP_ศิริพงษ์ผลิตภัณฑ์ซิเมนต์" xfId="12259" xr:uid="{00000000-0005-0000-0000-00007E0D0000}"/>
    <cellStyle name="_สินธนพล_ราชดำเนิน14_2960346_1_CA SMALLCAP_สินีนาฎ" xfId="12260" xr:uid="{00000000-0005-0000-0000-00007F0D0000}"/>
    <cellStyle name="_สินธนพล_ราชดำเนิน14_2960346_1_CA SMALLCAP_หจก_จีกู๊ดวัน" xfId="12261" xr:uid="{00000000-0005-0000-0000-0000800D0000}"/>
    <cellStyle name="_สินธนพล_ราชดำเนิน14_2960346_1_CA SMALLCAP_เอสวีเอ็นจิเนียริ่ง" xfId="12262" xr:uid="{00000000-0005-0000-0000-0000810D0000}"/>
    <cellStyle name="_สินธนพล_ราชดำเนิน14_2960346_1_CA_Mid Cap สกายไลน์ แลบฯ" xfId="12263" xr:uid="{00000000-0005-0000-0000-0000830D0000}"/>
    <cellStyle name="_สินธนพล_ราชดำเนิน14_2960346_1_CA_ซี.แอล.เอส.อินดัสเทรียล" xfId="854" xr:uid="{00000000-0005-0000-0000-0000840D0000}"/>
    <cellStyle name="_สินธนพล_ราชดำเนิน14_2960346_1_CA_บริษัท 505 โภคภัณฑ์ จำกัด และในเครือ" xfId="855" xr:uid="{00000000-0005-0000-0000-0000850D0000}"/>
    <cellStyle name="_สินธนพล_ราชดำเนิน14_2960346_1_CA_บริษัทฯพงษ์อินทัช" xfId="12264" xr:uid="{00000000-0005-0000-0000-0000860D0000}"/>
    <cellStyle name="_สินธนพล_ราชดำเนิน14_2960346_1_CA.สดชื่นเคมี" xfId="853" xr:uid="{00000000-0005-0000-0000-0000820D0000}"/>
    <cellStyle name="_สินธนพล_ราชดำเนิน14_2960346_1_CAMC_2009_แบล็ก ทิป ไดวิ่ง-ฟอร์มใหม่." xfId="18396" xr:uid="{00000000-0005-0000-0000-0000870D0000}"/>
    <cellStyle name="_สินธนพล_ราชดำเนิน14_2960346_1_cfกำลังการผลิต อโยธยา ฟู้ด 1" xfId="856" xr:uid="{00000000-0005-0000-0000-0000880D0000}"/>
    <cellStyle name="_สินธนพล_ราชดำเนิน14_2960346_1_CJ03-0000 บจ แอพพลายเค็ม (ป)" xfId="857" xr:uid="{00000000-0005-0000-0000-0000890D0000}"/>
    <cellStyle name="_สินธนพล_ราชดำเนิน14_2960346_1_CRR_นายนิพนธ์  รจเรขไพจิต" xfId="12265" xr:uid="{00000000-0005-0000-0000-00008A0D0000}"/>
    <cellStyle name="_สินธนพล_ราชดำเนิน14_2960346_1_Feb09-ลี้นำสิน ปี52-พี่ติ๊ก" xfId="18397" xr:uid="{00000000-0005-0000-0000-00008B0D0000}"/>
    <cellStyle name="_สินธนพล_ราชดำเนิน14_2960346_1_Form CA for SME over 35 MB_160709(1)" xfId="858" xr:uid="{00000000-0005-0000-0000-00008C0D0000}"/>
    <cellStyle name="_สินธนพล_ราชดำเนิน14_2960346_1_FROM_Qualitative ระเบียบ42_50" xfId="12266" xr:uid="{00000000-0005-0000-0000-00008D0D0000}"/>
    <cellStyle name="_สินธนพล_ราชดำเนิน14_2960346_1_Maduzi spreadsheet" xfId="12267" xr:uid="{00000000-0005-0000-0000-00008E0D0000}"/>
    <cellStyle name="_สินธนพล_ราชดำเนิน14_2960346_1_Q วัฒนาฯ 2011" xfId="18398" xr:uid="{00000000-0005-0000-0000-00008F0D0000}"/>
    <cellStyle name="_สินธนพล_ราชดำเนิน14_2960346_1_RickGrade นางกิ่งกาญจน์" xfId="859" xr:uid="{00000000-0005-0000-0000-0000900D0000}"/>
    <cellStyle name="_สินธนพล_ราชดำเนิน14_2960346_1_RickGrade นางสาวลัดดา" xfId="860" xr:uid="{00000000-0005-0000-0000-0000910D0000}"/>
    <cellStyle name="_สินธนพล_ราชดำเนิน14_2960346_1_Self_ลัดดา_ขายของเด็กเล่น_วังบูรพา" xfId="861" xr:uid="{00000000-0005-0000-0000-0000930D0000}"/>
    <cellStyle name="_สินธนพล_ราชดำเนิน14_2960346_1_Self_ลัดดา_ขายของเด็กเล่น_วังบูรพา.xls แผนภูมิ 1" xfId="862" xr:uid="{00000000-0005-0000-0000-0000940D0000}"/>
    <cellStyle name="_สินธนพล_ราชดำเนิน14_2960346_1_self- นายชวลิตฯ" xfId="12268" xr:uid="{00000000-0005-0000-0000-0000920D0000}"/>
    <cellStyle name="_สินธนพล_ราชดำเนิน14_2960346_1_SME_ทิพย์_หอพักให้เช่า_สะพานใหม่ดอนเมือง" xfId="863" xr:uid="{00000000-0005-0000-0000-0000950D0000}"/>
    <cellStyle name="_สินธนพล_ราชดำเนิน14_2960346_1_SME_บจ.เจ้าคุณ พาสท์แอนด์เซอร์วิส_ซ่อมรถยกง_หัวตะเข้ลาดกระบัง" xfId="864" xr:uid="{00000000-0005-0000-0000-0000960D0000}"/>
    <cellStyle name="_สินธนพล_ราชดำเนิน14_2960346_1_SME_บจ.เชิงชัย_รับเหมาก่อสร้าง__แจ้งวัฒนะ" xfId="865" xr:uid="{00000000-0005-0000-0000-0000970D0000}"/>
    <cellStyle name="_สินธนพล_ราชดำเนิน14_2960346_1_SME_บจ.ดานิลี่ ฟาร์ อีสต์_ผลิตโครงสร้างโลหะ_สะพานควาย" xfId="866" xr:uid="{00000000-0005-0000-0000-0000980D0000}"/>
    <cellStyle name="_สินธนพล_ราชดำเนิน14_2960346_1_SME_บจ.บีทามส์ โซลูชั่น_ออกแบบติดตั้งระบบบำรุงรักษา_ย่อยคลองตัน" xfId="867" xr:uid="{00000000-0005-0000-0000-0000990D0000}"/>
    <cellStyle name="_สินธนพล_ราชดำเนิน14_2960346_1_SME_บจ.รักษ์วิศวกรรม_รับจ้างวางระบบ_สี่แยกอ่อนนุช" xfId="868" xr:uid="{00000000-0005-0000-0000-00009A0D0000}"/>
    <cellStyle name="_สินธนพล_ราชดำเนิน14_2960346_1_SME_บจ.ส.วารินบริการ_ปั๊มน้ำมัน_ธรรมศาสตร์รังสิต" xfId="869" xr:uid="{00000000-0005-0000-0000-00009B0D0000}"/>
    <cellStyle name="_สินธนพล_ราชดำเนิน14_2960346_1_SME_หจก.สหะภัณฑ์ทรงพล_จำหน่ายรถอีซูซุ_กาญจนบุรี" xfId="870" xr:uid="{00000000-0005-0000-0000-00009C0D0000}"/>
    <cellStyle name="_สินธนพล_ราชดำเนิน14_2960346_1_SME_หจก.สุพรรณหงษ์_ผลิตพลาสติก_ปากเกร็ด" xfId="871" xr:uid="{00000000-0005-0000-0000-00009D0D0000}"/>
    <cellStyle name="_สินธนพล_ราชดำเนิน14_2960346_1_Spread Sheet SEM1" xfId="12269" xr:uid="{00000000-0005-0000-0000-00009E0D0000}"/>
    <cellStyle name="_สินธนพล_ราชดำเนิน14_2960346_1_Spread Sheet SME3.1" xfId="12270" xr:uid="{00000000-0005-0000-0000-00009F0D0000}"/>
    <cellStyle name="_สินธนพล_ราชดำเนิน14_2960346_1_TDR CAMC V.I.International 7-4-255244(ต.ย.)" xfId="18399" xr:uid="{00000000-0005-0000-0000-0000A00D0000}"/>
    <cellStyle name="_สินธนพล_ราชดำเนิน14_2960346_1_TDR CAMC เพทาย 2009" xfId="18400" xr:uid="{00000000-0005-0000-0000-0000A10D0000}"/>
    <cellStyle name="_สินธนพล_ราชดำเนิน14_2960346_1_TDR09072552" xfId="18401" xr:uid="{00000000-0005-0000-0000-0000A20D0000}"/>
    <cellStyle name="_สินธนพล_ราชดำเนิน14_2960346_1_กลุ่ม วาย บี อาร์เค-ธ.ค.51" xfId="18402" xr:uid="{00000000-0005-0000-0000-0000A30D0000}"/>
    <cellStyle name="_สินธนพล_ราชดำเนิน14_2960346_1_เซไกคัลเลอร์" xfId="12271" xr:uid="{00000000-0005-0000-0000-0000A40D0000}"/>
    <cellStyle name="_สินธนพล_ราชดำเนิน14_2960346_1_ดร.พิเชษฐ_edit" xfId="12272" xr:uid="{00000000-0005-0000-0000-0000A50D0000}"/>
    <cellStyle name="_สินธนพล_ราชดำเนิน14_2960346_1_ตัวอย่าง LBD" xfId="12273" xr:uid="{00000000-0005-0000-0000-0000A60D0000}"/>
    <cellStyle name="_สินธนพล_ราชดำเนิน14_2960346_1_ถนนจันทน์-สมบูรณ์" xfId="12274" xr:uid="{00000000-0005-0000-0000-0000A70D0000}"/>
    <cellStyle name="_สินธนพล_ราชดำเนิน14_2960346_1_ทบทวนTDR CAMC V.I.International 7-4-52" xfId="18403" xr:uid="{00000000-0005-0000-0000-0000A80D0000}"/>
    <cellStyle name="_สินธนพล_ราชดำเนิน14_2960346_1_ธันยาภรณ์" xfId="12275" xr:uid="{00000000-0005-0000-0000-0000A90D0000}"/>
    <cellStyle name="_สินธนพล_ราชดำเนิน14_2960346_1_นส วาสนา นิพพยะ" xfId="872" xr:uid="{00000000-0005-0000-0000-0000AA0D0000}"/>
    <cellStyle name="_สินธนพล_ราชดำเนิน14_2960346_1_นางประพิมพ์ ศรีตระกูล และนายยุทธนา ศรีตระกูล " xfId="873" xr:uid="{00000000-0005-0000-0000-0000AB0D0000}"/>
    <cellStyle name="_สินธนพล_ราชดำเนิน14_2960346_1_นางประพิมพ์ ศรีตระกูล และนายยุทธนา ศรีตระกูล  2" xfId="874" xr:uid="{00000000-0005-0000-0000-0000AC0D0000}"/>
    <cellStyle name="_สินธนพล_ราชดำเนิน14_2960346_1_นางประพิมพ์ ศรีตระกูล และนายยุทธนา ศรีตระกูล  3" xfId="875" xr:uid="{00000000-0005-0000-0000-0000AD0D0000}"/>
    <cellStyle name="_สินธนพล_ราชดำเนิน14_2960346_1_นางประพิมพ์ ศรีตระกูล และนายยุทธนา ศรีตระกูล  4" xfId="18404" xr:uid="{00000000-0005-0000-0000-0000AE0D0000}"/>
    <cellStyle name="_สินธนพล_ราชดำเนิน14_2960346_1_นางประพิมพ์ ศรีตระกูล และนายยุทธนา ศรีตระกูล  5" xfId="18405" xr:uid="{00000000-0005-0000-0000-0000AF0D0000}"/>
    <cellStyle name="_สินธนพล_ราชดำเนิน14_2960346_1_นางประพิมพ์ ศรีตระกูล และนายยุทธนา ศรีตระกูล _1" xfId="876" xr:uid="{00000000-0005-0000-0000-0000B00D0000}"/>
    <cellStyle name="_สินธนพล_ราชดำเนิน14_2960346_1_นางประไพ ชาติอนุลักษณ์" xfId="877" xr:uid="{00000000-0005-0000-0000-0000B10D0000}"/>
    <cellStyle name="_สินธนพล_ราชดำเนิน14_2960346_1_นายธวัชชัย เจริญชัยชนะกิจ" xfId="878" xr:uid="{00000000-0005-0000-0000-0000B20D0000}"/>
    <cellStyle name="_สินธนพล_ราชดำเนิน14_2960346_1_นายภูริพงศ์  รงศิริกุล" xfId="12276" xr:uid="{00000000-0005-0000-0000-0000B30D0000}"/>
    <cellStyle name="_สินธนพล_ราชดำเนิน14_2960346_1_แนบพะงัน 3" xfId="18406" xr:uid="{00000000-0005-0000-0000-0000B40D0000}"/>
    <cellStyle name="_สินธนพล_ราชดำเนิน14_2960346_1_บจ.สยามโบกี้_LG ซอง" xfId="12277" xr:uid="{00000000-0005-0000-0000-0000B50D0000}"/>
    <cellStyle name="_สินธนพล_ราชดำเนิน14_2960346_1_บจก.ลำพูนไชย" xfId="12278" xr:uid="{00000000-0005-0000-0000-0000B60D0000}"/>
    <cellStyle name="_สินธนพล_ราชดำเนิน14_2960346_1_บริษัท เค.เอส.อี คอนสตรัคชั่น  จำกัด. Full From.ส่งพี่อู้ด." xfId="12279" xr:uid="{00000000-0005-0000-0000-0000B70D0000}"/>
    <cellStyle name="_สินธนพล_ราชดำเนิน14_2960346_1_บริษัท ราชสีมาเพชรทวี จำกัด (เปลี่ยนแปลงอัตราดอกเบี้ย)" xfId="879" xr:uid="{00000000-0005-0000-0000-0000B80D0000}"/>
    <cellStyle name="_สินธนพล_ราชดำเนิน14_2960346_1_บริษัท รุ่งเรืองพัฒนา ห้องเย็น ใหม่ ขอเพิ่ม" xfId="880" xr:uid="{00000000-0005-0000-0000-0000B90D0000}"/>
    <cellStyle name="_สินธนพล_ราชดำเนิน14_2960346_1_บันทึก_โคราชพร็อพเพอร์ตี้" xfId="881" xr:uid="{00000000-0005-0000-0000-0000BA0D0000}"/>
    <cellStyle name="_สินธนพล_ราชดำเนิน14_2960346_1_บันทึกข้อโต้แย้ง" xfId="882" xr:uid="{00000000-0005-0000-0000-0000BB0D0000}"/>
    <cellStyle name="_สินธนพล_ราชดำเนิน14_2960346_1_บุญชู (หมู)" xfId="12280" xr:uid="{00000000-0005-0000-0000-0000BC0D0000}"/>
    <cellStyle name="_สินธนพล_ราชดำเนิน14_2960346_1_ใบนำส่ง คณะอนุกรรมการสินเชื่อ" xfId="883" xr:uid="{00000000-0005-0000-0000-0000BD0D0000}"/>
    <cellStyle name="_สินธนพล_ราชดำเนิน14_2960346_1_ปานดวงใจ" xfId="12281" xr:uid="{00000000-0005-0000-0000-0000BE0D0000}"/>
    <cellStyle name="_สินธนพล_ราชดำเนิน14_2960346_1_เปลี่ยนแปลง - บจ.เอ็กเซลล์ฯ" xfId="12282" xr:uid="{00000000-0005-0000-0000-0000BF0D0000}"/>
    <cellStyle name="_สินธนพล_ราชดำเนิน14_2960346_1_เปลี่ยนแปลง สินเจริญยางยนต์" xfId="884" xr:uid="{00000000-0005-0000-0000-0000C00D0000}"/>
    <cellStyle name="_สินธนพล_ราชดำเนิน14_2960346_1_เปลี่ยนแปลง-เอสซีแอลฯ" xfId="12283" xr:uid="{00000000-0005-0000-0000-0000C10D0000}"/>
    <cellStyle name="_สินธนพล_ราชดำเนิน14_2960346_1_มร.26 นพ.สุทัศน์" xfId="12284" xr:uid="{00000000-0005-0000-0000-0000C20D0000}"/>
    <cellStyle name="_สินธนพล_ราชดำเนิน14_2960346_1_มาดูซิA1-A3" xfId="12285" xr:uid="{00000000-0005-0000-0000-0000C30D0000}"/>
    <cellStyle name="_สินธนพล_ราชดำเนิน14_2960346_1_แลนด์ &amp; ดรีม (CA)" xfId="12286" xr:uid="{00000000-0005-0000-0000-0000C40D0000}"/>
    <cellStyle name="_สินธนพล_ราชดำเนิน14_2960346_1_วันทนา ดุษฎีวณิชสุข" xfId="12287" xr:uid="{00000000-0005-0000-0000-0000C50D0000}"/>
    <cellStyle name="_สินธนพล_ราชดำเนิน14_2960346_1_วิชัย อัศวจารุเดช" xfId="885" xr:uid="{00000000-0005-0000-0000-0000C60D0000}"/>
    <cellStyle name="_สินธนพล_ราชดำเนิน14_2960346_1_วิเชียรไดนามิค3" xfId="12288" xr:uid="{00000000-0005-0000-0000-0000C70D0000}"/>
    <cellStyle name="_สินธนพล_ราชดำเนิน14_2960346_1_วุฒิภัณฑ์-บางแค(ร้บรองเครดิต)" xfId="18407" xr:uid="{00000000-0005-0000-0000-0000C80D0000}"/>
    <cellStyle name="_สินธนพล_ราชดำเนิน14_2960346_1_ศรีพัฒนกิจก่อสร้าง-new" xfId="12289" xr:uid="{00000000-0005-0000-0000-0000C90D0000}"/>
    <cellStyle name="_สินธนพล_ราชดำเนิน14_2960346_1_อส6" xfId="886" xr:uid="{00000000-0005-0000-0000-0000CA0D0000}"/>
    <cellStyle name="_สินธนพล_ราชดำเนิน14_2960346_1_อินโนวา ซอฟท์แวร์" xfId="12290" xr:uid="{00000000-0005-0000-0000-0000CB0D0000}"/>
    <cellStyle name="_สินธนพล_ราชดำเนิน14_2960346_2" xfId="887" xr:uid="{00000000-0005-0000-0000-0000CC0D0000}"/>
    <cellStyle name="_สินธนพล_ราชดำเนิน14_2960346_2_20" xfId="888" xr:uid="{00000000-0005-0000-0000-0000CD0D0000}"/>
    <cellStyle name="_สินธนพล_ราชดำเนิน14_2960346_2_20 2" xfId="12291" xr:uid="{00000000-0005-0000-0000-0000CE0D0000}"/>
    <cellStyle name="_สินธนพล_ราชดำเนิน14_2960346_2_20 2 2" xfId="18408" xr:uid="{00000000-0005-0000-0000-0000CF0D0000}"/>
    <cellStyle name="_สินธนพล_ราชดำเนิน14_2960346_2_20 3" xfId="12292" xr:uid="{00000000-0005-0000-0000-0000D00D0000}"/>
    <cellStyle name="_สินธนพล_ราชดำเนิน14_2960346_2_20 3 2" xfId="18409" xr:uid="{00000000-0005-0000-0000-0000D10D0000}"/>
    <cellStyle name="_สินธนพล_ราชดำเนิน14_2960346_2_20 4" xfId="12293" xr:uid="{00000000-0005-0000-0000-0000D20D0000}"/>
    <cellStyle name="_สินธนพล_ราชดำเนิน14_2960346_2_20 4 2" xfId="18410" xr:uid="{00000000-0005-0000-0000-0000D30D0000}"/>
    <cellStyle name="_สินธนพล_ราชดำเนิน14_2960346_2_20 5" xfId="12294" xr:uid="{00000000-0005-0000-0000-0000D40D0000}"/>
    <cellStyle name="_สินธนพล_ราชดำเนิน14_2960346_2_20 6" xfId="12295" xr:uid="{00000000-0005-0000-0000-0000D50D0000}"/>
    <cellStyle name="_สินธนพล_ราชดำเนิน14_2960346_2_CA_บริษัทฯพงษ์อินทัช" xfId="12296" xr:uid="{00000000-0005-0000-0000-0000D60D0000}"/>
    <cellStyle name="_สินธนพล_ราชดำเนิน14_2960346_2_บจก.ลำพูนไชย" xfId="12297" xr:uid="{00000000-0005-0000-0000-0000D70D0000}"/>
    <cellStyle name="_สินธนพล_ราชดำเนิน14_2960346_3" xfId="889" xr:uid="{00000000-0005-0000-0000-0000D80D0000}"/>
    <cellStyle name="_สินธนพล_ราชดำเนิน14_2960346_3 2" xfId="12298" xr:uid="{00000000-0005-0000-0000-0000D90D0000}"/>
    <cellStyle name="_สินธนพล_ราชดำเนิน14_2960346_3 3" xfId="12299" xr:uid="{00000000-0005-0000-0000-0000DA0D0000}"/>
    <cellStyle name="_สินธนพล_ราชดำเนิน14_2960346_3_01 พ.ต.ท.สมชาย คงตั้งจิตต์_อพาร์ทเม้นท์ให้เช่า_เงินกู้ (L ซื้อตึก) Self Employed" xfId="890" xr:uid="{00000000-0005-0000-0000-0000DB0D0000}"/>
    <cellStyle name="_สินธนพล_ราชดำเนิน14_2960346_3_01 พ.ต.ท.สมชาย คงตั้งจิตต์_อพาร์ทเม้นท์ให้เช่า_เงินกู้ (L ซื้อตึก) Self Employed 2" xfId="12300" xr:uid="{00000000-0005-0000-0000-0000DC0D0000}"/>
    <cellStyle name="_สินธนพล_ราชดำเนิน14_2960346_3_01 พ.ต.ท.สมชาย คงตั้งจิตต์_อพาร์ทเม้นท์ให้เช่า_เงินกู้ (L ซื้อตึก) Self Employed 3" xfId="12301" xr:uid="{00000000-0005-0000-0000-0000DD0D0000}"/>
    <cellStyle name="_สินธนพล_ราชดำเนิน14_2960346_3_01-21-51_MT บจ. เจ เอส จี" xfId="12302" xr:uid="{00000000-0005-0000-0000-0000DE0D0000}"/>
    <cellStyle name="_สินธนพล_ราชดำเนิน14_2960346_3_02 นางเฟื่องฟ้า วสุธาสวัสดิ์ (เปลี่ยนแปลง)" xfId="891" xr:uid="{00000000-0005-0000-0000-0000DF0D0000}"/>
    <cellStyle name="_สินธนพล_ราชดำเนิน14_2960346_3_02 นางเฟื่องฟ้า วสุธาสวัสดิ์ (เปลี่ยนแปลง) 2" xfId="12303" xr:uid="{00000000-0005-0000-0000-0000E00D0000}"/>
    <cellStyle name="_สินธนพล_ราชดำเนิน14_2960346_3_02 นางเฟื่องฟ้า วสุธาสวัสดิ์ (เปลี่ยนแปลง) 3" xfId="12304" xr:uid="{00000000-0005-0000-0000-0000E10D0000}"/>
    <cellStyle name="_สินธนพล_ราชดำเนิน14_2960346_3_02 นางเฟื่องฟ้า วสุธาสวัสดิ์ (เปลี่ยนแปลง) 4" xfId="12305" xr:uid="{00000000-0005-0000-0000-0000E20D0000}"/>
    <cellStyle name="_สินธนพล_ราชดำเนิน14_2960346_3_02 นางเฟื่องฟ้า วสุธาสวัสดิ์ (เปลี่ยนแปลง) 5" xfId="12306" xr:uid="{00000000-0005-0000-0000-0000E30D0000}"/>
    <cellStyle name="_สินธนพล_ราชดำเนิน14_2960346_3_03 นางจิตต์ภักดีและนายนวพล" xfId="892" xr:uid="{00000000-0005-0000-0000-0000E40D0000}"/>
    <cellStyle name="_สินธนพล_ราชดำเนิน14_2960346_3_03 นางจิตต์ภักดีและนายนวพล 2" xfId="12307" xr:uid="{00000000-0005-0000-0000-0000E50D0000}"/>
    <cellStyle name="_สินธนพล_ราชดำเนิน14_2960346_3_03 นางจิตต์ภักดีและนายนวพล 3" xfId="12308" xr:uid="{00000000-0005-0000-0000-0000E60D0000}"/>
    <cellStyle name="_สินธนพล_ราชดำเนิน14_2960346_3_03 นางจิตต์ภักดีและนายนวพล 4" xfId="12309" xr:uid="{00000000-0005-0000-0000-0000E70D0000}"/>
    <cellStyle name="_สินธนพล_ราชดำเนิน14_2960346_3_03 นางจิตต์ภักดีและนายนวพล 5" xfId="12310" xr:uid="{00000000-0005-0000-0000-0000E80D0000}"/>
    <cellStyle name="_สินธนพล_ราชดำเนิน14_2960346_3_03 นายอเนก เต็งเจริญ_ค้าของชำและข้าวสาร_สินเชื่อหมุนเวียน (OD) Self Employed" xfId="893" xr:uid="{00000000-0005-0000-0000-0000E90D0000}"/>
    <cellStyle name="_สินธนพล_ราชดำเนิน14_2960346_3_03 นายอเนก เต็งเจริญ_ค้าของชำและข้าวสาร_สินเชื่อหมุนเวียน (OD) Self Employed 2" xfId="12311" xr:uid="{00000000-0005-0000-0000-0000EA0D0000}"/>
    <cellStyle name="_สินธนพล_ราชดำเนิน14_2960346_3_03 นายอเนก เต็งเจริญ_ค้าของชำและข้าวสาร_สินเชื่อหมุนเวียน (OD) Self Employed 3" xfId="12312" xr:uid="{00000000-0005-0000-0000-0000EB0D0000}"/>
    <cellStyle name="_สินธนพล_ราชดำเนิน14_2960346_3_04 บจ.เอนเทค สิมิลัน_ค้าถังบำบัด_ค้ำประกันซื้อเชื่อ (LG)" xfId="894" xr:uid="{00000000-0005-0000-0000-0000EC0D0000}"/>
    <cellStyle name="_สินธนพล_ราชดำเนิน14_2960346_3_04 บจ.เอนเทค สิมิลัน_ค้าถังบำบัด_ค้ำประกันซื้อเชื่อ (LG) 2" xfId="12313" xr:uid="{00000000-0005-0000-0000-0000ED0D0000}"/>
    <cellStyle name="_สินธนพล_ราชดำเนิน14_2960346_3_04 บจ.เอนเทค สิมิลัน_ค้าถังบำบัด_ค้ำประกันซื้อเชื่อ (LG) 3" xfId="12314" xr:uid="{00000000-0005-0000-0000-0000EE0D0000}"/>
    <cellStyle name="_สินธนพล_ราชดำเนิน14_2960346_3_04 บจ.เอนเทค สิมิลัน_ค้าถังบำบัด_ค้ำประกันซื้อเชื่อ (LG) 4" xfId="12315" xr:uid="{00000000-0005-0000-0000-0000EF0D0000}"/>
    <cellStyle name="_สินธนพล_ราชดำเนิน14_2960346_3_04 บจ.เอนเทค สิมิลัน_ค้าถังบำบัด_ค้ำประกันซื้อเชื่อ (LG) 5" xfId="12316" xr:uid="{00000000-0005-0000-0000-0000F00D0000}"/>
    <cellStyle name="_สินธนพล_ราชดำเนิน14_2960346_3_04-10-49_นายแพทย์เศรษฐกานต์  อัตถากรพันธ์" xfId="12317" xr:uid="{00000000-0005-0000-0000-0000F10D0000}"/>
    <cellStyle name="_สินธนพล_ราชดำเนิน14_2960346_3_05-10-49_บจ. เซฟ เทรด อินเตอร์เนชั่นแนล" xfId="12318" xr:uid="{00000000-0005-0000-0000-0000F20D0000}"/>
    <cellStyle name="_สินธนพล_ราชดำเนิน14_2960346_3_05-31-49_Annual บจ.วี อาร์ พลาสติก" xfId="12319" xr:uid="{00000000-0005-0000-0000-0000F30D0000}"/>
    <cellStyle name="_สินธนพล_ราชดำเนิน14_2960346_3_06-30-49_Annual บจ. ธนวรรณ การ์เม้นท์" xfId="12320" xr:uid="{00000000-0005-0000-0000-0000F40D0000}"/>
    <cellStyle name="_สินธนพล_ราชดำเนิน14_2960346_3_07-25-49_Annual บจ. สมพลเบดดิ้ง แอนด์ แมทเทรส อินดัสตรี" xfId="12321" xr:uid="{00000000-0005-0000-0000-0000F50D0000}"/>
    <cellStyle name="_สินธนพล_ราชดำเนิน14_2960346_3_11NOV_TDR-ลี้นำสินปี51-ไถ่ถอน-พี่ติ๊ก" xfId="18411" xr:uid="{00000000-0005-0000-0000-0000F60D0000}"/>
    <cellStyle name="_สินธนพล_ราชดำเนิน14_2960346_3_13 แบบฟอร์มจัดชั้น Qualitative" xfId="895" xr:uid="{00000000-0005-0000-0000-0000F70D0000}"/>
    <cellStyle name="_สินธนพล_ราชดำเนิน14_2960346_3_13 แบบฟอร์มจัดชั้น Qualitative 2" xfId="12322" xr:uid="{00000000-0005-0000-0000-0000F80D0000}"/>
    <cellStyle name="_สินธนพล_ราชดำเนิน14_2960346_3_13 แบบฟอร์มจัดชั้น Qualitative 3" xfId="12323" xr:uid="{00000000-0005-0000-0000-0000F90D0000}"/>
    <cellStyle name="_สินธนพล_ราชดำเนิน14_2960346_3_13 หจก.ส.ชุ่มชัย ซัพพลาย" xfId="896" xr:uid="{00000000-0005-0000-0000-0000FA0D0000}"/>
    <cellStyle name="_สินธนพล_ราชดำเนิน14_2960346_3_13 หจก.ส.ชุ่มชัย ซัพพลาย 2" xfId="12324" xr:uid="{00000000-0005-0000-0000-0000FB0D0000}"/>
    <cellStyle name="_สินธนพล_ราชดำเนิน14_2960346_3_13 หจก.ส.ชุ่มชัย ซัพพลาย 3" xfId="12325" xr:uid="{00000000-0005-0000-0000-0000FC0D0000}"/>
    <cellStyle name="_สินธนพล_ราชดำเนิน14_2960346_3_13 หจก.ส.ชุ่มชัย ซัพพลาย 4" xfId="12326" xr:uid="{00000000-0005-0000-0000-0000FD0D0000}"/>
    <cellStyle name="_สินธนพล_ราชดำเนิน14_2960346_3_13 หจก.ส.ชุ่มชัย ซัพพลาย 5" xfId="12327" xr:uid="{00000000-0005-0000-0000-0000FE0D0000}"/>
    <cellStyle name="_สินธนพล_ราชดำเนิน14_2960346_3_164สหกรณ์ออมทรัพย์หน่วยบัญชาการสงครามพิเศษ จำกัด" xfId="897" xr:uid="{00000000-0005-0000-0000-0000FF0D0000}"/>
    <cellStyle name="_สินธนพล_ราชดำเนิน14_2960346_3_17 พลตรีพรเทพและนางมัณฑนา" xfId="898" xr:uid="{00000000-0005-0000-0000-0000000E0000}"/>
    <cellStyle name="_สินธนพล_ราชดำเนิน14_2960346_3_17 พลตรีพรเทพและนางมัณฑนา 2" xfId="12328" xr:uid="{00000000-0005-0000-0000-0000010E0000}"/>
    <cellStyle name="_สินธนพล_ราชดำเนิน14_2960346_3_17 พลตรีพรเทพและนางมัณฑนา 3" xfId="12329" xr:uid="{00000000-0005-0000-0000-0000020E0000}"/>
    <cellStyle name="_สินธนพล_ราชดำเนิน14_2960346_3_31 นายสมชาย รุ่งตระกูลชัย" xfId="899" xr:uid="{00000000-0005-0000-0000-0000030E0000}"/>
    <cellStyle name="_สินธนพล_ราชดำเนิน14_2960346_3_31 นายสมชาย รุ่งตระกูลชัย 2" xfId="12330" xr:uid="{00000000-0005-0000-0000-0000040E0000}"/>
    <cellStyle name="_สินธนพล_ราชดำเนิน14_2960346_3_31 นายสมชาย รุ่งตระกูลชัย 3" xfId="12331" xr:uid="{00000000-0005-0000-0000-0000050E0000}"/>
    <cellStyle name="_สินธนพล_ราชดำเนิน14_2960346_3_31 นายสมชาย รุ่งตระกูลชัย 4" xfId="12332" xr:uid="{00000000-0005-0000-0000-0000060E0000}"/>
    <cellStyle name="_สินธนพล_ราชดำเนิน14_2960346_3_31 นายสมชาย รุ่งตระกูลชัย 5" xfId="12333" xr:uid="{00000000-0005-0000-0000-0000070E0000}"/>
    <cellStyle name="_สินธนพล_ราชดำเนิน14_2960346_3_505_Graph" xfId="900" xr:uid="{00000000-0005-0000-0000-0000080E0000}"/>
    <cellStyle name="_สินธนพล_ราชดำเนิน14_2960346_3_505_Graph 2" xfId="12334" xr:uid="{00000000-0005-0000-0000-0000090E0000}"/>
    <cellStyle name="_สินธนพล_ราชดำเนิน14_2960346_3_505_Graph 3" xfId="12335" xr:uid="{00000000-0005-0000-0000-00000A0E0000}"/>
    <cellStyle name="_สินธนพล_ราชดำเนิน14_2960346_3_505_Graph10" xfId="901" xr:uid="{00000000-0005-0000-0000-00000B0E0000}"/>
    <cellStyle name="_สินธนพล_ราชดำเนิน14_2960346_3_505_Graph10 2" xfId="12336" xr:uid="{00000000-0005-0000-0000-00000C0E0000}"/>
    <cellStyle name="_สินธนพล_ราชดำเนิน14_2960346_3_505_Graph10 3" xfId="12337" xr:uid="{00000000-0005-0000-0000-00000D0E0000}"/>
    <cellStyle name="_สินธนพล_ราชดำเนิน14_2960346_3_5นายประสิทธิ์นางณรรฐวรรณประภัสสรพิทยา(2)" xfId="902" xr:uid="{00000000-0005-0000-0000-00000E0E0000}"/>
    <cellStyle name="_สินธนพล_ราชดำเนิน14_2960346_3_AN บจก.ไทยโมโนเรล . NEW." xfId="12338" xr:uid="{00000000-0005-0000-0000-00000F0E0000}"/>
    <cellStyle name="_สินธนพล_ราชดำเนิน14_2960346_3_Ann โรงงานสมุดฯ" xfId="12339" xr:uid="{00000000-0005-0000-0000-0000100E0000}"/>
    <cellStyle name="_สินธนพล_ราชดำเนิน14_2960346_3_Book1" xfId="12340" xr:uid="{00000000-0005-0000-0000-0000110E0000}"/>
    <cellStyle name="_สินธนพล_ราชดำเนิน14_2960346_3_Book2" xfId="12341" xr:uid="{00000000-0005-0000-0000-0000120E0000}"/>
    <cellStyle name="_สินธนพล_ราชดำเนิน14_2960346_3_CA Midcap_บจ.วิจิตรณรงค์ งานหินกอง" xfId="12342" xr:uid="{00000000-0005-0000-0000-0000130E0000}"/>
    <cellStyle name="_สินธนพล_ราชดำเนิน14_2960346_3_CA Platinum 28 ตค48" xfId="12343" xr:uid="{00000000-0005-0000-0000-0000140E0000}"/>
    <cellStyle name="_สินธนพล_ราชดำเนิน14_2960346_3_CA SMALLCAP_เค.เอ็ม.พร๊อพเพอร์ตี้_ปป49" xfId="12344" xr:uid="{00000000-0005-0000-0000-0000150E0000}"/>
    <cellStyle name="_สินธนพล_ราชดำเนิน14_2960346_3_CA SMALLCAP_พาณิชย์  นพ.สุทัศน์" xfId="12345" xr:uid="{00000000-0005-0000-0000-0000160E0000}"/>
    <cellStyle name="_สินธนพล_ราชดำเนิน14_2960346_3_CA SMALLCAP_พาณิชย์  นายอิทธิพงศ์ นิมิตชูชัย" xfId="12346" xr:uid="{00000000-0005-0000-0000-0000170E0000}"/>
    <cellStyle name="_สินธนพล_ราชดำเนิน14_2960346_3_CA SMALLCAP_พาณิชย์  บจ.หยี่ต๋า" xfId="12347" xr:uid="{00000000-0005-0000-0000-0000180E0000}"/>
    <cellStyle name="_สินธนพล_ราชดำเนิน14_2960346_3_CA SMALLCAP_พาส409เอ็นจิเนียริ่ง_สุขุมวิทสำโรง" xfId="12348" xr:uid="{00000000-0005-0000-0000-0000190E0000}"/>
    <cellStyle name="_สินธนพล_ราชดำเนิน14_2960346_3_CA SMALLCAP_มัชรูม_ธาตุทอง" xfId="12349" xr:uid="{00000000-0005-0000-0000-00001A0E0000}"/>
    <cellStyle name="_สินธนพล_ราชดำเนิน14_2960346_3_CA SMALLCAP_มัชรูม_ธาตุทอง_CA SMALLCAP_ยูทีพลาสติก_ปป" xfId="12350" xr:uid="{00000000-0005-0000-0000-00001B0E0000}"/>
    <cellStyle name="_สินธนพล_ราชดำเนิน14_2960346_3_CA SMALLCAP_มัชรูม_ธาตุทอง_CA SMALLCAP_ศิริพงษ์ผลิตภัณฑ์ซิเมนต์" xfId="12351" xr:uid="{00000000-0005-0000-0000-00001C0E0000}"/>
    <cellStyle name="_สินธนพล_ราชดำเนิน14_2960346_3_CA SMALLCAP_มัชรูม_ธาตุทอง_CA SMALLCAP_ศิริพงษ์ผลิตภัณฑ์ซิเมนต์_ปป" xfId="12352" xr:uid="{00000000-0005-0000-0000-00001D0E0000}"/>
    <cellStyle name="_สินธนพล_ราชดำเนิน14_2960346_3_CA SMALLCAP_มัชรูม_ธาตุทอง_Self Employ_อภิชัย" xfId="12353" xr:uid="{00000000-0005-0000-0000-00001E0E0000}"/>
    <cellStyle name="_สินธนพล_ราชดำเนิน14_2960346_3_CA SMALLCAP_มัชรูม_ธาตุทอง_บีเอ็มลักกี้2" xfId="12354" xr:uid="{00000000-0005-0000-0000-00001F0E0000}"/>
    <cellStyle name="_สินธนพล_ราชดำเนิน14_2960346_3_CA SMALLCAP_ศรีพัฒนกิจก่อสร้าง" xfId="12355" xr:uid="{00000000-0005-0000-0000-0000200E0000}"/>
    <cellStyle name="_สินธนพล_ราชดำเนิน14_2960346_3_CA SMALLCAP_ศิริพงษ์ผลิตภัณฑ์ซิเมนต์" xfId="12356" xr:uid="{00000000-0005-0000-0000-0000210E0000}"/>
    <cellStyle name="_สินธนพล_ราชดำเนิน14_2960346_3_CA SMALLCAP_สินีนาฎ" xfId="12357" xr:uid="{00000000-0005-0000-0000-0000220E0000}"/>
    <cellStyle name="_สินธนพล_ราชดำเนิน14_2960346_3_CA SMALLCAP_หจก_จีกู๊ดวัน" xfId="12358" xr:uid="{00000000-0005-0000-0000-0000230E0000}"/>
    <cellStyle name="_สินธนพล_ราชดำเนิน14_2960346_3_CA SMALLCAP_เอสวีเอ็นจิเนียริ่ง" xfId="12359" xr:uid="{00000000-0005-0000-0000-0000240E0000}"/>
    <cellStyle name="_สินธนพล_ราชดำเนิน14_2960346_3_CA_Mid Cap สกายไลน์ แลบฯ" xfId="12362" xr:uid="{00000000-0005-0000-0000-0000280E0000}"/>
    <cellStyle name="_สินธนพล_ราชดำเนิน14_2960346_3_CA_บริษัท 505 โภคภัณฑ์ จำกัด และในเครือ" xfId="904" xr:uid="{00000000-0005-0000-0000-0000290E0000}"/>
    <cellStyle name="_สินธนพล_ราชดำเนิน14_2960346_3_CA_บริษัท 505 โภคภัณฑ์ จำกัด และในเครือ 2" xfId="12363" xr:uid="{00000000-0005-0000-0000-00002A0E0000}"/>
    <cellStyle name="_สินธนพล_ราชดำเนิน14_2960346_3_CA_บริษัท 505 โภคภัณฑ์ จำกัด และในเครือ 3" xfId="12364" xr:uid="{00000000-0005-0000-0000-00002B0E0000}"/>
    <cellStyle name="_สินธนพล_ราชดำเนิน14_2960346_3_CA_บริษัทฯพงษ์อินทัช" xfId="12365" xr:uid="{00000000-0005-0000-0000-00002C0E0000}"/>
    <cellStyle name="_สินธนพล_ราชดำเนิน14_2960346_3_CA.สดชื่นเคมี" xfId="903" xr:uid="{00000000-0005-0000-0000-0000250E0000}"/>
    <cellStyle name="_สินธนพล_ราชดำเนิน14_2960346_3_CA.สดชื่นเคมี 2" xfId="12360" xr:uid="{00000000-0005-0000-0000-0000260E0000}"/>
    <cellStyle name="_สินธนพล_ราชดำเนิน14_2960346_3_CA.สดชื่นเคมี 3" xfId="12361" xr:uid="{00000000-0005-0000-0000-0000270E0000}"/>
    <cellStyle name="_สินธนพล_ราชดำเนิน14_2960346_3_CAMC_2009_แบล็ก ทิป ไดวิ่ง-ฟอร์มใหม่." xfId="18412" xr:uid="{00000000-0005-0000-0000-00002D0E0000}"/>
    <cellStyle name="_สินธนพล_ราชดำเนิน14_2960346_3_cfกำลังการผลิต อโยธยา ฟู้ด 1" xfId="905" xr:uid="{00000000-0005-0000-0000-00002E0E0000}"/>
    <cellStyle name="_สินธนพล_ราชดำเนิน14_2960346_3_CJ03-0000 บจ แอพพลายเค็ม (ป)" xfId="906" xr:uid="{00000000-0005-0000-0000-00002F0E0000}"/>
    <cellStyle name="_สินธนพล_ราชดำเนิน14_2960346_3_CJ03-0000 บจ แอพพลายเค็ม (ป) 2" xfId="12366" xr:uid="{00000000-0005-0000-0000-0000300E0000}"/>
    <cellStyle name="_สินธนพล_ราชดำเนิน14_2960346_3_CJ03-0000 บจ แอพพลายเค็ม (ป) 3" xfId="12367" xr:uid="{00000000-0005-0000-0000-0000310E0000}"/>
    <cellStyle name="_สินธนพล_ราชดำเนิน14_2960346_3_CRR_นายนิพนธ์  รจเรขไพจิต" xfId="12368" xr:uid="{00000000-0005-0000-0000-0000320E0000}"/>
    <cellStyle name="_สินธนพล_ราชดำเนิน14_2960346_3_Feb09-ลี้นำสิน ปี52-พี่ติ๊ก" xfId="18413" xr:uid="{00000000-0005-0000-0000-0000330E0000}"/>
    <cellStyle name="_สินธนพล_ราชดำเนิน14_2960346_3_Form CA for SME over 35 MB_160709(1)" xfId="907" xr:uid="{00000000-0005-0000-0000-0000340E0000}"/>
    <cellStyle name="_สินธนพล_ราชดำเนิน14_2960346_3_Form CA for SME over 35 MB_160709(1) 2" xfId="12369" xr:uid="{00000000-0005-0000-0000-0000350E0000}"/>
    <cellStyle name="_สินธนพล_ราชดำเนิน14_2960346_3_Form CA for SME over 35 MB_160709(1) 3" xfId="12370" xr:uid="{00000000-0005-0000-0000-0000360E0000}"/>
    <cellStyle name="_สินธนพล_ราชดำเนิน14_2960346_3_Form CA for SME over 35 MB_160709(1) 4" xfId="12371" xr:uid="{00000000-0005-0000-0000-0000370E0000}"/>
    <cellStyle name="_สินธนพล_ราชดำเนิน14_2960346_3_Form CA for SME over 35 MB_160709(1) 5" xfId="12372" xr:uid="{00000000-0005-0000-0000-0000380E0000}"/>
    <cellStyle name="_สินธนพล_ราชดำเนิน14_2960346_3_FROM_Qualitative ระเบียบ42_50" xfId="12373" xr:uid="{00000000-0005-0000-0000-0000390E0000}"/>
    <cellStyle name="_สินธนพล_ราชดำเนิน14_2960346_3_Maduzi spreadsheet" xfId="12374" xr:uid="{00000000-0005-0000-0000-00003A0E0000}"/>
    <cellStyle name="_สินธนพล_ราชดำเนิน14_2960346_3_Q วัฒนาฯ 2011" xfId="18414" xr:uid="{00000000-0005-0000-0000-00003B0E0000}"/>
    <cellStyle name="_สินธนพล_ราชดำเนิน14_2960346_3_Self_ลัดดา_ขายของเด็กเล่น_วังบูรพา" xfId="908" xr:uid="{00000000-0005-0000-0000-00003D0E0000}"/>
    <cellStyle name="_สินธนพล_ราชดำเนิน14_2960346_3_self- นายชวลิตฯ" xfId="12375" xr:uid="{00000000-0005-0000-0000-00003C0E0000}"/>
    <cellStyle name="_สินธนพล_ราชดำเนิน14_2960346_3_SME_บจ.เจ้าคุณ พาสท์แอนด์เซอร์วิส_ซ่อมรถยกง_หัวตะเข้ลาดกระบัง" xfId="909" xr:uid="{00000000-0005-0000-0000-00003E0E0000}"/>
    <cellStyle name="_สินธนพล_ราชดำเนิน14_2960346_3_SME_บจ.เชิงชัย_รับเหมาก่อสร้าง__แจ้งวัฒนะ" xfId="910" xr:uid="{00000000-0005-0000-0000-00003F0E0000}"/>
    <cellStyle name="_สินธนพล_ราชดำเนิน14_2960346_3_SME_บจ.ดานิลี่ ฟาร์ อีสต์_ผลิตโครงสร้างโลหะ_สะพานควาย" xfId="911" xr:uid="{00000000-0005-0000-0000-0000400E0000}"/>
    <cellStyle name="_สินธนพล_ราชดำเนิน14_2960346_3_SME_บจ.ดานิลี่ ฟาร์ อีสต์_ผลิตโครงสร้างโลหะ_สะพานควาย_01-21-51_MT บจ. เจ เอส จี" xfId="12376" xr:uid="{00000000-0005-0000-0000-0000410E0000}"/>
    <cellStyle name="_สินธนพล_ราชดำเนิน14_2960346_3_SME_บจ.ดานิลี่ ฟาร์ อีสต์_ผลิตโครงสร้างโลหะ_สะพานควาย_FROM_Qualitative ระเบียบ42_50" xfId="12377" xr:uid="{00000000-0005-0000-0000-0000420E0000}"/>
    <cellStyle name="_สินธนพล_ราชดำเนิน14_2960346_3_SME_บจ.บีทามส์ โซลูชั่น_ออกแบบติดตั้งระบบบำรุงรักษา_ย่อยคลองตัน" xfId="912" xr:uid="{00000000-0005-0000-0000-0000430E0000}"/>
    <cellStyle name="_สินธนพล_ราชดำเนิน14_2960346_3_SME_บจ.รักษ์วิศวกรรม_รับจ้างวางระบบ_สี่แยกอ่อนนุช" xfId="913" xr:uid="{00000000-0005-0000-0000-0000440E0000}"/>
    <cellStyle name="_สินธนพล_ราชดำเนิน14_2960346_3_SME_บจ.ส.วารินบริการ_ปั๊มน้ำมัน_ธรรมศาสตร์รังสิต" xfId="914" xr:uid="{00000000-0005-0000-0000-0000450E0000}"/>
    <cellStyle name="_สินธนพล_ราชดำเนิน14_2960346_3_Spread Sheet SEM1" xfId="12378" xr:uid="{00000000-0005-0000-0000-0000460E0000}"/>
    <cellStyle name="_สินธนพล_ราชดำเนิน14_2960346_3_Spread Sheet SME3.1" xfId="12379" xr:uid="{00000000-0005-0000-0000-0000470E0000}"/>
    <cellStyle name="_สินธนพล_ราชดำเนิน14_2960346_3_TDR CAMC V.I.International 7-4-255244(ต.ย.)" xfId="18415" xr:uid="{00000000-0005-0000-0000-0000480E0000}"/>
    <cellStyle name="_สินธนพล_ราชดำเนิน14_2960346_3_TDR CAMC เพทาย 2009" xfId="18416" xr:uid="{00000000-0005-0000-0000-0000490E0000}"/>
    <cellStyle name="_สินธนพล_ราชดำเนิน14_2960346_3_TDR09072552" xfId="18417" xr:uid="{00000000-0005-0000-0000-00004A0E0000}"/>
    <cellStyle name="_สินธนพล_ราชดำเนิน14_2960346_3_กลุ่ม วาย บี อาร์เค-ธ.ค.51" xfId="18418" xr:uid="{00000000-0005-0000-0000-00004B0E0000}"/>
    <cellStyle name="_สินธนพล_ราชดำเนิน14_2960346_3_ซิกม่าดีไซน์1" xfId="12380" xr:uid="{00000000-0005-0000-0000-00004C0E0000}"/>
    <cellStyle name="_สินธนพล_ราชดำเนิน14_2960346_3_เซไกคัลเลอร์" xfId="12381" xr:uid="{00000000-0005-0000-0000-00004D0E0000}"/>
    <cellStyle name="_สินธนพล_ราชดำเนิน14_2960346_3_ดร.พิเชษฐ_edit" xfId="12382" xr:uid="{00000000-0005-0000-0000-00004E0E0000}"/>
    <cellStyle name="_สินธนพล_ราชดำเนิน14_2960346_3_ดับเบิ้ลโกลด์2" xfId="12383" xr:uid="{00000000-0005-0000-0000-00004F0E0000}"/>
    <cellStyle name="_สินธนพล_ราชดำเนิน14_2960346_3_ตัวอย่าง LBD" xfId="12384" xr:uid="{00000000-0005-0000-0000-0000500E0000}"/>
    <cellStyle name="_สินธนพล_ราชดำเนิน14_2960346_3_ถนนจันทน์-สมบูรณ์" xfId="12385" xr:uid="{00000000-0005-0000-0000-0000510E0000}"/>
    <cellStyle name="_สินธนพล_ราชดำเนิน14_2960346_3_ทบทวนTDR CAMC V.I.International 7-4-52" xfId="18419" xr:uid="{00000000-0005-0000-0000-0000520E0000}"/>
    <cellStyle name="_สินธนพล_ราชดำเนิน14_2960346_3_ธันยาภรณ์" xfId="12386" xr:uid="{00000000-0005-0000-0000-0000530E0000}"/>
    <cellStyle name="_สินธนพล_ราชดำเนิน14_2960346_3_นส วาสนา นิพพยะ" xfId="915" xr:uid="{00000000-0005-0000-0000-0000540E0000}"/>
    <cellStyle name="_สินธนพล_ราชดำเนิน14_2960346_3_นายธวัชชัย เจริญชัยชนะกิจ" xfId="916" xr:uid="{00000000-0005-0000-0000-0000550E0000}"/>
    <cellStyle name="_สินธนพล_ราชดำเนิน14_2960346_3_นายภูริพงศ์  รงศิริกุล" xfId="12387" xr:uid="{00000000-0005-0000-0000-0000560E0000}"/>
    <cellStyle name="_สินธนพล_ราชดำเนิน14_2960346_3_แนบพะงัน 3" xfId="18420" xr:uid="{00000000-0005-0000-0000-0000570E0000}"/>
    <cellStyle name="_สินธนพล_ราชดำเนิน14_2960346_3_บจ.สยามโบกี้_LG ซอง" xfId="12388" xr:uid="{00000000-0005-0000-0000-0000580E0000}"/>
    <cellStyle name="_สินธนพล_ราชดำเนิน14_2960346_3_บจก.ลำพูนไชย" xfId="12389" xr:uid="{00000000-0005-0000-0000-0000590E0000}"/>
    <cellStyle name="_สินธนพล_ราชดำเนิน14_2960346_3_บริษัท เค.เอส.อี คอนสตรัคชั่น  จำกัด. Full From.ส่งพี่อู้ด." xfId="12390" xr:uid="{00000000-0005-0000-0000-00005A0E0000}"/>
    <cellStyle name="_สินธนพล_ราชดำเนิน14_2960346_3_บุญชู (หมู)" xfId="12391" xr:uid="{00000000-0005-0000-0000-00005B0E0000}"/>
    <cellStyle name="_สินธนพล_ราชดำเนิน14_2960346_3_ปานดวงใจ" xfId="12392" xr:uid="{00000000-0005-0000-0000-00005C0E0000}"/>
    <cellStyle name="_สินธนพล_ราชดำเนิน14_2960346_3_เปลี่ยนแปลง - บจ.เอ็กเซลล์ฯ" xfId="12393" xr:uid="{00000000-0005-0000-0000-00005D0E0000}"/>
    <cellStyle name="_สินธนพล_ราชดำเนิน14_2960346_3_เปลี่ยนแปลง-เอสซีแอลฯ" xfId="12394" xr:uid="{00000000-0005-0000-0000-00005E0E0000}"/>
    <cellStyle name="_สินธนพล_ราชดำเนิน14_2960346_3_มร.26 นพ.สุทัศน์" xfId="12395" xr:uid="{00000000-0005-0000-0000-00005F0E0000}"/>
    <cellStyle name="_สินธนพล_ราชดำเนิน14_2960346_3_มาดูซิA1-A3" xfId="12396" xr:uid="{00000000-0005-0000-0000-0000600E0000}"/>
    <cellStyle name="_สินธนพล_ราชดำเนิน14_2960346_3_แลนด์ &amp; ดรีม (CA)" xfId="12397" xr:uid="{00000000-0005-0000-0000-0000610E0000}"/>
    <cellStyle name="_สินธนพล_ราชดำเนิน14_2960346_3_วันทนา ดุษฎีวณิชสุข" xfId="12398" xr:uid="{00000000-0005-0000-0000-0000620E0000}"/>
    <cellStyle name="_สินธนพล_ราชดำเนิน14_2960346_3_วิเชียรไดนามิค3" xfId="12399" xr:uid="{00000000-0005-0000-0000-0000630E0000}"/>
    <cellStyle name="_สินธนพล_ราชดำเนิน14_2960346_3_วุฒิภัณฑ์-บางแค(ร้บรองเครดิต)" xfId="18421" xr:uid="{00000000-0005-0000-0000-0000640E0000}"/>
    <cellStyle name="_สินธนพล_ราชดำเนิน14_2960346_3_ศรีพัฒนกิจก่อสร้าง-new" xfId="12400" xr:uid="{00000000-0005-0000-0000-0000650E0000}"/>
    <cellStyle name="_สินธนพล_ราชดำเนิน14_2960346_3_อส6" xfId="917" xr:uid="{00000000-0005-0000-0000-0000660E0000}"/>
    <cellStyle name="_สินธนพล_ราชดำเนิน14_2960346_3_อินโนวา ซอฟท์แวร์" xfId="12401" xr:uid="{00000000-0005-0000-0000-0000670E0000}"/>
    <cellStyle name="_เสถียร" xfId="918" xr:uid="{00000000-0005-0000-0000-0000680E0000}"/>
    <cellStyle name="_หจก.ไทยณรงค์ ฟอร์มใหม่" xfId="919" xr:uid="{00000000-0005-0000-0000-0000690E0000}"/>
    <cellStyle name="_หจก.พรทวีชัยแอร์" xfId="920" xr:uid="{00000000-0005-0000-0000-00006A0E0000}"/>
    <cellStyle name="_หจก.อารี ธารา วงเงิน 65.20 ลบ. 19 พย.50" xfId="18422" xr:uid="{00000000-0005-0000-0000-00006B0E0000}"/>
    <cellStyle name="_หจก.เอส.เอส.เจริญยนต์" xfId="921" xr:uid="{00000000-0005-0000-0000-00006C0E0000}"/>
    <cellStyle name="_ห้างหุ้นส่วนจำกัด โค้วเทียนหยู" xfId="922" xr:uid="{00000000-0005-0000-0000-00006D0E0000}"/>
    <cellStyle name="_ห้างหุ้นส่วนจำกัด จักรราชคอนสตรัคชั่น39" xfId="923" xr:uid="{00000000-0005-0000-0000-00006E0E0000}"/>
    <cellStyle name="_ห้างหุ้นส่วนจำกัด ใต้ฟ้าซิตี้" xfId="924" xr:uid="{00000000-0005-0000-0000-00006F0E0000}"/>
    <cellStyle name="_อรรถวัฒน์_หนองกี่" xfId="925" xr:uid="{00000000-0005-0000-0000-0000700E0000}"/>
    <cellStyle name="_อรรถวัฒน์_หนองกี่ 2" xfId="12402" xr:uid="{00000000-0005-0000-0000-0000710E0000}"/>
    <cellStyle name="_อรรถวัฒน์_หนองกี่ 2 2" xfId="18423" xr:uid="{00000000-0005-0000-0000-0000720E0000}"/>
    <cellStyle name="_อรรถวัฒน์_หนองกี่ 3" xfId="12403" xr:uid="{00000000-0005-0000-0000-0000730E0000}"/>
    <cellStyle name="_อรรถวัฒน์_หนองกี่ 3 2" xfId="18424" xr:uid="{00000000-0005-0000-0000-0000740E0000}"/>
    <cellStyle name="_อรรถวัฒน์_หนองกี่ 4" xfId="12404" xr:uid="{00000000-0005-0000-0000-0000750E0000}"/>
    <cellStyle name="_อรรถวัฒน์_หนองกี่ 4 2" xfId="18425" xr:uid="{00000000-0005-0000-0000-0000760E0000}"/>
    <cellStyle name="_อรรถวัฒน์_หนองกี่ 5" xfId="12405" xr:uid="{00000000-0005-0000-0000-0000770E0000}"/>
    <cellStyle name="_อรรถวัฒน์_หนองกี่ 6" xfId="12406" xr:uid="{00000000-0005-0000-0000-0000780E0000}"/>
    <cellStyle name="_อรรถวัฒน์_หนองกี่_1" xfId="926" xr:uid="{00000000-0005-0000-0000-0000790E0000}"/>
    <cellStyle name="_อรรถวัฒน์_หนองกี่_1_01-21-51_MT บจ. เจ เอส จี" xfId="12407" xr:uid="{00000000-0005-0000-0000-00007A0E0000}"/>
    <cellStyle name="_อรรถวัฒน์_หนองกี่_1_04-10-49_นายแพทย์เศรษฐกานต์  อัตถากรพันธ์" xfId="12408" xr:uid="{00000000-0005-0000-0000-00007B0E0000}"/>
    <cellStyle name="_อรรถวัฒน์_หนองกี่_1_05-10-49_บจ. เซฟ เทรด อินเตอร์เนชั่นแนล" xfId="12409" xr:uid="{00000000-0005-0000-0000-00007C0E0000}"/>
    <cellStyle name="_อรรถวัฒน์_หนองกี่_1_05-31-49_Annual บจ.วี อาร์ พลาสติก" xfId="12410" xr:uid="{00000000-0005-0000-0000-00007D0E0000}"/>
    <cellStyle name="_อรรถวัฒน์_หนองกี่_1_06-30-49_Annual บจ. ธนวรรณ การ์เม้นท์" xfId="12411" xr:uid="{00000000-0005-0000-0000-00007E0E0000}"/>
    <cellStyle name="_อรรถวัฒน์_หนองกี่_1_07-25-49_Annual บจ. สมพลเบดดิ้ง แอนด์ แมทเทรส อินดัสตรี" xfId="12412" xr:uid="{00000000-0005-0000-0000-00007F0E0000}"/>
    <cellStyle name="_อรรถวัฒน์_หนองกี่_1_11NOV_TDR-ลี้นำสินปี51-ไถ่ถอน-พี่ติ๊ก" xfId="18426" xr:uid="{00000000-0005-0000-0000-0000800E0000}"/>
    <cellStyle name="_อรรถวัฒน์_หนองกี่_1_13 แบบฟอร์มจัดชั้น Qualitative" xfId="927" xr:uid="{00000000-0005-0000-0000-0000810E0000}"/>
    <cellStyle name="_อรรถวัฒน์_หนองกี่_1_164สหกรณ์ออมทรัพย์หน่วยบัญชาการสงครามพิเศษ จำกัด" xfId="928" xr:uid="{00000000-0005-0000-0000-0000820E0000}"/>
    <cellStyle name="_อรรถวัฒน์_หนองกี่_1_505_Graph" xfId="929" xr:uid="{00000000-0005-0000-0000-0000830E0000}"/>
    <cellStyle name="_อรรถวัฒน์_หนองกี่_1_505_Graph10" xfId="930" xr:uid="{00000000-0005-0000-0000-0000840E0000}"/>
    <cellStyle name="_อรรถวัฒน์_หนองกี่_1_5นายประสิทธิ์นางณรรฐวรรณประภัสสรพิทยา(2)" xfId="931" xr:uid="{00000000-0005-0000-0000-0000850E0000}"/>
    <cellStyle name="_อรรถวัฒน์_หนองกี่_1_AN บจก.ไทยโมโนเรล . NEW." xfId="12413" xr:uid="{00000000-0005-0000-0000-0000860E0000}"/>
    <cellStyle name="_อรรถวัฒน์_หนองกี่_1_Ann โรงงานสมุดฯ" xfId="12414" xr:uid="{00000000-0005-0000-0000-0000870E0000}"/>
    <cellStyle name="_อรรถวัฒน์_หนองกี่_1_Annual - บจ.โพลิเมอร์ฯ" xfId="12415" xr:uid="{00000000-0005-0000-0000-0000880E0000}"/>
    <cellStyle name="_อรรถวัฒน์_หนองกี่_1_Book1" xfId="12416" xr:uid="{00000000-0005-0000-0000-0000890E0000}"/>
    <cellStyle name="_อรรถวัฒน์_หนองกี่_1_Book2" xfId="12417" xr:uid="{00000000-0005-0000-0000-00008A0E0000}"/>
    <cellStyle name="_อรรถวัฒน์_หนองกี่_1_CA Midcap_บจ.วิจิตรณรงค์ งานหินกอง" xfId="12418" xr:uid="{00000000-0005-0000-0000-00008B0E0000}"/>
    <cellStyle name="_อรรถวัฒน์_หนองกี่_1_CA Platinum 28 ตค48" xfId="12419" xr:uid="{00000000-0005-0000-0000-00008C0E0000}"/>
    <cellStyle name="_อรรถวัฒน์_หนองกี่_1_CA SMALLCAP_เค.เอ็ม.พร๊อพเพอร์ตี้_ปป49" xfId="12420" xr:uid="{00000000-0005-0000-0000-00008D0E0000}"/>
    <cellStyle name="_อรรถวัฒน์_หนองกี่_1_CA SMALLCAP_พาณิชย์  นพ.สุทัศน์" xfId="12421" xr:uid="{00000000-0005-0000-0000-00008E0E0000}"/>
    <cellStyle name="_อรรถวัฒน์_หนองกี่_1_CA SMALLCAP_พาณิชย์  นายอิทธิพงศ์ นิมิตชูชัย" xfId="12422" xr:uid="{00000000-0005-0000-0000-00008F0E0000}"/>
    <cellStyle name="_อรรถวัฒน์_หนองกี่_1_CA SMALLCAP_พาณิชย์  บจ.หยี่ต๋า" xfId="12423" xr:uid="{00000000-0005-0000-0000-0000900E0000}"/>
    <cellStyle name="_อรรถวัฒน์_หนองกี่_1_CA SMALLCAP_พาส409เอ็นจิเนียริ่ง_สุขุมวิทสำโรง" xfId="12424" xr:uid="{00000000-0005-0000-0000-0000910E0000}"/>
    <cellStyle name="_อรรถวัฒน์_หนองกี่_1_CA SMALLCAP_มัชรูม_ธาตุทอง" xfId="12425" xr:uid="{00000000-0005-0000-0000-0000920E0000}"/>
    <cellStyle name="_อรรถวัฒน์_หนองกี่_1_CA SMALLCAP_ศรีพัฒนกิจก่อสร้าง" xfId="12426" xr:uid="{00000000-0005-0000-0000-0000930E0000}"/>
    <cellStyle name="_อรรถวัฒน์_หนองกี่_1_CA SMALLCAP_ศิริพงษ์ผลิตภัณฑ์ซิเมนต์" xfId="12427" xr:uid="{00000000-0005-0000-0000-0000940E0000}"/>
    <cellStyle name="_อรรถวัฒน์_หนองกี่_1_CA SMALLCAP_สินีนาฎ" xfId="12428" xr:uid="{00000000-0005-0000-0000-0000950E0000}"/>
    <cellStyle name="_อรรถวัฒน์_หนองกี่_1_CA SMALLCAP_หจก_จีกู๊ดวัน" xfId="12429" xr:uid="{00000000-0005-0000-0000-0000960E0000}"/>
    <cellStyle name="_อรรถวัฒน์_หนองกี่_1_CA SMALLCAP_เอสวีเอ็นจิเนียริ่ง" xfId="12430" xr:uid="{00000000-0005-0000-0000-0000970E0000}"/>
    <cellStyle name="_อรรถวัฒน์_หนองกี่_1_CA_Mid Cap สกายไลน์ แลบฯ" xfId="12431" xr:uid="{00000000-0005-0000-0000-0000990E0000}"/>
    <cellStyle name="_อรรถวัฒน์_หนองกี่_1_CA_ซี.แอล.เอส.อินดัสเทรียล" xfId="933" xr:uid="{00000000-0005-0000-0000-00009A0E0000}"/>
    <cellStyle name="_อรรถวัฒน์_หนองกี่_1_CA_บริษัท 505 โภคภัณฑ์ จำกัด และในเครือ" xfId="934" xr:uid="{00000000-0005-0000-0000-00009B0E0000}"/>
    <cellStyle name="_อรรถวัฒน์_หนองกี่_1_CA_บริษัทฯพงษ์อินทัช" xfId="12432" xr:uid="{00000000-0005-0000-0000-00009C0E0000}"/>
    <cellStyle name="_อรรถวัฒน์_หนองกี่_1_CA.สดชื่นเคมี" xfId="932" xr:uid="{00000000-0005-0000-0000-0000980E0000}"/>
    <cellStyle name="_อรรถวัฒน์_หนองกี่_1_CAMC_2009_แบล็ก ทิป ไดวิ่ง-ฟอร์มใหม่." xfId="18427" xr:uid="{00000000-0005-0000-0000-00009D0E0000}"/>
    <cellStyle name="_อรรถวัฒน์_หนองกี่_1_cfกำลังการผลิต อโยธยา ฟู้ด 1" xfId="935" xr:uid="{00000000-0005-0000-0000-00009E0E0000}"/>
    <cellStyle name="_อรรถวัฒน์_หนองกี่_1_CJ03-0000 บจ แอพพลายเค็ม (ป)" xfId="936" xr:uid="{00000000-0005-0000-0000-00009F0E0000}"/>
    <cellStyle name="_อรรถวัฒน์_หนองกี่_1_CRR_นายนิพนธ์  รจเรขไพจิต" xfId="12433" xr:uid="{00000000-0005-0000-0000-0000A00E0000}"/>
    <cellStyle name="_อรรถวัฒน์_หนองกี่_1_Feb09-ลี้นำสิน ปี52-พี่ติ๊ก" xfId="18428" xr:uid="{00000000-0005-0000-0000-0000A10E0000}"/>
    <cellStyle name="_อรรถวัฒน์_หนองกี่_1_Form CA for SME over 35 MB_160709(1)" xfId="937" xr:uid="{00000000-0005-0000-0000-0000A20E0000}"/>
    <cellStyle name="_อรรถวัฒน์_หนองกี่_1_FROM_Qualitative ระเบียบ42_50" xfId="12434" xr:uid="{00000000-0005-0000-0000-0000A30E0000}"/>
    <cellStyle name="_อรรถวัฒน์_หนองกี่_1_Maduzi spreadsheet" xfId="12435" xr:uid="{00000000-0005-0000-0000-0000A40E0000}"/>
    <cellStyle name="_อรรถวัฒน์_หนองกี่_1_Q วัฒนาฯ 2011" xfId="18429" xr:uid="{00000000-0005-0000-0000-0000A50E0000}"/>
    <cellStyle name="_อรรถวัฒน์_หนองกี่_1_RickGrade นางกิ่งกาญจน์" xfId="938" xr:uid="{00000000-0005-0000-0000-0000A60E0000}"/>
    <cellStyle name="_อรรถวัฒน์_หนองกี่_1_RickGrade นางสาวลัดดา" xfId="939" xr:uid="{00000000-0005-0000-0000-0000A70E0000}"/>
    <cellStyle name="_อรรถวัฒน์_หนองกี่_1_Self_ลัดดา_ขายของเด็กเล่น_วังบูรพา" xfId="940" xr:uid="{00000000-0005-0000-0000-0000A90E0000}"/>
    <cellStyle name="_อรรถวัฒน์_หนองกี่_1_Self_ลัดดา_ขายของเด็กเล่น_วังบูรพา.xls แผนภูมิ 1" xfId="941" xr:uid="{00000000-0005-0000-0000-0000AA0E0000}"/>
    <cellStyle name="_อรรถวัฒน์_หนองกี่_1_self- นายชวลิตฯ" xfId="12436" xr:uid="{00000000-0005-0000-0000-0000A80E0000}"/>
    <cellStyle name="_อรรถวัฒน์_หนองกี่_1_SME_ทิพย์_หอพักให้เช่า_สะพานใหม่ดอนเมือง" xfId="942" xr:uid="{00000000-0005-0000-0000-0000AB0E0000}"/>
    <cellStyle name="_อรรถวัฒน์_หนองกี่_1_SME_บจ.เจ้าคุณ พาสท์แอนด์เซอร์วิส_ซ่อมรถยกง_หัวตะเข้ลาดกระบัง" xfId="943" xr:uid="{00000000-0005-0000-0000-0000AC0E0000}"/>
    <cellStyle name="_อรรถวัฒน์_หนองกี่_1_SME_บจ.เชิงชัย_รับเหมาก่อสร้าง__แจ้งวัฒนะ" xfId="944" xr:uid="{00000000-0005-0000-0000-0000AD0E0000}"/>
    <cellStyle name="_อรรถวัฒน์_หนองกี่_1_SME_บจ.ดานิลี่ ฟาร์ อีสต์_ผลิตโครงสร้างโลหะ_สะพานควาย" xfId="945" xr:uid="{00000000-0005-0000-0000-0000AE0E0000}"/>
    <cellStyle name="_อรรถวัฒน์_หนองกี่_1_SME_บจ.บีทามส์ โซลูชั่น_ออกแบบติดตั้งระบบบำรุงรักษา_ย่อยคลองตัน" xfId="946" xr:uid="{00000000-0005-0000-0000-0000AF0E0000}"/>
    <cellStyle name="_อรรถวัฒน์_หนองกี่_1_SME_บจ.รักษ์วิศวกรรม_รับจ้างวางระบบ_สี่แยกอ่อนนุช" xfId="947" xr:uid="{00000000-0005-0000-0000-0000B00E0000}"/>
    <cellStyle name="_อรรถวัฒน์_หนองกี่_1_SME_บจ.ส.วารินบริการ_ปั๊มน้ำมัน_ธรรมศาสตร์รังสิต" xfId="948" xr:uid="{00000000-0005-0000-0000-0000B10E0000}"/>
    <cellStyle name="_อรรถวัฒน์_หนองกี่_1_SME_หจก.สหะภัณฑ์ทรงพล_จำหน่ายรถอีซูซุ_กาญจนบุรี" xfId="949" xr:uid="{00000000-0005-0000-0000-0000B20E0000}"/>
    <cellStyle name="_อรรถวัฒน์_หนองกี่_1_SME_หจก.สุพรรณหงษ์_ผลิตพลาสติก_ปากเกร็ด" xfId="950" xr:uid="{00000000-0005-0000-0000-0000B30E0000}"/>
    <cellStyle name="_อรรถวัฒน์_หนองกี่_1_Spread Sheet SEM1" xfId="12437" xr:uid="{00000000-0005-0000-0000-0000B40E0000}"/>
    <cellStyle name="_อรรถวัฒน์_หนองกี่_1_Spread Sheet SME3.1" xfId="12438" xr:uid="{00000000-0005-0000-0000-0000B50E0000}"/>
    <cellStyle name="_อรรถวัฒน์_หนองกี่_1_TDR CAMC V.I.International 7-4-255244(ต.ย.)" xfId="18430" xr:uid="{00000000-0005-0000-0000-0000B60E0000}"/>
    <cellStyle name="_อรรถวัฒน์_หนองกี่_1_TDR CAMC เพทาย 2009" xfId="18431" xr:uid="{00000000-0005-0000-0000-0000B70E0000}"/>
    <cellStyle name="_อรรถวัฒน์_หนองกี่_1_TDR09072552" xfId="18432" xr:uid="{00000000-0005-0000-0000-0000B80E0000}"/>
    <cellStyle name="_อรรถวัฒน์_หนองกี่_1_กลุ่ม วาย บี อาร์เค-ธ.ค.51" xfId="18433" xr:uid="{00000000-0005-0000-0000-0000B90E0000}"/>
    <cellStyle name="_อรรถวัฒน์_หนองกี่_1_เซไกคัลเลอร์" xfId="12439" xr:uid="{00000000-0005-0000-0000-0000BA0E0000}"/>
    <cellStyle name="_อรรถวัฒน์_หนองกี่_1_ดร.พิเชษฐ_edit" xfId="12440" xr:uid="{00000000-0005-0000-0000-0000BB0E0000}"/>
    <cellStyle name="_อรรถวัฒน์_หนองกี่_1_ตัวอย่าง LBD" xfId="12441" xr:uid="{00000000-0005-0000-0000-0000BC0E0000}"/>
    <cellStyle name="_อรรถวัฒน์_หนองกี่_1_ถนนจันทน์-สมบูรณ์" xfId="12442" xr:uid="{00000000-0005-0000-0000-0000BD0E0000}"/>
    <cellStyle name="_อรรถวัฒน์_หนองกี่_1_ทบทวนTDR CAMC V.I.International 7-4-52" xfId="18434" xr:uid="{00000000-0005-0000-0000-0000BE0E0000}"/>
    <cellStyle name="_อรรถวัฒน์_หนองกี่_1_ธันยาภรณ์" xfId="12443" xr:uid="{00000000-0005-0000-0000-0000BF0E0000}"/>
    <cellStyle name="_อรรถวัฒน์_หนองกี่_1_นส วาสนา นิพพยะ" xfId="951" xr:uid="{00000000-0005-0000-0000-0000C00E0000}"/>
    <cellStyle name="_อรรถวัฒน์_หนองกี่_1_นางประพิมพ์ ศรีตระกูล และนายยุทธนา ศรีตระกูล " xfId="952" xr:uid="{00000000-0005-0000-0000-0000C10E0000}"/>
    <cellStyle name="_อรรถวัฒน์_หนองกี่_1_นางประพิมพ์ ศรีตระกูล และนายยุทธนา ศรีตระกูล  2" xfId="953" xr:uid="{00000000-0005-0000-0000-0000C20E0000}"/>
    <cellStyle name="_อรรถวัฒน์_หนองกี่_1_นางประพิมพ์ ศรีตระกูล และนายยุทธนา ศรีตระกูล  3" xfId="954" xr:uid="{00000000-0005-0000-0000-0000C30E0000}"/>
    <cellStyle name="_อรรถวัฒน์_หนองกี่_1_นางประพิมพ์ ศรีตระกูล และนายยุทธนา ศรีตระกูล  4" xfId="18435" xr:uid="{00000000-0005-0000-0000-0000C40E0000}"/>
    <cellStyle name="_อรรถวัฒน์_หนองกี่_1_นางประพิมพ์ ศรีตระกูล และนายยุทธนา ศรีตระกูล  5" xfId="18436" xr:uid="{00000000-0005-0000-0000-0000C50E0000}"/>
    <cellStyle name="_อรรถวัฒน์_หนองกี่_1_นางประพิมพ์ ศรีตระกูล และนายยุทธนา ศรีตระกูล _1" xfId="955" xr:uid="{00000000-0005-0000-0000-0000C60E0000}"/>
    <cellStyle name="_อรรถวัฒน์_หนองกี่_1_นางประไพ ชาติอนุลักษณ์" xfId="956" xr:uid="{00000000-0005-0000-0000-0000C70E0000}"/>
    <cellStyle name="_อรรถวัฒน์_หนองกี่_1_นายธวัชชัย เจริญชัยชนะกิจ" xfId="957" xr:uid="{00000000-0005-0000-0000-0000C80E0000}"/>
    <cellStyle name="_อรรถวัฒน์_หนองกี่_1_นายภูริพงศ์  รงศิริกุล" xfId="12444" xr:uid="{00000000-0005-0000-0000-0000C90E0000}"/>
    <cellStyle name="_อรรถวัฒน์_หนองกี่_1_แนบพะงัน 3" xfId="18437" xr:uid="{00000000-0005-0000-0000-0000CA0E0000}"/>
    <cellStyle name="_อรรถวัฒน์_หนองกี่_1_บจ.สยามโบกี้_LG ซอง" xfId="12445" xr:uid="{00000000-0005-0000-0000-0000CB0E0000}"/>
    <cellStyle name="_อรรถวัฒน์_หนองกี่_1_บจก.ลำพูนไชย" xfId="12446" xr:uid="{00000000-0005-0000-0000-0000CC0E0000}"/>
    <cellStyle name="_อรรถวัฒน์_หนองกี่_1_บริษัท เค.เอส.อี คอนสตรัคชั่น  จำกัด. Full From.ส่งพี่อู้ด." xfId="12447" xr:uid="{00000000-0005-0000-0000-0000CD0E0000}"/>
    <cellStyle name="_อรรถวัฒน์_หนองกี่_1_บริษัท ราชสีมาเพชรทวี จำกัด (เปลี่ยนแปลงอัตราดอกเบี้ย)" xfId="958" xr:uid="{00000000-0005-0000-0000-0000CE0E0000}"/>
    <cellStyle name="_อรรถวัฒน์_หนองกี่_1_บริษัท รุ่งเรืองพัฒนา ห้องเย็น ใหม่ ขอเพิ่ม" xfId="959" xr:uid="{00000000-0005-0000-0000-0000CF0E0000}"/>
    <cellStyle name="_อรรถวัฒน์_หนองกี่_1_บันทึก_โคราชพร็อพเพอร์ตี้" xfId="960" xr:uid="{00000000-0005-0000-0000-0000D00E0000}"/>
    <cellStyle name="_อรรถวัฒน์_หนองกี่_1_บันทึกข้อโต้แย้ง" xfId="961" xr:uid="{00000000-0005-0000-0000-0000D10E0000}"/>
    <cellStyle name="_อรรถวัฒน์_หนองกี่_1_บุญชู (หมู)" xfId="12448" xr:uid="{00000000-0005-0000-0000-0000D20E0000}"/>
    <cellStyle name="_อรรถวัฒน์_หนองกี่_1_ใบนำส่ง คณะอนุกรรมการสินเชื่อ" xfId="962" xr:uid="{00000000-0005-0000-0000-0000D30E0000}"/>
    <cellStyle name="_อรรถวัฒน์_หนองกี่_1_ปานดวงใจ" xfId="12449" xr:uid="{00000000-0005-0000-0000-0000D40E0000}"/>
    <cellStyle name="_อรรถวัฒน์_หนองกี่_1_เปลี่ยนแปลง - บจ.เอ็กเซลล์ฯ" xfId="12450" xr:uid="{00000000-0005-0000-0000-0000D50E0000}"/>
    <cellStyle name="_อรรถวัฒน์_หนองกี่_1_เปลี่ยนแปลง สินเจริญยางยนต์" xfId="963" xr:uid="{00000000-0005-0000-0000-0000D60E0000}"/>
    <cellStyle name="_อรรถวัฒน์_หนองกี่_1_เปลี่ยนแปลง-เอสซีแอลฯ" xfId="12451" xr:uid="{00000000-0005-0000-0000-0000D70E0000}"/>
    <cellStyle name="_อรรถวัฒน์_หนองกี่_1_มร.26 นพ.สุทัศน์" xfId="12452" xr:uid="{00000000-0005-0000-0000-0000D80E0000}"/>
    <cellStyle name="_อรรถวัฒน์_หนองกี่_1_มาดูซิA1-A3" xfId="12453" xr:uid="{00000000-0005-0000-0000-0000D90E0000}"/>
    <cellStyle name="_อรรถวัฒน์_หนองกี่_1_แลนด์ &amp; ดรีม (CA)" xfId="12454" xr:uid="{00000000-0005-0000-0000-0000DA0E0000}"/>
    <cellStyle name="_อรรถวัฒน์_หนองกี่_1_วันทนา ดุษฎีวณิชสุข" xfId="12455" xr:uid="{00000000-0005-0000-0000-0000DB0E0000}"/>
    <cellStyle name="_อรรถวัฒน์_หนองกี่_1_วิชัย อัศวจารุเดช" xfId="964" xr:uid="{00000000-0005-0000-0000-0000DC0E0000}"/>
    <cellStyle name="_อรรถวัฒน์_หนองกี่_1_วิเชียรไดนามิค3" xfId="12456" xr:uid="{00000000-0005-0000-0000-0000DD0E0000}"/>
    <cellStyle name="_อรรถวัฒน์_หนองกี่_1_วุฒิภัณฑ์-บางแค(ร้บรองเครดิต)" xfId="18438" xr:uid="{00000000-0005-0000-0000-0000DE0E0000}"/>
    <cellStyle name="_อรรถวัฒน์_หนองกี่_1_ศรีพัฒนกิจก่อสร้าง-new" xfId="12457" xr:uid="{00000000-0005-0000-0000-0000DF0E0000}"/>
    <cellStyle name="_อรรถวัฒน์_หนองกี่_1_อส6" xfId="965" xr:uid="{00000000-0005-0000-0000-0000E00E0000}"/>
    <cellStyle name="_อรรถวัฒน์_หนองกี่_1_อินโนวา ซอฟท์แวร์" xfId="12458" xr:uid="{00000000-0005-0000-0000-0000E10E0000}"/>
    <cellStyle name="_อรรถวัฒน์_หนองกี่_2" xfId="966" xr:uid="{00000000-0005-0000-0000-0000E20E0000}"/>
    <cellStyle name="_อรรถวัฒน์_หนองกี่_3" xfId="967" xr:uid="{00000000-0005-0000-0000-0000E30E0000}"/>
    <cellStyle name="_อรรถวัฒน์_หนองกี่_3 2" xfId="12459" xr:uid="{00000000-0005-0000-0000-0000E40E0000}"/>
    <cellStyle name="_อรรถวัฒน์_หนองกี่_3 3" xfId="12460" xr:uid="{00000000-0005-0000-0000-0000E50E0000}"/>
    <cellStyle name="_อรรถวัฒน์_หนองกี่_3_01 พ.ต.ท.สมชาย คงตั้งจิตต์_อพาร์ทเม้นท์ให้เช่า_เงินกู้ (L ซื้อตึก) Self Employed" xfId="968" xr:uid="{00000000-0005-0000-0000-0000E60E0000}"/>
    <cellStyle name="_อรรถวัฒน์_หนองกี่_3_01 พ.ต.ท.สมชาย คงตั้งจิตต์_อพาร์ทเม้นท์ให้เช่า_เงินกู้ (L ซื้อตึก) Self Employed 2" xfId="12461" xr:uid="{00000000-0005-0000-0000-0000E70E0000}"/>
    <cellStyle name="_อรรถวัฒน์_หนองกี่_3_01 พ.ต.ท.สมชาย คงตั้งจิตต์_อพาร์ทเม้นท์ให้เช่า_เงินกู้ (L ซื้อตึก) Self Employed 3" xfId="12462" xr:uid="{00000000-0005-0000-0000-0000E80E0000}"/>
    <cellStyle name="_อรรถวัฒน์_หนองกี่_3_01-21-51_MT บจ. เจ เอส จี" xfId="12463" xr:uid="{00000000-0005-0000-0000-0000E90E0000}"/>
    <cellStyle name="_อรรถวัฒน์_หนองกี่_3_02 นางเฟื่องฟ้า วสุธาสวัสดิ์ (เปลี่ยนแปลง)" xfId="969" xr:uid="{00000000-0005-0000-0000-0000EA0E0000}"/>
    <cellStyle name="_อรรถวัฒน์_หนองกี่_3_02 นางเฟื่องฟ้า วสุธาสวัสดิ์ (เปลี่ยนแปลง) 2" xfId="12464" xr:uid="{00000000-0005-0000-0000-0000EB0E0000}"/>
    <cellStyle name="_อรรถวัฒน์_หนองกี่_3_02 นางเฟื่องฟ้า วสุธาสวัสดิ์ (เปลี่ยนแปลง) 3" xfId="12465" xr:uid="{00000000-0005-0000-0000-0000EC0E0000}"/>
    <cellStyle name="_อรรถวัฒน์_หนองกี่_3_02 นางเฟื่องฟ้า วสุธาสวัสดิ์ (เปลี่ยนแปลง) 4" xfId="12466" xr:uid="{00000000-0005-0000-0000-0000ED0E0000}"/>
    <cellStyle name="_อรรถวัฒน์_หนองกี่_3_02 นางเฟื่องฟ้า วสุธาสวัสดิ์ (เปลี่ยนแปลง) 5" xfId="12467" xr:uid="{00000000-0005-0000-0000-0000EE0E0000}"/>
    <cellStyle name="_อรรถวัฒน์_หนองกี่_3_03 นางจิตต์ภักดีและนายนวพล" xfId="970" xr:uid="{00000000-0005-0000-0000-0000EF0E0000}"/>
    <cellStyle name="_อรรถวัฒน์_หนองกี่_3_03 นางจิตต์ภักดีและนายนวพล 2" xfId="12468" xr:uid="{00000000-0005-0000-0000-0000F00E0000}"/>
    <cellStyle name="_อรรถวัฒน์_หนองกี่_3_03 นางจิตต์ภักดีและนายนวพล 3" xfId="12469" xr:uid="{00000000-0005-0000-0000-0000F10E0000}"/>
    <cellStyle name="_อรรถวัฒน์_หนองกี่_3_03 นางจิตต์ภักดีและนายนวพล 4" xfId="12470" xr:uid="{00000000-0005-0000-0000-0000F20E0000}"/>
    <cellStyle name="_อรรถวัฒน์_หนองกี่_3_03 นางจิตต์ภักดีและนายนวพล 5" xfId="12471" xr:uid="{00000000-0005-0000-0000-0000F30E0000}"/>
    <cellStyle name="_อรรถวัฒน์_หนองกี่_3_03 นายอเนก เต็งเจริญ_ค้าของชำและข้าวสาร_สินเชื่อหมุนเวียน (OD) Self Employed" xfId="971" xr:uid="{00000000-0005-0000-0000-0000F40E0000}"/>
    <cellStyle name="_อรรถวัฒน์_หนองกี่_3_03 นายอเนก เต็งเจริญ_ค้าของชำและข้าวสาร_สินเชื่อหมุนเวียน (OD) Self Employed 2" xfId="12472" xr:uid="{00000000-0005-0000-0000-0000F50E0000}"/>
    <cellStyle name="_อรรถวัฒน์_หนองกี่_3_03 นายอเนก เต็งเจริญ_ค้าของชำและข้าวสาร_สินเชื่อหมุนเวียน (OD) Self Employed 3" xfId="12473" xr:uid="{00000000-0005-0000-0000-0000F60E0000}"/>
    <cellStyle name="_อรรถวัฒน์_หนองกี่_3_04 บจ.เอนเทค สิมิลัน_ค้าถังบำบัด_ค้ำประกันซื้อเชื่อ (LG)" xfId="972" xr:uid="{00000000-0005-0000-0000-0000F70E0000}"/>
    <cellStyle name="_อรรถวัฒน์_หนองกี่_3_04 บจ.เอนเทค สิมิลัน_ค้าถังบำบัด_ค้ำประกันซื้อเชื่อ (LG) 2" xfId="12474" xr:uid="{00000000-0005-0000-0000-0000F80E0000}"/>
    <cellStyle name="_อรรถวัฒน์_หนองกี่_3_04 บจ.เอนเทค สิมิลัน_ค้าถังบำบัด_ค้ำประกันซื้อเชื่อ (LG) 3" xfId="12475" xr:uid="{00000000-0005-0000-0000-0000F90E0000}"/>
    <cellStyle name="_อรรถวัฒน์_หนองกี่_3_04 บจ.เอนเทค สิมิลัน_ค้าถังบำบัด_ค้ำประกันซื้อเชื่อ (LG) 4" xfId="12476" xr:uid="{00000000-0005-0000-0000-0000FA0E0000}"/>
    <cellStyle name="_อรรถวัฒน์_หนองกี่_3_04 บจ.เอนเทค สิมิลัน_ค้าถังบำบัด_ค้ำประกันซื้อเชื่อ (LG) 5" xfId="12477" xr:uid="{00000000-0005-0000-0000-0000FB0E0000}"/>
    <cellStyle name="_อรรถวัฒน์_หนองกี่_3_04-10-49_นายแพทย์เศรษฐกานต์  อัตถากรพันธ์" xfId="12478" xr:uid="{00000000-0005-0000-0000-0000FC0E0000}"/>
    <cellStyle name="_อรรถวัฒน์_หนองกี่_3_05-10-49_บจ. เซฟ เทรด อินเตอร์เนชั่นแนล" xfId="12479" xr:uid="{00000000-0005-0000-0000-0000FD0E0000}"/>
    <cellStyle name="_อรรถวัฒน์_หนองกี่_3_05-31-49_Annual บจ.วี อาร์ พลาสติก" xfId="12480" xr:uid="{00000000-0005-0000-0000-0000FE0E0000}"/>
    <cellStyle name="_อรรถวัฒน์_หนองกี่_3_06-30-49_Annual บจ. ธนวรรณ การ์เม้นท์" xfId="12481" xr:uid="{00000000-0005-0000-0000-0000FF0E0000}"/>
    <cellStyle name="_อรรถวัฒน์_หนองกี่_3_07-25-49_Annual บจ. สมพลเบดดิ้ง แอนด์ แมทเทรส อินดัสตรี" xfId="12482" xr:uid="{00000000-0005-0000-0000-0000000F0000}"/>
    <cellStyle name="_อรรถวัฒน์_หนองกี่_3_11NOV_TDR-ลี้นำสินปี51-ไถ่ถอน-พี่ติ๊ก" xfId="18439" xr:uid="{00000000-0005-0000-0000-0000010F0000}"/>
    <cellStyle name="_อรรถวัฒน์_หนองกี่_3_13 แบบฟอร์มจัดชั้น Qualitative" xfId="973" xr:uid="{00000000-0005-0000-0000-0000020F0000}"/>
    <cellStyle name="_อรรถวัฒน์_หนองกี่_3_13 แบบฟอร์มจัดชั้น Qualitative 2" xfId="12483" xr:uid="{00000000-0005-0000-0000-0000030F0000}"/>
    <cellStyle name="_อรรถวัฒน์_หนองกี่_3_13 แบบฟอร์มจัดชั้น Qualitative 3" xfId="12484" xr:uid="{00000000-0005-0000-0000-0000040F0000}"/>
    <cellStyle name="_อรรถวัฒน์_หนองกี่_3_13 หจก.ส.ชุ่มชัย ซัพพลาย" xfId="974" xr:uid="{00000000-0005-0000-0000-0000050F0000}"/>
    <cellStyle name="_อรรถวัฒน์_หนองกี่_3_13 หจก.ส.ชุ่มชัย ซัพพลาย 2" xfId="12485" xr:uid="{00000000-0005-0000-0000-0000060F0000}"/>
    <cellStyle name="_อรรถวัฒน์_หนองกี่_3_13 หจก.ส.ชุ่มชัย ซัพพลาย 3" xfId="12486" xr:uid="{00000000-0005-0000-0000-0000070F0000}"/>
    <cellStyle name="_อรรถวัฒน์_หนองกี่_3_13 หจก.ส.ชุ่มชัย ซัพพลาย 4" xfId="12487" xr:uid="{00000000-0005-0000-0000-0000080F0000}"/>
    <cellStyle name="_อรรถวัฒน์_หนองกี่_3_13 หจก.ส.ชุ่มชัย ซัพพลาย 5" xfId="12488" xr:uid="{00000000-0005-0000-0000-0000090F0000}"/>
    <cellStyle name="_อรรถวัฒน์_หนองกี่_3_164สหกรณ์ออมทรัพย์หน่วยบัญชาการสงครามพิเศษ จำกัด" xfId="975" xr:uid="{00000000-0005-0000-0000-00000A0F0000}"/>
    <cellStyle name="_อรรถวัฒน์_หนองกี่_3_17 พลตรีพรเทพและนางมัณฑนา" xfId="976" xr:uid="{00000000-0005-0000-0000-00000B0F0000}"/>
    <cellStyle name="_อรรถวัฒน์_หนองกี่_3_17 พลตรีพรเทพและนางมัณฑนา 2" xfId="12489" xr:uid="{00000000-0005-0000-0000-00000C0F0000}"/>
    <cellStyle name="_อรรถวัฒน์_หนองกี่_3_17 พลตรีพรเทพและนางมัณฑนา 3" xfId="12490" xr:uid="{00000000-0005-0000-0000-00000D0F0000}"/>
    <cellStyle name="_อรรถวัฒน์_หนองกี่_3_31 นายสมชาย รุ่งตระกูลชัย" xfId="977" xr:uid="{00000000-0005-0000-0000-00000E0F0000}"/>
    <cellStyle name="_อรรถวัฒน์_หนองกี่_3_31 นายสมชาย รุ่งตระกูลชัย 2" xfId="12491" xr:uid="{00000000-0005-0000-0000-00000F0F0000}"/>
    <cellStyle name="_อรรถวัฒน์_หนองกี่_3_31 นายสมชาย รุ่งตระกูลชัย 3" xfId="12492" xr:uid="{00000000-0005-0000-0000-0000100F0000}"/>
    <cellStyle name="_อรรถวัฒน์_หนองกี่_3_31 นายสมชาย รุ่งตระกูลชัย 4" xfId="12493" xr:uid="{00000000-0005-0000-0000-0000110F0000}"/>
    <cellStyle name="_อรรถวัฒน์_หนองกี่_3_31 นายสมชาย รุ่งตระกูลชัย 5" xfId="12494" xr:uid="{00000000-0005-0000-0000-0000120F0000}"/>
    <cellStyle name="_อรรถวัฒน์_หนองกี่_3_505_Graph" xfId="978" xr:uid="{00000000-0005-0000-0000-0000130F0000}"/>
    <cellStyle name="_อรรถวัฒน์_หนองกี่_3_505_Graph 2" xfId="12495" xr:uid="{00000000-0005-0000-0000-0000140F0000}"/>
    <cellStyle name="_อรรถวัฒน์_หนองกี่_3_505_Graph 3" xfId="12496" xr:uid="{00000000-0005-0000-0000-0000150F0000}"/>
    <cellStyle name="_อรรถวัฒน์_หนองกี่_3_505_Graph10" xfId="979" xr:uid="{00000000-0005-0000-0000-0000160F0000}"/>
    <cellStyle name="_อรรถวัฒน์_หนองกี่_3_505_Graph10 2" xfId="12497" xr:uid="{00000000-0005-0000-0000-0000170F0000}"/>
    <cellStyle name="_อรรถวัฒน์_หนองกี่_3_505_Graph10 3" xfId="12498" xr:uid="{00000000-0005-0000-0000-0000180F0000}"/>
    <cellStyle name="_อรรถวัฒน์_หนองกี่_3_5นายประสิทธิ์นางณรรฐวรรณประภัสสรพิทยา(2)" xfId="980" xr:uid="{00000000-0005-0000-0000-0000190F0000}"/>
    <cellStyle name="_อรรถวัฒน์_หนองกี่_3_AN บจก.ไทยโมโนเรล . NEW." xfId="12499" xr:uid="{00000000-0005-0000-0000-00001A0F0000}"/>
    <cellStyle name="_อรรถวัฒน์_หนองกี่_3_Ann โรงงานสมุดฯ" xfId="12500" xr:uid="{00000000-0005-0000-0000-00001B0F0000}"/>
    <cellStyle name="_อรรถวัฒน์_หนองกี่_3_Book1" xfId="12501" xr:uid="{00000000-0005-0000-0000-00001C0F0000}"/>
    <cellStyle name="_อรรถวัฒน์_หนองกี่_3_Book2" xfId="12502" xr:uid="{00000000-0005-0000-0000-00001D0F0000}"/>
    <cellStyle name="_อรรถวัฒน์_หนองกี่_3_CA Midcap_บจ.วิจิตรณรงค์ งานหินกอง" xfId="12503" xr:uid="{00000000-0005-0000-0000-00001E0F0000}"/>
    <cellStyle name="_อรรถวัฒน์_หนองกี่_3_CA Platinum 28 ตค48" xfId="12504" xr:uid="{00000000-0005-0000-0000-00001F0F0000}"/>
    <cellStyle name="_อรรถวัฒน์_หนองกี่_3_CA SMALLCAP_เค.เอ็ม.พร๊อพเพอร์ตี้_ปป49" xfId="12505" xr:uid="{00000000-0005-0000-0000-0000200F0000}"/>
    <cellStyle name="_อรรถวัฒน์_หนองกี่_3_CA SMALLCAP_พาณิชย์  นพ.สุทัศน์" xfId="12506" xr:uid="{00000000-0005-0000-0000-0000210F0000}"/>
    <cellStyle name="_อรรถวัฒน์_หนองกี่_3_CA SMALLCAP_พาณิชย์  นายอิทธิพงศ์ นิมิตชูชัย" xfId="12507" xr:uid="{00000000-0005-0000-0000-0000220F0000}"/>
    <cellStyle name="_อรรถวัฒน์_หนองกี่_3_CA SMALLCAP_พาณิชย์  บจ.หยี่ต๋า" xfId="12508" xr:uid="{00000000-0005-0000-0000-0000230F0000}"/>
    <cellStyle name="_อรรถวัฒน์_หนองกี่_3_CA SMALLCAP_พาส409เอ็นจิเนียริ่ง_สุขุมวิทสำโรง" xfId="12509" xr:uid="{00000000-0005-0000-0000-0000240F0000}"/>
    <cellStyle name="_อรรถวัฒน์_หนองกี่_3_CA SMALLCAP_มัชรูม_ธาตุทอง" xfId="12510" xr:uid="{00000000-0005-0000-0000-0000250F0000}"/>
    <cellStyle name="_อรรถวัฒน์_หนองกี่_3_CA SMALLCAP_มัชรูม_ธาตุทอง_CA SMALLCAP_ยูทีพลาสติก_ปป" xfId="12511" xr:uid="{00000000-0005-0000-0000-0000260F0000}"/>
    <cellStyle name="_อรรถวัฒน์_หนองกี่_3_CA SMALLCAP_มัชรูม_ธาตุทอง_CA SMALLCAP_ศิริพงษ์ผลิตภัณฑ์ซิเมนต์" xfId="12512" xr:uid="{00000000-0005-0000-0000-0000270F0000}"/>
    <cellStyle name="_อรรถวัฒน์_หนองกี่_3_CA SMALLCAP_มัชรูม_ธาตุทอง_CA SMALLCAP_ศิริพงษ์ผลิตภัณฑ์ซิเมนต์_ปป" xfId="12513" xr:uid="{00000000-0005-0000-0000-0000280F0000}"/>
    <cellStyle name="_อรรถวัฒน์_หนองกี่_3_CA SMALLCAP_มัชรูม_ธาตุทอง_Self Employ_อภิชัย" xfId="12514" xr:uid="{00000000-0005-0000-0000-0000290F0000}"/>
    <cellStyle name="_อรรถวัฒน์_หนองกี่_3_CA SMALLCAP_มัชรูม_ธาตุทอง_บีเอ็มลักกี้2" xfId="12515" xr:uid="{00000000-0005-0000-0000-00002A0F0000}"/>
    <cellStyle name="_อรรถวัฒน์_หนองกี่_3_CA SMALLCAP_ศรีพัฒนกิจก่อสร้าง" xfId="12516" xr:uid="{00000000-0005-0000-0000-00002B0F0000}"/>
    <cellStyle name="_อรรถวัฒน์_หนองกี่_3_CA SMALLCAP_ศิริพงษ์ผลิตภัณฑ์ซิเมนต์" xfId="12517" xr:uid="{00000000-0005-0000-0000-00002C0F0000}"/>
    <cellStyle name="_อรรถวัฒน์_หนองกี่_3_CA SMALLCAP_สินีนาฎ" xfId="12518" xr:uid="{00000000-0005-0000-0000-00002D0F0000}"/>
    <cellStyle name="_อรรถวัฒน์_หนองกี่_3_CA SMALLCAP_หจก_จีกู๊ดวัน" xfId="12519" xr:uid="{00000000-0005-0000-0000-00002E0F0000}"/>
    <cellStyle name="_อรรถวัฒน์_หนองกี่_3_CA SMALLCAP_เอสวีเอ็นจิเนียริ่ง" xfId="12520" xr:uid="{00000000-0005-0000-0000-00002F0F0000}"/>
    <cellStyle name="_อรรถวัฒน์_หนองกี่_3_CA_Mid Cap สกายไลน์ แลบฯ" xfId="12523" xr:uid="{00000000-0005-0000-0000-0000330F0000}"/>
    <cellStyle name="_อรรถวัฒน์_หนองกี่_3_CA_บริษัท 505 โภคภัณฑ์ จำกัด และในเครือ" xfId="982" xr:uid="{00000000-0005-0000-0000-0000340F0000}"/>
    <cellStyle name="_อรรถวัฒน์_หนองกี่_3_CA_บริษัท 505 โภคภัณฑ์ จำกัด และในเครือ 2" xfId="12524" xr:uid="{00000000-0005-0000-0000-0000350F0000}"/>
    <cellStyle name="_อรรถวัฒน์_หนองกี่_3_CA_บริษัท 505 โภคภัณฑ์ จำกัด และในเครือ 3" xfId="12525" xr:uid="{00000000-0005-0000-0000-0000360F0000}"/>
    <cellStyle name="_อรรถวัฒน์_หนองกี่_3_CA_บริษัทฯพงษ์อินทัช" xfId="12526" xr:uid="{00000000-0005-0000-0000-0000370F0000}"/>
    <cellStyle name="_อรรถวัฒน์_หนองกี่_3_CA.สดชื่นเคมี" xfId="981" xr:uid="{00000000-0005-0000-0000-0000300F0000}"/>
    <cellStyle name="_อรรถวัฒน์_หนองกี่_3_CA.สดชื่นเคมี 2" xfId="12521" xr:uid="{00000000-0005-0000-0000-0000310F0000}"/>
    <cellStyle name="_อรรถวัฒน์_หนองกี่_3_CA.สดชื่นเคมี 3" xfId="12522" xr:uid="{00000000-0005-0000-0000-0000320F0000}"/>
    <cellStyle name="_อรรถวัฒน์_หนองกี่_3_CAMC_2009_แบล็ก ทิป ไดวิ่ง-ฟอร์มใหม่." xfId="18440" xr:uid="{00000000-0005-0000-0000-0000380F0000}"/>
    <cellStyle name="_อรรถวัฒน์_หนองกี่_3_cfกำลังการผลิต อโยธยา ฟู้ด 1" xfId="983" xr:uid="{00000000-0005-0000-0000-0000390F0000}"/>
    <cellStyle name="_อรรถวัฒน์_หนองกี่_3_CJ03-0000 บจ แอพพลายเค็ม (ป)" xfId="984" xr:uid="{00000000-0005-0000-0000-00003A0F0000}"/>
    <cellStyle name="_อรรถวัฒน์_หนองกี่_3_CJ03-0000 บจ แอพพลายเค็ม (ป) 2" xfId="12527" xr:uid="{00000000-0005-0000-0000-00003B0F0000}"/>
    <cellStyle name="_อรรถวัฒน์_หนองกี่_3_CJ03-0000 บจ แอพพลายเค็ม (ป) 3" xfId="12528" xr:uid="{00000000-0005-0000-0000-00003C0F0000}"/>
    <cellStyle name="_อรรถวัฒน์_หนองกี่_3_CRR_นายนิพนธ์  รจเรขไพจิต" xfId="12529" xr:uid="{00000000-0005-0000-0000-00003D0F0000}"/>
    <cellStyle name="_อรรถวัฒน์_หนองกี่_3_Feb09-ลี้นำสิน ปี52-พี่ติ๊ก" xfId="18441" xr:uid="{00000000-0005-0000-0000-00003E0F0000}"/>
    <cellStyle name="_อรรถวัฒน์_หนองกี่_3_Form CA for SME over 35 MB_160709(1)" xfId="985" xr:uid="{00000000-0005-0000-0000-00003F0F0000}"/>
    <cellStyle name="_อรรถวัฒน์_หนองกี่_3_Form CA for SME over 35 MB_160709(1) 2" xfId="12530" xr:uid="{00000000-0005-0000-0000-0000400F0000}"/>
    <cellStyle name="_อรรถวัฒน์_หนองกี่_3_Form CA for SME over 35 MB_160709(1) 3" xfId="12531" xr:uid="{00000000-0005-0000-0000-0000410F0000}"/>
    <cellStyle name="_อรรถวัฒน์_หนองกี่_3_Form CA for SME over 35 MB_160709(1) 4" xfId="12532" xr:uid="{00000000-0005-0000-0000-0000420F0000}"/>
    <cellStyle name="_อรรถวัฒน์_หนองกี่_3_Form CA for SME over 35 MB_160709(1) 5" xfId="12533" xr:uid="{00000000-0005-0000-0000-0000430F0000}"/>
    <cellStyle name="_อรรถวัฒน์_หนองกี่_3_FROM_Qualitative ระเบียบ42_50" xfId="12534" xr:uid="{00000000-0005-0000-0000-0000440F0000}"/>
    <cellStyle name="_อรรถวัฒน์_หนองกี่_3_Maduzi spreadsheet" xfId="12535" xr:uid="{00000000-0005-0000-0000-0000450F0000}"/>
    <cellStyle name="_อรรถวัฒน์_หนองกี่_3_Q วัฒนาฯ 2011" xfId="18442" xr:uid="{00000000-0005-0000-0000-0000460F0000}"/>
    <cellStyle name="_อรรถวัฒน์_หนองกี่_3_Self_ลัดดา_ขายของเด็กเล่น_วังบูรพา" xfId="986" xr:uid="{00000000-0005-0000-0000-0000480F0000}"/>
    <cellStyle name="_อรรถวัฒน์_หนองกี่_3_self- นายชวลิตฯ" xfId="12536" xr:uid="{00000000-0005-0000-0000-0000470F0000}"/>
    <cellStyle name="_อรรถวัฒน์_หนองกี่_3_SME_บจ.เจ้าคุณ พาสท์แอนด์เซอร์วิส_ซ่อมรถยกง_หัวตะเข้ลาดกระบัง" xfId="987" xr:uid="{00000000-0005-0000-0000-0000490F0000}"/>
    <cellStyle name="_อรรถวัฒน์_หนองกี่_3_SME_บจ.เชิงชัย_รับเหมาก่อสร้าง__แจ้งวัฒนะ" xfId="988" xr:uid="{00000000-0005-0000-0000-00004A0F0000}"/>
    <cellStyle name="_อรรถวัฒน์_หนองกี่_3_SME_บจ.ดานิลี่ ฟาร์ อีสต์_ผลิตโครงสร้างโลหะ_สะพานควาย" xfId="989" xr:uid="{00000000-0005-0000-0000-00004B0F0000}"/>
    <cellStyle name="_อรรถวัฒน์_หนองกี่_3_SME_บจ.ดานิลี่ ฟาร์ อีสต์_ผลิตโครงสร้างโลหะ_สะพานควาย_01-21-51_MT บจ. เจ เอส จี" xfId="12537" xr:uid="{00000000-0005-0000-0000-00004C0F0000}"/>
    <cellStyle name="_อรรถวัฒน์_หนองกี่_3_SME_บจ.ดานิลี่ ฟาร์ อีสต์_ผลิตโครงสร้างโลหะ_สะพานควาย_FROM_Qualitative ระเบียบ42_50" xfId="12538" xr:uid="{00000000-0005-0000-0000-00004D0F0000}"/>
    <cellStyle name="_อรรถวัฒน์_หนองกี่_3_SME_บจ.บีทามส์ โซลูชั่น_ออกแบบติดตั้งระบบบำรุงรักษา_ย่อยคลองตัน" xfId="990" xr:uid="{00000000-0005-0000-0000-00004E0F0000}"/>
    <cellStyle name="_อรรถวัฒน์_หนองกี่_3_SME_บจ.รักษ์วิศวกรรม_รับจ้างวางระบบ_สี่แยกอ่อนนุช" xfId="991" xr:uid="{00000000-0005-0000-0000-00004F0F0000}"/>
    <cellStyle name="_อรรถวัฒน์_หนองกี่_3_SME_บจ.ส.วารินบริการ_ปั๊มน้ำมัน_ธรรมศาสตร์รังสิต" xfId="992" xr:uid="{00000000-0005-0000-0000-0000500F0000}"/>
    <cellStyle name="_อรรถวัฒน์_หนองกี่_3_Spread Sheet SEM1" xfId="12539" xr:uid="{00000000-0005-0000-0000-0000510F0000}"/>
    <cellStyle name="_อรรถวัฒน์_หนองกี่_3_Spread Sheet SME3.1" xfId="12540" xr:uid="{00000000-0005-0000-0000-0000520F0000}"/>
    <cellStyle name="_อรรถวัฒน์_หนองกี่_3_TDR CAMC V.I.International 7-4-255244(ต.ย.)" xfId="18443" xr:uid="{00000000-0005-0000-0000-0000530F0000}"/>
    <cellStyle name="_อรรถวัฒน์_หนองกี่_3_TDR CAMC เพทาย 2009" xfId="18444" xr:uid="{00000000-0005-0000-0000-0000540F0000}"/>
    <cellStyle name="_อรรถวัฒน์_หนองกี่_3_TDR09072552" xfId="18445" xr:uid="{00000000-0005-0000-0000-0000550F0000}"/>
    <cellStyle name="_อรรถวัฒน์_หนองกี่_3_กลุ่ม วาย บี อาร์เค-ธ.ค.51" xfId="18446" xr:uid="{00000000-0005-0000-0000-0000560F0000}"/>
    <cellStyle name="_อรรถวัฒน์_หนองกี่_3_ซิกม่าดีไซน์1" xfId="12541" xr:uid="{00000000-0005-0000-0000-0000570F0000}"/>
    <cellStyle name="_อรรถวัฒน์_หนองกี่_3_เซไกคัลเลอร์" xfId="12542" xr:uid="{00000000-0005-0000-0000-0000580F0000}"/>
    <cellStyle name="_อรรถวัฒน์_หนองกี่_3_ดร.พิเชษฐ_edit" xfId="12543" xr:uid="{00000000-0005-0000-0000-0000590F0000}"/>
    <cellStyle name="_อรรถวัฒน์_หนองกี่_3_ดับเบิ้ลโกลด์2" xfId="12544" xr:uid="{00000000-0005-0000-0000-00005A0F0000}"/>
    <cellStyle name="_อรรถวัฒน์_หนองกี่_3_ตัวอย่าง LBD" xfId="12545" xr:uid="{00000000-0005-0000-0000-00005B0F0000}"/>
    <cellStyle name="_อรรถวัฒน์_หนองกี่_3_ถนนจันทน์-สมบูรณ์" xfId="12546" xr:uid="{00000000-0005-0000-0000-00005C0F0000}"/>
    <cellStyle name="_อรรถวัฒน์_หนองกี่_3_ทบทวนTDR CAMC V.I.International 7-4-52" xfId="18447" xr:uid="{00000000-0005-0000-0000-00005D0F0000}"/>
    <cellStyle name="_อรรถวัฒน์_หนองกี่_3_ธันยาภรณ์" xfId="12547" xr:uid="{00000000-0005-0000-0000-00005E0F0000}"/>
    <cellStyle name="_อรรถวัฒน์_หนองกี่_3_นส วาสนา นิพพยะ" xfId="993" xr:uid="{00000000-0005-0000-0000-00005F0F0000}"/>
    <cellStyle name="_อรรถวัฒน์_หนองกี่_3_นายธวัชชัย เจริญชัยชนะกิจ" xfId="994" xr:uid="{00000000-0005-0000-0000-0000600F0000}"/>
    <cellStyle name="_อรรถวัฒน์_หนองกี่_3_นายภูริพงศ์  รงศิริกุล" xfId="12548" xr:uid="{00000000-0005-0000-0000-0000610F0000}"/>
    <cellStyle name="_อรรถวัฒน์_หนองกี่_3_แนบพะงัน 3" xfId="18448" xr:uid="{00000000-0005-0000-0000-0000620F0000}"/>
    <cellStyle name="_อรรถวัฒน์_หนองกี่_3_บจ.สยามโบกี้_LG ซอง" xfId="12549" xr:uid="{00000000-0005-0000-0000-0000630F0000}"/>
    <cellStyle name="_อรรถวัฒน์_หนองกี่_3_บจก.ลำพูนไชย" xfId="12550" xr:uid="{00000000-0005-0000-0000-0000640F0000}"/>
    <cellStyle name="_อรรถวัฒน์_หนองกี่_3_บริษัท เค.เอส.อี คอนสตรัคชั่น  จำกัด. Full From.ส่งพี่อู้ด." xfId="12551" xr:uid="{00000000-0005-0000-0000-0000650F0000}"/>
    <cellStyle name="_อรรถวัฒน์_หนองกี่_3_บุญชู (หมู)" xfId="12552" xr:uid="{00000000-0005-0000-0000-0000660F0000}"/>
    <cellStyle name="_อรรถวัฒน์_หนองกี่_3_ปานดวงใจ" xfId="12553" xr:uid="{00000000-0005-0000-0000-0000670F0000}"/>
    <cellStyle name="_อรรถวัฒน์_หนองกี่_3_เปลี่ยนแปลง - บจ.เอ็กเซลล์ฯ" xfId="12554" xr:uid="{00000000-0005-0000-0000-0000680F0000}"/>
    <cellStyle name="_อรรถวัฒน์_หนองกี่_3_เปลี่ยนแปลง-เอสซีแอลฯ" xfId="12555" xr:uid="{00000000-0005-0000-0000-0000690F0000}"/>
    <cellStyle name="_อรรถวัฒน์_หนองกี่_3_มร.26 นพ.สุทัศน์" xfId="12556" xr:uid="{00000000-0005-0000-0000-00006A0F0000}"/>
    <cellStyle name="_อรรถวัฒน์_หนองกี่_3_มาดูซิA1-A3" xfId="12557" xr:uid="{00000000-0005-0000-0000-00006B0F0000}"/>
    <cellStyle name="_อรรถวัฒน์_หนองกี่_3_แลนด์ &amp; ดรีม (CA)" xfId="12558" xr:uid="{00000000-0005-0000-0000-00006C0F0000}"/>
    <cellStyle name="_อรรถวัฒน์_หนองกี่_3_วันทนา ดุษฎีวณิชสุข" xfId="12559" xr:uid="{00000000-0005-0000-0000-00006D0F0000}"/>
    <cellStyle name="_อรรถวัฒน์_หนองกี่_3_วิเชียรไดนามิค3" xfId="12560" xr:uid="{00000000-0005-0000-0000-00006E0F0000}"/>
    <cellStyle name="_อรรถวัฒน์_หนองกี่_3_วุฒิภัณฑ์-บางแค(ร้บรองเครดิต)" xfId="18449" xr:uid="{00000000-0005-0000-0000-00006F0F0000}"/>
    <cellStyle name="_อรรถวัฒน์_หนองกี่_3_ศรีพัฒนกิจก่อสร้าง-new" xfId="12561" xr:uid="{00000000-0005-0000-0000-0000700F0000}"/>
    <cellStyle name="_อรรถวัฒน์_หนองกี่_3_อส6" xfId="995" xr:uid="{00000000-0005-0000-0000-0000710F0000}"/>
    <cellStyle name="_อรรถวัฒน์_หนองกี่_3_อินโนวา ซอฟท์แวร์" xfId="12562" xr:uid="{00000000-0005-0000-0000-0000720F0000}"/>
    <cellStyle name="_อ้อมน้อย-พัฒนาอิควิพเม้นท์" xfId="12563" xr:uid="{00000000-0005-0000-0000-0000730F0000}"/>
    <cellStyle name="_เอกสารแนบ 8 Policy &amp; Underwriting Guideline Checklist" xfId="996" xr:uid="{00000000-0005-0000-0000-0000740F0000}"/>
    <cellStyle name="_เอกสารแนบกิจการในกลุ่มอีซูซุระนอง" xfId="18450" xr:uid="{00000000-0005-0000-0000-0000750F0000}"/>
    <cellStyle name="_개발부품확보계획1차1210" xfId="18451" xr:uid="{00000000-0005-0000-0000-0000760F0000}"/>
    <cellStyle name="_개발부품확보계획2차1210" xfId="18452" xr:uid="{00000000-0005-0000-0000-0000770F0000}"/>
    <cellStyle name="?" xfId="12" xr:uid="{00000000-0005-0000-0000-00002B000000}"/>
    <cellStyle name="? 2" xfId="9734" xr:uid="{00000000-0005-0000-0000-00002C000000}"/>
    <cellStyle name="? 2 2" xfId="9735" xr:uid="{00000000-0005-0000-0000-00002D000000}"/>
    <cellStyle name="? 2 3" xfId="9736" xr:uid="{00000000-0005-0000-0000-00002E000000}"/>
    <cellStyle name="? 2 4" xfId="9737" xr:uid="{00000000-0005-0000-0000-00002F000000}"/>
    <cellStyle name="? 2 5" xfId="9738" xr:uid="{00000000-0005-0000-0000-000030000000}"/>
    <cellStyle name="? 3" xfId="9739" xr:uid="{00000000-0005-0000-0000-000031000000}"/>
    <cellStyle name="? 4" xfId="9740" xr:uid="{00000000-0005-0000-0000-000032000000}"/>
    <cellStyle name="? 5" xfId="9741" xr:uid="{00000000-0005-0000-0000-000033000000}"/>
    <cellStyle name="? 6" xfId="10700" xr:uid="{00000000-0005-0000-0000-000034000000}"/>
    <cellStyle name="?_x0001_?" xfId="13" xr:uid="{00000000-0005-0000-0000-000035000000}"/>
    <cellStyle name="??&amp;O?&amp;H?_x0008__x000f__x0007_?_x0007__x0001__x0001_" xfId="17675" xr:uid="{00000000-0005-0000-0000-000036000000}"/>
    <cellStyle name="_x0013_??A_x0013_??A_x0013_??A_x0013_??A_x0013_??A_x0013_??A_x0013_??A_x0013_??A_x0013_??A_x0013_??A_x0013_??A_x0013_??A_x0013_??A_x0013_??A_x0013_??A_x0014_??A_x0014_" xfId="14" xr:uid="{00000000-0005-0000-0000-000037000000}"/>
    <cellStyle name="_x0013_??A_x0013_??A_x0013_??A_x0013_??A_x0013_??A_x0013_??A_x0013_??A_x0013_??A_x0013_??A_x0013_??A_x0013_??A_x0013_??A_x0013_??A_x0013_??A_x0013_??A_x0014_??A_x0014_ 10" xfId="10701" xr:uid="{00000000-0005-0000-0000-000039000000}"/>
    <cellStyle name="_x0013_??A_x0013_??A_x0013_??A_x0013_??A_x0013_??A_x0013_??A_x0013_??A_x0013_??A_x0013_??A_x0013_??A_x0013_??A_x0013_??A_x0013_??A_x0013_??A_x0013_??A_x0014_??A_x0014_ 11" xfId="10702" xr:uid="{00000000-0005-0000-0000-00003B000000}"/>
    <cellStyle name="_x0013_??A_x0013_??A_x0013_??A_x0013_??A_x0013_??A_x0013_??A_x0013_??A_x0013_??A_x0013_??A_x0013_??A_x0013_??A_x0013_??A_x0013_??A_x0013_??A_x0013_??A_x0014_??A_x0014_ 12" xfId="10703" xr:uid="{00000000-0005-0000-0000-00003D000000}"/>
    <cellStyle name="_x0013_??A_x0013_??A_x0013_??A_x0013_??A_x0013_??A_x0013_??A_x0013_??A_x0013_??A_x0013_??A_x0013_??A_x0013_??A_x0013_??A_x0013_??A_x0013_??A_x0013_??A_x0014_??A_x0014_ 13" xfId="10704" xr:uid="{00000000-0005-0000-0000-00003F000000}"/>
    <cellStyle name="_x0013_??A_x0013_??A_x0013_??A_x0013_??A_x0013_??A_x0013_??A_x0013_??A_x0013_??A_x0013_??A_x0013_??A_x0013_??A_x0013_??A_x0013_??A_x0013_??A_x0013_??A_x0014_??A_x0014_ 14" xfId="10705" xr:uid="{00000000-0005-0000-0000-000041000000}"/>
    <cellStyle name="_x0013_??A_x0013_??A_x0013_??A_x0013_??A_x0013_??A_x0013_??A_x0013_??A_x0013_??A_x0013_??A_x0013_??A_x0013_??A_x0013_??A_x0013_??A_x0013_??A_x0013_??A_x0014_??A_x0014_ 15" xfId="10706" xr:uid="{00000000-0005-0000-0000-000043000000}"/>
    <cellStyle name="_x0013_??A_x0013_??A_x0013_??A_x0013_??A_x0013_??A_x0013_??A_x0013_??A_x0013_??A_x0013_??A_x0013_??A_x0013_??A_x0013_??A_x0013_??A_x0013_??A_x0013_??A_x0014_??A_x0014_ 16" xfId="10707" xr:uid="{00000000-0005-0000-0000-000045000000}"/>
    <cellStyle name="_x0013_??A_x0013_??A_x0013_??A_x0013_??A_x0013_??A_x0013_??A_x0013_??A_x0013_??A_x0013_??A_x0013_??A_x0013_??A_x0013_??A_x0013_??A_x0013_??A_x0013_??A_x0014_??A_x0014_ 17" xfId="10708" xr:uid="{00000000-0005-0000-0000-000047000000}"/>
    <cellStyle name="_x0013_??A_x0013_??A_x0013_??A_x0013_??A_x0013_??A_x0013_??A_x0013_??A_x0013_??A_x0013_??A_x0013_??A_x0013_??A_x0013_??A_x0013_??A_x0013_??A_x0013_??A_x0014_??A_x0014_ 18" xfId="10709" xr:uid="{00000000-0005-0000-0000-000049000000}"/>
    <cellStyle name="_x0013_??A_x0013_??A_x0013_??A_x0013_??A_x0013_??A_x0013_??A_x0013_??A_x0013_??A_x0013_??A_x0013_??A_x0013_??A_x0013_??A_x0013_??A_x0013_??A_x0013_??A_x0014_??A_x0014_ 19" xfId="10710" xr:uid="{00000000-0005-0000-0000-00004B000000}"/>
    <cellStyle name="_x0013_??A_x0013_??A_x0013_??A_x0013_??A_x0013_??A_x0013_??A_x0013_??A_x0013_??A_x0013_??A_x0013_??A_x0013_??A_x0013_??A_x0013_??A_x0013_??A_x0013_??A_x0014_??A_x0014_ 2" xfId="10711" xr:uid="{00000000-0005-0000-0000-00004D000000}"/>
    <cellStyle name="_x0013_??A_x0013_??A_x0013_??A_x0013_??A_x0013_??A_x0013_??A_x0013_??A_x0013_??A_x0013_??A_x0013_??A_x0013_??A_x0013_??A_x0013_??A_x0013_??A_x0013_??A_x0014_??A_x0014_ 2 2" xfId="17676" xr:uid="{00000000-0005-0000-0000-00004F000000}"/>
    <cellStyle name="_x0013_??A_x0013_??A_x0013_??A_x0013_??A_x0013_??A_x0013_??A_x0013_??A_x0013_??A_x0013_??A_x0013_??A_x0013_??A_x0013_??A_x0013_??A_x0013_??A_x0013_??A_x0014_??A_x0014_ 20" xfId="10712" xr:uid="{00000000-0005-0000-0000-000051000000}"/>
    <cellStyle name="_x0013_??A_x0013_??A_x0013_??A_x0013_??A_x0013_??A_x0013_??A_x0013_??A_x0013_??A_x0013_??A_x0013_??A_x0013_??A_x0013_??A_x0013_??A_x0013_??A_x0013_??A_x0014_??A_x0014_ 21" xfId="10713" xr:uid="{00000000-0005-0000-0000-000053000000}"/>
    <cellStyle name="_x0013_??A_x0013_??A_x0013_??A_x0013_??A_x0013_??A_x0013_??A_x0013_??A_x0013_??A_x0013_??A_x0013_??A_x0013_??A_x0013_??A_x0013_??A_x0013_??A_x0013_??A_x0014_??A_x0014_ 3" xfId="10714" xr:uid="{00000000-0005-0000-0000-000055000000}"/>
    <cellStyle name="_x0013_??A_x0013_??A_x0013_??A_x0013_??A_x0013_??A_x0013_??A_x0013_??A_x0013_??A_x0013_??A_x0013_??A_x0013_??A_x0013_??A_x0013_??A_x0013_??A_x0013_??A_x0014_??A_x0014_ 3 2" xfId="17677" xr:uid="{00000000-0005-0000-0000-000057000000}"/>
    <cellStyle name="_x0013_??A_x0013_??A_x0013_??A_x0013_??A_x0013_??A_x0013_??A_x0013_??A_x0013_??A_x0013_??A_x0013_??A_x0013_??A_x0013_??A_x0013_??A_x0013_??A_x0013_??A_x0014_??A_x0014_ 4" xfId="10715" xr:uid="{00000000-0005-0000-0000-000059000000}"/>
    <cellStyle name="_x0013_??A_x0013_??A_x0013_??A_x0013_??A_x0013_??A_x0013_??A_x0013_??A_x0013_??A_x0013_??A_x0013_??A_x0013_??A_x0013_??A_x0013_??A_x0013_??A_x0013_??A_x0014_??A_x0014_ 4 2" xfId="17678" xr:uid="{00000000-0005-0000-0000-00005B000000}"/>
    <cellStyle name="_x0013_??A_x0013_??A_x0013_??A_x0013_??A_x0013_??A_x0013_??A_x0013_??A_x0013_??A_x0013_??A_x0013_??A_x0013_??A_x0013_??A_x0013_??A_x0013_??A_x0013_??A_x0014_??A_x0014_ 5" xfId="10716" xr:uid="{00000000-0005-0000-0000-00005D000000}"/>
    <cellStyle name="_x0013_??A_x0013_??A_x0013_??A_x0013_??A_x0013_??A_x0013_??A_x0013_??A_x0013_??A_x0013_??A_x0013_??A_x0013_??A_x0013_??A_x0013_??A_x0013_??A_x0013_??A_x0014_??A_x0014_ 5 2" xfId="17679" xr:uid="{00000000-0005-0000-0000-00005F000000}"/>
    <cellStyle name="_x0013_??A_x0013_??A_x0013_??A_x0013_??A_x0013_??A_x0013_??A_x0013_??A_x0013_??A_x0013_??A_x0013_??A_x0013_??A_x0013_??A_x0013_??A_x0013_??A_x0013_??A_x0014_??A_x0014_ 6" xfId="10717" xr:uid="{00000000-0005-0000-0000-000061000000}"/>
    <cellStyle name="_x0013_??A_x0013_??A_x0013_??A_x0013_??A_x0013_??A_x0013_??A_x0013_??A_x0013_??A_x0013_??A_x0013_??A_x0013_??A_x0013_??A_x0013_??A_x0013_??A_x0013_??A_x0014_??A_x0014_ 6 2" xfId="17680" xr:uid="{00000000-0005-0000-0000-000063000000}"/>
    <cellStyle name="_x0013_??A_x0013_??A_x0013_??A_x0013_??A_x0013_??A_x0013_??A_x0013_??A_x0013_??A_x0013_??A_x0013_??A_x0013_??A_x0013_??A_x0013_??A_x0013_??A_x0013_??A_x0014_??A_x0014_ 7" xfId="10718" xr:uid="{00000000-0005-0000-0000-000065000000}"/>
    <cellStyle name="_x0013_??A_x0013_??A_x0013_??A_x0013_??A_x0013_??A_x0013_??A_x0013_??A_x0013_??A_x0013_??A_x0013_??A_x0013_??A_x0013_??A_x0013_??A_x0013_??A_x0013_??A_x0014_??A_x0014_ 8" xfId="10719" xr:uid="{00000000-0005-0000-0000-000067000000}"/>
    <cellStyle name="_x0013_??A_x0013_??A_x0013_??A_x0013_??A_x0013_??A_x0013_??A_x0013_??A_x0013_??A_x0013_??A_x0013_??A_x0013_??A_x0013_??A_x0013_??A_x0013_??A_x0013_??A_x0014_??A_x0014_ 9" xfId="10720" xr:uid="{00000000-0005-0000-0000-000069000000}"/>
    <cellStyle name="_x0014_??A_x0014_??A_x0014_??A_x0014_??A_x0014_??A_x0014_??A_x0014_??A_x0014_??A_x0014_??A_x0014_??A_x0014_??A_x0014_??A_x0014_??A_x0014_??A?_x0001_?A_x0013__x000e_?A_x0013_" xfId="15" xr:uid="{00000000-0005-0000-0000-00006B000000}"/>
    <cellStyle name="_x0014_??A_x0014_??A_x0014_??A_x0014_??A_x0014_??A_x0014_??A_x0014_??A_x0014_??A_x0014_??A_x0014_??A_x0014_??A_x0014_??A_x0014_??A_x0014_??A?_x0001_?A_x0013__x000e_?A_x0013_ 2" xfId="10721" xr:uid="{00000000-0005-0000-0000-00006C000000}"/>
    <cellStyle name="_x0014_??A_x0014_??A_x0014_??A_x0014_??A_x0014_??A_x0014_??A_x0014_??A_x0014_??A_x0014_??A_x0014_??A_x0014_??A_x0014_??A_x0014_??A_x0014_??A?_x0001_?A_x0013__x000e_?A_x0013_ 2 2" xfId="17681" xr:uid="{00000000-0005-0000-0000-00006D000000}"/>
    <cellStyle name="_x0014_??A_x0014_??A_x0014_??A_x0014_??A_x0014_??A_x0014_??A_x0014_??A_x0014_??A_x0014_??A_x0014_??A_x0014_??A_x0014_??A_x0014_??A_x0014_??A?_x0001_?A_x0013__x000e_?A_x0013_ 3" xfId="10722" xr:uid="{00000000-0005-0000-0000-00006E000000}"/>
    <cellStyle name="_x0014_??A_x0014_??A_x0014_??A_x0014_??A_x0014_??A_x0014_??A_x0014_??A_x0014_??A_x0014_??A_x0014_??A_x0014_??A_x0014_??A_x0014_??A_x0014_??A?_x0001_?A_x0013__x000e_?A_x0013_ 3 2" xfId="17682" xr:uid="{00000000-0005-0000-0000-00006F000000}"/>
    <cellStyle name="_x0014_??A_x0014_??A_x0014_??A_x0014_??A_x0014_??A_x0014_??A_x0014_??A_x0014_??A_x0014_??A_x0014_??A_x0014_??A_x0014_??A_x0014_??A_x0014_??A?_x0001_?A_x0013__x000e_?A_x0013_ 4" xfId="10723" xr:uid="{00000000-0005-0000-0000-000070000000}"/>
    <cellStyle name="_x0014_??A_x0014_??A_x0014_??A_x0014_??A_x0014_??A_x0014_??A_x0014_??A_x0014_??A_x0014_??A_x0014_??A_x0014_??A_x0014_??A_x0014_??A_x0014_??A?_x0001_?A_x0013__x000e_?A_x0013_ 4 2" xfId="17683" xr:uid="{00000000-0005-0000-0000-000071000000}"/>
    <cellStyle name="_x0014_??A_x0014_??A_x0014_??A_x0014_??A_x0014_??A_x0014_??A_x0014_??A_x0014_??A_x0014_??A_x0014_??A_x0014_??A_x0014_??A_x0014_??A_x0014_??A?_x0001_?A_x0013__x000e_?A_x0013_ 5" xfId="10724" xr:uid="{00000000-0005-0000-0000-000072000000}"/>
    <cellStyle name="_x0014_??A_x0014_??A_x0014_??A_x0014_??A_x0014_??A_x0014_??A_x0014_??A_x0014_??A_x0014_??A_x0014_??A_x0014_??A_x0014_??A_x0014_??A_x0014_??A?_x0001_?A_x0013__x000e_?A_x0013_ 6" xfId="10725" xr:uid="{00000000-0005-0000-0000-000073000000}"/>
    <cellStyle name="_x0013_??A_x0013_??A_x0013_??A_x0013_??A_x0014_??A_x0014_??A_x0014_??A_x0014_??A_x0014_??A?_x0001_?A_x0013__x000e_?A_x0013__x000e_?A_x0013__x000e_?A_x0013__x000e__x000e__x000e__x000e_laroux_1" xfId="16" xr:uid="{00000000-0005-0000-0000-000074000000}"/>
    <cellStyle name="?_x001d_?w _x001a_??_x000c_??U_x0001_%_x0013_|)_x0007__x0001__x0001_" xfId="17" xr:uid="{00000000-0005-0000-0000-000075000000}"/>
    <cellStyle name="?A_x0014_" xfId="18" xr:uid="{00000000-0005-0000-0000-000076000000}"/>
    <cellStyle name="_x0014__x000e_?A???A_x0014_??A_x0014_??A_x0014_??A_x0014_??A_x0014_??A_x0014_??A_x0014_??A_x0014_??A_x0014_??A_x0014_??A_x0014_??A_x0014_??A_x0014_??A_x0014_??A_x0014_" xfId="19" xr:uid="{00000000-0005-0000-0000-000077000000}"/>
    <cellStyle name="_x0014__x000e_?A???A_x0014_??A_x0014_??A_x0014_??A_x0014_??A_x0014_??A_x0014_??A_x0014_??A_x0014_??A_x0014_??A_x0014_??A_x0014_??A_x0014_??A_x0014_??A_x0014_??A_x0014_ 2" xfId="10726" xr:uid="{00000000-0005-0000-0000-000078000000}"/>
    <cellStyle name="_x0014__x000e_?A???A_x0014_??A_x0014_??A_x0014_??A_x0014_??A_x0014_??A_x0014_??A_x0014_??A_x0014_??A_x0014_??A_x0014_??A_x0014_??A_x0014_??A_x0014_??A_x0014_??A_x0014_ 2 2" xfId="17684" xr:uid="{00000000-0005-0000-0000-000079000000}"/>
    <cellStyle name="_x0014__x000e_?A???A_x0014_??A_x0014_??A_x0014_??A_x0014_??A_x0014_??A_x0014_??A_x0014_??A_x0014_??A_x0014_??A_x0014_??A_x0014_??A_x0014_??A_x0014_??A_x0014_??A_x0014_ 3" xfId="10727" xr:uid="{00000000-0005-0000-0000-00007A000000}"/>
    <cellStyle name="_x0014__x000e_?A???A_x0014_??A_x0014_??A_x0014_??A_x0014_??A_x0014_??A_x0014_??A_x0014_??A_x0014_??A_x0014_??A_x0014_??A_x0014_??A_x0014_??A_x0014_??A_x0014_??A_x0014_ 3 2" xfId="17685" xr:uid="{00000000-0005-0000-0000-00007B000000}"/>
    <cellStyle name="_x0014__x000e_?A???A_x0014_??A_x0014_??A_x0014_??A_x0014_??A_x0014_??A_x0014_??A_x0014_??A_x0014_??A_x0014_??A_x0014_??A_x0014_??A_x0014_??A_x0014_??A_x0014_??A_x0014_ 4" xfId="10728" xr:uid="{00000000-0005-0000-0000-00007C000000}"/>
    <cellStyle name="_x0014__x000e_?A???A_x0014_??A_x0014_??A_x0014_??A_x0014_??A_x0014_??A_x0014_??A_x0014_??A_x0014_??A_x0014_??A_x0014_??A_x0014_??A_x0014_??A_x0014_??A_x0014_??A_x0014_ 4 2" xfId="17686" xr:uid="{00000000-0005-0000-0000-00007D000000}"/>
    <cellStyle name="_x0014__x000e_?A???A_x0014_??A_x0014_??A_x0014_??A_x0014_??A_x0014_??A_x0014_??A_x0014_??A_x0014_??A_x0014_??A_x0014_??A_x0014_??A_x0014_??A_x0014_??A_x0014_??A_x0014_ 5" xfId="10729" xr:uid="{00000000-0005-0000-0000-00007E000000}"/>
    <cellStyle name="_x0014__x000e_?A???A_x0014_??A_x0014_??A_x0014_??A_x0014_??A_x0014_??A_x0014_??A_x0014_??A_x0014_??A_x0014_??A_x0014_??A_x0014_??A_x0014_??A_x0014_??A_x0014_??A_x0014_ 6" xfId="10730" xr:uid="{00000000-0005-0000-0000-00007F000000}"/>
    <cellStyle name="_x0013__x000e_?A?_x0001_??C_x0011_?A???????????????????" xfId="20" xr:uid="{00000000-0005-0000-0000-000080000000}"/>
    <cellStyle name="_x0013__x000e_?A_x0014__x000e_?A????C??A_x0013_??A_x0013_??A_x0013_??A_x0013_??A_x0013_??A_x0013_??A_x0013_??A_x0013_??A_x0013_??A_x0013_??A_x0013_??A_x0013_??A_x0013_" xfId="21" xr:uid="{00000000-0005-0000-0000-000081000000}"/>
    <cellStyle name="_x0013__x000e_?A_x0014__x000e_?A????C??A_x0013_??A_x0013_??A_x0013_??A_x0013_??A_x0013_??A_x0013_??A_x0013_??A_x0013_??A_x0013_??A_x0013_??A_x0013_??A_x0013_??A_x0013_ 2" xfId="10731" xr:uid="{00000000-0005-0000-0000-000082000000}"/>
    <cellStyle name="_x0013__x000e_?A_x0014__x000e_?A????C??A_x0013_??A_x0013_??A_x0013_??A_x0013_??A_x0013_??A_x0013_??A_x0013_??A_x0013_??A_x0013_??A_x0013_??A_x0013_??A_x0013_??A_x0013_ 2 2" xfId="17687" xr:uid="{00000000-0005-0000-0000-000083000000}"/>
    <cellStyle name="_x0013__x000e_?A_x0014__x000e_?A????C??A_x0013_??A_x0013_??A_x0013_??A_x0013_??A_x0013_??A_x0013_??A_x0013_??A_x0013_??A_x0013_??A_x0013_??A_x0013_??A_x0013_??A_x0013_ 3" xfId="10732" xr:uid="{00000000-0005-0000-0000-000084000000}"/>
    <cellStyle name="_x0013__x000e_?A_x0014__x000e_?A????C??A_x0013_??A_x0013_??A_x0013_??A_x0013_??A_x0013_??A_x0013_??A_x0013_??A_x0013_??A_x0013_??A_x0013_??A_x0013_??A_x0013_??A_x0013_ 3 2" xfId="17688" xr:uid="{00000000-0005-0000-0000-000085000000}"/>
    <cellStyle name="_x0013__x000e_?A_x0014__x000e_?A????C??A_x0013_??A_x0013_??A_x0013_??A_x0013_??A_x0013_??A_x0013_??A_x0013_??A_x0013_??A_x0013_??A_x0013_??A_x0013_??A_x0013_??A_x0013_ 4" xfId="10733" xr:uid="{00000000-0005-0000-0000-000086000000}"/>
    <cellStyle name="_x0013__x000e_?A_x0014__x000e_?A????C??A_x0013_??A_x0013_??A_x0013_??A_x0013_??A_x0013_??A_x0013_??A_x0013_??A_x0013_??A_x0013_??A_x0013_??A_x0013_??A_x0013_??A_x0013_ 4 2" xfId="17689" xr:uid="{00000000-0005-0000-0000-000087000000}"/>
    <cellStyle name="_x0013__x000e_?A_x0014__x000e_?A????C??A_x0013_??A_x0013_??A_x0013_??A_x0013_??A_x0013_??A_x0013_??A_x0013_??A_x0013_??A_x0013_??A_x0013_??A_x0013_??A_x0013_??A_x0013_ 5" xfId="10734" xr:uid="{00000000-0005-0000-0000-000088000000}"/>
    <cellStyle name="_x0013__x000e_?A_x0014__x000e_?A????C??A_x0013_??A_x0013_??A_x0013_??A_x0013_??A_x0013_??A_x0013_??A_x0013_??A_x0013_??A_x0013_??A_x0013_??A_x0013_??A_x0013_??A_x0013_ 6" xfId="10735" xr:uid="{00000000-0005-0000-0000-000089000000}"/>
    <cellStyle name="?A_x0013__x000e_?A_x0013__x000e_?A_x0013__x000e_?A" xfId="22" xr:uid="{00000000-0005-0000-0000-00008A000000}"/>
    <cellStyle name="?A_x0013__x000e_?A_x0013__x000e_?A_x0013__x000e_?A 2" xfId="17690" xr:uid="{00000000-0005-0000-0000-00008B000000}"/>
    <cellStyle name="?A_x0013__x000e_?A_x0013__x000e_?A_x0013__x000e_?A 3" xfId="17691" xr:uid="{00000000-0005-0000-0000-00008C000000}"/>
    <cellStyle name="?A_x0013__x000e_?A_x0013__x000e_?A_x0013__x000e_?A_02 บจ.ซุนฮก" xfId="25" xr:uid="{00000000-0005-0000-0000-00008F000000}"/>
    <cellStyle name="_x0013__x000e_?A_x0013__x000e_?A_x0013__x000e_?A_x0013__x000e_?A_x0013__x000e_?A_x0013__x000e_?A_x0013__x000e_?A_x0013__x000e_?A_x0013__x000e_?A_x0014__x000e_?A_x0014_" xfId="23" xr:uid="{00000000-0005-0000-0000-00008D000000}"/>
    <cellStyle name="_x0013__x000e_?A_x0013__x000e_?A_x0013__x000e_?A_x0013__x000e_?A_x0013__x000e_?A_x0013__x000e_?A_x0013__x000e_?A_x0013__x000e_?A_x0013__x000e_?A_x0013__x000e_?A_x0013__x000e_?A_x0013__x000e_?A_x0013__x000e_?A_x0013__x000e_?A_x0013__x000e_?A_x0013__x000e_?A_x0013_" xfId="24" xr:uid="{00000000-0005-0000-0000-00008E000000}"/>
    <cellStyle name="_x0013__x000e_?A_x0013__x000e_?A_x0013__x000e__x000e__x000e__x000e_laroux_1_laroux_1_แก้ไขหนี้ 5 (2)" xfId="26" xr:uid="{00000000-0005-0000-0000-000090000000}"/>
    <cellStyle name="?urr?0??????" xfId="27" xr:uid="{00000000-0005-0000-0000-000091000000}"/>
    <cellStyle name=".Normal" xfId="11" xr:uid="{00000000-0005-0000-0000-00002A000000}"/>
    <cellStyle name="&quot;1994" xfId="7" xr:uid="{00000000-0005-0000-0000-000015000000}"/>
    <cellStyle name="&quot;1994 2" xfId="17665" xr:uid="{00000000-0005-0000-0000-000016000000}"/>
    <cellStyle name="&quot;1994 3" xfId="17666" xr:uid="{00000000-0005-0000-0000-000017000000}"/>
    <cellStyle name="&quot;1994 4" xfId="17667" xr:uid="{00000000-0005-0000-0000-000018000000}"/>
    <cellStyle name="&quot;1994 5" xfId="17668" xr:uid="{00000000-0005-0000-0000-000019000000}"/>
    <cellStyle name="&quot;1994 6" xfId="17669" xr:uid="{00000000-0005-0000-0000-00001A000000}"/>
    <cellStyle name="&quot;1994 7" xfId="17670" xr:uid="{00000000-0005-0000-0000-00001B000000}"/>
    <cellStyle name="(0)" xfId="10" xr:uid="{00000000-0005-0000-0000-000026000000}"/>
    <cellStyle name="(0) 2" xfId="10697" xr:uid="{00000000-0005-0000-0000-000027000000}"/>
    <cellStyle name="(0) 3" xfId="10698" xr:uid="{00000000-0005-0000-0000-000028000000}"/>
    <cellStyle name="(0) 4" xfId="10699" xr:uid="{00000000-0005-0000-0000-000029000000}"/>
    <cellStyle name="_x0001_[_x0001_[_x0001_[_x0001_[_x0001_[_x0001_[_x0001_[_x0001_[_x0001_[_x0001_[_x0001_[_x0001_?" xfId="28" xr:uid="{00000000-0005-0000-0000-000092000000}"/>
    <cellStyle name="_x0001_[_x0001_[_x0001_[_x0001_[_x0001_[_x0001_[_x0001_[_x0001_[_x0001_[_x0001_[_x0001_[_x0001_? 2" xfId="10736" xr:uid="{00000000-0005-0000-0000-000093000000}"/>
    <cellStyle name="_x0001_[_x0001_[_x0001_[_x0001_[_x0001_[_x0001_[_x0001_[_x0001_[_x0001_[_x0001_[_x0001_[_x0001_? 3" xfId="10737" xr:uid="{00000000-0005-0000-0000-000094000000}"/>
    <cellStyle name="_x0001_[_x0001_[_x0001_[_x0001_[_x0001_[_x0001_[_x0001_[_x0001_[_x0001_[_x0001_[_x0001_[_x0001_? 4" xfId="10738" xr:uid="{00000000-0005-0000-0000-000095000000}"/>
    <cellStyle name="_x0001_[_x0001_[_x0001_[_x0001_[_x0001_[_x0001_[_x0001__x0001__x0001_[_x0001_[_x0001_[_x0001_[_x0001_[_x0001_[_x0001_[_x0001_[_x0001_[_x0001_[_x0001_[_x0001_[_x0001_[_x0001_[_x0001_[_x0001_[_x0001_[_x0001_[_x0001_[_x0001_?" xfId="33" xr:uid="{00000000-0005-0000-0000-0000B3000000}"/>
    <cellStyle name="_x0001_[_x0001_[_x0001_[_x0001_[_x0001_[_x0001_[_x0001_[_x0001_[_x0001_[_x0001_[_x0001_[_x0001_[_x0001_[_x0001_[_x0001_[_x0001_[_x0001_[_x0001_[_x0001_[_x0001_[_x0001_[_x0001__x0001__x0001_[_x0001_[_x0001_[_x0001_[_x0001_[_x0001_[_x0001_[_x0001_[_x0001_[_x0001_[_x0001_[_x0001_[_x0001_[_x0001_[_x0001_[_x0001_[_x0001_[_x0001_[_x0001_[_x0001_?" xfId="30" xr:uid="{00000000-0005-0000-0000-00009F000000}"/>
    <cellStyle name="_x0001_[_x0001_[_x0001_[_x0001_[_x0001_[_x0001_[_x0001_[_x0001_[_x0001_[_x0001_[_x0001_[_x0001_[_x0001_[_x0001_[_x0001_[_x0001_[_x0001_[_x0001_[_x0001_[_x0001_[_x0001_[_x0001_[_x0001_[_x0001_[_x0001_[_x0001_[_x0001_[_x0001_[_x0001_[_x0001_[_x0001_[_x0001_[_x0001_[_x0001_[_x0001_[_x0001__x0001__x0001_[_x0001_[_x0001_[_x0001_[_x0001_[_x0001_[_x0001_[_x0001_[_x0001_" xfId="29" xr:uid="{00000000-0005-0000-0000-000096000000}"/>
    <cellStyle name="_x0001_[_x0001_[_x0001_[_x0001_[_x0001_[_x0001_[_x0001_[_x0001_[_x0001_[_x0001_[_x0001_[_x0001_[_x0001_[_x0001_[_x0001_[_x0001_[_x0001_[_x0001_[_x0001_[_x0001_[_x0001_[_x0001_[_x0001_[_x0001_[_x0001_[_x0001_[_x0001_[_x0001_[_x0001_[_x0001_[_x0001_[_x0001_[_x0001_[_x0001_[_x0001_[_x0001__x0001__x0001_[_x0001_[_x0001_[_x0001_[_x0001_[_x0001_[_x0001_[_x0001_[_x0001_ 2" xfId="10739" xr:uid="{00000000-0005-0000-0000-000097000000}"/>
    <cellStyle name="_x0001_[_x0001_[_x0001_[_x0001_[_x0001_[_x0001_[_x0001_[_x0001_[_x0001_[_x0001_[_x0001_[_x0001_[_x0001_[_x0001_[_x0001_[_x0001_[_x0001_[_x0001_[_x0001_[_x0001_[_x0001_[_x0001_[_x0001_[_x0001_[_x0001_[_x0001_[_x0001_[_x0001_[_x0001_[_x0001_[_x0001_[_x0001_[_x0001_[_x0001_[_x0001_[_x0001__x0001__x0001_[_x0001_[_x0001_[_x0001_[_x0001_[_x0001_[_x0001_[_x0001_[_x0001_ 2 2" xfId="17692" xr:uid="{00000000-0005-0000-0000-000098000000}"/>
    <cellStyle name="_x0001_[_x0001_[_x0001_[_x0001_[_x0001_[_x0001_[_x0001_[_x0001_[_x0001_[_x0001_[_x0001_[_x0001_[_x0001_[_x0001_[_x0001_[_x0001_[_x0001_[_x0001_[_x0001_[_x0001_[_x0001_[_x0001_[_x0001_[_x0001_[_x0001_[_x0001_[_x0001_[_x0001_[_x0001_[_x0001_[_x0001_[_x0001_[_x0001_[_x0001_[_x0001_[_x0001__x0001__x0001_[_x0001_[_x0001_[_x0001_[_x0001_[_x0001_[_x0001_[_x0001_[_x0001_ 3" xfId="10740" xr:uid="{00000000-0005-0000-0000-000099000000}"/>
    <cellStyle name="_x0001_[_x0001_[_x0001_[_x0001_[_x0001_[_x0001_[_x0001_[_x0001_[_x0001_[_x0001_[_x0001_[_x0001_[_x0001_[_x0001_[_x0001_[_x0001_[_x0001_[_x0001_[_x0001_[_x0001_[_x0001_[_x0001_[_x0001_[_x0001_[_x0001_[_x0001_[_x0001_[_x0001_[_x0001_[_x0001_[_x0001_[_x0001_[_x0001_[_x0001_[_x0001_[_x0001__x0001__x0001_[_x0001_[_x0001_[_x0001_[_x0001_[_x0001_[_x0001_[_x0001_[_x0001_ 3 2" xfId="17693" xr:uid="{00000000-0005-0000-0000-00009A000000}"/>
    <cellStyle name="_x0001_[_x0001_[_x0001_[_x0001_[_x0001_[_x0001_[_x0001_[_x0001_[_x0001_[_x0001_[_x0001_[_x0001_[_x0001_[_x0001_[_x0001_[_x0001_[_x0001_[_x0001_[_x0001_[_x0001_[_x0001_[_x0001_[_x0001_[_x0001_[_x0001_[_x0001_[_x0001_[_x0001_[_x0001_[_x0001_[_x0001_[_x0001_[_x0001_[_x0001_[_x0001_[_x0001__x0001__x0001_[_x0001_[_x0001_[_x0001_[_x0001_[_x0001_[_x0001_[_x0001_[_x0001_ 4" xfId="10741" xr:uid="{00000000-0005-0000-0000-00009B000000}"/>
    <cellStyle name="_x0001_[_x0001_[_x0001_[_x0001_[_x0001_[_x0001_[_x0001_[_x0001_[_x0001_[_x0001_[_x0001_[_x0001_[_x0001_[_x0001_[_x0001_[_x0001_[_x0001_[_x0001_[_x0001_[_x0001_[_x0001_[_x0001_[_x0001_[_x0001_[_x0001_[_x0001_[_x0001_[_x0001_[_x0001_[_x0001_[_x0001_[_x0001_[_x0001_[_x0001_[_x0001_[_x0001__x0001__x0001_[_x0001_[_x0001_[_x0001_[_x0001_[_x0001_[_x0001_[_x0001_[_x0001_ 4 2" xfId="17694" xr:uid="{00000000-0005-0000-0000-00009C000000}"/>
    <cellStyle name="_x0001_[_x0001_[_x0001_[_x0001_[_x0001_[_x0001_[_x0001_[_x0001_[_x0001_[_x0001_[_x0001_[_x0001_[_x0001_[_x0001_[_x0001_[_x0001_[_x0001_[_x0001_[_x0001_[_x0001_[_x0001_[_x0001_[_x0001_[_x0001_[_x0001_[_x0001_[_x0001_[_x0001_[_x0001_[_x0001_[_x0001_[_x0001_[_x0001_[_x0001_[_x0001_[_x0001__x0001__x0001_[_x0001_[_x0001_[_x0001_[_x0001_[_x0001_[_x0001_[_x0001_[_x0001_ 5" xfId="10742" xr:uid="{00000000-0005-0000-0000-00009D000000}"/>
    <cellStyle name="_x0001_[_x0001_[_x0001_[_x0001_[_x0001_[_x0001_[_x0001_[_x0001_[_x0001_[_x0001_[_x0001_[_x0001_[_x0001_[_x0001_[_x0001_[_x0001_[_x0001_[_x0001_[_x0001_[_x0001_[_x0001_[_x0001_[_x0001_[_x0001_[_x0001_[_x0001_[_x0001_[_x0001_[_x0001_[_x0001_[_x0001_[_x0001_[_x0001_[_x0001_[_x0001_[_x0001__x0001__x0001_[_x0001_[_x0001_[_x0001_[_x0001_[_x0001_[_x0001_[_x0001_[_x0001_ 6" xfId="10743" xr:uid="{00000000-0005-0000-0000-00009E000000}"/>
    <cellStyle name="_x0001_[_x0001_[_x0001_[_x0001_[_x0001_[_x0001_[_x0001_[_x0001_[_x0001_[_x0001_[_x0001_[_x0001_[_x0001_[_x0001_[_x0001_[_x0001_[_x0001_[_x0001_[_x0001_[_x0001_[_x0001_[_x0001__x0001__x0001_[_x0001_[_x0001_[_x0001_[_x0001_[_x0001_[_x0001_[_x0001_[_x0001_[_x0001_[_x0001_[_x0001_[_x0001_[_x0001_[_x0001_[_x0001_[_x0001_[_x0001_[_x0001_[_x0001_Ŭ" xfId="31" xr:uid="{00000000-0005-0000-0000-0000A0000000}"/>
    <cellStyle name="_x0001_[_x0001_[_x0001_[_x0001_[_x0001_[_x0001_[_x0001_[_x0001_[_x0001_[_x0001_[_x0001_[_x0001_[_x0001_[_x0001_[_x0001_[_x0001_[_x0001_[_x0001_[_x0001_[_x0001_[_x0001_[_x0001__x0001__x0001_[_x0001_[_x0001_[_x0001_[_x0001_[_x0001_[_x0001_[_x0001_[_x0001_[_x0001_[_x0001_[_x0001_[_x0001_[_x0001_[_x0001_[_x0001_[_x0001_[_x0001_[_x0001_[_x0001_Ŭ 2" xfId="9742" xr:uid="{00000000-0005-0000-0000-0000A1000000}"/>
    <cellStyle name="_x0001_[_x0001_[_x0001_[_x0001_[_x0001_[_x0001_[_x0001_[_x0001_[_x0001_[_x0001_[_x0001_[_x0001_[_x0001_[_x0001_[_x0001_[_x0001_[_x0001_[_x0001_[_x0001_[_x0001_[_x0001_[_x0001__x0001__x0001_[_x0001_[_x0001_[_x0001_[_x0001_[_x0001_[_x0001_[_x0001_[_x0001_[_x0001_[_x0001_[_x0001_[_x0001_[_x0001_[_x0001_[_x0001_[_x0001_[_x0001_[_x0001_[_x0001_Ŭ 2 2" xfId="9743" xr:uid="{00000000-0005-0000-0000-0000A2000000}"/>
    <cellStyle name="_x0001_[_x0001_[_x0001_[_x0001_[_x0001_[_x0001_[_x0001_[_x0001_[_x0001_[_x0001_[_x0001_[_x0001_[_x0001_[_x0001_[_x0001_[_x0001_[_x0001_[_x0001_[_x0001_[_x0001_[_x0001_[_x0001__x0001__x0001_[_x0001_[_x0001_[_x0001_[_x0001_[_x0001_[_x0001_[_x0001_[_x0001_[_x0001_[_x0001_[_x0001_[_x0001_[_x0001_[_x0001_[_x0001_[_x0001_[_x0001_[_x0001_[_x0001_Ŭ 2 3" xfId="9744" xr:uid="{00000000-0005-0000-0000-0000A3000000}"/>
    <cellStyle name="_x0001_[_x0001_[_x0001_[_x0001_[_x0001_[_x0001_[_x0001_[_x0001_[_x0001_[_x0001_[_x0001_[_x0001_[_x0001_[_x0001_[_x0001_[_x0001_[_x0001_[_x0001_[_x0001_[_x0001_[_x0001_[_x0001__x0001__x0001_[_x0001_[_x0001_[_x0001_[_x0001_[_x0001_[_x0001_[_x0001_[_x0001_[_x0001_[_x0001_[_x0001_[_x0001_[_x0001_[_x0001_[_x0001_[_x0001_[_x0001_[_x0001_[_x0001_Ŭ 2 4" xfId="9745" xr:uid="{00000000-0005-0000-0000-0000A4000000}"/>
    <cellStyle name="_x0001_[_x0001_[_x0001_[_x0001_[_x0001_[_x0001_[_x0001_[_x0001_[_x0001_[_x0001_[_x0001_[_x0001_[_x0001_[_x0001_[_x0001_[_x0001_[_x0001_[_x0001_[_x0001_[_x0001_[_x0001_[_x0001__x0001__x0001_[_x0001_[_x0001_[_x0001_[_x0001_[_x0001_[_x0001_[_x0001_[_x0001_[_x0001_[_x0001_[_x0001_[_x0001_[_x0001_[_x0001_[_x0001_[_x0001_[_x0001_[_x0001_[_x0001_Ŭ 2 5" xfId="9746" xr:uid="{00000000-0005-0000-0000-0000A5000000}"/>
    <cellStyle name="_x0001_[_x0001_[_x0001_[_x0001_[_x0001_[_x0001_[_x0001_[_x0001_[_x0001_[_x0001_[_x0001_[_x0001_[_x0001_[_x0001_[_x0001_[_x0001_[_x0001_[_x0001_[_x0001_[_x0001_[_x0001_[_x0001__x0001__x0001_[_x0001_[_x0001_[_x0001_[_x0001_[_x0001_[_x0001_[_x0001_[_x0001_[_x0001_[_x0001_[_x0001_[_x0001_[_x0001_[_x0001_[_x0001_[_x0001_[_x0001_[_x0001_[_x0001_Ŭ 3" xfId="9747" xr:uid="{00000000-0005-0000-0000-0000A6000000}"/>
    <cellStyle name="_x0001_[_x0001_[_x0001_[_x0001_[_x0001_[_x0001_[_x0001_[_x0001_[_x0001_[_x0001_[_x0001_[_x0001_[_x0001_[_x0001_[_x0001_[_x0001_[_x0001_[_x0001_[_x0001_[_x0001_[_x0001_[_x0001__x0001__x0001_[_x0001_[_x0001_[_x0001_[_x0001_[_x0001_[_x0001_[_x0001_[_x0001_[_x0001_[_x0001_[_x0001_[_x0001_[_x0001_[_x0001_[_x0001_[_x0001_[_x0001_[_x0001_[_x0001_Ŭ 4" xfId="9748" xr:uid="{00000000-0005-0000-0000-0000A7000000}"/>
    <cellStyle name="_x0001_[_x0001_[_x0001_[_x0001_[_x0001_[_x0001_[_x0001_[_x0001_[_x0001_[_x0001_[_x0001_[_x0001_[_x0001_[_x0001_[_x0001_[_x0001_[_x0001_[_x0001_[_x0001_[_x0001_[_x0001_[_x0001__x0001__x0001_[_x0001_[_x0001_[_x0001_[_x0001_[_x0001_[_x0001_[_x0001_[_x0001_[_x0001_[_x0001_[_x0001_[_x0001_[_x0001_[_x0001_[_x0001_[_x0001_[_x0001_[_x0001_[_x0001_Ŭ 5" xfId="9749" xr:uid="{00000000-0005-0000-0000-0000A8000000}"/>
    <cellStyle name="_x0001_[_x0001_[_x0001_[_x0001_[_x0001_[_x0001_[_x0001_[_x0001_[_x0001_[_x0001_[_x0001_[_x0001_[_x0001_[_x0001_[_x0001_[_x0001_[_x0001_[_x0001_[_x0001_[_x0001_[_x0001_[_x0001__x0001__x0001_[_x0001_[_x0001_[_x0001_[_x0001_[_x0001_[_x0001_[_x0001_[_x0001_[_x0001_[_x0001_[_x0001_[_x0001_[_x0001_[_x0001_[_x0001_[_x0001_[_x0001_[_x0001_[_x0001_Ŭ 6" xfId="10744" xr:uid="{00000000-0005-0000-0000-0000A9000000}"/>
    <cellStyle name="_x0001_[_x0001_[_x0001_[_x0001_[_x0001_[_x0001_[_x0001__x0001__x0001_[_x0001_[_x0001_[_x0001_[_x0001_[_x0001_[_x0001_[_x0001_[_x0001_[_x0001_[_x0001_[_x0001_[_x0001_[_x0001_[_x0001_[_x0001_[_x0001_[_x0001_[_x0001_[_x0001_Ŭ" xfId="34" xr:uid="{00000000-0005-0000-0000-0000B4000000}"/>
    <cellStyle name="_x0001_[_x0001_[_x0001_[_x0001_[_x0001_[_x0001_[_x0001__x0001__x0001_[_x0001_[_x0001_[_x0001_[_x0001_[_x0001_[_x0001_[_x0001_[_x0001_[_x0001_[_x0001_[_x0001_[_x0001_[_x0001_[_x0001_[_x0001_[_x0001_[_x0001_[_x0001_[_x0001_Ŭ 2" xfId="9750" xr:uid="{00000000-0005-0000-0000-0000B5000000}"/>
    <cellStyle name="_x0001_[_x0001_[_x0001_[_x0001_[_x0001_[_x0001_[_x0001__x0001__x0001_[_x0001_[_x0001_[_x0001_[_x0001_[_x0001_[_x0001_[_x0001_[_x0001_[_x0001_[_x0001_[_x0001_[_x0001_[_x0001_[_x0001_[_x0001_[_x0001_[_x0001_[_x0001_[_x0001_Ŭ 2 2" xfId="9751" xr:uid="{00000000-0005-0000-0000-0000B6000000}"/>
    <cellStyle name="_x0001_[_x0001_[_x0001_[_x0001_[_x0001_[_x0001_[_x0001__x0001__x0001_[_x0001_[_x0001_[_x0001_[_x0001_[_x0001_[_x0001_[_x0001_[_x0001_[_x0001_[_x0001_[_x0001_[_x0001_[_x0001_[_x0001_[_x0001_[_x0001_[_x0001_[_x0001_[_x0001_Ŭ 2 3" xfId="9752" xr:uid="{00000000-0005-0000-0000-0000B7000000}"/>
    <cellStyle name="_x0001_[_x0001_[_x0001_[_x0001_[_x0001_[_x0001_[_x0001__x0001__x0001_[_x0001_[_x0001_[_x0001_[_x0001_[_x0001_[_x0001_[_x0001_[_x0001_[_x0001_[_x0001_[_x0001_[_x0001_[_x0001_[_x0001_[_x0001_[_x0001_[_x0001_[_x0001_[_x0001_Ŭ 2 4" xfId="9753" xr:uid="{00000000-0005-0000-0000-0000B8000000}"/>
    <cellStyle name="_x0001_[_x0001_[_x0001_[_x0001_[_x0001_[_x0001_[_x0001__x0001__x0001_[_x0001_[_x0001_[_x0001_[_x0001_[_x0001_[_x0001_[_x0001_[_x0001_[_x0001_[_x0001_[_x0001_[_x0001_[_x0001_[_x0001_[_x0001_[_x0001_[_x0001_[_x0001_[_x0001_Ŭ 2 5" xfId="9754" xr:uid="{00000000-0005-0000-0000-0000B9000000}"/>
    <cellStyle name="_x0001_[_x0001_[_x0001_[_x0001_[_x0001_[_x0001_[_x0001__x0001__x0001_[_x0001_[_x0001_[_x0001_[_x0001_[_x0001_[_x0001_[_x0001_[_x0001_[_x0001_[_x0001_[_x0001_[_x0001_[_x0001_[_x0001_[_x0001_[_x0001_[_x0001_[_x0001_[_x0001_Ŭ 3" xfId="9755" xr:uid="{00000000-0005-0000-0000-0000BA000000}"/>
    <cellStyle name="_x0001_[_x0001_[_x0001_[_x0001_[_x0001_[_x0001_[_x0001__x0001__x0001_[_x0001_[_x0001_[_x0001_[_x0001_[_x0001_[_x0001_[_x0001_[_x0001_[_x0001_[_x0001_[_x0001_[_x0001_[_x0001_[_x0001_[_x0001_[_x0001_[_x0001_[_x0001_[_x0001_Ŭ 4" xfId="9756" xr:uid="{00000000-0005-0000-0000-0000BB000000}"/>
    <cellStyle name="_x0001_[_x0001_[_x0001_[_x0001_[_x0001_[_x0001_[_x0001__x0001__x0001_[_x0001_[_x0001_[_x0001_[_x0001_[_x0001_[_x0001_[_x0001_[_x0001_[_x0001_[_x0001_[_x0001_[_x0001_[_x0001_[_x0001_[_x0001_[_x0001_[_x0001_[_x0001_[_x0001_Ŭ 5" xfId="9757" xr:uid="{00000000-0005-0000-0000-0000BC000000}"/>
    <cellStyle name="_x0001_[_x0001_[_x0001_[_x0001_[_x0001_[_x0001_[_x0001__x0001__x0001_[_x0001_[_x0001_[_x0001_[_x0001_[_x0001_[_x0001_[_x0001_[_x0001_[_x0001_[_x0001_[_x0001_[_x0001_[_x0001_[_x0001_[_x0001_[_x0001_[_x0001_[_x0001_[_x0001_Ŭ 6" xfId="10750" xr:uid="{00000000-0005-0000-0000-0000BD000000}"/>
    <cellStyle name="_x0001_[_x0001_[_x0001_[_x0001_[_x0001_[_x0001_[_x0001_[_x0001_[_x0001_[_x0001_[_x0001_[_x0001_Ŭ" xfId="32" xr:uid="{00000000-0005-0000-0000-0000AA000000}"/>
    <cellStyle name="_x0001_[_x0001_[_x0001_[_x0001_[_x0001_[_x0001_[_x0001_[_x0001_[_x0001_[_x0001_[_x0001_[_x0001_Ŭ 2" xfId="10745" xr:uid="{00000000-0005-0000-0000-0000AB000000}"/>
    <cellStyle name="_x0001_[_x0001_[_x0001_[_x0001_[_x0001_[_x0001_[_x0001_[_x0001_[_x0001_[_x0001_[_x0001_[_x0001_Ŭ 2 2" xfId="17695" xr:uid="{00000000-0005-0000-0000-0000AC000000}"/>
    <cellStyle name="_x0001_[_x0001_[_x0001_[_x0001_[_x0001_[_x0001_[_x0001_[_x0001_[_x0001_[_x0001_[_x0001_[_x0001_Ŭ 3" xfId="10746" xr:uid="{00000000-0005-0000-0000-0000AD000000}"/>
    <cellStyle name="_x0001_[_x0001_[_x0001_[_x0001_[_x0001_[_x0001_[_x0001_[_x0001_[_x0001_[_x0001_[_x0001_[_x0001_Ŭ 3 2" xfId="17696" xr:uid="{00000000-0005-0000-0000-0000AE000000}"/>
    <cellStyle name="_x0001_[_x0001_[_x0001_[_x0001_[_x0001_[_x0001_[_x0001_[_x0001_[_x0001_[_x0001_[_x0001_[_x0001_Ŭ 4" xfId="10747" xr:uid="{00000000-0005-0000-0000-0000AF000000}"/>
    <cellStyle name="_x0001_[_x0001_[_x0001_[_x0001_[_x0001_[_x0001_[_x0001_[_x0001_[_x0001_[_x0001_[_x0001_[_x0001_Ŭ 4 2" xfId="17697" xr:uid="{00000000-0005-0000-0000-0000B0000000}"/>
    <cellStyle name="_x0001_[_x0001_[_x0001_[_x0001_[_x0001_[_x0001_[_x0001_[_x0001_[_x0001_[_x0001_[_x0001_[_x0001_Ŭ 5" xfId="10748" xr:uid="{00000000-0005-0000-0000-0000B1000000}"/>
    <cellStyle name="_x0001_[_x0001_[_x0001_[_x0001_[_x0001_[_x0001_[_x0001_[_x0001_[_x0001_[_x0001_[_x0001_[_x0001_Ŭ 6" xfId="10749" xr:uid="{00000000-0005-0000-0000-0000B2000000}"/>
    <cellStyle name="]_ศธบ๑ &quot;Comma [0]_ศธบ๑ (2)_1ฟ๙ศธบ๑ณปฟช _x001d_Comma [0" xfId="10751" xr:uid="{00000000-0005-0000-0000-0000BF000000}"/>
    <cellStyle name="\__x0011_쀀쀀_x0001_" xfId="17698" xr:uid="{00000000-0005-0000-0000-0000BE000000}"/>
    <cellStyle name="%P" xfId="8" xr:uid="{00000000-0005-0000-0000-00001D000000}"/>
    <cellStyle name="%เพิ่ม(ลด)" xfId="9" xr:uid="{00000000-0005-0000-0000-00001E000000}"/>
    <cellStyle name="%เพิ่ม(ลด) 2" xfId="10693" xr:uid="{00000000-0005-0000-0000-00001F000000}"/>
    <cellStyle name="%เพิ่ม(ลด) 2 2" xfId="17672" xr:uid="{00000000-0005-0000-0000-000020000000}"/>
    <cellStyle name="%เพิ่ม(ลด) 2 3" xfId="17673" xr:uid="{00000000-0005-0000-0000-000021000000}"/>
    <cellStyle name="%เพิ่ม(ลด) 2 4" xfId="17674" xr:uid="{00000000-0005-0000-0000-000022000000}"/>
    <cellStyle name="%เพิ่ม(ลด) 3" xfId="10694" xr:uid="{00000000-0005-0000-0000-000023000000}"/>
    <cellStyle name="%เพิ่ม(ลด) 4" xfId="10695" xr:uid="{00000000-0005-0000-0000-000024000000}"/>
    <cellStyle name="%เพิ่ม(ลด) 5" xfId="10696" xr:uid="{00000000-0005-0000-0000-000025000000}"/>
    <cellStyle name="•W€_1234@PC" xfId="997" xr:uid="{00000000-0005-0000-0000-0000780F0000}"/>
    <cellStyle name="$_x0004__x0001_`|L$_x0004_I_x000c_L$_x0004__x0001_ €" xfId="17671" xr:uid="{00000000-0005-0000-0000-00001C000000}"/>
    <cellStyle name="0,0_x000d__x000a_NA_x000d__x000a_" xfId="998" xr:uid="{00000000-0005-0000-0000-00007A0F0000}"/>
    <cellStyle name="0,0_x000d__x000a_NA_x000d__x000a_ 2" xfId="12564" xr:uid="{00000000-0005-0000-0000-00007B0F0000}"/>
    <cellStyle name="0]_ATT-38" xfId="999" xr:uid="{00000000-0005-0000-0000-00007C0F0000}"/>
    <cellStyle name="0뾍R_x0005_?뾍b_x0005_" xfId="18454" xr:uid="{00000000-0005-0000-0000-00007D0F0000}"/>
    <cellStyle name="1" xfId="1000" xr:uid="{00000000-0005-0000-0000-00007E0F0000}"/>
    <cellStyle name="๑ (2)omma [0]_ศธบ (2) (2)" xfId="12565" xr:uid="{00000000-0005-0000-0000-00007F0F0000}"/>
    <cellStyle name="1 2" xfId="18455" xr:uid="{00000000-0005-0000-0000-0000800F0000}"/>
    <cellStyle name="1 3" xfId="18456" xr:uid="{00000000-0005-0000-0000-0000810F0000}"/>
    <cellStyle name="1 4" xfId="18457" xr:uid="{00000000-0005-0000-0000-0000820F0000}"/>
    <cellStyle name="10" xfId="1001" xr:uid="{00000000-0005-0000-0000-0000830F0000}"/>
    <cellStyle name="12" xfId="12566" xr:uid="{00000000-0005-0000-0000-0000840F0000}"/>
    <cellStyle name="1ux_1C?_1ux_1ux_1ux_1ux_1ux_1ux_1ux_1ux_1ux_1C?_1ux_1ux_1ux_1ux_1ux_1ux_1ux_1ux_1ux_1C?_1ux_1ux" xfId="1002" xr:uid="{00000000-0005-0000-0000-0000850F0000}"/>
    <cellStyle name="2)" xfId="1003" xr:uid="{00000000-0005-0000-0000-0000860F0000}"/>
    <cellStyle name="2) 2" xfId="12567" xr:uid="{00000000-0005-0000-0000-0000870F0000}"/>
    <cellStyle name="2) 3" xfId="12568" xr:uid="{00000000-0005-0000-0000-0000880F0000}"/>
    <cellStyle name="2) 4" xfId="12569" xr:uid="{00000000-0005-0000-0000-0000890F0000}"/>
    <cellStyle name="2) 5" xfId="12570" xr:uid="{00000000-0005-0000-0000-00008A0F0000}"/>
    <cellStyle name="2) 6" xfId="18458" xr:uid="{00000000-0005-0000-0000-00008B0F0000}"/>
    <cellStyle name="20% - Accent1 10" xfId="18459" xr:uid="{00000000-0005-0000-0000-00008C0F0000}"/>
    <cellStyle name="20% - Accent1 11" xfId="18460" xr:uid="{00000000-0005-0000-0000-00008D0F0000}"/>
    <cellStyle name="20% - Accent1 12" xfId="18461" xr:uid="{00000000-0005-0000-0000-00008E0F0000}"/>
    <cellStyle name="20% - Accent1 13" xfId="18462" xr:uid="{00000000-0005-0000-0000-00008F0F0000}"/>
    <cellStyle name="20% - Accent1 14" xfId="18463" xr:uid="{00000000-0005-0000-0000-0000900F0000}"/>
    <cellStyle name="20% - Accent1 15" xfId="18464" xr:uid="{00000000-0005-0000-0000-0000910F0000}"/>
    <cellStyle name="20% - Accent1 2" xfId="1004" xr:uid="{00000000-0005-0000-0000-0000920F0000}"/>
    <cellStyle name="20% - Accent1 2 10" xfId="18465" xr:uid="{00000000-0005-0000-0000-0000930F0000}"/>
    <cellStyle name="20% - Accent1 2 11" xfId="18466" xr:uid="{00000000-0005-0000-0000-0000940F0000}"/>
    <cellStyle name="20% - Accent1 2 12" xfId="18467" xr:uid="{00000000-0005-0000-0000-0000950F0000}"/>
    <cellStyle name="20% - Accent1 2 13" xfId="18468" xr:uid="{00000000-0005-0000-0000-0000960F0000}"/>
    <cellStyle name="20% - Accent1 2 14" xfId="18469" xr:uid="{00000000-0005-0000-0000-0000970F0000}"/>
    <cellStyle name="20% - Accent1 2 2" xfId="12571" xr:uid="{00000000-0005-0000-0000-0000980F0000}"/>
    <cellStyle name="20% - Accent1 2 2 2" xfId="12572" xr:uid="{00000000-0005-0000-0000-0000990F0000}"/>
    <cellStyle name="20% - Accent1 2 2 3" xfId="12573" xr:uid="{00000000-0005-0000-0000-00009A0F0000}"/>
    <cellStyle name="20% - Accent1 2 2 4" xfId="12574" xr:uid="{00000000-0005-0000-0000-00009B0F0000}"/>
    <cellStyle name="20% - Accent1 2 3" xfId="12575" xr:uid="{00000000-0005-0000-0000-00009C0F0000}"/>
    <cellStyle name="20% - Accent1 2 4" xfId="12576" xr:uid="{00000000-0005-0000-0000-00009D0F0000}"/>
    <cellStyle name="20% - Accent1 2 5" xfId="18470" xr:uid="{00000000-0005-0000-0000-00009E0F0000}"/>
    <cellStyle name="20% - Accent1 2 6" xfId="18471" xr:uid="{00000000-0005-0000-0000-00009F0F0000}"/>
    <cellStyle name="20% - Accent1 2 7" xfId="18472" xr:uid="{00000000-0005-0000-0000-0000A00F0000}"/>
    <cellStyle name="20% - Accent1 2 8" xfId="18473" xr:uid="{00000000-0005-0000-0000-0000A10F0000}"/>
    <cellStyle name="20% - Accent1 2 9" xfId="18474" xr:uid="{00000000-0005-0000-0000-0000A20F0000}"/>
    <cellStyle name="20% - Accent1 3" xfId="1005" xr:uid="{00000000-0005-0000-0000-0000A30F0000}"/>
    <cellStyle name="20% - Accent1 3 2" xfId="12577" xr:uid="{00000000-0005-0000-0000-0000A40F0000}"/>
    <cellStyle name="20% - Accent1 3 3" xfId="12578" xr:uid="{00000000-0005-0000-0000-0000A50F0000}"/>
    <cellStyle name="20% - Accent1 3 4" xfId="12579" xr:uid="{00000000-0005-0000-0000-0000A60F0000}"/>
    <cellStyle name="20% - Accent1 4" xfId="18475" xr:uid="{00000000-0005-0000-0000-0000A70F0000}"/>
    <cellStyle name="20% - Accent1 5" xfId="18476" xr:uid="{00000000-0005-0000-0000-0000A80F0000}"/>
    <cellStyle name="20% - Accent1 6" xfId="18477" xr:uid="{00000000-0005-0000-0000-0000A90F0000}"/>
    <cellStyle name="20% - Accent1 7" xfId="18478" xr:uid="{00000000-0005-0000-0000-0000AA0F0000}"/>
    <cellStyle name="20% - Accent1 8" xfId="18479" xr:uid="{00000000-0005-0000-0000-0000AB0F0000}"/>
    <cellStyle name="20% - Accent1 9" xfId="18480" xr:uid="{00000000-0005-0000-0000-0000AC0F0000}"/>
    <cellStyle name="20% - Accent2 10" xfId="18481" xr:uid="{00000000-0005-0000-0000-0000AD0F0000}"/>
    <cellStyle name="20% - Accent2 11" xfId="18482" xr:uid="{00000000-0005-0000-0000-0000AE0F0000}"/>
    <cellStyle name="20% - Accent2 12" xfId="18483" xr:uid="{00000000-0005-0000-0000-0000AF0F0000}"/>
    <cellStyle name="20% - Accent2 13" xfId="18484" xr:uid="{00000000-0005-0000-0000-0000B00F0000}"/>
    <cellStyle name="20% - Accent2 14" xfId="18485" xr:uid="{00000000-0005-0000-0000-0000B10F0000}"/>
    <cellStyle name="20% - Accent2 15" xfId="18486" xr:uid="{00000000-0005-0000-0000-0000B20F0000}"/>
    <cellStyle name="20% - Accent2 2" xfId="1006" xr:uid="{00000000-0005-0000-0000-0000B30F0000}"/>
    <cellStyle name="20% - Accent2 2 10" xfId="18487" xr:uid="{00000000-0005-0000-0000-0000B40F0000}"/>
    <cellStyle name="20% - Accent2 2 11" xfId="18488" xr:uid="{00000000-0005-0000-0000-0000B50F0000}"/>
    <cellStyle name="20% - Accent2 2 12" xfId="18489" xr:uid="{00000000-0005-0000-0000-0000B60F0000}"/>
    <cellStyle name="20% - Accent2 2 13" xfId="18490" xr:uid="{00000000-0005-0000-0000-0000B70F0000}"/>
    <cellStyle name="20% - Accent2 2 14" xfId="18491" xr:uid="{00000000-0005-0000-0000-0000B80F0000}"/>
    <cellStyle name="20% - Accent2 2 2" xfId="12580" xr:uid="{00000000-0005-0000-0000-0000B90F0000}"/>
    <cellStyle name="20% - Accent2 2 2 2" xfId="12581" xr:uid="{00000000-0005-0000-0000-0000BA0F0000}"/>
    <cellStyle name="20% - Accent2 2 2 3" xfId="12582" xr:uid="{00000000-0005-0000-0000-0000BB0F0000}"/>
    <cellStyle name="20% - Accent2 2 2 4" xfId="12583" xr:uid="{00000000-0005-0000-0000-0000BC0F0000}"/>
    <cellStyle name="20% - Accent2 2 3" xfId="12584" xr:uid="{00000000-0005-0000-0000-0000BD0F0000}"/>
    <cellStyle name="20% - Accent2 2 4" xfId="12585" xr:uid="{00000000-0005-0000-0000-0000BE0F0000}"/>
    <cellStyle name="20% - Accent2 2 5" xfId="18492" xr:uid="{00000000-0005-0000-0000-0000BF0F0000}"/>
    <cellStyle name="20% - Accent2 2 6" xfId="18493" xr:uid="{00000000-0005-0000-0000-0000C00F0000}"/>
    <cellStyle name="20% - Accent2 2 7" xfId="18494" xr:uid="{00000000-0005-0000-0000-0000C10F0000}"/>
    <cellStyle name="20% - Accent2 2 8" xfId="18495" xr:uid="{00000000-0005-0000-0000-0000C20F0000}"/>
    <cellStyle name="20% - Accent2 2 9" xfId="18496" xr:uid="{00000000-0005-0000-0000-0000C30F0000}"/>
    <cellStyle name="20% - Accent2 3" xfId="1007" xr:uid="{00000000-0005-0000-0000-0000C40F0000}"/>
    <cellStyle name="20% - Accent2 3 2" xfId="12586" xr:uid="{00000000-0005-0000-0000-0000C50F0000}"/>
    <cellStyle name="20% - Accent2 3 3" xfId="12587" xr:uid="{00000000-0005-0000-0000-0000C60F0000}"/>
    <cellStyle name="20% - Accent2 3 4" xfId="12588" xr:uid="{00000000-0005-0000-0000-0000C70F0000}"/>
    <cellStyle name="20% - Accent2 4" xfId="18497" xr:uid="{00000000-0005-0000-0000-0000C80F0000}"/>
    <cellStyle name="20% - Accent2 5" xfId="18498" xr:uid="{00000000-0005-0000-0000-0000C90F0000}"/>
    <cellStyle name="20% - Accent2 6" xfId="18499" xr:uid="{00000000-0005-0000-0000-0000CA0F0000}"/>
    <cellStyle name="20% - Accent2 7" xfId="18500" xr:uid="{00000000-0005-0000-0000-0000CB0F0000}"/>
    <cellStyle name="20% - Accent2 8" xfId="18501" xr:uid="{00000000-0005-0000-0000-0000CC0F0000}"/>
    <cellStyle name="20% - Accent2 9" xfId="18502" xr:uid="{00000000-0005-0000-0000-0000CD0F0000}"/>
    <cellStyle name="20% - Accent3 10" xfId="18503" xr:uid="{00000000-0005-0000-0000-0000CE0F0000}"/>
    <cellStyle name="20% - Accent3 11" xfId="18504" xr:uid="{00000000-0005-0000-0000-0000CF0F0000}"/>
    <cellStyle name="20% - Accent3 12" xfId="18505" xr:uid="{00000000-0005-0000-0000-0000D00F0000}"/>
    <cellStyle name="20% - Accent3 13" xfId="18506" xr:uid="{00000000-0005-0000-0000-0000D10F0000}"/>
    <cellStyle name="20% - Accent3 14" xfId="18507" xr:uid="{00000000-0005-0000-0000-0000D20F0000}"/>
    <cellStyle name="20% - Accent3 15" xfId="18508" xr:uid="{00000000-0005-0000-0000-0000D30F0000}"/>
    <cellStyle name="20% - Accent3 2" xfId="1008" xr:uid="{00000000-0005-0000-0000-0000D40F0000}"/>
    <cellStyle name="20% - Accent3 2 10" xfId="18509" xr:uid="{00000000-0005-0000-0000-0000D50F0000}"/>
    <cellStyle name="20% - Accent3 2 11" xfId="18510" xr:uid="{00000000-0005-0000-0000-0000D60F0000}"/>
    <cellStyle name="20% - Accent3 2 12" xfId="18511" xr:uid="{00000000-0005-0000-0000-0000D70F0000}"/>
    <cellStyle name="20% - Accent3 2 13" xfId="18512" xr:uid="{00000000-0005-0000-0000-0000D80F0000}"/>
    <cellStyle name="20% - Accent3 2 14" xfId="18513" xr:uid="{00000000-0005-0000-0000-0000D90F0000}"/>
    <cellStyle name="20% - Accent3 2 2" xfId="12589" xr:uid="{00000000-0005-0000-0000-0000DA0F0000}"/>
    <cellStyle name="20% - Accent3 2 2 2" xfId="12590" xr:uid="{00000000-0005-0000-0000-0000DB0F0000}"/>
    <cellStyle name="20% - Accent3 2 2 3" xfId="12591" xr:uid="{00000000-0005-0000-0000-0000DC0F0000}"/>
    <cellStyle name="20% - Accent3 2 2 4" xfId="12592" xr:uid="{00000000-0005-0000-0000-0000DD0F0000}"/>
    <cellStyle name="20% - Accent3 2 3" xfId="12593" xr:uid="{00000000-0005-0000-0000-0000DE0F0000}"/>
    <cellStyle name="20% - Accent3 2 4" xfId="12594" xr:uid="{00000000-0005-0000-0000-0000DF0F0000}"/>
    <cellStyle name="20% - Accent3 2 5" xfId="18514" xr:uid="{00000000-0005-0000-0000-0000E00F0000}"/>
    <cellStyle name="20% - Accent3 2 6" xfId="18515" xr:uid="{00000000-0005-0000-0000-0000E10F0000}"/>
    <cellStyle name="20% - Accent3 2 7" xfId="18516" xr:uid="{00000000-0005-0000-0000-0000E20F0000}"/>
    <cellStyle name="20% - Accent3 2 8" xfId="18517" xr:uid="{00000000-0005-0000-0000-0000E30F0000}"/>
    <cellStyle name="20% - Accent3 2 9" xfId="18518" xr:uid="{00000000-0005-0000-0000-0000E40F0000}"/>
    <cellStyle name="20% - Accent3 3" xfId="1009" xr:uid="{00000000-0005-0000-0000-0000E50F0000}"/>
    <cellStyle name="20% - Accent3 3 2" xfId="12595" xr:uid="{00000000-0005-0000-0000-0000E60F0000}"/>
    <cellStyle name="20% - Accent3 3 3" xfId="12596" xr:uid="{00000000-0005-0000-0000-0000E70F0000}"/>
    <cellStyle name="20% - Accent3 3 4" xfId="12597" xr:uid="{00000000-0005-0000-0000-0000E80F0000}"/>
    <cellStyle name="20% - Accent3 4" xfId="18519" xr:uid="{00000000-0005-0000-0000-0000E90F0000}"/>
    <cellStyle name="20% - Accent3 5" xfId="18520" xr:uid="{00000000-0005-0000-0000-0000EA0F0000}"/>
    <cellStyle name="20% - Accent3 6" xfId="18521" xr:uid="{00000000-0005-0000-0000-0000EB0F0000}"/>
    <cellStyle name="20% - Accent3 7" xfId="18522" xr:uid="{00000000-0005-0000-0000-0000EC0F0000}"/>
    <cellStyle name="20% - Accent3 8" xfId="18523" xr:uid="{00000000-0005-0000-0000-0000ED0F0000}"/>
    <cellStyle name="20% - Accent3 9" xfId="18524" xr:uid="{00000000-0005-0000-0000-0000EE0F0000}"/>
    <cellStyle name="20% - Accent4 10" xfId="18525" xr:uid="{00000000-0005-0000-0000-0000EF0F0000}"/>
    <cellStyle name="20% - Accent4 11" xfId="18526" xr:uid="{00000000-0005-0000-0000-0000F00F0000}"/>
    <cellStyle name="20% - Accent4 12" xfId="18527" xr:uid="{00000000-0005-0000-0000-0000F10F0000}"/>
    <cellStyle name="20% - Accent4 13" xfId="18528" xr:uid="{00000000-0005-0000-0000-0000F20F0000}"/>
    <cellStyle name="20% - Accent4 14" xfId="18529" xr:uid="{00000000-0005-0000-0000-0000F30F0000}"/>
    <cellStyle name="20% - Accent4 15" xfId="18530" xr:uid="{00000000-0005-0000-0000-0000F40F0000}"/>
    <cellStyle name="20% - Accent4 2" xfId="1010" xr:uid="{00000000-0005-0000-0000-0000F50F0000}"/>
    <cellStyle name="20% - Accent4 2 10" xfId="18531" xr:uid="{00000000-0005-0000-0000-0000F60F0000}"/>
    <cellStyle name="20% - Accent4 2 11" xfId="18532" xr:uid="{00000000-0005-0000-0000-0000F70F0000}"/>
    <cellStyle name="20% - Accent4 2 12" xfId="18533" xr:uid="{00000000-0005-0000-0000-0000F80F0000}"/>
    <cellStyle name="20% - Accent4 2 13" xfId="18534" xr:uid="{00000000-0005-0000-0000-0000F90F0000}"/>
    <cellStyle name="20% - Accent4 2 14" xfId="18535" xr:uid="{00000000-0005-0000-0000-0000FA0F0000}"/>
    <cellStyle name="20% - Accent4 2 2" xfId="12598" xr:uid="{00000000-0005-0000-0000-0000FB0F0000}"/>
    <cellStyle name="20% - Accent4 2 2 2" xfId="12599" xr:uid="{00000000-0005-0000-0000-0000FC0F0000}"/>
    <cellStyle name="20% - Accent4 2 2 3" xfId="12600" xr:uid="{00000000-0005-0000-0000-0000FD0F0000}"/>
    <cellStyle name="20% - Accent4 2 2 4" xfId="12601" xr:uid="{00000000-0005-0000-0000-0000FE0F0000}"/>
    <cellStyle name="20% - Accent4 2 3" xfId="12602" xr:uid="{00000000-0005-0000-0000-0000FF0F0000}"/>
    <cellStyle name="20% - Accent4 2 4" xfId="12603" xr:uid="{00000000-0005-0000-0000-000000100000}"/>
    <cellStyle name="20% - Accent4 2 5" xfId="18536" xr:uid="{00000000-0005-0000-0000-000001100000}"/>
    <cellStyle name="20% - Accent4 2 6" xfId="18537" xr:uid="{00000000-0005-0000-0000-000002100000}"/>
    <cellStyle name="20% - Accent4 2 7" xfId="18538" xr:uid="{00000000-0005-0000-0000-000003100000}"/>
    <cellStyle name="20% - Accent4 2 8" xfId="18539" xr:uid="{00000000-0005-0000-0000-000004100000}"/>
    <cellStyle name="20% - Accent4 2 9" xfId="18540" xr:uid="{00000000-0005-0000-0000-000005100000}"/>
    <cellStyle name="20% - Accent4 3" xfId="1011" xr:uid="{00000000-0005-0000-0000-000006100000}"/>
    <cellStyle name="20% - Accent4 3 2" xfId="12604" xr:uid="{00000000-0005-0000-0000-000007100000}"/>
    <cellStyle name="20% - Accent4 3 3" xfId="12605" xr:uid="{00000000-0005-0000-0000-000008100000}"/>
    <cellStyle name="20% - Accent4 3 4" xfId="12606" xr:uid="{00000000-0005-0000-0000-000009100000}"/>
    <cellStyle name="20% - Accent4 4" xfId="18541" xr:uid="{00000000-0005-0000-0000-00000A100000}"/>
    <cellStyle name="20% - Accent4 5" xfId="18542" xr:uid="{00000000-0005-0000-0000-00000B100000}"/>
    <cellStyle name="20% - Accent4 6" xfId="18543" xr:uid="{00000000-0005-0000-0000-00000C100000}"/>
    <cellStyle name="20% - Accent4 7" xfId="18544" xr:uid="{00000000-0005-0000-0000-00000D100000}"/>
    <cellStyle name="20% - Accent4 8" xfId="18545" xr:uid="{00000000-0005-0000-0000-00000E100000}"/>
    <cellStyle name="20% - Accent4 9" xfId="18546" xr:uid="{00000000-0005-0000-0000-00000F100000}"/>
    <cellStyle name="20% - Accent5 10" xfId="18547" xr:uid="{00000000-0005-0000-0000-000010100000}"/>
    <cellStyle name="20% - Accent5 11" xfId="18548" xr:uid="{00000000-0005-0000-0000-000011100000}"/>
    <cellStyle name="20% - Accent5 12" xfId="18549" xr:uid="{00000000-0005-0000-0000-000012100000}"/>
    <cellStyle name="20% - Accent5 13" xfId="18550" xr:uid="{00000000-0005-0000-0000-000013100000}"/>
    <cellStyle name="20% - Accent5 14" xfId="18551" xr:uid="{00000000-0005-0000-0000-000014100000}"/>
    <cellStyle name="20% - Accent5 15" xfId="18552" xr:uid="{00000000-0005-0000-0000-000015100000}"/>
    <cellStyle name="20% - Accent5 2" xfId="1012" xr:uid="{00000000-0005-0000-0000-000016100000}"/>
    <cellStyle name="20% - Accent5 2 10" xfId="18553" xr:uid="{00000000-0005-0000-0000-000017100000}"/>
    <cellStyle name="20% - Accent5 2 11" xfId="18554" xr:uid="{00000000-0005-0000-0000-000018100000}"/>
    <cellStyle name="20% - Accent5 2 12" xfId="18555" xr:uid="{00000000-0005-0000-0000-000019100000}"/>
    <cellStyle name="20% - Accent5 2 13" xfId="18556" xr:uid="{00000000-0005-0000-0000-00001A100000}"/>
    <cellStyle name="20% - Accent5 2 14" xfId="18557" xr:uid="{00000000-0005-0000-0000-00001B100000}"/>
    <cellStyle name="20% - Accent5 2 2" xfId="2109" xr:uid="{00000000-0005-0000-0000-00001C100000}"/>
    <cellStyle name="20% - Accent5 2 2 2" xfId="2110" xr:uid="{00000000-0005-0000-0000-00001D100000}"/>
    <cellStyle name="20% - Accent5 2 2 3" xfId="2111" xr:uid="{00000000-0005-0000-0000-00001E100000}"/>
    <cellStyle name="20% - Accent5 2 2 4" xfId="2112" xr:uid="{00000000-0005-0000-0000-00001F100000}"/>
    <cellStyle name="20% - Accent5 2 3" xfId="2113" xr:uid="{00000000-0005-0000-0000-000020100000}"/>
    <cellStyle name="20% - Accent5 2 3 2" xfId="2114" xr:uid="{00000000-0005-0000-0000-000021100000}"/>
    <cellStyle name="20% - Accent5 2 3 3" xfId="2115" xr:uid="{00000000-0005-0000-0000-000022100000}"/>
    <cellStyle name="20% - Accent5 2 3 4" xfId="2116" xr:uid="{00000000-0005-0000-0000-000023100000}"/>
    <cellStyle name="20% - Accent5 2 4" xfId="2117" xr:uid="{00000000-0005-0000-0000-000024100000}"/>
    <cellStyle name="20% - Accent5 2 4 2" xfId="2118" xr:uid="{00000000-0005-0000-0000-000025100000}"/>
    <cellStyle name="20% - Accent5 2 4 3" xfId="2119" xr:uid="{00000000-0005-0000-0000-000026100000}"/>
    <cellStyle name="20% - Accent5 2 4 4" xfId="2120" xr:uid="{00000000-0005-0000-0000-000027100000}"/>
    <cellStyle name="20% - Accent5 2 5" xfId="2121" xr:uid="{00000000-0005-0000-0000-000028100000}"/>
    <cellStyle name="20% - Accent5 2 6" xfId="2122" xr:uid="{00000000-0005-0000-0000-000029100000}"/>
    <cellStyle name="20% - Accent5 2 7" xfId="2123" xr:uid="{00000000-0005-0000-0000-00002A100000}"/>
    <cellStyle name="20% - Accent5 2 8" xfId="18558" xr:uid="{00000000-0005-0000-0000-00002B100000}"/>
    <cellStyle name="20% - Accent5 2 9" xfId="18559" xr:uid="{00000000-0005-0000-0000-00002C100000}"/>
    <cellStyle name="20% - Accent5 3" xfId="1013" xr:uid="{00000000-0005-0000-0000-00002D100000}"/>
    <cellStyle name="20% - Accent5 3 2" xfId="12607" xr:uid="{00000000-0005-0000-0000-00002E100000}"/>
    <cellStyle name="20% - Accent5 3 3" xfId="12608" xr:uid="{00000000-0005-0000-0000-00002F100000}"/>
    <cellStyle name="20% - Accent5 3 4" xfId="12609" xr:uid="{00000000-0005-0000-0000-000030100000}"/>
    <cellStyle name="20% - Accent5 4" xfId="18560" xr:uid="{00000000-0005-0000-0000-000031100000}"/>
    <cellStyle name="20% - Accent5 5" xfId="18561" xr:uid="{00000000-0005-0000-0000-000032100000}"/>
    <cellStyle name="20% - Accent5 6" xfId="18562" xr:uid="{00000000-0005-0000-0000-000033100000}"/>
    <cellStyle name="20% - Accent5 7" xfId="18563" xr:uid="{00000000-0005-0000-0000-000034100000}"/>
    <cellStyle name="20% - Accent5 8" xfId="18564" xr:uid="{00000000-0005-0000-0000-000035100000}"/>
    <cellStyle name="20% - Accent5 9" xfId="18565" xr:uid="{00000000-0005-0000-0000-000036100000}"/>
    <cellStyle name="20% - Accent6 10" xfId="18566" xr:uid="{00000000-0005-0000-0000-000037100000}"/>
    <cellStyle name="20% - Accent6 11" xfId="18567" xr:uid="{00000000-0005-0000-0000-000038100000}"/>
    <cellStyle name="20% - Accent6 12" xfId="18568" xr:uid="{00000000-0005-0000-0000-000039100000}"/>
    <cellStyle name="20% - Accent6 13" xfId="18569" xr:uid="{00000000-0005-0000-0000-00003A100000}"/>
    <cellStyle name="20% - Accent6 14" xfId="18570" xr:uid="{00000000-0005-0000-0000-00003B100000}"/>
    <cellStyle name="20% - Accent6 15" xfId="18571" xr:uid="{00000000-0005-0000-0000-00003C100000}"/>
    <cellStyle name="20% - Accent6 2" xfId="1014" xr:uid="{00000000-0005-0000-0000-00003D100000}"/>
    <cellStyle name="20% - Accent6 2 10" xfId="18572" xr:uid="{00000000-0005-0000-0000-00003E100000}"/>
    <cellStyle name="20% - Accent6 2 11" xfId="18573" xr:uid="{00000000-0005-0000-0000-00003F100000}"/>
    <cellStyle name="20% - Accent6 2 12" xfId="18574" xr:uid="{00000000-0005-0000-0000-000040100000}"/>
    <cellStyle name="20% - Accent6 2 13" xfId="18575" xr:uid="{00000000-0005-0000-0000-000041100000}"/>
    <cellStyle name="20% - Accent6 2 14" xfId="18576" xr:uid="{00000000-0005-0000-0000-000042100000}"/>
    <cellStyle name="20% - Accent6 2 2" xfId="12610" xr:uid="{00000000-0005-0000-0000-000043100000}"/>
    <cellStyle name="20% - Accent6 2 3" xfId="12611" xr:uid="{00000000-0005-0000-0000-000044100000}"/>
    <cellStyle name="20% - Accent6 2 4" xfId="12612" xr:uid="{00000000-0005-0000-0000-000045100000}"/>
    <cellStyle name="20% - Accent6 2 5" xfId="18577" xr:uid="{00000000-0005-0000-0000-000046100000}"/>
    <cellStyle name="20% - Accent6 2 6" xfId="18578" xr:uid="{00000000-0005-0000-0000-000047100000}"/>
    <cellStyle name="20% - Accent6 2 7" xfId="18579" xr:uid="{00000000-0005-0000-0000-000048100000}"/>
    <cellStyle name="20% - Accent6 2 8" xfId="18580" xr:uid="{00000000-0005-0000-0000-000049100000}"/>
    <cellStyle name="20% - Accent6 2 9" xfId="18581" xr:uid="{00000000-0005-0000-0000-00004A100000}"/>
    <cellStyle name="20% - Accent6 3" xfId="1015" xr:uid="{00000000-0005-0000-0000-00004B100000}"/>
    <cellStyle name="20% - Accent6 3 2" xfId="12613" xr:uid="{00000000-0005-0000-0000-00004C100000}"/>
    <cellStyle name="20% - Accent6 3 3" xfId="12614" xr:uid="{00000000-0005-0000-0000-00004D100000}"/>
    <cellStyle name="20% - Accent6 3 4" xfId="12615" xr:uid="{00000000-0005-0000-0000-00004E100000}"/>
    <cellStyle name="20% - Accent6 4" xfId="18582" xr:uid="{00000000-0005-0000-0000-00004F100000}"/>
    <cellStyle name="20% - Accent6 5" xfId="18583" xr:uid="{00000000-0005-0000-0000-000050100000}"/>
    <cellStyle name="20% - Accent6 6" xfId="18584" xr:uid="{00000000-0005-0000-0000-000051100000}"/>
    <cellStyle name="20% - Accent6 7" xfId="18585" xr:uid="{00000000-0005-0000-0000-000052100000}"/>
    <cellStyle name="20% - Accent6 8" xfId="18586" xr:uid="{00000000-0005-0000-0000-000053100000}"/>
    <cellStyle name="20% - Accent6 9" xfId="18587" xr:uid="{00000000-0005-0000-0000-000054100000}"/>
    <cellStyle name="20% - ส่วนที่ถูกเน้น1" xfId="1016" xr:uid="{00000000-0005-0000-0000-000055100000}"/>
    <cellStyle name="20% - ส่วนที่ถูกเน้น1 1" xfId="18588" xr:uid="{00000000-0005-0000-0000-000056100000}"/>
    <cellStyle name="20% - ส่วนที่ถูกเน้น1 2" xfId="1017" xr:uid="{00000000-0005-0000-0000-000057100000}"/>
    <cellStyle name="20% - ส่วนที่ถูกเน้น1 2 2" xfId="12616" xr:uid="{00000000-0005-0000-0000-000058100000}"/>
    <cellStyle name="20% - ส่วนที่ถูกเน้น1 2 3" xfId="12617" xr:uid="{00000000-0005-0000-0000-000059100000}"/>
    <cellStyle name="20% - ส่วนที่ถูกเน้น1 2 4" xfId="12618" xr:uid="{00000000-0005-0000-0000-00005A100000}"/>
    <cellStyle name="20% - ส่วนที่ถูกเน้น1 2 5" xfId="18589" xr:uid="{00000000-0005-0000-0000-00005B100000}"/>
    <cellStyle name="20% - ส่วนที่ถูกเน้น1 2 6" xfId="18590" xr:uid="{00000000-0005-0000-0000-00005C100000}"/>
    <cellStyle name="20% - ส่วนที่ถูกเน้น1 2 7" xfId="18591" xr:uid="{00000000-0005-0000-0000-00005D100000}"/>
    <cellStyle name="20% - ส่วนที่ถูกเน้น1 3" xfId="2124" xr:uid="{00000000-0005-0000-0000-00005E100000}"/>
    <cellStyle name="20% - ส่วนที่ถูกเน้น1 4" xfId="2125" xr:uid="{00000000-0005-0000-0000-00005F100000}"/>
    <cellStyle name="20% - ส่วนที่ถูกเน้น1 5" xfId="12619" xr:uid="{00000000-0005-0000-0000-000060100000}"/>
    <cellStyle name="20% - ส่วนที่ถูกเน้น1 6" xfId="12620" xr:uid="{00000000-0005-0000-0000-000061100000}"/>
    <cellStyle name="20% - ส่วนที่ถูกเน้น1 7" xfId="12621" xr:uid="{00000000-0005-0000-0000-000062100000}"/>
    <cellStyle name="20% - ส่วนที่ถูกเน้น1_4. เนตรณรงค์ แมนชั่น" xfId="18592" xr:uid="{00000000-0005-0000-0000-000063100000}"/>
    <cellStyle name="20% - ส่วนที่ถูกเน้น2" xfId="1018" xr:uid="{00000000-0005-0000-0000-000064100000}"/>
    <cellStyle name="20% - ส่วนที่ถูกเน้น2 1" xfId="18593" xr:uid="{00000000-0005-0000-0000-000065100000}"/>
    <cellStyle name="20% - ส่วนที่ถูกเน้น2 2" xfId="1019" xr:uid="{00000000-0005-0000-0000-000066100000}"/>
    <cellStyle name="20% - ส่วนที่ถูกเน้น2 2 2" xfId="12622" xr:uid="{00000000-0005-0000-0000-000067100000}"/>
    <cellStyle name="20% - ส่วนที่ถูกเน้น2 2 3" xfId="12623" xr:uid="{00000000-0005-0000-0000-000068100000}"/>
    <cellStyle name="20% - ส่วนที่ถูกเน้น2 2 4" xfId="12624" xr:uid="{00000000-0005-0000-0000-000069100000}"/>
    <cellStyle name="20% - ส่วนที่ถูกเน้น2 2 5" xfId="18594" xr:uid="{00000000-0005-0000-0000-00006A100000}"/>
    <cellStyle name="20% - ส่วนที่ถูกเน้น2 2 6" xfId="18595" xr:uid="{00000000-0005-0000-0000-00006B100000}"/>
    <cellStyle name="20% - ส่วนที่ถูกเน้น2 2 7" xfId="18596" xr:uid="{00000000-0005-0000-0000-00006C100000}"/>
    <cellStyle name="20% - ส่วนที่ถูกเน้น2 3" xfId="2126" xr:uid="{00000000-0005-0000-0000-00006D100000}"/>
    <cellStyle name="20% - ส่วนที่ถูกเน้น2 4" xfId="2127" xr:uid="{00000000-0005-0000-0000-00006E100000}"/>
    <cellStyle name="20% - ส่วนที่ถูกเน้น2 5" xfId="12625" xr:uid="{00000000-0005-0000-0000-00006F100000}"/>
    <cellStyle name="20% - ส่วนที่ถูกเน้น2 6" xfId="12626" xr:uid="{00000000-0005-0000-0000-000070100000}"/>
    <cellStyle name="20% - ส่วนที่ถูกเน้น2 7" xfId="12627" xr:uid="{00000000-0005-0000-0000-000071100000}"/>
    <cellStyle name="20% - ส่วนที่ถูกเน้น2_4. เนตรณรงค์ แมนชั่น" xfId="18597" xr:uid="{00000000-0005-0000-0000-000072100000}"/>
    <cellStyle name="20% - ส่วนที่ถูกเน้น3" xfId="1020" xr:uid="{00000000-0005-0000-0000-000073100000}"/>
    <cellStyle name="20% - ส่วนที่ถูกเน้น3 1" xfId="18598" xr:uid="{00000000-0005-0000-0000-000074100000}"/>
    <cellStyle name="20% - ส่วนที่ถูกเน้น3 2" xfId="1021" xr:uid="{00000000-0005-0000-0000-000075100000}"/>
    <cellStyle name="20% - ส่วนที่ถูกเน้น3 2 2" xfId="12628" xr:uid="{00000000-0005-0000-0000-000076100000}"/>
    <cellStyle name="20% - ส่วนที่ถูกเน้น3 2 3" xfId="12629" xr:uid="{00000000-0005-0000-0000-000077100000}"/>
    <cellStyle name="20% - ส่วนที่ถูกเน้น3 2 4" xfId="12630" xr:uid="{00000000-0005-0000-0000-000078100000}"/>
    <cellStyle name="20% - ส่วนที่ถูกเน้น3 2 5" xfId="18599" xr:uid="{00000000-0005-0000-0000-000079100000}"/>
    <cellStyle name="20% - ส่วนที่ถูกเน้น3 2 6" xfId="18600" xr:uid="{00000000-0005-0000-0000-00007A100000}"/>
    <cellStyle name="20% - ส่วนที่ถูกเน้น3 2 7" xfId="18601" xr:uid="{00000000-0005-0000-0000-00007B100000}"/>
    <cellStyle name="20% - ส่วนที่ถูกเน้น3 3" xfId="2128" xr:uid="{00000000-0005-0000-0000-00007C100000}"/>
    <cellStyle name="20% - ส่วนที่ถูกเน้น3 4" xfId="2129" xr:uid="{00000000-0005-0000-0000-00007D100000}"/>
    <cellStyle name="20% - ส่วนที่ถูกเน้น3 5" xfId="12631" xr:uid="{00000000-0005-0000-0000-00007E100000}"/>
    <cellStyle name="20% - ส่วนที่ถูกเน้น3 6" xfId="12632" xr:uid="{00000000-0005-0000-0000-00007F100000}"/>
    <cellStyle name="20% - ส่วนที่ถูกเน้น3 7" xfId="12633" xr:uid="{00000000-0005-0000-0000-000080100000}"/>
    <cellStyle name="20% - ส่วนที่ถูกเน้น3_4. เนตรณรงค์ แมนชั่น" xfId="18602" xr:uid="{00000000-0005-0000-0000-000081100000}"/>
    <cellStyle name="20% - ส่วนที่ถูกเน้น4" xfId="1022" xr:uid="{00000000-0005-0000-0000-000082100000}"/>
    <cellStyle name="20% - ส่วนที่ถูกเน้น4 1" xfId="18603" xr:uid="{00000000-0005-0000-0000-000083100000}"/>
    <cellStyle name="20% - ส่วนที่ถูกเน้น4 2" xfId="1023" xr:uid="{00000000-0005-0000-0000-000084100000}"/>
    <cellStyle name="20% - ส่วนที่ถูกเน้น4 2 2" xfId="12634" xr:uid="{00000000-0005-0000-0000-000085100000}"/>
    <cellStyle name="20% - ส่วนที่ถูกเน้น4 2 3" xfId="12635" xr:uid="{00000000-0005-0000-0000-000086100000}"/>
    <cellStyle name="20% - ส่วนที่ถูกเน้น4 2 4" xfId="12636" xr:uid="{00000000-0005-0000-0000-000087100000}"/>
    <cellStyle name="20% - ส่วนที่ถูกเน้น4 2 5" xfId="18604" xr:uid="{00000000-0005-0000-0000-000088100000}"/>
    <cellStyle name="20% - ส่วนที่ถูกเน้น4 2 6" xfId="18605" xr:uid="{00000000-0005-0000-0000-000089100000}"/>
    <cellStyle name="20% - ส่วนที่ถูกเน้น4 2 7" xfId="18606" xr:uid="{00000000-0005-0000-0000-00008A100000}"/>
    <cellStyle name="20% - ส่วนที่ถูกเน้น4 3" xfId="2130" xr:uid="{00000000-0005-0000-0000-00008B100000}"/>
    <cellStyle name="20% - ส่วนที่ถูกเน้น4 4" xfId="2131" xr:uid="{00000000-0005-0000-0000-00008C100000}"/>
    <cellStyle name="20% - ส่วนที่ถูกเน้น4 5" xfId="12637" xr:uid="{00000000-0005-0000-0000-00008D100000}"/>
    <cellStyle name="20% - ส่วนที่ถูกเน้น4 6" xfId="12638" xr:uid="{00000000-0005-0000-0000-00008E100000}"/>
    <cellStyle name="20% - ส่วนที่ถูกเน้น4 7" xfId="12639" xr:uid="{00000000-0005-0000-0000-00008F100000}"/>
    <cellStyle name="20% - ส่วนที่ถูกเน้น4_4. เนตรณรงค์ แมนชั่น" xfId="18607" xr:uid="{00000000-0005-0000-0000-000090100000}"/>
    <cellStyle name="20% - ส่วนที่ถูกเน้น5" xfId="1024" xr:uid="{00000000-0005-0000-0000-000091100000}"/>
    <cellStyle name="20% - ส่วนที่ถูกเน้น5 1" xfId="18608" xr:uid="{00000000-0005-0000-0000-000092100000}"/>
    <cellStyle name="20% - ส่วนที่ถูกเน้น5 2" xfId="2132" xr:uid="{00000000-0005-0000-0000-000093100000}"/>
    <cellStyle name="20% - ส่วนที่ถูกเน้น5 3" xfId="2133" xr:uid="{00000000-0005-0000-0000-000094100000}"/>
    <cellStyle name="20% - ส่วนที่ถูกเน้น5 4" xfId="2134" xr:uid="{00000000-0005-0000-0000-000095100000}"/>
    <cellStyle name="20% - ส่วนที่ถูกเน้น5 5" xfId="12640" xr:uid="{00000000-0005-0000-0000-000096100000}"/>
    <cellStyle name="20% - ส่วนที่ถูกเน้น5_KB510-51" xfId="18609" xr:uid="{00000000-0005-0000-0000-000097100000}"/>
    <cellStyle name="20% - ส่วนที่ถูกเน้น6" xfId="1025" xr:uid="{00000000-0005-0000-0000-000098100000}"/>
    <cellStyle name="20% - ส่วนที่ถูกเน้น6 1" xfId="18610" xr:uid="{00000000-0005-0000-0000-000099100000}"/>
    <cellStyle name="20% - ส่วนที่ถูกเน้น6 2" xfId="1026" xr:uid="{00000000-0005-0000-0000-00009A100000}"/>
    <cellStyle name="20% - ส่วนที่ถูกเน้น6 2 2" xfId="12641" xr:uid="{00000000-0005-0000-0000-00009B100000}"/>
    <cellStyle name="20% - ส่วนที่ถูกเน้น6 2 3" xfId="12642" xr:uid="{00000000-0005-0000-0000-00009C100000}"/>
    <cellStyle name="20% - ส่วนที่ถูกเน้น6 2 4" xfId="12643" xr:uid="{00000000-0005-0000-0000-00009D100000}"/>
    <cellStyle name="20% - ส่วนที่ถูกเน้น6 2 5" xfId="18611" xr:uid="{00000000-0005-0000-0000-00009E100000}"/>
    <cellStyle name="20% - ส่วนที่ถูกเน้น6 2 6" xfId="18612" xr:uid="{00000000-0005-0000-0000-00009F100000}"/>
    <cellStyle name="20% - ส่วนที่ถูกเน้น6 2 7" xfId="18613" xr:uid="{00000000-0005-0000-0000-0000A0100000}"/>
    <cellStyle name="20% - ส่วนที่ถูกเน้น6 3" xfId="2135" xr:uid="{00000000-0005-0000-0000-0000A1100000}"/>
    <cellStyle name="20% - ส่วนที่ถูกเน้น6 4" xfId="2136" xr:uid="{00000000-0005-0000-0000-0000A2100000}"/>
    <cellStyle name="20% - ส่วนที่ถูกเน้น6 5" xfId="12644" xr:uid="{00000000-0005-0000-0000-0000A3100000}"/>
    <cellStyle name="20% - ส่วนที่ถูกเน้น6 6" xfId="12645" xr:uid="{00000000-0005-0000-0000-0000A4100000}"/>
    <cellStyle name="20% - ส่วนที่ถูกเน้น6 7" xfId="12646" xr:uid="{00000000-0005-0000-0000-0000A5100000}"/>
    <cellStyle name="20% - ส่วนที่ถูกเน้น6_4. เนตรณรงค์ แมนชั่น" xfId="18614" xr:uid="{00000000-0005-0000-0000-0000A6100000}"/>
    <cellStyle name="40% - Accent1 10" xfId="18615" xr:uid="{00000000-0005-0000-0000-0000A7100000}"/>
    <cellStyle name="40% - Accent1 11" xfId="18616" xr:uid="{00000000-0005-0000-0000-0000A8100000}"/>
    <cellStyle name="40% - Accent1 12" xfId="18617" xr:uid="{00000000-0005-0000-0000-0000A9100000}"/>
    <cellStyle name="40% - Accent1 13" xfId="18618" xr:uid="{00000000-0005-0000-0000-0000AA100000}"/>
    <cellStyle name="40% - Accent1 14" xfId="18619" xr:uid="{00000000-0005-0000-0000-0000AB100000}"/>
    <cellStyle name="40% - Accent1 15" xfId="18620" xr:uid="{00000000-0005-0000-0000-0000AC100000}"/>
    <cellStyle name="40% - Accent1 2" xfId="1027" xr:uid="{00000000-0005-0000-0000-0000AD100000}"/>
    <cellStyle name="40% - Accent1 2 10" xfId="18621" xr:uid="{00000000-0005-0000-0000-0000AE100000}"/>
    <cellStyle name="40% - Accent1 2 11" xfId="18622" xr:uid="{00000000-0005-0000-0000-0000AF100000}"/>
    <cellStyle name="40% - Accent1 2 12" xfId="18623" xr:uid="{00000000-0005-0000-0000-0000B0100000}"/>
    <cellStyle name="40% - Accent1 2 13" xfId="18624" xr:uid="{00000000-0005-0000-0000-0000B1100000}"/>
    <cellStyle name="40% - Accent1 2 14" xfId="18625" xr:uid="{00000000-0005-0000-0000-0000B2100000}"/>
    <cellStyle name="40% - Accent1 2 2" xfId="12647" xr:uid="{00000000-0005-0000-0000-0000B3100000}"/>
    <cellStyle name="40% - Accent1 2 2 2" xfId="12648" xr:uid="{00000000-0005-0000-0000-0000B4100000}"/>
    <cellStyle name="40% - Accent1 2 2 3" xfId="12649" xr:uid="{00000000-0005-0000-0000-0000B5100000}"/>
    <cellStyle name="40% - Accent1 2 2 4" xfId="12650" xr:uid="{00000000-0005-0000-0000-0000B6100000}"/>
    <cellStyle name="40% - Accent1 2 3" xfId="12651" xr:uid="{00000000-0005-0000-0000-0000B7100000}"/>
    <cellStyle name="40% - Accent1 2 4" xfId="12652" xr:uid="{00000000-0005-0000-0000-0000B8100000}"/>
    <cellStyle name="40% - Accent1 2 5" xfId="18626" xr:uid="{00000000-0005-0000-0000-0000B9100000}"/>
    <cellStyle name="40% - Accent1 2 6" xfId="18627" xr:uid="{00000000-0005-0000-0000-0000BA100000}"/>
    <cellStyle name="40% - Accent1 2 7" xfId="18628" xr:uid="{00000000-0005-0000-0000-0000BB100000}"/>
    <cellStyle name="40% - Accent1 2 8" xfId="18629" xr:uid="{00000000-0005-0000-0000-0000BC100000}"/>
    <cellStyle name="40% - Accent1 2 9" xfId="18630" xr:uid="{00000000-0005-0000-0000-0000BD100000}"/>
    <cellStyle name="40% - Accent1 3" xfId="1028" xr:uid="{00000000-0005-0000-0000-0000BE100000}"/>
    <cellStyle name="40% - Accent1 3 2" xfId="12653" xr:uid="{00000000-0005-0000-0000-0000BF100000}"/>
    <cellStyle name="40% - Accent1 3 3" xfId="12654" xr:uid="{00000000-0005-0000-0000-0000C0100000}"/>
    <cellStyle name="40% - Accent1 3 4" xfId="12655" xr:uid="{00000000-0005-0000-0000-0000C1100000}"/>
    <cellStyle name="40% - Accent1 4" xfId="18631" xr:uid="{00000000-0005-0000-0000-0000C2100000}"/>
    <cellStyle name="40% - Accent1 5" xfId="18632" xr:uid="{00000000-0005-0000-0000-0000C3100000}"/>
    <cellStyle name="40% - Accent1 6" xfId="18633" xr:uid="{00000000-0005-0000-0000-0000C4100000}"/>
    <cellStyle name="40% - Accent1 7" xfId="18634" xr:uid="{00000000-0005-0000-0000-0000C5100000}"/>
    <cellStyle name="40% - Accent1 8" xfId="18635" xr:uid="{00000000-0005-0000-0000-0000C6100000}"/>
    <cellStyle name="40% - Accent1 9" xfId="18636" xr:uid="{00000000-0005-0000-0000-0000C7100000}"/>
    <cellStyle name="40% - Accent2 10" xfId="18637" xr:uid="{00000000-0005-0000-0000-0000C8100000}"/>
    <cellStyle name="40% - Accent2 11" xfId="18638" xr:uid="{00000000-0005-0000-0000-0000C9100000}"/>
    <cellStyle name="40% - Accent2 12" xfId="18639" xr:uid="{00000000-0005-0000-0000-0000CA100000}"/>
    <cellStyle name="40% - Accent2 13" xfId="18640" xr:uid="{00000000-0005-0000-0000-0000CB100000}"/>
    <cellStyle name="40% - Accent2 14" xfId="18641" xr:uid="{00000000-0005-0000-0000-0000CC100000}"/>
    <cellStyle name="40% - Accent2 15" xfId="18642" xr:uid="{00000000-0005-0000-0000-0000CD100000}"/>
    <cellStyle name="40% - Accent2 2" xfId="1029" xr:uid="{00000000-0005-0000-0000-0000CE100000}"/>
    <cellStyle name="40% - Accent2 2 10" xfId="18643" xr:uid="{00000000-0005-0000-0000-0000CF100000}"/>
    <cellStyle name="40% - Accent2 2 11" xfId="18644" xr:uid="{00000000-0005-0000-0000-0000D0100000}"/>
    <cellStyle name="40% - Accent2 2 12" xfId="18645" xr:uid="{00000000-0005-0000-0000-0000D1100000}"/>
    <cellStyle name="40% - Accent2 2 13" xfId="18646" xr:uid="{00000000-0005-0000-0000-0000D2100000}"/>
    <cellStyle name="40% - Accent2 2 14" xfId="18647" xr:uid="{00000000-0005-0000-0000-0000D3100000}"/>
    <cellStyle name="40% - Accent2 2 2" xfId="12656" xr:uid="{00000000-0005-0000-0000-0000D4100000}"/>
    <cellStyle name="40% - Accent2 2 3" xfId="12657" xr:uid="{00000000-0005-0000-0000-0000D5100000}"/>
    <cellStyle name="40% - Accent2 2 4" xfId="12658" xr:uid="{00000000-0005-0000-0000-0000D6100000}"/>
    <cellStyle name="40% - Accent2 2 5" xfId="18648" xr:uid="{00000000-0005-0000-0000-0000D7100000}"/>
    <cellStyle name="40% - Accent2 2 6" xfId="18649" xr:uid="{00000000-0005-0000-0000-0000D8100000}"/>
    <cellStyle name="40% - Accent2 2 7" xfId="18650" xr:uid="{00000000-0005-0000-0000-0000D9100000}"/>
    <cellStyle name="40% - Accent2 2 8" xfId="18651" xr:uid="{00000000-0005-0000-0000-0000DA100000}"/>
    <cellStyle name="40% - Accent2 2 9" xfId="18652" xr:uid="{00000000-0005-0000-0000-0000DB100000}"/>
    <cellStyle name="40% - Accent2 3" xfId="1030" xr:uid="{00000000-0005-0000-0000-0000DC100000}"/>
    <cellStyle name="40% - Accent2 3 2" xfId="12659" xr:uid="{00000000-0005-0000-0000-0000DD100000}"/>
    <cellStyle name="40% - Accent2 3 3" xfId="12660" xr:uid="{00000000-0005-0000-0000-0000DE100000}"/>
    <cellStyle name="40% - Accent2 3 4" xfId="12661" xr:uid="{00000000-0005-0000-0000-0000DF100000}"/>
    <cellStyle name="40% - Accent2 4" xfId="18653" xr:uid="{00000000-0005-0000-0000-0000E0100000}"/>
    <cellStyle name="40% - Accent2 5" xfId="18654" xr:uid="{00000000-0005-0000-0000-0000E1100000}"/>
    <cellStyle name="40% - Accent2 6" xfId="18655" xr:uid="{00000000-0005-0000-0000-0000E2100000}"/>
    <cellStyle name="40% - Accent2 7" xfId="18656" xr:uid="{00000000-0005-0000-0000-0000E3100000}"/>
    <cellStyle name="40% - Accent2 8" xfId="18657" xr:uid="{00000000-0005-0000-0000-0000E4100000}"/>
    <cellStyle name="40% - Accent2 9" xfId="18658" xr:uid="{00000000-0005-0000-0000-0000E5100000}"/>
    <cellStyle name="40% - Accent3 10" xfId="18659" xr:uid="{00000000-0005-0000-0000-0000E6100000}"/>
    <cellStyle name="40% - Accent3 11" xfId="18660" xr:uid="{00000000-0005-0000-0000-0000E7100000}"/>
    <cellStyle name="40% - Accent3 12" xfId="18661" xr:uid="{00000000-0005-0000-0000-0000E8100000}"/>
    <cellStyle name="40% - Accent3 13" xfId="18662" xr:uid="{00000000-0005-0000-0000-0000E9100000}"/>
    <cellStyle name="40% - Accent3 14" xfId="18663" xr:uid="{00000000-0005-0000-0000-0000EA100000}"/>
    <cellStyle name="40% - Accent3 15" xfId="18664" xr:uid="{00000000-0005-0000-0000-0000EB100000}"/>
    <cellStyle name="40% - Accent3 2" xfId="1031" xr:uid="{00000000-0005-0000-0000-0000EC100000}"/>
    <cellStyle name="40% - Accent3 2 10" xfId="18665" xr:uid="{00000000-0005-0000-0000-0000ED100000}"/>
    <cellStyle name="40% - Accent3 2 11" xfId="18666" xr:uid="{00000000-0005-0000-0000-0000EE100000}"/>
    <cellStyle name="40% - Accent3 2 12" xfId="18667" xr:uid="{00000000-0005-0000-0000-0000EF100000}"/>
    <cellStyle name="40% - Accent3 2 13" xfId="18668" xr:uid="{00000000-0005-0000-0000-0000F0100000}"/>
    <cellStyle name="40% - Accent3 2 14" xfId="18669" xr:uid="{00000000-0005-0000-0000-0000F1100000}"/>
    <cellStyle name="40% - Accent3 2 2" xfId="12662" xr:uid="{00000000-0005-0000-0000-0000F2100000}"/>
    <cellStyle name="40% - Accent3 2 2 2" xfId="12663" xr:uid="{00000000-0005-0000-0000-0000F3100000}"/>
    <cellStyle name="40% - Accent3 2 2 3" xfId="12664" xr:uid="{00000000-0005-0000-0000-0000F4100000}"/>
    <cellStyle name="40% - Accent3 2 2 4" xfId="12665" xr:uid="{00000000-0005-0000-0000-0000F5100000}"/>
    <cellStyle name="40% - Accent3 2 3" xfId="12666" xr:uid="{00000000-0005-0000-0000-0000F6100000}"/>
    <cellStyle name="40% - Accent3 2 4" xfId="12667" xr:uid="{00000000-0005-0000-0000-0000F7100000}"/>
    <cellStyle name="40% - Accent3 2 5" xfId="18670" xr:uid="{00000000-0005-0000-0000-0000F8100000}"/>
    <cellStyle name="40% - Accent3 2 6" xfId="18671" xr:uid="{00000000-0005-0000-0000-0000F9100000}"/>
    <cellStyle name="40% - Accent3 2 7" xfId="18672" xr:uid="{00000000-0005-0000-0000-0000FA100000}"/>
    <cellStyle name="40% - Accent3 2 8" xfId="18673" xr:uid="{00000000-0005-0000-0000-0000FB100000}"/>
    <cellStyle name="40% - Accent3 2 9" xfId="18674" xr:uid="{00000000-0005-0000-0000-0000FC100000}"/>
    <cellStyle name="40% - Accent3 3" xfId="1032" xr:uid="{00000000-0005-0000-0000-0000FD100000}"/>
    <cellStyle name="40% - Accent3 3 2" xfId="12668" xr:uid="{00000000-0005-0000-0000-0000FE100000}"/>
    <cellStyle name="40% - Accent3 3 3" xfId="12669" xr:uid="{00000000-0005-0000-0000-0000FF100000}"/>
    <cellStyle name="40% - Accent3 3 4" xfId="12670" xr:uid="{00000000-0005-0000-0000-000000110000}"/>
    <cellStyle name="40% - Accent3 4" xfId="18675" xr:uid="{00000000-0005-0000-0000-000001110000}"/>
    <cellStyle name="40% - Accent3 5" xfId="18676" xr:uid="{00000000-0005-0000-0000-000002110000}"/>
    <cellStyle name="40% - Accent3 6" xfId="18677" xr:uid="{00000000-0005-0000-0000-000003110000}"/>
    <cellStyle name="40% - Accent3 7" xfId="18678" xr:uid="{00000000-0005-0000-0000-000004110000}"/>
    <cellStyle name="40% - Accent3 8" xfId="18679" xr:uid="{00000000-0005-0000-0000-000005110000}"/>
    <cellStyle name="40% - Accent3 9" xfId="18680" xr:uid="{00000000-0005-0000-0000-000006110000}"/>
    <cellStyle name="40% - Accent4 10" xfId="18681" xr:uid="{00000000-0005-0000-0000-000007110000}"/>
    <cellStyle name="40% - Accent4 11" xfId="18682" xr:uid="{00000000-0005-0000-0000-000008110000}"/>
    <cellStyle name="40% - Accent4 12" xfId="18683" xr:uid="{00000000-0005-0000-0000-000009110000}"/>
    <cellStyle name="40% - Accent4 13" xfId="18684" xr:uid="{00000000-0005-0000-0000-00000A110000}"/>
    <cellStyle name="40% - Accent4 14" xfId="18685" xr:uid="{00000000-0005-0000-0000-00000B110000}"/>
    <cellStyle name="40% - Accent4 15" xfId="18686" xr:uid="{00000000-0005-0000-0000-00000C110000}"/>
    <cellStyle name="40% - Accent4 2" xfId="1033" xr:uid="{00000000-0005-0000-0000-00000D110000}"/>
    <cellStyle name="40% - Accent4 2 10" xfId="18687" xr:uid="{00000000-0005-0000-0000-00000E110000}"/>
    <cellStyle name="40% - Accent4 2 11" xfId="18688" xr:uid="{00000000-0005-0000-0000-00000F110000}"/>
    <cellStyle name="40% - Accent4 2 12" xfId="18689" xr:uid="{00000000-0005-0000-0000-000010110000}"/>
    <cellStyle name="40% - Accent4 2 13" xfId="18690" xr:uid="{00000000-0005-0000-0000-000011110000}"/>
    <cellStyle name="40% - Accent4 2 14" xfId="18691" xr:uid="{00000000-0005-0000-0000-000012110000}"/>
    <cellStyle name="40% - Accent4 2 2" xfId="12671" xr:uid="{00000000-0005-0000-0000-000013110000}"/>
    <cellStyle name="40% - Accent4 2 2 2" xfId="12672" xr:uid="{00000000-0005-0000-0000-000014110000}"/>
    <cellStyle name="40% - Accent4 2 2 3" xfId="12673" xr:uid="{00000000-0005-0000-0000-000015110000}"/>
    <cellStyle name="40% - Accent4 2 2 4" xfId="12674" xr:uid="{00000000-0005-0000-0000-000016110000}"/>
    <cellStyle name="40% - Accent4 2 3" xfId="12675" xr:uid="{00000000-0005-0000-0000-000017110000}"/>
    <cellStyle name="40% - Accent4 2 4" xfId="12676" xr:uid="{00000000-0005-0000-0000-000018110000}"/>
    <cellStyle name="40% - Accent4 2 5" xfId="18692" xr:uid="{00000000-0005-0000-0000-000019110000}"/>
    <cellStyle name="40% - Accent4 2 6" xfId="18693" xr:uid="{00000000-0005-0000-0000-00001A110000}"/>
    <cellStyle name="40% - Accent4 2 7" xfId="18694" xr:uid="{00000000-0005-0000-0000-00001B110000}"/>
    <cellStyle name="40% - Accent4 2 8" xfId="18695" xr:uid="{00000000-0005-0000-0000-00001C110000}"/>
    <cellStyle name="40% - Accent4 2 9" xfId="18696" xr:uid="{00000000-0005-0000-0000-00001D110000}"/>
    <cellStyle name="40% - Accent4 3" xfId="1034" xr:uid="{00000000-0005-0000-0000-00001E110000}"/>
    <cellStyle name="40% - Accent4 3 2" xfId="12677" xr:uid="{00000000-0005-0000-0000-00001F110000}"/>
    <cellStyle name="40% - Accent4 3 3" xfId="12678" xr:uid="{00000000-0005-0000-0000-000020110000}"/>
    <cellStyle name="40% - Accent4 3 4" xfId="12679" xr:uid="{00000000-0005-0000-0000-000021110000}"/>
    <cellStyle name="40% - Accent4 4" xfId="18697" xr:uid="{00000000-0005-0000-0000-000022110000}"/>
    <cellStyle name="40% - Accent4 5" xfId="18698" xr:uid="{00000000-0005-0000-0000-000023110000}"/>
    <cellStyle name="40% - Accent4 6" xfId="18699" xr:uid="{00000000-0005-0000-0000-000024110000}"/>
    <cellStyle name="40% - Accent4 7" xfId="18700" xr:uid="{00000000-0005-0000-0000-000025110000}"/>
    <cellStyle name="40% - Accent4 8" xfId="18701" xr:uid="{00000000-0005-0000-0000-000026110000}"/>
    <cellStyle name="40% - Accent4 9" xfId="18702" xr:uid="{00000000-0005-0000-0000-000027110000}"/>
    <cellStyle name="40% - Accent5 10" xfId="18703" xr:uid="{00000000-0005-0000-0000-000028110000}"/>
    <cellStyle name="40% - Accent5 11" xfId="18704" xr:uid="{00000000-0005-0000-0000-000029110000}"/>
    <cellStyle name="40% - Accent5 12" xfId="18705" xr:uid="{00000000-0005-0000-0000-00002A110000}"/>
    <cellStyle name="40% - Accent5 13" xfId="18706" xr:uid="{00000000-0005-0000-0000-00002B110000}"/>
    <cellStyle name="40% - Accent5 14" xfId="18707" xr:uid="{00000000-0005-0000-0000-00002C110000}"/>
    <cellStyle name="40% - Accent5 15" xfId="18708" xr:uid="{00000000-0005-0000-0000-00002D110000}"/>
    <cellStyle name="40% - Accent5 2" xfId="1035" xr:uid="{00000000-0005-0000-0000-00002E110000}"/>
    <cellStyle name="40% - Accent5 2 10" xfId="18709" xr:uid="{00000000-0005-0000-0000-00002F110000}"/>
    <cellStyle name="40% - Accent5 2 11" xfId="18710" xr:uid="{00000000-0005-0000-0000-000030110000}"/>
    <cellStyle name="40% - Accent5 2 12" xfId="18711" xr:uid="{00000000-0005-0000-0000-000031110000}"/>
    <cellStyle name="40% - Accent5 2 13" xfId="18712" xr:uid="{00000000-0005-0000-0000-000032110000}"/>
    <cellStyle name="40% - Accent5 2 14" xfId="18713" xr:uid="{00000000-0005-0000-0000-000033110000}"/>
    <cellStyle name="40% - Accent5 2 2" xfId="12680" xr:uid="{00000000-0005-0000-0000-000034110000}"/>
    <cellStyle name="40% - Accent5 2 3" xfId="12681" xr:uid="{00000000-0005-0000-0000-000035110000}"/>
    <cellStyle name="40% - Accent5 2 4" xfId="12682" xr:uid="{00000000-0005-0000-0000-000036110000}"/>
    <cellStyle name="40% - Accent5 2 5" xfId="18714" xr:uid="{00000000-0005-0000-0000-000037110000}"/>
    <cellStyle name="40% - Accent5 2 6" xfId="18715" xr:uid="{00000000-0005-0000-0000-000038110000}"/>
    <cellStyle name="40% - Accent5 2 7" xfId="18716" xr:uid="{00000000-0005-0000-0000-000039110000}"/>
    <cellStyle name="40% - Accent5 2 8" xfId="18717" xr:uid="{00000000-0005-0000-0000-00003A110000}"/>
    <cellStyle name="40% - Accent5 2 9" xfId="18718" xr:uid="{00000000-0005-0000-0000-00003B110000}"/>
    <cellStyle name="40% - Accent5 3" xfId="1036" xr:uid="{00000000-0005-0000-0000-00003C110000}"/>
    <cellStyle name="40% - Accent5 3 2" xfId="12683" xr:uid="{00000000-0005-0000-0000-00003D110000}"/>
    <cellStyle name="40% - Accent5 3 3" xfId="12684" xr:uid="{00000000-0005-0000-0000-00003E110000}"/>
    <cellStyle name="40% - Accent5 3 4" xfId="12685" xr:uid="{00000000-0005-0000-0000-00003F110000}"/>
    <cellStyle name="40% - Accent5 4" xfId="18719" xr:uid="{00000000-0005-0000-0000-000040110000}"/>
    <cellStyle name="40% - Accent5 5" xfId="18720" xr:uid="{00000000-0005-0000-0000-000041110000}"/>
    <cellStyle name="40% - Accent5 6" xfId="18721" xr:uid="{00000000-0005-0000-0000-000042110000}"/>
    <cellStyle name="40% - Accent5 7" xfId="18722" xr:uid="{00000000-0005-0000-0000-000043110000}"/>
    <cellStyle name="40% - Accent5 8" xfId="18723" xr:uid="{00000000-0005-0000-0000-000044110000}"/>
    <cellStyle name="40% - Accent5 9" xfId="18724" xr:uid="{00000000-0005-0000-0000-000045110000}"/>
    <cellStyle name="40% - Accent6 10" xfId="18725" xr:uid="{00000000-0005-0000-0000-000046110000}"/>
    <cellStyle name="40% - Accent6 11" xfId="18726" xr:uid="{00000000-0005-0000-0000-000047110000}"/>
    <cellStyle name="40% - Accent6 12" xfId="18727" xr:uid="{00000000-0005-0000-0000-000048110000}"/>
    <cellStyle name="40% - Accent6 13" xfId="18728" xr:uid="{00000000-0005-0000-0000-000049110000}"/>
    <cellStyle name="40% - Accent6 14" xfId="18729" xr:uid="{00000000-0005-0000-0000-00004A110000}"/>
    <cellStyle name="40% - Accent6 15" xfId="18730" xr:uid="{00000000-0005-0000-0000-00004B110000}"/>
    <cellStyle name="40% - Accent6 2" xfId="1037" xr:uid="{00000000-0005-0000-0000-00004C110000}"/>
    <cellStyle name="40% - Accent6 2 10" xfId="18731" xr:uid="{00000000-0005-0000-0000-00004D110000}"/>
    <cellStyle name="40% - Accent6 2 11" xfId="18732" xr:uid="{00000000-0005-0000-0000-00004E110000}"/>
    <cellStyle name="40% - Accent6 2 12" xfId="18733" xr:uid="{00000000-0005-0000-0000-00004F110000}"/>
    <cellStyle name="40% - Accent6 2 13" xfId="18734" xr:uid="{00000000-0005-0000-0000-000050110000}"/>
    <cellStyle name="40% - Accent6 2 14" xfId="18735" xr:uid="{00000000-0005-0000-0000-000051110000}"/>
    <cellStyle name="40% - Accent6 2 2" xfId="12686" xr:uid="{00000000-0005-0000-0000-000052110000}"/>
    <cellStyle name="40% - Accent6 2 2 2" xfId="12687" xr:uid="{00000000-0005-0000-0000-000053110000}"/>
    <cellStyle name="40% - Accent6 2 2 3" xfId="12688" xr:uid="{00000000-0005-0000-0000-000054110000}"/>
    <cellStyle name="40% - Accent6 2 2 4" xfId="12689" xr:uid="{00000000-0005-0000-0000-000055110000}"/>
    <cellStyle name="40% - Accent6 2 3" xfId="12690" xr:uid="{00000000-0005-0000-0000-000056110000}"/>
    <cellStyle name="40% - Accent6 2 4" xfId="12691" xr:uid="{00000000-0005-0000-0000-000057110000}"/>
    <cellStyle name="40% - Accent6 2 5" xfId="18736" xr:uid="{00000000-0005-0000-0000-000058110000}"/>
    <cellStyle name="40% - Accent6 2 6" xfId="18737" xr:uid="{00000000-0005-0000-0000-000059110000}"/>
    <cellStyle name="40% - Accent6 2 7" xfId="18738" xr:uid="{00000000-0005-0000-0000-00005A110000}"/>
    <cellStyle name="40% - Accent6 2 8" xfId="18739" xr:uid="{00000000-0005-0000-0000-00005B110000}"/>
    <cellStyle name="40% - Accent6 2 9" xfId="18740" xr:uid="{00000000-0005-0000-0000-00005C110000}"/>
    <cellStyle name="40% - Accent6 3" xfId="1038" xr:uid="{00000000-0005-0000-0000-00005D110000}"/>
    <cellStyle name="40% - Accent6 3 2" xfId="12692" xr:uid="{00000000-0005-0000-0000-00005E110000}"/>
    <cellStyle name="40% - Accent6 3 3" xfId="12693" xr:uid="{00000000-0005-0000-0000-00005F110000}"/>
    <cellStyle name="40% - Accent6 3 4" xfId="12694" xr:uid="{00000000-0005-0000-0000-000060110000}"/>
    <cellStyle name="40% - Accent6 4" xfId="18741" xr:uid="{00000000-0005-0000-0000-000061110000}"/>
    <cellStyle name="40% - Accent6 5" xfId="18742" xr:uid="{00000000-0005-0000-0000-000062110000}"/>
    <cellStyle name="40% - Accent6 6" xfId="18743" xr:uid="{00000000-0005-0000-0000-000063110000}"/>
    <cellStyle name="40% - Accent6 7" xfId="18744" xr:uid="{00000000-0005-0000-0000-000064110000}"/>
    <cellStyle name="40% - Accent6 8" xfId="18745" xr:uid="{00000000-0005-0000-0000-000065110000}"/>
    <cellStyle name="40% - Accent6 9" xfId="18746" xr:uid="{00000000-0005-0000-0000-000066110000}"/>
    <cellStyle name="40% - ส่วนที่ถูกเน้น1" xfId="1039" xr:uid="{00000000-0005-0000-0000-000067110000}"/>
    <cellStyle name="40% - ส่วนที่ถูกเน้น1 1" xfId="18747" xr:uid="{00000000-0005-0000-0000-000068110000}"/>
    <cellStyle name="40% - ส่วนที่ถูกเน้น1 2" xfId="1040" xr:uid="{00000000-0005-0000-0000-000069110000}"/>
    <cellStyle name="40% - ส่วนที่ถูกเน้น1 2 2" xfId="12695" xr:uid="{00000000-0005-0000-0000-00006A110000}"/>
    <cellStyle name="40% - ส่วนที่ถูกเน้น1 2 3" xfId="12696" xr:uid="{00000000-0005-0000-0000-00006B110000}"/>
    <cellStyle name="40% - ส่วนที่ถูกเน้น1 2 4" xfId="12697" xr:uid="{00000000-0005-0000-0000-00006C110000}"/>
    <cellStyle name="40% - ส่วนที่ถูกเน้น1 2 5" xfId="18748" xr:uid="{00000000-0005-0000-0000-00006D110000}"/>
    <cellStyle name="40% - ส่วนที่ถูกเน้น1 2 6" xfId="18749" xr:uid="{00000000-0005-0000-0000-00006E110000}"/>
    <cellStyle name="40% - ส่วนที่ถูกเน้น1 2 7" xfId="18750" xr:uid="{00000000-0005-0000-0000-00006F110000}"/>
    <cellStyle name="40% - ส่วนที่ถูกเน้น1 3" xfId="2137" xr:uid="{00000000-0005-0000-0000-000070110000}"/>
    <cellStyle name="40% - ส่วนที่ถูกเน้น1 4" xfId="2138" xr:uid="{00000000-0005-0000-0000-000071110000}"/>
    <cellStyle name="40% - ส่วนที่ถูกเน้น1 5" xfId="12698" xr:uid="{00000000-0005-0000-0000-000072110000}"/>
    <cellStyle name="40% - ส่วนที่ถูกเน้น1 6" xfId="12699" xr:uid="{00000000-0005-0000-0000-000073110000}"/>
    <cellStyle name="40% - ส่วนที่ถูกเน้น1 7" xfId="12700" xr:uid="{00000000-0005-0000-0000-000074110000}"/>
    <cellStyle name="40% - ส่วนที่ถูกเน้น1_4. เนตรณรงค์ แมนชั่น" xfId="18751" xr:uid="{00000000-0005-0000-0000-000075110000}"/>
    <cellStyle name="40% - ส่วนที่ถูกเน้น2" xfId="1041" xr:uid="{00000000-0005-0000-0000-000076110000}"/>
    <cellStyle name="40% - ส่วนที่ถูกเน้น2 1" xfId="18752" xr:uid="{00000000-0005-0000-0000-000077110000}"/>
    <cellStyle name="40% - ส่วนที่ถูกเน้น2 2" xfId="2139" xr:uid="{00000000-0005-0000-0000-000078110000}"/>
    <cellStyle name="40% - ส่วนที่ถูกเน้น2 3" xfId="2140" xr:uid="{00000000-0005-0000-0000-000079110000}"/>
    <cellStyle name="40% - ส่วนที่ถูกเน้น2 4" xfId="2141" xr:uid="{00000000-0005-0000-0000-00007A110000}"/>
    <cellStyle name="40% - ส่วนที่ถูกเน้น2 5" xfId="12701" xr:uid="{00000000-0005-0000-0000-00007B110000}"/>
    <cellStyle name="40% - ส่วนที่ถูกเน้น2_UOB(B)ที่ดินเปล่าที่นา722-4-51" xfId="18753" xr:uid="{00000000-0005-0000-0000-00007C110000}"/>
    <cellStyle name="40% - ส่วนที่ถูกเน้น3" xfId="1042" xr:uid="{00000000-0005-0000-0000-00007D110000}"/>
    <cellStyle name="40% - ส่วนที่ถูกเน้น3 1" xfId="18754" xr:uid="{00000000-0005-0000-0000-00007E110000}"/>
    <cellStyle name="40% - ส่วนที่ถูกเน้น3 2" xfId="1043" xr:uid="{00000000-0005-0000-0000-00007F110000}"/>
    <cellStyle name="40% - ส่วนที่ถูกเน้น3 2 2" xfId="12702" xr:uid="{00000000-0005-0000-0000-000080110000}"/>
    <cellStyle name="40% - ส่วนที่ถูกเน้น3 2 3" xfId="12703" xr:uid="{00000000-0005-0000-0000-000081110000}"/>
    <cellStyle name="40% - ส่วนที่ถูกเน้น3 2 4" xfId="12704" xr:uid="{00000000-0005-0000-0000-000082110000}"/>
    <cellStyle name="40% - ส่วนที่ถูกเน้น3 2 5" xfId="18755" xr:uid="{00000000-0005-0000-0000-000083110000}"/>
    <cellStyle name="40% - ส่วนที่ถูกเน้น3 2 6" xfId="18756" xr:uid="{00000000-0005-0000-0000-000084110000}"/>
    <cellStyle name="40% - ส่วนที่ถูกเน้น3 2 7" xfId="18757" xr:uid="{00000000-0005-0000-0000-000085110000}"/>
    <cellStyle name="40% - ส่วนที่ถูกเน้น3 3" xfId="2142" xr:uid="{00000000-0005-0000-0000-000086110000}"/>
    <cellStyle name="40% - ส่วนที่ถูกเน้น3 4" xfId="2143" xr:uid="{00000000-0005-0000-0000-000087110000}"/>
    <cellStyle name="40% - ส่วนที่ถูกเน้น3 5" xfId="12705" xr:uid="{00000000-0005-0000-0000-000088110000}"/>
    <cellStyle name="40% - ส่วนที่ถูกเน้น3 6" xfId="12706" xr:uid="{00000000-0005-0000-0000-000089110000}"/>
    <cellStyle name="40% - ส่วนที่ถูกเน้น3 7" xfId="12707" xr:uid="{00000000-0005-0000-0000-00008A110000}"/>
    <cellStyle name="40% - ส่วนที่ถูกเน้น3_4. เนตรณรงค์ แมนชั่น" xfId="18758" xr:uid="{00000000-0005-0000-0000-00008B110000}"/>
    <cellStyle name="40% - ส่วนที่ถูกเน้น4" xfId="1044" xr:uid="{00000000-0005-0000-0000-00008C110000}"/>
    <cellStyle name="40% - ส่วนที่ถูกเน้น4 1" xfId="18759" xr:uid="{00000000-0005-0000-0000-00008D110000}"/>
    <cellStyle name="40% - ส่วนที่ถูกเน้น4 2" xfId="1045" xr:uid="{00000000-0005-0000-0000-00008E110000}"/>
    <cellStyle name="40% - ส่วนที่ถูกเน้น4 2 2" xfId="12708" xr:uid="{00000000-0005-0000-0000-00008F110000}"/>
    <cellStyle name="40% - ส่วนที่ถูกเน้น4 2 3" xfId="12709" xr:uid="{00000000-0005-0000-0000-000090110000}"/>
    <cellStyle name="40% - ส่วนที่ถูกเน้น4 2 4" xfId="12710" xr:uid="{00000000-0005-0000-0000-000091110000}"/>
    <cellStyle name="40% - ส่วนที่ถูกเน้น4 2 5" xfId="18760" xr:uid="{00000000-0005-0000-0000-000092110000}"/>
    <cellStyle name="40% - ส่วนที่ถูกเน้น4 2 6" xfId="18761" xr:uid="{00000000-0005-0000-0000-000093110000}"/>
    <cellStyle name="40% - ส่วนที่ถูกเน้น4 2 7" xfId="18762" xr:uid="{00000000-0005-0000-0000-000094110000}"/>
    <cellStyle name="40% - ส่วนที่ถูกเน้น4 3" xfId="2144" xr:uid="{00000000-0005-0000-0000-000095110000}"/>
    <cellStyle name="40% - ส่วนที่ถูกเน้น4 4" xfId="2145" xr:uid="{00000000-0005-0000-0000-000096110000}"/>
    <cellStyle name="40% - ส่วนที่ถูกเน้น4 5" xfId="12711" xr:uid="{00000000-0005-0000-0000-000097110000}"/>
    <cellStyle name="40% - ส่วนที่ถูกเน้น4 6" xfId="12712" xr:uid="{00000000-0005-0000-0000-000098110000}"/>
    <cellStyle name="40% - ส่วนที่ถูกเน้น4 7" xfId="12713" xr:uid="{00000000-0005-0000-0000-000099110000}"/>
    <cellStyle name="40% - ส่วนที่ถูกเน้น4_4. เนตรณรงค์ แมนชั่น" xfId="18763" xr:uid="{00000000-0005-0000-0000-00009A110000}"/>
    <cellStyle name="40% - ส่วนที่ถูกเน้น5" xfId="1046" xr:uid="{00000000-0005-0000-0000-00009B110000}"/>
    <cellStyle name="40% - ส่วนที่ถูกเน้น5 1" xfId="18764" xr:uid="{00000000-0005-0000-0000-00009C110000}"/>
    <cellStyle name="40% - ส่วนที่ถูกเน้น5 2" xfId="1047" xr:uid="{00000000-0005-0000-0000-00009D110000}"/>
    <cellStyle name="40% - ส่วนที่ถูกเน้น5 2 2" xfId="12714" xr:uid="{00000000-0005-0000-0000-00009E110000}"/>
    <cellStyle name="40% - ส่วนที่ถูกเน้น5 2 3" xfId="12715" xr:uid="{00000000-0005-0000-0000-00009F110000}"/>
    <cellStyle name="40% - ส่วนที่ถูกเน้น5 2 4" xfId="12716" xr:uid="{00000000-0005-0000-0000-0000A0110000}"/>
    <cellStyle name="40% - ส่วนที่ถูกเน้น5 2 5" xfId="18765" xr:uid="{00000000-0005-0000-0000-0000A1110000}"/>
    <cellStyle name="40% - ส่วนที่ถูกเน้น5 2 6" xfId="18766" xr:uid="{00000000-0005-0000-0000-0000A2110000}"/>
    <cellStyle name="40% - ส่วนที่ถูกเน้น5 2 7" xfId="18767" xr:uid="{00000000-0005-0000-0000-0000A3110000}"/>
    <cellStyle name="40% - ส่วนที่ถูกเน้น5 3" xfId="2146" xr:uid="{00000000-0005-0000-0000-0000A4110000}"/>
    <cellStyle name="40% - ส่วนที่ถูกเน้น5 4" xfId="2147" xr:uid="{00000000-0005-0000-0000-0000A5110000}"/>
    <cellStyle name="40% - ส่วนที่ถูกเน้น5 5" xfId="12717" xr:uid="{00000000-0005-0000-0000-0000A6110000}"/>
    <cellStyle name="40% - ส่วนที่ถูกเน้น5 6" xfId="12718" xr:uid="{00000000-0005-0000-0000-0000A7110000}"/>
    <cellStyle name="40% - ส่วนที่ถูกเน้น5 7" xfId="12719" xr:uid="{00000000-0005-0000-0000-0000A8110000}"/>
    <cellStyle name="40% - ส่วนที่ถูกเน้น5_4. เนตรณรงค์ แมนชั่น" xfId="18768" xr:uid="{00000000-0005-0000-0000-0000A9110000}"/>
    <cellStyle name="40% - ส่วนที่ถูกเน้น6" xfId="1048" xr:uid="{00000000-0005-0000-0000-0000AA110000}"/>
    <cellStyle name="40% - ส่วนที่ถูกเน้น6 1" xfId="18769" xr:uid="{00000000-0005-0000-0000-0000AB110000}"/>
    <cellStyle name="40% - ส่วนที่ถูกเน้น6 2" xfId="1049" xr:uid="{00000000-0005-0000-0000-0000AC110000}"/>
    <cellStyle name="40% - ส่วนที่ถูกเน้น6 2 2" xfId="12720" xr:uid="{00000000-0005-0000-0000-0000AD110000}"/>
    <cellStyle name="40% - ส่วนที่ถูกเน้น6 2 3" xfId="12721" xr:uid="{00000000-0005-0000-0000-0000AE110000}"/>
    <cellStyle name="40% - ส่วนที่ถูกเน้น6 2 4" xfId="12722" xr:uid="{00000000-0005-0000-0000-0000AF110000}"/>
    <cellStyle name="40% - ส่วนที่ถูกเน้น6 2 5" xfId="18770" xr:uid="{00000000-0005-0000-0000-0000B0110000}"/>
    <cellStyle name="40% - ส่วนที่ถูกเน้น6 2 6" xfId="18771" xr:uid="{00000000-0005-0000-0000-0000B1110000}"/>
    <cellStyle name="40% - ส่วนที่ถูกเน้น6 2 7" xfId="18772" xr:uid="{00000000-0005-0000-0000-0000B2110000}"/>
    <cellStyle name="40% - ส่วนที่ถูกเน้น6 3" xfId="2148" xr:uid="{00000000-0005-0000-0000-0000B3110000}"/>
    <cellStyle name="40% - ส่วนที่ถูกเน้น6 4" xfId="2149" xr:uid="{00000000-0005-0000-0000-0000B4110000}"/>
    <cellStyle name="40% - ส่วนที่ถูกเน้น6 5" xfId="12723" xr:uid="{00000000-0005-0000-0000-0000B5110000}"/>
    <cellStyle name="40% - ส่วนที่ถูกเน้น6 6" xfId="12724" xr:uid="{00000000-0005-0000-0000-0000B6110000}"/>
    <cellStyle name="40% - ส่วนที่ถูกเน้น6 7" xfId="12725" xr:uid="{00000000-0005-0000-0000-0000B7110000}"/>
    <cellStyle name="40% - ส่วนที่ถูกเน้น6_4. เนตรณรงค์ แมนชั่น" xfId="18773" xr:uid="{00000000-0005-0000-0000-0000B8110000}"/>
    <cellStyle name="60% - Accent1 10" xfId="18774" xr:uid="{00000000-0005-0000-0000-0000B9110000}"/>
    <cellStyle name="60% - Accent1 11" xfId="18775" xr:uid="{00000000-0005-0000-0000-0000BA110000}"/>
    <cellStyle name="60% - Accent1 12" xfId="18776" xr:uid="{00000000-0005-0000-0000-0000BB110000}"/>
    <cellStyle name="60% - Accent1 13" xfId="18777" xr:uid="{00000000-0005-0000-0000-0000BC110000}"/>
    <cellStyle name="60% - Accent1 14" xfId="18778" xr:uid="{00000000-0005-0000-0000-0000BD110000}"/>
    <cellStyle name="60% - Accent1 15" xfId="18779" xr:uid="{00000000-0005-0000-0000-0000BE110000}"/>
    <cellStyle name="60% - Accent1 2" xfId="1050" xr:uid="{00000000-0005-0000-0000-0000BF110000}"/>
    <cellStyle name="60% - Accent1 2 10" xfId="18780" xr:uid="{00000000-0005-0000-0000-0000C0110000}"/>
    <cellStyle name="60% - Accent1 2 11" xfId="18781" xr:uid="{00000000-0005-0000-0000-0000C1110000}"/>
    <cellStyle name="60% - Accent1 2 12" xfId="18782" xr:uid="{00000000-0005-0000-0000-0000C2110000}"/>
    <cellStyle name="60% - Accent1 2 13" xfId="18783" xr:uid="{00000000-0005-0000-0000-0000C3110000}"/>
    <cellStyle name="60% - Accent1 2 14" xfId="18784" xr:uid="{00000000-0005-0000-0000-0000C4110000}"/>
    <cellStyle name="60% - Accent1 2 2" xfId="12726" xr:uid="{00000000-0005-0000-0000-0000C5110000}"/>
    <cellStyle name="60% - Accent1 2 2 2" xfId="12727" xr:uid="{00000000-0005-0000-0000-0000C6110000}"/>
    <cellStyle name="60% - Accent1 2 2 3" xfId="12728" xr:uid="{00000000-0005-0000-0000-0000C7110000}"/>
    <cellStyle name="60% - Accent1 2 2 4" xfId="12729" xr:uid="{00000000-0005-0000-0000-0000C8110000}"/>
    <cellStyle name="60% - Accent1 2 3" xfId="12730" xr:uid="{00000000-0005-0000-0000-0000C9110000}"/>
    <cellStyle name="60% - Accent1 2 4" xfId="12731" xr:uid="{00000000-0005-0000-0000-0000CA110000}"/>
    <cellStyle name="60% - Accent1 2 5" xfId="18785" xr:uid="{00000000-0005-0000-0000-0000CB110000}"/>
    <cellStyle name="60% - Accent1 2 6" xfId="18786" xr:uid="{00000000-0005-0000-0000-0000CC110000}"/>
    <cellStyle name="60% - Accent1 2 7" xfId="18787" xr:uid="{00000000-0005-0000-0000-0000CD110000}"/>
    <cellStyle name="60% - Accent1 2 8" xfId="18788" xr:uid="{00000000-0005-0000-0000-0000CE110000}"/>
    <cellStyle name="60% - Accent1 2 9" xfId="18789" xr:uid="{00000000-0005-0000-0000-0000CF110000}"/>
    <cellStyle name="60% - Accent1 3" xfId="1051" xr:uid="{00000000-0005-0000-0000-0000D0110000}"/>
    <cellStyle name="60% - Accent1 3 2" xfId="12732" xr:uid="{00000000-0005-0000-0000-0000D1110000}"/>
    <cellStyle name="60% - Accent1 3 3" xfId="12733" xr:uid="{00000000-0005-0000-0000-0000D2110000}"/>
    <cellStyle name="60% - Accent1 3 4" xfId="12734" xr:uid="{00000000-0005-0000-0000-0000D3110000}"/>
    <cellStyle name="60% - Accent1 4" xfId="18790" xr:uid="{00000000-0005-0000-0000-0000D4110000}"/>
    <cellStyle name="60% - Accent1 5" xfId="18791" xr:uid="{00000000-0005-0000-0000-0000D5110000}"/>
    <cellStyle name="60% - Accent1 6" xfId="18792" xr:uid="{00000000-0005-0000-0000-0000D6110000}"/>
    <cellStyle name="60% - Accent1 7" xfId="18793" xr:uid="{00000000-0005-0000-0000-0000D7110000}"/>
    <cellStyle name="60% - Accent1 8" xfId="18794" xr:uid="{00000000-0005-0000-0000-0000D8110000}"/>
    <cellStyle name="60% - Accent1 9" xfId="18795" xr:uid="{00000000-0005-0000-0000-0000D9110000}"/>
    <cellStyle name="60% - Accent2 10" xfId="18796" xr:uid="{00000000-0005-0000-0000-0000DA110000}"/>
    <cellStyle name="60% - Accent2 11" xfId="18797" xr:uid="{00000000-0005-0000-0000-0000DB110000}"/>
    <cellStyle name="60% - Accent2 12" xfId="18798" xr:uid="{00000000-0005-0000-0000-0000DC110000}"/>
    <cellStyle name="60% - Accent2 13" xfId="18799" xr:uid="{00000000-0005-0000-0000-0000DD110000}"/>
    <cellStyle name="60% - Accent2 14" xfId="18800" xr:uid="{00000000-0005-0000-0000-0000DE110000}"/>
    <cellStyle name="60% - Accent2 15" xfId="18801" xr:uid="{00000000-0005-0000-0000-0000DF110000}"/>
    <cellStyle name="60% - Accent2 2" xfId="1052" xr:uid="{00000000-0005-0000-0000-0000E0110000}"/>
    <cellStyle name="60% - Accent2 2 10" xfId="18802" xr:uid="{00000000-0005-0000-0000-0000E1110000}"/>
    <cellStyle name="60% - Accent2 2 11" xfId="18803" xr:uid="{00000000-0005-0000-0000-0000E2110000}"/>
    <cellStyle name="60% - Accent2 2 12" xfId="18804" xr:uid="{00000000-0005-0000-0000-0000E3110000}"/>
    <cellStyle name="60% - Accent2 2 13" xfId="18805" xr:uid="{00000000-0005-0000-0000-0000E4110000}"/>
    <cellStyle name="60% - Accent2 2 14" xfId="18806" xr:uid="{00000000-0005-0000-0000-0000E5110000}"/>
    <cellStyle name="60% - Accent2 2 2" xfId="12735" xr:uid="{00000000-0005-0000-0000-0000E6110000}"/>
    <cellStyle name="60% - Accent2 2 3" xfId="12736" xr:uid="{00000000-0005-0000-0000-0000E7110000}"/>
    <cellStyle name="60% - Accent2 2 4" xfId="12737" xr:uid="{00000000-0005-0000-0000-0000E8110000}"/>
    <cellStyle name="60% - Accent2 2 5" xfId="18807" xr:uid="{00000000-0005-0000-0000-0000E9110000}"/>
    <cellStyle name="60% - Accent2 2 6" xfId="18808" xr:uid="{00000000-0005-0000-0000-0000EA110000}"/>
    <cellStyle name="60% - Accent2 2 7" xfId="18809" xr:uid="{00000000-0005-0000-0000-0000EB110000}"/>
    <cellStyle name="60% - Accent2 2 8" xfId="18810" xr:uid="{00000000-0005-0000-0000-0000EC110000}"/>
    <cellStyle name="60% - Accent2 2 9" xfId="18811" xr:uid="{00000000-0005-0000-0000-0000ED110000}"/>
    <cellStyle name="60% - Accent2 3" xfId="1053" xr:uid="{00000000-0005-0000-0000-0000EE110000}"/>
    <cellStyle name="60% - Accent2 3 2" xfId="12738" xr:uid="{00000000-0005-0000-0000-0000EF110000}"/>
    <cellStyle name="60% - Accent2 3 3" xfId="12739" xr:uid="{00000000-0005-0000-0000-0000F0110000}"/>
    <cellStyle name="60% - Accent2 3 4" xfId="12740" xr:uid="{00000000-0005-0000-0000-0000F1110000}"/>
    <cellStyle name="60% - Accent2 4" xfId="18812" xr:uid="{00000000-0005-0000-0000-0000F2110000}"/>
    <cellStyle name="60% - Accent2 5" xfId="18813" xr:uid="{00000000-0005-0000-0000-0000F3110000}"/>
    <cellStyle name="60% - Accent2 6" xfId="18814" xr:uid="{00000000-0005-0000-0000-0000F4110000}"/>
    <cellStyle name="60% - Accent2 7" xfId="18815" xr:uid="{00000000-0005-0000-0000-0000F5110000}"/>
    <cellStyle name="60% - Accent2 8" xfId="18816" xr:uid="{00000000-0005-0000-0000-0000F6110000}"/>
    <cellStyle name="60% - Accent2 9" xfId="18817" xr:uid="{00000000-0005-0000-0000-0000F7110000}"/>
    <cellStyle name="60% - Accent3 10" xfId="18818" xr:uid="{00000000-0005-0000-0000-0000F8110000}"/>
    <cellStyle name="60% - Accent3 11" xfId="18819" xr:uid="{00000000-0005-0000-0000-0000F9110000}"/>
    <cellStyle name="60% - Accent3 12" xfId="18820" xr:uid="{00000000-0005-0000-0000-0000FA110000}"/>
    <cellStyle name="60% - Accent3 13" xfId="18821" xr:uid="{00000000-0005-0000-0000-0000FB110000}"/>
    <cellStyle name="60% - Accent3 14" xfId="18822" xr:uid="{00000000-0005-0000-0000-0000FC110000}"/>
    <cellStyle name="60% - Accent3 15" xfId="18823" xr:uid="{00000000-0005-0000-0000-0000FD110000}"/>
    <cellStyle name="60% - Accent3 2" xfId="1054" xr:uid="{00000000-0005-0000-0000-0000FE110000}"/>
    <cellStyle name="60% - Accent3 2 10" xfId="18824" xr:uid="{00000000-0005-0000-0000-0000FF110000}"/>
    <cellStyle name="60% - Accent3 2 11" xfId="18825" xr:uid="{00000000-0005-0000-0000-000000120000}"/>
    <cellStyle name="60% - Accent3 2 12" xfId="18826" xr:uid="{00000000-0005-0000-0000-000001120000}"/>
    <cellStyle name="60% - Accent3 2 13" xfId="18827" xr:uid="{00000000-0005-0000-0000-000002120000}"/>
    <cellStyle name="60% - Accent3 2 14" xfId="18828" xr:uid="{00000000-0005-0000-0000-000003120000}"/>
    <cellStyle name="60% - Accent3 2 2" xfId="12741" xr:uid="{00000000-0005-0000-0000-000004120000}"/>
    <cellStyle name="60% - Accent3 2 2 2" xfId="12742" xr:uid="{00000000-0005-0000-0000-000005120000}"/>
    <cellStyle name="60% - Accent3 2 2 3" xfId="12743" xr:uid="{00000000-0005-0000-0000-000006120000}"/>
    <cellStyle name="60% - Accent3 2 2 4" xfId="12744" xr:uid="{00000000-0005-0000-0000-000007120000}"/>
    <cellStyle name="60% - Accent3 2 3" xfId="12745" xr:uid="{00000000-0005-0000-0000-000008120000}"/>
    <cellStyle name="60% - Accent3 2 4" xfId="12746" xr:uid="{00000000-0005-0000-0000-000009120000}"/>
    <cellStyle name="60% - Accent3 2 5" xfId="18829" xr:uid="{00000000-0005-0000-0000-00000A120000}"/>
    <cellStyle name="60% - Accent3 2 6" xfId="18830" xr:uid="{00000000-0005-0000-0000-00000B120000}"/>
    <cellStyle name="60% - Accent3 2 7" xfId="18831" xr:uid="{00000000-0005-0000-0000-00000C120000}"/>
    <cellStyle name="60% - Accent3 2 8" xfId="18832" xr:uid="{00000000-0005-0000-0000-00000D120000}"/>
    <cellStyle name="60% - Accent3 2 9" xfId="18833" xr:uid="{00000000-0005-0000-0000-00000E120000}"/>
    <cellStyle name="60% - Accent3 3" xfId="1055" xr:uid="{00000000-0005-0000-0000-00000F120000}"/>
    <cellStyle name="60% - Accent3 3 2" xfId="12747" xr:uid="{00000000-0005-0000-0000-000010120000}"/>
    <cellStyle name="60% - Accent3 3 3" xfId="12748" xr:uid="{00000000-0005-0000-0000-000011120000}"/>
    <cellStyle name="60% - Accent3 3 4" xfId="12749" xr:uid="{00000000-0005-0000-0000-000012120000}"/>
    <cellStyle name="60% - Accent3 4" xfId="18834" xr:uid="{00000000-0005-0000-0000-000013120000}"/>
    <cellStyle name="60% - Accent3 5" xfId="18835" xr:uid="{00000000-0005-0000-0000-000014120000}"/>
    <cellStyle name="60% - Accent3 6" xfId="18836" xr:uid="{00000000-0005-0000-0000-000015120000}"/>
    <cellStyle name="60% - Accent3 7" xfId="18837" xr:uid="{00000000-0005-0000-0000-000016120000}"/>
    <cellStyle name="60% - Accent3 8" xfId="18838" xr:uid="{00000000-0005-0000-0000-000017120000}"/>
    <cellStyle name="60% - Accent3 9" xfId="18839" xr:uid="{00000000-0005-0000-0000-000018120000}"/>
    <cellStyle name="60% - Accent4 10" xfId="18840" xr:uid="{00000000-0005-0000-0000-000019120000}"/>
    <cellStyle name="60% - Accent4 11" xfId="18841" xr:uid="{00000000-0005-0000-0000-00001A120000}"/>
    <cellStyle name="60% - Accent4 12" xfId="18842" xr:uid="{00000000-0005-0000-0000-00001B120000}"/>
    <cellStyle name="60% - Accent4 13" xfId="18843" xr:uid="{00000000-0005-0000-0000-00001C120000}"/>
    <cellStyle name="60% - Accent4 14" xfId="18844" xr:uid="{00000000-0005-0000-0000-00001D120000}"/>
    <cellStyle name="60% - Accent4 15" xfId="18845" xr:uid="{00000000-0005-0000-0000-00001E120000}"/>
    <cellStyle name="60% - Accent4 2" xfId="1056" xr:uid="{00000000-0005-0000-0000-00001F120000}"/>
    <cellStyle name="60% - Accent4 2 10" xfId="18846" xr:uid="{00000000-0005-0000-0000-000020120000}"/>
    <cellStyle name="60% - Accent4 2 11" xfId="18847" xr:uid="{00000000-0005-0000-0000-000021120000}"/>
    <cellStyle name="60% - Accent4 2 12" xfId="18848" xr:uid="{00000000-0005-0000-0000-000022120000}"/>
    <cellStyle name="60% - Accent4 2 13" xfId="18849" xr:uid="{00000000-0005-0000-0000-000023120000}"/>
    <cellStyle name="60% - Accent4 2 14" xfId="18850" xr:uid="{00000000-0005-0000-0000-000024120000}"/>
    <cellStyle name="60% - Accent4 2 2" xfId="12750" xr:uid="{00000000-0005-0000-0000-000025120000}"/>
    <cellStyle name="60% - Accent4 2 2 2" xfId="12751" xr:uid="{00000000-0005-0000-0000-000026120000}"/>
    <cellStyle name="60% - Accent4 2 2 3" xfId="12752" xr:uid="{00000000-0005-0000-0000-000027120000}"/>
    <cellStyle name="60% - Accent4 2 2 4" xfId="12753" xr:uid="{00000000-0005-0000-0000-000028120000}"/>
    <cellStyle name="60% - Accent4 2 3" xfId="12754" xr:uid="{00000000-0005-0000-0000-000029120000}"/>
    <cellStyle name="60% - Accent4 2 4" xfId="12755" xr:uid="{00000000-0005-0000-0000-00002A120000}"/>
    <cellStyle name="60% - Accent4 2 5" xfId="18851" xr:uid="{00000000-0005-0000-0000-00002B120000}"/>
    <cellStyle name="60% - Accent4 2 6" xfId="18852" xr:uid="{00000000-0005-0000-0000-00002C120000}"/>
    <cellStyle name="60% - Accent4 2 7" xfId="18853" xr:uid="{00000000-0005-0000-0000-00002D120000}"/>
    <cellStyle name="60% - Accent4 2 8" xfId="18854" xr:uid="{00000000-0005-0000-0000-00002E120000}"/>
    <cellStyle name="60% - Accent4 2 9" xfId="18855" xr:uid="{00000000-0005-0000-0000-00002F120000}"/>
    <cellStyle name="60% - Accent4 3" xfId="1057" xr:uid="{00000000-0005-0000-0000-000030120000}"/>
    <cellStyle name="60% - Accent4 3 2" xfId="12756" xr:uid="{00000000-0005-0000-0000-000031120000}"/>
    <cellStyle name="60% - Accent4 3 3" xfId="12757" xr:uid="{00000000-0005-0000-0000-000032120000}"/>
    <cellStyle name="60% - Accent4 3 4" xfId="12758" xr:uid="{00000000-0005-0000-0000-000033120000}"/>
    <cellStyle name="60% - Accent4 4" xfId="18856" xr:uid="{00000000-0005-0000-0000-000034120000}"/>
    <cellStyle name="60% - Accent4 5" xfId="18857" xr:uid="{00000000-0005-0000-0000-000035120000}"/>
    <cellStyle name="60% - Accent4 6" xfId="18858" xr:uid="{00000000-0005-0000-0000-000036120000}"/>
    <cellStyle name="60% - Accent4 7" xfId="18859" xr:uid="{00000000-0005-0000-0000-000037120000}"/>
    <cellStyle name="60% - Accent4 8" xfId="18860" xr:uid="{00000000-0005-0000-0000-000038120000}"/>
    <cellStyle name="60% - Accent4 9" xfId="18861" xr:uid="{00000000-0005-0000-0000-000039120000}"/>
    <cellStyle name="60% - Accent5 10" xfId="18862" xr:uid="{00000000-0005-0000-0000-00003A120000}"/>
    <cellStyle name="60% - Accent5 11" xfId="18863" xr:uid="{00000000-0005-0000-0000-00003B120000}"/>
    <cellStyle name="60% - Accent5 12" xfId="18864" xr:uid="{00000000-0005-0000-0000-00003C120000}"/>
    <cellStyle name="60% - Accent5 13" xfId="18865" xr:uid="{00000000-0005-0000-0000-00003D120000}"/>
    <cellStyle name="60% - Accent5 14" xfId="18866" xr:uid="{00000000-0005-0000-0000-00003E120000}"/>
    <cellStyle name="60% - Accent5 15" xfId="18867" xr:uid="{00000000-0005-0000-0000-00003F120000}"/>
    <cellStyle name="60% - Accent5 2" xfId="1058" xr:uid="{00000000-0005-0000-0000-000040120000}"/>
    <cellStyle name="60% - Accent5 2 10" xfId="18868" xr:uid="{00000000-0005-0000-0000-000041120000}"/>
    <cellStyle name="60% - Accent5 2 11" xfId="18869" xr:uid="{00000000-0005-0000-0000-000042120000}"/>
    <cellStyle name="60% - Accent5 2 12" xfId="18870" xr:uid="{00000000-0005-0000-0000-000043120000}"/>
    <cellStyle name="60% - Accent5 2 13" xfId="18871" xr:uid="{00000000-0005-0000-0000-000044120000}"/>
    <cellStyle name="60% - Accent5 2 14" xfId="18872" xr:uid="{00000000-0005-0000-0000-000045120000}"/>
    <cellStyle name="60% - Accent5 2 2" xfId="12759" xr:uid="{00000000-0005-0000-0000-000046120000}"/>
    <cellStyle name="60% - Accent5 2 3" xfId="12760" xr:uid="{00000000-0005-0000-0000-000047120000}"/>
    <cellStyle name="60% - Accent5 2 4" xfId="12761" xr:uid="{00000000-0005-0000-0000-000048120000}"/>
    <cellStyle name="60% - Accent5 2 5" xfId="18873" xr:uid="{00000000-0005-0000-0000-000049120000}"/>
    <cellStyle name="60% - Accent5 2 6" xfId="18874" xr:uid="{00000000-0005-0000-0000-00004A120000}"/>
    <cellStyle name="60% - Accent5 2 7" xfId="18875" xr:uid="{00000000-0005-0000-0000-00004B120000}"/>
    <cellStyle name="60% - Accent5 2 8" xfId="18876" xr:uid="{00000000-0005-0000-0000-00004C120000}"/>
    <cellStyle name="60% - Accent5 2 9" xfId="18877" xr:uid="{00000000-0005-0000-0000-00004D120000}"/>
    <cellStyle name="60% - Accent5 3" xfId="1059" xr:uid="{00000000-0005-0000-0000-00004E120000}"/>
    <cellStyle name="60% - Accent5 3 2" xfId="12762" xr:uid="{00000000-0005-0000-0000-00004F120000}"/>
    <cellStyle name="60% - Accent5 3 3" xfId="12763" xr:uid="{00000000-0005-0000-0000-000050120000}"/>
    <cellStyle name="60% - Accent5 3 4" xfId="12764" xr:uid="{00000000-0005-0000-0000-000051120000}"/>
    <cellStyle name="60% - Accent5 4" xfId="18878" xr:uid="{00000000-0005-0000-0000-000052120000}"/>
    <cellStyle name="60% - Accent5 5" xfId="18879" xr:uid="{00000000-0005-0000-0000-000053120000}"/>
    <cellStyle name="60% - Accent5 6" xfId="18880" xr:uid="{00000000-0005-0000-0000-000054120000}"/>
    <cellStyle name="60% - Accent5 7" xfId="18881" xr:uid="{00000000-0005-0000-0000-000055120000}"/>
    <cellStyle name="60% - Accent5 8" xfId="18882" xr:uid="{00000000-0005-0000-0000-000056120000}"/>
    <cellStyle name="60% - Accent5 9" xfId="18883" xr:uid="{00000000-0005-0000-0000-000057120000}"/>
    <cellStyle name="60% - Accent6 10" xfId="18884" xr:uid="{00000000-0005-0000-0000-000058120000}"/>
    <cellStyle name="60% - Accent6 11" xfId="18885" xr:uid="{00000000-0005-0000-0000-000059120000}"/>
    <cellStyle name="60% - Accent6 12" xfId="18886" xr:uid="{00000000-0005-0000-0000-00005A120000}"/>
    <cellStyle name="60% - Accent6 13" xfId="18887" xr:uid="{00000000-0005-0000-0000-00005B120000}"/>
    <cellStyle name="60% - Accent6 14" xfId="18888" xr:uid="{00000000-0005-0000-0000-00005C120000}"/>
    <cellStyle name="60% - Accent6 15" xfId="18889" xr:uid="{00000000-0005-0000-0000-00005D120000}"/>
    <cellStyle name="60% - Accent6 2" xfId="1060" xr:uid="{00000000-0005-0000-0000-00005E120000}"/>
    <cellStyle name="60% - Accent6 2 10" xfId="18890" xr:uid="{00000000-0005-0000-0000-00005F120000}"/>
    <cellStyle name="60% - Accent6 2 11" xfId="18891" xr:uid="{00000000-0005-0000-0000-000060120000}"/>
    <cellStyle name="60% - Accent6 2 12" xfId="18892" xr:uid="{00000000-0005-0000-0000-000061120000}"/>
    <cellStyle name="60% - Accent6 2 13" xfId="18893" xr:uid="{00000000-0005-0000-0000-000062120000}"/>
    <cellStyle name="60% - Accent6 2 14" xfId="18894" xr:uid="{00000000-0005-0000-0000-000063120000}"/>
    <cellStyle name="60% - Accent6 2 2" xfId="12765" xr:uid="{00000000-0005-0000-0000-000064120000}"/>
    <cellStyle name="60% - Accent6 2 2 2" xfId="12766" xr:uid="{00000000-0005-0000-0000-000065120000}"/>
    <cellStyle name="60% - Accent6 2 2 3" xfId="12767" xr:uid="{00000000-0005-0000-0000-000066120000}"/>
    <cellStyle name="60% - Accent6 2 2 4" xfId="12768" xr:uid="{00000000-0005-0000-0000-000067120000}"/>
    <cellStyle name="60% - Accent6 2 3" xfId="12769" xr:uid="{00000000-0005-0000-0000-000068120000}"/>
    <cellStyle name="60% - Accent6 2 4" xfId="12770" xr:uid="{00000000-0005-0000-0000-000069120000}"/>
    <cellStyle name="60% - Accent6 2 5" xfId="18895" xr:uid="{00000000-0005-0000-0000-00006A120000}"/>
    <cellStyle name="60% - Accent6 2 6" xfId="18896" xr:uid="{00000000-0005-0000-0000-00006B120000}"/>
    <cellStyle name="60% - Accent6 2 7" xfId="18897" xr:uid="{00000000-0005-0000-0000-00006C120000}"/>
    <cellStyle name="60% - Accent6 2 8" xfId="18898" xr:uid="{00000000-0005-0000-0000-00006D120000}"/>
    <cellStyle name="60% - Accent6 2 9" xfId="18899" xr:uid="{00000000-0005-0000-0000-00006E120000}"/>
    <cellStyle name="60% - Accent6 3" xfId="1061" xr:uid="{00000000-0005-0000-0000-00006F120000}"/>
    <cellStyle name="60% - Accent6 3 2" xfId="12771" xr:uid="{00000000-0005-0000-0000-000070120000}"/>
    <cellStyle name="60% - Accent6 3 3" xfId="12772" xr:uid="{00000000-0005-0000-0000-000071120000}"/>
    <cellStyle name="60% - Accent6 3 4" xfId="12773" xr:uid="{00000000-0005-0000-0000-000072120000}"/>
    <cellStyle name="60% - Accent6 4" xfId="18900" xr:uid="{00000000-0005-0000-0000-000073120000}"/>
    <cellStyle name="60% - Accent6 5" xfId="18901" xr:uid="{00000000-0005-0000-0000-000074120000}"/>
    <cellStyle name="60% - Accent6 6" xfId="18902" xr:uid="{00000000-0005-0000-0000-000075120000}"/>
    <cellStyle name="60% - Accent6 7" xfId="18903" xr:uid="{00000000-0005-0000-0000-000076120000}"/>
    <cellStyle name="60% - Accent6 8" xfId="18904" xr:uid="{00000000-0005-0000-0000-000077120000}"/>
    <cellStyle name="60% - Accent6 9" xfId="18905" xr:uid="{00000000-0005-0000-0000-000078120000}"/>
    <cellStyle name="60% - ส่วนที่ถูกเน้น1" xfId="1062" xr:uid="{00000000-0005-0000-0000-000079120000}"/>
    <cellStyle name="60% - ส่วนที่ถูกเน้น1 1" xfId="18906" xr:uid="{00000000-0005-0000-0000-00007A120000}"/>
    <cellStyle name="60% - ส่วนที่ถูกเน้น1 2" xfId="1063" xr:uid="{00000000-0005-0000-0000-00007B120000}"/>
    <cellStyle name="60% - ส่วนที่ถูกเน้น1 2 2" xfId="12774" xr:uid="{00000000-0005-0000-0000-00007C120000}"/>
    <cellStyle name="60% - ส่วนที่ถูกเน้น1 2 3" xfId="12775" xr:uid="{00000000-0005-0000-0000-00007D120000}"/>
    <cellStyle name="60% - ส่วนที่ถูกเน้น1 2 4" xfId="12776" xr:uid="{00000000-0005-0000-0000-00007E120000}"/>
    <cellStyle name="60% - ส่วนที่ถูกเน้น1 2 5" xfId="18907" xr:uid="{00000000-0005-0000-0000-00007F120000}"/>
    <cellStyle name="60% - ส่วนที่ถูกเน้น1 2 6" xfId="18908" xr:uid="{00000000-0005-0000-0000-000080120000}"/>
    <cellStyle name="60% - ส่วนที่ถูกเน้น1 2 7" xfId="18909" xr:uid="{00000000-0005-0000-0000-000081120000}"/>
    <cellStyle name="60% - ส่วนที่ถูกเน้น1 3" xfId="12777" xr:uid="{00000000-0005-0000-0000-000082120000}"/>
    <cellStyle name="60% - ส่วนที่ถูกเน้น1 4" xfId="12778" xr:uid="{00000000-0005-0000-0000-000083120000}"/>
    <cellStyle name="60% - ส่วนที่ถูกเน้น1 5" xfId="12779" xr:uid="{00000000-0005-0000-0000-000084120000}"/>
    <cellStyle name="60% - ส่วนที่ถูกเน้น1 6" xfId="12780" xr:uid="{00000000-0005-0000-0000-000085120000}"/>
    <cellStyle name="60% - ส่วนที่ถูกเน้น1 7" xfId="12781" xr:uid="{00000000-0005-0000-0000-000086120000}"/>
    <cellStyle name="60% - ส่วนที่ถูกเน้น1_4. เนตรณรงค์ แมนชั่น" xfId="18910" xr:uid="{00000000-0005-0000-0000-000087120000}"/>
    <cellStyle name="60% - ส่วนที่ถูกเน้น2" xfId="1064" xr:uid="{00000000-0005-0000-0000-000088120000}"/>
    <cellStyle name="60% - ส่วนที่ถูกเน้น2 1" xfId="18911" xr:uid="{00000000-0005-0000-0000-000089120000}"/>
    <cellStyle name="60% - ส่วนที่ถูกเน้น2 2" xfId="1065" xr:uid="{00000000-0005-0000-0000-00008A120000}"/>
    <cellStyle name="60% - ส่วนที่ถูกเน้น2 2 2" xfId="12782" xr:uid="{00000000-0005-0000-0000-00008B120000}"/>
    <cellStyle name="60% - ส่วนที่ถูกเน้น2 2 3" xfId="12783" xr:uid="{00000000-0005-0000-0000-00008C120000}"/>
    <cellStyle name="60% - ส่วนที่ถูกเน้น2 2 4" xfId="12784" xr:uid="{00000000-0005-0000-0000-00008D120000}"/>
    <cellStyle name="60% - ส่วนที่ถูกเน้น2 2 5" xfId="18912" xr:uid="{00000000-0005-0000-0000-00008E120000}"/>
    <cellStyle name="60% - ส่วนที่ถูกเน้น2 2 6" xfId="18913" xr:uid="{00000000-0005-0000-0000-00008F120000}"/>
    <cellStyle name="60% - ส่วนที่ถูกเน้น2 2 7" xfId="18914" xr:uid="{00000000-0005-0000-0000-000090120000}"/>
    <cellStyle name="60% - ส่วนที่ถูกเน้น2 3" xfId="12785" xr:uid="{00000000-0005-0000-0000-000091120000}"/>
    <cellStyle name="60% - ส่วนที่ถูกเน้น2 4" xfId="12786" xr:uid="{00000000-0005-0000-0000-000092120000}"/>
    <cellStyle name="60% - ส่วนที่ถูกเน้น2 5" xfId="12787" xr:uid="{00000000-0005-0000-0000-000093120000}"/>
    <cellStyle name="60% - ส่วนที่ถูกเน้น2 6" xfId="12788" xr:uid="{00000000-0005-0000-0000-000094120000}"/>
    <cellStyle name="60% - ส่วนที่ถูกเน้น2 7" xfId="12789" xr:uid="{00000000-0005-0000-0000-000095120000}"/>
    <cellStyle name="60% - ส่วนที่ถูกเน้น2_4. เนตรณรงค์ แมนชั่น" xfId="18915" xr:uid="{00000000-0005-0000-0000-000096120000}"/>
    <cellStyle name="60% - ส่วนที่ถูกเน้น3" xfId="1066" xr:uid="{00000000-0005-0000-0000-000097120000}"/>
    <cellStyle name="60% - ส่วนที่ถูกเน้น3 1" xfId="18916" xr:uid="{00000000-0005-0000-0000-000098120000}"/>
    <cellStyle name="60% - ส่วนที่ถูกเน้น3 2" xfId="1067" xr:uid="{00000000-0005-0000-0000-000099120000}"/>
    <cellStyle name="60% - ส่วนที่ถูกเน้น3 2 2" xfId="12790" xr:uid="{00000000-0005-0000-0000-00009A120000}"/>
    <cellStyle name="60% - ส่วนที่ถูกเน้น3 2 3" xfId="12791" xr:uid="{00000000-0005-0000-0000-00009B120000}"/>
    <cellStyle name="60% - ส่วนที่ถูกเน้น3 2 4" xfId="12792" xr:uid="{00000000-0005-0000-0000-00009C120000}"/>
    <cellStyle name="60% - ส่วนที่ถูกเน้น3 2 5" xfId="18917" xr:uid="{00000000-0005-0000-0000-00009D120000}"/>
    <cellStyle name="60% - ส่วนที่ถูกเน้น3 2 6" xfId="18918" xr:uid="{00000000-0005-0000-0000-00009E120000}"/>
    <cellStyle name="60% - ส่วนที่ถูกเน้น3 2 7" xfId="18919" xr:uid="{00000000-0005-0000-0000-00009F120000}"/>
    <cellStyle name="60% - ส่วนที่ถูกเน้น3 3" xfId="12793" xr:uid="{00000000-0005-0000-0000-0000A0120000}"/>
    <cellStyle name="60% - ส่วนที่ถูกเน้น3 4" xfId="12794" xr:uid="{00000000-0005-0000-0000-0000A1120000}"/>
    <cellStyle name="60% - ส่วนที่ถูกเน้น3 5" xfId="12795" xr:uid="{00000000-0005-0000-0000-0000A2120000}"/>
    <cellStyle name="60% - ส่วนที่ถูกเน้น3 6" xfId="12796" xr:uid="{00000000-0005-0000-0000-0000A3120000}"/>
    <cellStyle name="60% - ส่วนที่ถูกเน้น3 7" xfId="12797" xr:uid="{00000000-0005-0000-0000-0000A4120000}"/>
    <cellStyle name="60% - ส่วนที่ถูกเน้น3_4. เนตรณรงค์ แมนชั่น" xfId="18920" xr:uid="{00000000-0005-0000-0000-0000A5120000}"/>
    <cellStyle name="60% - ส่วนที่ถูกเน้น4" xfId="1068" xr:uid="{00000000-0005-0000-0000-0000A6120000}"/>
    <cellStyle name="60% - ส่วนที่ถูกเน้น4 1" xfId="18921" xr:uid="{00000000-0005-0000-0000-0000A7120000}"/>
    <cellStyle name="60% - ส่วนที่ถูกเน้น4 2" xfId="1069" xr:uid="{00000000-0005-0000-0000-0000A8120000}"/>
    <cellStyle name="60% - ส่วนที่ถูกเน้น4 2 2" xfId="12798" xr:uid="{00000000-0005-0000-0000-0000A9120000}"/>
    <cellStyle name="60% - ส่วนที่ถูกเน้น4 2 3" xfId="12799" xr:uid="{00000000-0005-0000-0000-0000AA120000}"/>
    <cellStyle name="60% - ส่วนที่ถูกเน้น4 2 4" xfId="12800" xr:uid="{00000000-0005-0000-0000-0000AB120000}"/>
    <cellStyle name="60% - ส่วนที่ถูกเน้น4 2 5" xfId="18922" xr:uid="{00000000-0005-0000-0000-0000AC120000}"/>
    <cellStyle name="60% - ส่วนที่ถูกเน้น4 2 6" xfId="18923" xr:uid="{00000000-0005-0000-0000-0000AD120000}"/>
    <cellStyle name="60% - ส่วนที่ถูกเน้น4 2 7" xfId="18924" xr:uid="{00000000-0005-0000-0000-0000AE120000}"/>
    <cellStyle name="60% - ส่วนที่ถูกเน้น4 3" xfId="12801" xr:uid="{00000000-0005-0000-0000-0000AF120000}"/>
    <cellStyle name="60% - ส่วนที่ถูกเน้น4 4" xfId="12802" xr:uid="{00000000-0005-0000-0000-0000B0120000}"/>
    <cellStyle name="60% - ส่วนที่ถูกเน้น4 5" xfId="12803" xr:uid="{00000000-0005-0000-0000-0000B1120000}"/>
    <cellStyle name="60% - ส่วนที่ถูกเน้น4 6" xfId="12804" xr:uid="{00000000-0005-0000-0000-0000B2120000}"/>
    <cellStyle name="60% - ส่วนที่ถูกเน้น4 7" xfId="12805" xr:uid="{00000000-0005-0000-0000-0000B3120000}"/>
    <cellStyle name="60% - ส่วนที่ถูกเน้น4_4. เนตรณรงค์ แมนชั่น" xfId="18925" xr:uid="{00000000-0005-0000-0000-0000B4120000}"/>
    <cellStyle name="60% - ส่วนที่ถูกเน้น5" xfId="1070" xr:uid="{00000000-0005-0000-0000-0000B5120000}"/>
    <cellStyle name="60% - ส่วนที่ถูกเน้น5 1" xfId="18926" xr:uid="{00000000-0005-0000-0000-0000B6120000}"/>
    <cellStyle name="60% - ส่วนที่ถูกเน้น5 2" xfId="1071" xr:uid="{00000000-0005-0000-0000-0000B7120000}"/>
    <cellStyle name="60% - ส่วนที่ถูกเน้น5 2 2" xfId="12806" xr:uid="{00000000-0005-0000-0000-0000B8120000}"/>
    <cellStyle name="60% - ส่วนที่ถูกเน้น5 2 2 2" xfId="12807" xr:uid="{00000000-0005-0000-0000-0000B9120000}"/>
    <cellStyle name="60% - ส่วนที่ถูกเน้น5 2 2 3" xfId="12808" xr:uid="{00000000-0005-0000-0000-0000BA120000}"/>
    <cellStyle name="60% - ส่วนที่ถูกเน้น5 2 2 4" xfId="12809" xr:uid="{00000000-0005-0000-0000-0000BB120000}"/>
    <cellStyle name="60% - ส่วนที่ถูกเน้น5 2 3" xfId="12810" xr:uid="{00000000-0005-0000-0000-0000BC120000}"/>
    <cellStyle name="60% - ส่วนที่ถูกเน้น5 2 4" xfId="12811" xr:uid="{00000000-0005-0000-0000-0000BD120000}"/>
    <cellStyle name="60% - ส่วนที่ถูกเน้น5 3" xfId="12812" xr:uid="{00000000-0005-0000-0000-0000BE120000}"/>
    <cellStyle name="60% - ส่วนที่ถูกเน้น5 3 2" xfId="12813" xr:uid="{00000000-0005-0000-0000-0000BF120000}"/>
    <cellStyle name="60% - ส่วนที่ถูกเน้น5 3 3" xfId="12814" xr:uid="{00000000-0005-0000-0000-0000C0120000}"/>
    <cellStyle name="60% - ส่วนที่ถูกเน้น5 3 4" xfId="12815" xr:uid="{00000000-0005-0000-0000-0000C1120000}"/>
    <cellStyle name="60% - ส่วนที่ถูกเน้น5 3 5" xfId="18927" xr:uid="{00000000-0005-0000-0000-0000C2120000}"/>
    <cellStyle name="60% - ส่วนที่ถูกเน้น5 3 6" xfId="18928" xr:uid="{00000000-0005-0000-0000-0000C3120000}"/>
    <cellStyle name="60% - ส่วนที่ถูกเน้น5 3 7" xfId="18929" xr:uid="{00000000-0005-0000-0000-0000C4120000}"/>
    <cellStyle name="60% - ส่วนที่ถูกเน้น5 4" xfId="12816" xr:uid="{00000000-0005-0000-0000-0000C5120000}"/>
    <cellStyle name="60% - ส่วนที่ถูกเน้น5 5" xfId="12817" xr:uid="{00000000-0005-0000-0000-0000C6120000}"/>
    <cellStyle name="60% - ส่วนที่ถูกเน้น5 6" xfId="12818" xr:uid="{00000000-0005-0000-0000-0000C7120000}"/>
    <cellStyle name="60% - ส่วนที่ถูกเน้น5 7" xfId="12819" xr:uid="{00000000-0005-0000-0000-0000C8120000}"/>
    <cellStyle name="60% - ส่วนที่ถูกเน้น5_4. เนตรณรงค์ แมนชั่น" xfId="18930" xr:uid="{00000000-0005-0000-0000-0000C9120000}"/>
    <cellStyle name="60% - ส่วนที่ถูกเน้น6" xfId="1072" xr:uid="{00000000-0005-0000-0000-0000CA120000}"/>
    <cellStyle name="60% - ส่วนที่ถูกเน้น6 1" xfId="18931" xr:uid="{00000000-0005-0000-0000-0000CB120000}"/>
    <cellStyle name="60% - ส่วนที่ถูกเน้น6 2" xfId="1073" xr:uid="{00000000-0005-0000-0000-0000CC120000}"/>
    <cellStyle name="60% - ส่วนที่ถูกเน้น6 2 2" xfId="12820" xr:uid="{00000000-0005-0000-0000-0000CD120000}"/>
    <cellStyle name="60% - ส่วนที่ถูกเน้น6 2 3" xfId="12821" xr:uid="{00000000-0005-0000-0000-0000CE120000}"/>
    <cellStyle name="60% - ส่วนที่ถูกเน้น6 2 4" xfId="12822" xr:uid="{00000000-0005-0000-0000-0000CF120000}"/>
    <cellStyle name="60% - ส่วนที่ถูกเน้น6 2 5" xfId="18932" xr:uid="{00000000-0005-0000-0000-0000D0120000}"/>
    <cellStyle name="60% - ส่วนที่ถูกเน้น6 2 6" xfId="18933" xr:uid="{00000000-0005-0000-0000-0000D1120000}"/>
    <cellStyle name="60% - ส่วนที่ถูกเน้น6 2 7" xfId="18934" xr:uid="{00000000-0005-0000-0000-0000D2120000}"/>
    <cellStyle name="60% - ส่วนที่ถูกเน้น6 3" xfId="12823" xr:uid="{00000000-0005-0000-0000-0000D3120000}"/>
    <cellStyle name="60% - ส่วนที่ถูกเน้น6 4" xfId="12824" xr:uid="{00000000-0005-0000-0000-0000D4120000}"/>
    <cellStyle name="60% - ส่วนที่ถูกเน้น6 5" xfId="12825" xr:uid="{00000000-0005-0000-0000-0000D5120000}"/>
    <cellStyle name="60% - ส่วนที่ถูกเน้น6 6" xfId="12826" xr:uid="{00000000-0005-0000-0000-0000D6120000}"/>
    <cellStyle name="60% - ส่วนที่ถูกเน้น6 7" xfId="12827" xr:uid="{00000000-0005-0000-0000-0000D7120000}"/>
    <cellStyle name="60% - ส่วนที่ถูกเน้น6_4. เนตรณรงค์ แมนชั่น" xfId="18935" xr:uid="{00000000-0005-0000-0000-0000D8120000}"/>
    <cellStyle name="75" xfId="1074" xr:uid="{00000000-0005-0000-0000-0000D9120000}"/>
    <cellStyle name="75 2" xfId="1075" xr:uid="{00000000-0005-0000-0000-0000DA120000}"/>
    <cellStyle name="75 3" xfId="1076" xr:uid="{00000000-0005-0000-0000-0000DB120000}"/>
    <cellStyle name="75 3 2" xfId="12828" xr:uid="{00000000-0005-0000-0000-0000DC120000}"/>
    <cellStyle name="75 3 3" xfId="18936" xr:uid="{00000000-0005-0000-0000-0000DD120000}"/>
    <cellStyle name="75 3 4" xfId="18937" xr:uid="{00000000-0005-0000-0000-0000DE120000}"/>
    <cellStyle name="75 4" xfId="9998" xr:uid="{00000000-0005-0000-0000-0000DF120000}"/>
    <cellStyle name="75 5" xfId="9999" xr:uid="{00000000-0005-0000-0000-0000E0120000}"/>
    <cellStyle name="75 6" xfId="10000" xr:uid="{00000000-0005-0000-0000-0000E1120000}"/>
    <cellStyle name="75 7" xfId="12829" xr:uid="{00000000-0005-0000-0000-0000E2120000}"/>
    <cellStyle name="75 8" xfId="12830" xr:uid="{00000000-0005-0000-0000-0000E3120000}"/>
    <cellStyle name="75_งบผลิตภาพ" xfId="12831" xr:uid="{00000000-0005-0000-0000-0000E4120000}"/>
    <cellStyle name="94_larouxurrency [0]_CAPEX94_laroux_1urrency [0]_CAPEX94_laroux_1_laroux" xfId="1077" xr:uid="{00000000-0005-0000-0000-0000E5120000}"/>
    <cellStyle name="a [0]_ศ_x0012_Comma [0]_ศธบ๑ &quot;Comma [0]_ศธบ๑ (2)_1ฟ๙ศธบ๑ณปฟช _x001d_Comma [0]_ศธบ๑ (2)_97ศธบ๑ (2)" xfId="12832" xr:uid="{00000000-0005-0000-0000-0000E6120000}"/>
    <cellStyle name="A¨­￠￢￠O [0]_6-3¡Æⓒ¡Ai¡¤A " xfId="18938" xr:uid="{00000000-0005-0000-0000-0000E7120000}"/>
    <cellStyle name="A¨­￠￢￠O_6-3¡Æⓒ¡Ai¡¤A " xfId="18939" xr:uid="{00000000-0005-0000-0000-0000E8120000}"/>
    <cellStyle name="a1" xfId="18940" xr:uid="{00000000-0005-0000-0000-0000E9120000}"/>
    <cellStyle name="Accent1 10" xfId="18941" xr:uid="{00000000-0005-0000-0000-0000EA120000}"/>
    <cellStyle name="Accent1 11" xfId="18942" xr:uid="{00000000-0005-0000-0000-0000EB120000}"/>
    <cellStyle name="Accent1 12" xfId="18943" xr:uid="{00000000-0005-0000-0000-0000EC120000}"/>
    <cellStyle name="Accent1 13" xfId="18944" xr:uid="{00000000-0005-0000-0000-0000ED120000}"/>
    <cellStyle name="Accent1 14" xfId="18945" xr:uid="{00000000-0005-0000-0000-0000EE120000}"/>
    <cellStyle name="Accent1 15" xfId="18946" xr:uid="{00000000-0005-0000-0000-0000EF120000}"/>
    <cellStyle name="Accent1 2" xfId="1078" xr:uid="{00000000-0005-0000-0000-0000F0120000}"/>
    <cellStyle name="Accent1 2 10" xfId="18947" xr:uid="{00000000-0005-0000-0000-0000F1120000}"/>
    <cellStyle name="Accent1 2 11" xfId="18948" xr:uid="{00000000-0005-0000-0000-0000F2120000}"/>
    <cellStyle name="Accent1 2 12" xfId="18949" xr:uid="{00000000-0005-0000-0000-0000F3120000}"/>
    <cellStyle name="Accent1 2 13" xfId="18950" xr:uid="{00000000-0005-0000-0000-0000F4120000}"/>
    <cellStyle name="Accent1 2 14" xfId="18951" xr:uid="{00000000-0005-0000-0000-0000F5120000}"/>
    <cellStyle name="Accent1 2 2" xfId="12833" xr:uid="{00000000-0005-0000-0000-0000F6120000}"/>
    <cellStyle name="Accent1 2 2 2" xfId="12834" xr:uid="{00000000-0005-0000-0000-0000F7120000}"/>
    <cellStyle name="Accent1 2 2 3" xfId="12835" xr:uid="{00000000-0005-0000-0000-0000F8120000}"/>
    <cellStyle name="Accent1 2 2 4" xfId="12836" xr:uid="{00000000-0005-0000-0000-0000F9120000}"/>
    <cellStyle name="Accent1 2 3" xfId="12837" xr:uid="{00000000-0005-0000-0000-0000FA120000}"/>
    <cellStyle name="Accent1 2 4" xfId="12838" xr:uid="{00000000-0005-0000-0000-0000FB120000}"/>
    <cellStyle name="Accent1 2 5" xfId="18952" xr:uid="{00000000-0005-0000-0000-0000FC120000}"/>
    <cellStyle name="Accent1 2 6" xfId="18953" xr:uid="{00000000-0005-0000-0000-0000FD120000}"/>
    <cellStyle name="Accent1 2 7" xfId="18954" xr:uid="{00000000-0005-0000-0000-0000FE120000}"/>
    <cellStyle name="Accent1 2 8" xfId="18955" xr:uid="{00000000-0005-0000-0000-0000FF120000}"/>
    <cellStyle name="Accent1 2 9" xfId="18956" xr:uid="{00000000-0005-0000-0000-000000130000}"/>
    <cellStyle name="Accent1 3" xfId="1079" xr:uid="{00000000-0005-0000-0000-000001130000}"/>
    <cellStyle name="Accent1 3 2" xfId="12839" xr:uid="{00000000-0005-0000-0000-000002130000}"/>
    <cellStyle name="Accent1 3 3" xfId="12840" xr:uid="{00000000-0005-0000-0000-000003130000}"/>
    <cellStyle name="Accent1 3 4" xfId="12841" xr:uid="{00000000-0005-0000-0000-000004130000}"/>
    <cellStyle name="Accent1 4" xfId="18957" xr:uid="{00000000-0005-0000-0000-000005130000}"/>
    <cellStyle name="Accent1 5" xfId="18958" xr:uid="{00000000-0005-0000-0000-000006130000}"/>
    <cellStyle name="Accent1 6" xfId="18959" xr:uid="{00000000-0005-0000-0000-000007130000}"/>
    <cellStyle name="Accent1 7" xfId="18960" xr:uid="{00000000-0005-0000-0000-000008130000}"/>
    <cellStyle name="Accent1 8" xfId="18961" xr:uid="{00000000-0005-0000-0000-000009130000}"/>
    <cellStyle name="Accent1 9" xfId="18962" xr:uid="{00000000-0005-0000-0000-00000A130000}"/>
    <cellStyle name="Accent2 10" xfId="18963" xr:uid="{00000000-0005-0000-0000-00000B130000}"/>
    <cellStyle name="Accent2 11" xfId="18964" xr:uid="{00000000-0005-0000-0000-00000C130000}"/>
    <cellStyle name="Accent2 12" xfId="18965" xr:uid="{00000000-0005-0000-0000-00000D130000}"/>
    <cellStyle name="Accent2 13" xfId="18966" xr:uid="{00000000-0005-0000-0000-00000E130000}"/>
    <cellStyle name="Accent2 14" xfId="18967" xr:uid="{00000000-0005-0000-0000-00000F130000}"/>
    <cellStyle name="Accent2 15" xfId="18968" xr:uid="{00000000-0005-0000-0000-000010130000}"/>
    <cellStyle name="Accent2 2" xfId="1080" xr:uid="{00000000-0005-0000-0000-000011130000}"/>
    <cellStyle name="Accent2 2 10" xfId="18969" xr:uid="{00000000-0005-0000-0000-000012130000}"/>
    <cellStyle name="Accent2 2 11" xfId="18970" xr:uid="{00000000-0005-0000-0000-000013130000}"/>
    <cellStyle name="Accent2 2 12" xfId="18971" xr:uid="{00000000-0005-0000-0000-000014130000}"/>
    <cellStyle name="Accent2 2 13" xfId="18972" xr:uid="{00000000-0005-0000-0000-000015130000}"/>
    <cellStyle name="Accent2 2 14" xfId="18973" xr:uid="{00000000-0005-0000-0000-000016130000}"/>
    <cellStyle name="Accent2 2 2" xfId="12842" xr:uid="{00000000-0005-0000-0000-000017130000}"/>
    <cellStyle name="Accent2 2 3" xfId="12843" xr:uid="{00000000-0005-0000-0000-000018130000}"/>
    <cellStyle name="Accent2 2 4" xfId="12844" xr:uid="{00000000-0005-0000-0000-000019130000}"/>
    <cellStyle name="Accent2 2 5" xfId="18974" xr:uid="{00000000-0005-0000-0000-00001A130000}"/>
    <cellStyle name="Accent2 2 6" xfId="18975" xr:uid="{00000000-0005-0000-0000-00001B130000}"/>
    <cellStyle name="Accent2 2 7" xfId="18976" xr:uid="{00000000-0005-0000-0000-00001C130000}"/>
    <cellStyle name="Accent2 2 8" xfId="18977" xr:uid="{00000000-0005-0000-0000-00001D130000}"/>
    <cellStyle name="Accent2 2 9" xfId="18978" xr:uid="{00000000-0005-0000-0000-00001E130000}"/>
    <cellStyle name="Accent2 3" xfId="1081" xr:uid="{00000000-0005-0000-0000-00001F130000}"/>
    <cellStyle name="Accent2 3 2" xfId="12845" xr:uid="{00000000-0005-0000-0000-000020130000}"/>
    <cellStyle name="Accent2 3 3" xfId="12846" xr:uid="{00000000-0005-0000-0000-000021130000}"/>
    <cellStyle name="Accent2 3 4" xfId="12847" xr:uid="{00000000-0005-0000-0000-000022130000}"/>
    <cellStyle name="Accent2 4" xfId="18979" xr:uid="{00000000-0005-0000-0000-000023130000}"/>
    <cellStyle name="Accent2 5" xfId="18980" xr:uid="{00000000-0005-0000-0000-000024130000}"/>
    <cellStyle name="Accent2 6" xfId="18981" xr:uid="{00000000-0005-0000-0000-000025130000}"/>
    <cellStyle name="Accent2 7" xfId="18982" xr:uid="{00000000-0005-0000-0000-000026130000}"/>
    <cellStyle name="Accent2 8" xfId="18983" xr:uid="{00000000-0005-0000-0000-000027130000}"/>
    <cellStyle name="Accent2 9" xfId="18984" xr:uid="{00000000-0005-0000-0000-000028130000}"/>
    <cellStyle name="Accent3 10" xfId="18985" xr:uid="{00000000-0005-0000-0000-000029130000}"/>
    <cellStyle name="Accent3 11" xfId="18986" xr:uid="{00000000-0005-0000-0000-00002A130000}"/>
    <cellStyle name="Accent3 12" xfId="18987" xr:uid="{00000000-0005-0000-0000-00002B130000}"/>
    <cellStyle name="Accent3 13" xfId="18988" xr:uid="{00000000-0005-0000-0000-00002C130000}"/>
    <cellStyle name="Accent3 14" xfId="18989" xr:uid="{00000000-0005-0000-0000-00002D130000}"/>
    <cellStyle name="Accent3 15" xfId="18990" xr:uid="{00000000-0005-0000-0000-00002E130000}"/>
    <cellStyle name="Accent3 2" xfId="1082" xr:uid="{00000000-0005-0000-0000-00002F130000}"/>
    <cellStyle name="Accent3 2 10" xfId="18991" xr:uid="{00000000-0005-0000-0000-000030130000}"/>
    <cellStyle name="Accent3 2 11" xfId="18992" xr:uid="{00000000-0005-0000-0000-000031130000}"/>
    <cellStyle name="Accent3 2 12" xfId="18993" xr:uid="{00000000-0005-0000-0000-000032130000}"/>
    <cellStyle name="Accent3 2 13" xfId="18994" xr:uid="{00000000-0005-0000-0000-000033130000}"/>
    <cellStyle name="Accent3 2 14" xfId="18995" xr:uid="{00000000-0005-0000-0000-000034130000}"/>
    <cellStyle name="Accent3 2 2" xfId="12848" xr:uid="{00000000-0005-0000-0000-000035130000}"/>
    <cellStyle name="Accent3 2 3" xfId="12849" xr:uid="{00000000-0005-0000-0000-000036130000}"/>
    <cellStyle name="Accent3 2 4" xfId="12850" xr:uid="{00000000-0005-0000-0000-000037130000}"/>
    <cellStyle name="Accent3 2 5" xfId="18996" xr:uid="{00000000-0005-0000-0000-000038130000}"/>
    <cellStyle name="Accent3 2 6" xfId="18997" xr:uid="{00000000-0005-0000-0000-000039130000}"/>
    <cellStyle name="Accent3 2 7" xfId="18998" xr:uid="{00000000-0005-0000-0000-00003A130000}"/>
    <cellStyle name="Accent3 2 8" xfId="18999" xr:uid="{00000000-0005-0000-0000-00003B130000}"/>
    <cellStyle name="Accent3 2 9" xfId="19000" xr:uid="{00000000-0005-0000-0000-00003C130000}"/>
    <cellStyle name="Accent3 3" xfId="1083" xr:uid="{00000000-0005-0000-0000-00003D130000}"/>
    <cellStyle name="Accent3 3 2" xfId="12851" xr:uid="{00000000-0005-0000-0000-00003E130000}"/>
    <cellStyle name="Accent3 3 3" xfId="12852" xr:uid="{00000000-0005-0000-0000-00003F130000}"/>
    <cellStyle name="Accent3 3 4" xfId="12853" xr:uid="{00000000-0005-0000-0000-000040130000}"/>
    <cellStyle name="Accent3 4" xfId="19001" xr:uid="{00000000-0005-0000-0000-000041130000}"/>
    <cellStyle name="Accent3 5" xfId="19002" xr:uid="{00000000-0005-0000-0000-000042130000}"/>
    <cellStyle name="Accent3 6" xfId="19003" xr:uid="{00000000-0005-0000-0000-000043130000}"/>
    <cellStyle name="Accent3 7" xfId="19004" xr:uid="{00000000-0005-0000-0000-000044130000}"/>
    <cellStyle name="Accent3 8" xfId="19005" xr:uid="{00000000-0005-0000-0000-000045130000}"/>
    <cellStyle name="Accent3 9" xfId="19006" xr:uid="{00000000-0005-0000-0000-000046130000}"/>
    <cellStyle name="Accent4 10" xfId="19007" xr:uid="{00000000-0005-0000-0000-000047130000}"/>
    <cellStyle name="Accent4 11" xfId="19008" xr:uid="{00000000-0005-0000-0000-000048130000}"/>
    <cellStyle name="Accent4 12" xfId="19009" xr:uid="{00000000-0005-0000-0000-000049130000}"/>
    <cellStyle name="Accent4 13" xfId="19010" xr:uid="{00000000-0005-0000-0000-00004A130000}"/>
    <cellStyle name="Accent4 14" xfId="19011" xr:uid="{00000000-0005-0000-0000-00004B130000}"/>
    <cellStyle name="Accent4 15" xfId="19012" xr:uid="{00000000-0005-0000-0000-00004C130000}"/>
    <cellStyle name="Accent4 2" xfId="1084" xr:uid="{00000000-0005-0000-0000-00004D130000}"/>
    <cellStyle name="Accent4 2 10" xfId="19013" xr:uid="{00000000-0005-0000-0000-00004E130000}"/>
    <cellStyle name="Accent4 2 11" xfId="19014" xr:uid="{00000000-0005-0000-0000-00004F130000}"/>
    <cellStyle name="Accent4 2 12" xfId="19015" xr:uid="{00000000-0005-0000-0000-000050130000}"/>
    <cellStyle name="Accent4 2 13" xfId="19016" xr:uid="{00000000-0005-0000-0000-000051130000}"/>
    <cellStyle name="Accent4 2 14" xfId="19017" xr:uid="{00000000-0005-0000-0000-000052130000}"/>
    <cellStyle name="Accent4 2 2" xfId="12854" xr:uid="{00000000-0005-0000-0000-000053130000}"/>
    <cellStyle name="Accent4 2 2 2" xfId="12855" xr:uid="{00000000-0005-0000-0000-000054130000}"/>
    <cellStyle name="Accent4 2 2 3" xfId="12856" xr:uid="{00000000-0005-0000-0000-000055130000}"/>
    <cellStyle name="Accent4 2 2 4" xfId="12857" xr:uid="{00000000-0005-0000-0000-000056130000}"/>
    <cellStyle name="Accent4 2 3" xfId="12858" xr:uid="{00000000-0005-0000-0000-000057130000}"/>
    <cellStyle name="Accent4 2 4" xfId="12859" xr:uid="{00000000-0005-0000-0000-000058130000}"/>
    <cellStyle name="Accent4 2 5" xfId="19018" xr:uid="{00000000-0005-0000-0000-000059130000}"/>
    <cellStyle name="Accent4 2 6" xfId="19019" xr:uid="{00000000-0005-0000-0000-00005A130000}"/>
    <cellStyle name="Accent4 2 7" xfId="19020" xr:uid="{00000000-0005-0000-0000-00005B130000}"/>
    <cellStyle name="Accent4 2 8" xfId="19021" xr:uid="{00000000-0005-0000-0000-00005C130000}"/>
    <cellStyle name="Accent4 2 9" xfId="19022" xr:uid="{00000000-0005-0000-0000-00005D130000}"/>
    <cellStyle name="Accent4 3" xfId="1085" xr:uid="{00000000-0005-0000-0000-00005E130000}"/>
    <cellStyle name="Accent4 3 2" xfId="12860" xr:uid="{00000000-0005-0000-0000-00005F130000}"/>
    <cellStyle name="Accent4 3 3" xfId="12861" xr:uid="{00000000-0005-0000-0000-000060130000}"/>
    <cellStyle name="Accent4 3 4" xfId="12862" xr:uid="{00000000-0005-0000-0000-000061130000}"/>
    <cellStyle name="Accent4 4" xfId="19023" xr:uid="{00000000-0005-0000-0000-000062130000}"/>
    <cellStyle name="Accent4 5" xfId="19024" xr:uid="{00000000-0005-0000-0000-000063130000}"/>
    <cellStyle name="Accent4 6" xfId="19025" xr:uid="{00000000-0005-0000-0000-000064130000}"/>
    <cellStyle name="Accent4 7" xfId="19026" xr:uid="{00000000-0005-0000-0000-000065130000}"/>
    <cellStyle name="Accent4 8" xfId="19027" xr:uid="{00000000-0005-0000-0000-000066130000}"/>
    <cellStyle name="Accent4 9" xfId="19028" xr:uid="{00000000-0005-0000-0000-000067130000}"/>
    <cellStyle name="Accent5 10" xfId="19029" xr:uid="{00000000-0005-0000-0000-000068130000}"/>
    <cellStyle name="Accent5 11" xfId="19030" xr:uid="{00000000-0005-0000-0000-000069130000}"/>
    <cellStyle name="Accent5 12" xfId="19031" xr:uid="{00000000-0005-0000-0000-00006A130000}"/>
    <cellStyle name="Accent5 13" xfId="19032" xr:uid="{00000000-0005-0000-0000-00006B130000}"/>
    <cellStyle name="Accent5 14" xfId="19033" xr:uid="{00000000-0005-0000-0000-00006C130000}"/>
    <cellStyle name="Accent5 15" xfId="19034" xr:uid="{00000000-0005-0000-0000-00006D130000}"/>
    <cellStyle name="Accent5 2" xfId="1086" xr:uid="{00000000-0005-0000-0000-00006E130000}"/>
    <cellStyle name="Accent5 2 10" xfId="19035" xr:uid="{00000000-0005-0000-0000-00006F130000}"/>
    <cellStyle name="Accent5 2 11" xfId="19036" xr:uid="{00000000-0005-0000-0000-000070130000}"/>
    <cellStyle name="Accent5 2 12" xfId="19037" xr:uid="{00000000-0005-0000-0000-000071130000}"/>
    <cellStyle name="Accent5 2 13" xfId="19038" xr:uid="{00000000-0005-0000-0000-000072130000}"/>
    <cellStyle name="Accent5 2 14" xfId="19039" xr:uid="{00000000-0005-0000-0000-000073130000}"/>
    <cellStyle name="Accent5 2 2" xfId="12863" xr:uid="{00000000-0005-0000-0000-000074130000}"/>
    <cellStyle name="Accent5 2 3" xfId="12864" xr:uid="{00000000-0005-0000-0000-000075130000}"/>
    <cellStyle name="Accent5 2 4" xfId="12865" xr:uid="{00000000-0005-0000-0000-000076130000}"/>
    <cellStyle name="Accent5 2 5" xfId="19040" xr:uid="{00000000-0005-0000-0000-000077130000}"/>
    <cellStyle name="Accent5 2 6" xfId="19041" xr:uid="{00000000-0005-0000-0000-000078130000}"/>
    <cellStyle name="Accent5 2 7" xfId="19042" xr:uid="{00000000-0005-0000-0000-000079130000}"/>
    <cellStyle name="Accent5 2 8" xfId="19043" xr:uid="{00000000-0005-0000-0000-00007A130000}"/>
    <cellStyle name="Accent5 2 9" xfId="19044" xr:uid="{00000000-0005-0000-0000-00007B130000}"/>
    <cellStyle name="Accent5 3" xfId="1087" xr:uid="{00000000-0005-0000-0000-00007C130000}"/>
    <cellStyle name="Accent5 3 2" xfId="12866" xr:uid="{00000000-0005-0000-0000-00007D130000}"/>
    <cellStyle name="Accent5 3 3" xfId="12867" xr:uid="{00000000-0005-0000-0000-00007E130000}"/>
    <cellStyle name="Accent5 3 4" xfId="12868" xr:uid="{00000000-0005-0000-0000-00007F130000}"/>
    <cellStyle name="Accent5 4" xfId="19045" xr:uid="{00000000-0005-0000-0000-000080130000}"/>
    <cellStyle name="Accent5 5" xfId="19046" xr:uid="{00000000-0005-0000-0000-000081130000}"/>
    <cellStyle name="Accent5 6" xfId="19047" xr:uid="{00000000-0005-0000-0000-000082130000}"/>
    <cellStyle name="Accent5 7" xfId="19048" xr:uid="{00000000-0005-0000-0000-000083130000}"/>
    <cellStyle name="Accent5 8" xfId="19049" xr:uid="{00000000-0005-0000-0000-000084130000}"/>
    <cellStyle name="Accent5 9" xfId="19050" xr:uid="{00000000-0005-0000-0000-000085130000}"/>
    <cellStyle name="Accent6 10" xfId="19051" xr:uid="{00000000-0005-0000-0000-000086130000}"/>
    <cellStyle name="Accent6 11" xfId="19052" xr:uid="{00000000-0005-0000-0000-000087130000}"/>
    <cellStyle name="Accent6 12" xfId="19053" xr:uid="{00000000-0005-0000-0000-000088130000}"/>
    <cellStyle name="Accent6 13" xfId="19054" xr:uid="{00000000-0005-0000-0000-000089130000}"/>
    <cellStyle name="Accent6 14" xfId="19055" xr:uid="{00000000-0005-0000-0000-00008A130000}"/>
    <cellStyle name="Accent6 15" xfId="19056" xr:uid="{00000000-0005-0000-0000-00008B130000}"/>
    <cellStyle name="Accent6 2" xfId="1088" xr:uid="{00000000-0005-0000-0000-00008C130000}"/>
    <cellStyle name="Accent6 2 10" xfId="19057" xr:uid="{00000000-0005-0000-0000-00008D130000}"/>
    <cellStyle name="Accent6 2 11" xfId="19058" xr:uid="{00000000-0005-0000-0000-00008E130000}"/>
    <cellStyle name="Accent6 2 12" xfId="19059" xr:uid="{00000000-0005-0000-0000-00008F130000}"/>
    <cellStyle name="Accent6 2 13" xfId="19060" xr:uid="{00000000-0005-0000-0000-000090130000}"/>
    <cellStyle name="Accent6 2 14" xfId="19061" xr:uid="{00000000-0005-0000-0000-000091130000}"/>
    <cellStyle name="Accent6 2 2" xfId="12869" xr:uid="{00000000-0005-0000-0000-000092130000}"/>
    <cellStyle name="Accent6 2 3" xfId="12870" xr:uid="{00000000-0005-0000-0000-000093130000}"/>
    <cellStyle name="Accent6 2 4" xfId="12871" xr:uid="{00000000-0005-0000-0000-000094130000}"/>
    <cellStyle name="Accent6 2 5" xfId="19062" xr:uid="{00000000-0005-0000-0000-000095130000}"/>
    <cellStyle name="Accent6 2 6" xfId="19063" xr:uid="{00000000-0005-0000-0000-000096130000}"/>
    <cellStyle name="Accent6 2 7" xfId="19064" xr:uid="{00000000-0005-0000-0000-000097130000}"/>
    <cellStyle name="Accent6 2 8" xfId="19065" xr:uid="{00000000-0005-0000-0000-000098130000}"/>
    <cellStyle name="Accent6 2 9" xfId="19066" xr:uid="{00000000-0005-0000-0000-000099130000}"/>
    <cellStyle name="Accent6 3" xfId="1089" xr:uid="{00000000-0005-0000-0000-00009A130000}"/>
    <cellStyle name="Accent6 3 2" xfId="12872" xr:uid="{00000000-0005-0000-0000-00009B130000}"/>
    <cellStyle name="Accent6 3 3" xfId="12873" xr:uid="{00000000-0005-0000-0000-00009C130000}"/>
    <cellStyle name="Accent6 3 4" xfId="12874" xr:uid="{00000000-0005-0000-0000-00009D130000}"/>
    <cellStyle name="Accent6 4" xfId="19067" xr:uid="{00000000-0005-0000-0000-00009E130000}"/>
    <cellStyle name="Accent6 5" xfId="19068" xr:uid="{00000000-0005-0000-0000-00009F130000}"/>
    <cellStyle name="Accent6 6" xfId="19069" xr:uid="{00000000-0005-0000-0000-0000A0130000}"/>
    <cellStyle name="Accent6 7" xfId="19070" xr:uid="{00000000-0005-0000-0000-0000A1130000}"/>
    <cellStyle name="Accent6 8" xfId="19071" xr:uid="{00000000-0005-0000-0000-0000A2130000}"/>
    <cellStyle name="Accent6 9" xfId="19072" xr:uid="{00000000-0005-0000-0000-0000A3130000}"/>
    <cellStyle name="AeE­ [0]_ AUAc¼oºO5" xfId="19073" xr:uid="{00000000-0005-0000-0000-0000A4130000}"/>
    <cellStyle name="ÅëÈ­ [0]_¡Ú¾ÈÜ¬ Á¾ÇÕºñ±³ " xfId="19074" xr:uid="{00000000-0005-0000-0000-0000A5130000}"/>
    <cellStyle name="AeE­ [0]_¿i¿μ¾E " xfId="19075" xr:uid="{00000000-0005-0000-0000-0000A6130000}"/>
    <cellStyle name="ÅëÈ­ [0]_1.ÆÇ¸Å½ÇÀû " xfId="19081" xr:uid="{00000000-0005-0000-0000-0000AD130000}"/>
    <cellStyle name="AeE­ [0]_1.ÆC¸A½CAu _123" xfId="19082" xr:uid="{00000000-0005-0000-0000-0000AE130000}"/>
    <cellStyle name="ÅëÈ­ [0]_1.SUMMARY " xfId="19083" xr:uid="{00000000-0005-0000-0000-0000AF130000}"/>
    <cellStyle name="AeE­ [0]_1.SUMMARY _123" xfId="19084" xr:uid="{00000000-0005-0000-0000-0000B0130000}"/>
    <cellStyle name="ÅëÈ­ [0]_¼­½ÄÃ¼°è_ÅõÀÔ°èÈ¹ " xfId="19076" xr:uid="{00000000-0005-0000-0000-0000A7130000}"/>
    <cellStyle name="AeE­ [0]_¼­½AA¼01_AoAO°eE¹ " xfId="19077" xr:uid="{00000000-0005-0000-0000-0000A8130000}"/>
    <cellStyle name="ÅëÈ­ [0]_¼­½ÄÃ¼01_ÅõÀÔ°èÈ¹ " xfId="19078" xr:uid="{00000000-0005-0000-0000-0000A9130000}"/>
    <cellStyle name="AeE­ [0]_¼­½AAI¶÷_AoAO°eE¹ " xfId="19079" xr:uid="{00000000-0005-0000-0000-0000AA130000}"/>
    <cellStyle name="ÅëÈ­ [0]_¼­½ÄÀÏ¶÷_ÅõÀÔ°èÈ¹ " xfId="19080" xr:uid="{00000000-0005-0000-0000-0000AB130000}"/>
    <cellStyle name="AeE­ [0]_2.CONCEPT _123" xfId="19085" xr:uid="{00000000-0005-0000-0000-0000B2130000}"/>
    <cellStyle name="ÅëÈ­ [0]_3PJTR°èÈ¹ " xfId="19086" xr:uid="{00000000-0005-0000-0000-0000B3130000}"/>
    <cellStyle name="AeE­ [0]_4 " xfId="19087" xr:uid="{00000000-0005-0000-0000-0000B4130000}"/>
    <cellStyle name="ÅëÈ­ [0]_4 " xfId="19088" xr:uid="{00000000-0005-0000-0000-0000B5130000}"/>
    <cellStyle name="AeE­ [0]_4 _123" xfId="19089" xr:uid="{00000000-0005-0000-0000-0000B6130000}"/>
    <cellStyle name="ÅëÈ­ [0]_6-3°æÀï·Â " xfId="19090" xr:uid="{00000000-0005-0000-0000-0000B7130000}"/>
    <cellStyle name="AeE­ [0]_7.MASTER SCHEDULE " xfId="19091" xr:uid="{00000000-0005-0000-0000-0000B8130000}"/>
    <cellStyle name="ÅëÈ­ [0]_7.MASTER SCHEDULE " xfId="19092" xr:uid="{00000000-0005-0000-0000-0000B9130000}"/>
    <cellStyle name="AeE­ [0]_7.MASTER SCHEDULE _123" xfId="19093" xr:uid="{00000000-0005-0000-0000-0000BA130000}"/>
    <cellStyle name="ÅëÈ­ [0]_ÀÎ¿ø°èÈ¹ " xfId="19094" xr:uid="{00000000-0005-0000-0000-0000BB130000}"/>
    <cellStyle name="AeE­ [0]_AOA¾AIA¤ " xfId="19095" xr:uid="{00000000-0005-0000-0000-0000BC130000}"/>
    <cellStyle name="ÅëÈ­ [0]_ÃÖÁ¾ÀÏÁ¤ " xfId="19096" xr:uid="{00000000-0005-0000-0000-0000BD130000}"/>
    <cellStyle name="AeE­ [0]_AOA¾AIA¤ _123" xfId="19097" xr:uid="{00000000-0005-0000-0000-0000BE130000}"/>
    <cellStyle name="ÅëÈ­ [0]_lx-taxi " xfId="19098" xr:uid="{00000000-0005-0000-0000-0000BF130000}"/>
    <cellStyle name="AeE­ [0]_MKN-M1.1 " xfId="19099" xr:uid="{00000000-0005-0000-0000-0000C0130000}"/>
    <cellStyle name="ÅëÈ­ [0]_MKN-M1.1 " xfId="19100" xr:uid="{00000000-0005-0000-0000-0000C1130000}"/>
    <cellStyle name="AeE­ [0]_ºÐ·u±a01_AoAO°eE¹ " xfId="19101" xr:uid="{00000000-0005-0000-0000-0000C2130000}"/>
    <cellStyle name="ÅëÈ­ [0]_ºÐ·ù±â01_ÅõÀÔ°èÈ¹ " xfId="19102" xr:uid="{00000000-0005-0000-0000-0000C3130000}"/>
    <cellStyle name="AeE­ [0]_ºÐ·u±a02_AoAO°eE¹ " xfId="19103" xr:uid="{00000000-0005-0000-0000-0000C4130000}"/>
    <cellStyle name="ÅëÈ­ [0]_ºÐ·ù±â02_ÅõÀÔ°èÈ¹ " xfId="19104" xr:uid="{00000000-0005-0000-0000-0000C5130000}"/>
    <cellStyle name="AeE­ [0]_ºÐ·u±a03_AoAO°eE¹ " xfId="19105" xr:uid="{00000000-0005-0000-0000-0000C6130000}"/>
    <cellStyle name="ÅëÈ­ [0]_ºÐ·ù±â03_ÅõÀÔ°èÈ¹ " xfId="19106" xr:uid="{00000000-0005-0000-0000-0000C7130000}"/>
    <cellStyle name="AeE­ [0]_ºÐ·u±aAØ_AoAO°eE¹ " xfId="19107" xr:uid="{00000000-0005-0000-0000-0000C8130000}"/>
    <cellStyle name="ÅëÈ­ [0]_ºÐ·ù±âÁØ_ÅõÀÔ°èÈ¹ " xfId="19108" xr:uid="{00000000-0005-0000-0000-0000C9130000}"/>
    <cellStyle name="AeE­ [0]_ºÐ·u±aE￡_AoAO°eE¹ " xfId="19109" xr:uid="{00000000-0005-0000-0000-0000CA130000}"/>
    <cellStyle name="ÅëÈ­ [0]_ºÐ·ù±âÈ£_ÅõÀÔ°èÈ¹ " xfId="19110" xr:uid="{00000000-0005-0000-0000-0000CB130000}"/>
    <cellStyle name="AeE­ [0]_SAMPLE " xfId="19111" xr:uid="{00000000-0005-0000-0000-0000CC130000}"/>
    <cellStyle name="ÅëÈ­ [0]_SAMPLE " xfId="19112" xr:uid="{00000000-0005-0000-0000-0000CD130000}"/>
    <cellStyle name="AeE­ [0]_SAMPLE _123" xfId="19113" xr:uid="{00000000-0005-0000-0000-0000CE130000}"/>
    <cellStyle name="ÅëÈ­ [0]_Sheet1 (2)_1.SUMMARY " xfId="19114" xr:uid="{00000000-0005-0000-0000-0000CF130000}"/>
    <cellStyle name="AeE­ [0]_Sheet1 (2)_1.SUMMARY _123" xfId="19115" xr:uid="{00000000-0005-0000-0000-0000D0130000}"/>
    <cellStyle name="ÅëÈ­ [0]_Sheet1_1.SUMMARY " xfId="19116" xr:uid="{00000000-0005-0000-0000-0000D1130000}"/>
    <cellStyle name="AeE­ [0]_Sheet1_3.MSCHEDULE¿μ¹R " xfId="19117" xr:uid="{00000000-0005-0000-0000-0000D2130000}"/>
    <cellStyle name="ÅëÈ­ [0]_Sheet1_ÃÖÁ¾ÀÏÁ¤ " xfId="19118" xr:uid="{00000000-0005-0000-0000-0000D3130000}"/>
    <cellStyle name="AeE­ [0]_Sheet1_XD AOA¾AIA¤ " xfId="19119" xr:uid="{00000000-0005-0000-0000-0000D4130000}"/>
    <cellStyle name="ÅëÈ­ [0]_Sheet1_XD ÃÖÁ¾ÀÏÁ¤ " xfId="19120" xr:uid="{00000000-0005-0000-0000-0000D5130000}"/>
    <cellStyle name="AeE­ [0]_SMG-CKD-d1.1 " xfId="19121" xr:uid="{00000000-0005-0000-0000-0000D6130000}"/>
    <cellStyle name="ÅëÈ­ [0]_SMG-CKD-d1.1 " xfId="19122" xr:uid="{00000000-0005-0000-0000-0000D7130000}"/>
    <cellStyle name="AeE­_ AUAc¼oºO5" xfId="19123" xr:uid="{00000000-0005-0000-0000-0000D8130000}"/>
    <cellStyle name="ÅëÈ­_¡Ú¾ÈÜ¬ Á¾ÇÕºñ±³ " xfId="19124" xr:uid="{00000000-0005-0000-0000-0000D9130000}"/>
    <cellStyle name="AeE­_¿i¿μ¾E " xfId="19125" xr:uid="{00000000-0005-0000-0000-0000DA130000}"/>
    <cellStyle name="ÅëÈ­_1.ÆÇ¸Å½ÇÀû " xfId="19130" xr:uid="{00000000-0005-0000-0000-0000E1130000}"/>
    <cellStyle name="AeE­_1.SUMMARY " xfId="19131" xr:uid="{00000000-0005-0000-0000-0000E2130000}"/>
    <cellStyle name="ÅëÈ­_1.SUMMARY " xfId="19132" xr:uid="{00000000-0005-0000-0000-0000E3130000}"/>
    <cellStyle name="AeE­_¼­½AA¼01_AoAO°eE¹ " xfId="19126" xr:uid="{00000000-0005-0000-0000-0000DC130000}"/>
    <cellStyle name="ÅëÈ­_¼­½ÄÃ¼01_ÅõÀÔ°èÈ¹ " xfId="19127" xr:uid="{00000000-0005-0000-0000-0000DD130000}"/>
    <cellStyle name="AeE­_¼­½AAI¶÷_AoAO°eE¹ " xfId="19128" xr:uid="{00000000-0005-0000-0000-0000DE130000}"/>
    <cellStyle name="ÅëÈ­_¼­½ÄÀÏ¶÷_ÅõÀÔ°èÈ¹ " xfId="19129" xr:uid="{00000000-0005-0000-0000-0000DF130000}"/>
    <cellStyle name="AeE­_2.CONCEPT " xfId="19133" xr:uid="{00000000-0005-0000-0000-0000E4130000}"/>
    <cellStyle name="ÅëÈ­_2.CONCEPT " xfId="19134" xr:uid="{00000000-0005-0000-0000-0000E5130000}"/>
    <cellStyle name="AeE­_3.MSCHEDULE¿μ¹R " xfId="19135" xr:uid="{00000000-0005-0000-0000-0000E6130000}"/>
    <cellStyle name="ÅëÈ­_3PJTR°èÈ¹ " xfId="19136" xr:uid="{00000000-0005-0000-0000-0000E7130000}"/>
    <cellStyle name="AeE­_4 " xfId="19137" xr:uid="{00000000-0005-0000-0000-0000E8130000}"/>
    <cellStyle name="ÅëÈ­_4 " xfId="19138" xr:uid="{00000000-0005-0000-0000-0000E9130000}"/>
    <cellStyle name="AeE­_6-3°æAi·A " xfId="19139" xr:uid="{00000000-0005-0000-0000-0000EA130000}"/>
    <cellStyle name="ÅëÈ­_6-3°æÀï·Â " xfId="19140" xr:uid="{00000000-0005-0000-0000-0000EB130000}"/>
    <cellStyle name="AeE­_7.MASTER SCHEDULE " xfId="19141" xr:uid="{00000000-0005-0000-0000-0000EC130000}"/>
    <cellStyle name="ÅëÈ­_7.MASTER SCHEDULE " xfId="19142" xr:uid="{00000000-0005-0000-0000-0000ED130000}"/>
    <cellStyle name="AeE­_AI¿ø°eE¹ " xfId="19143" xr:uid="{00000000-0005-0000-0000-0000EE130000}"/>
    <cellStyle name="ÅëÈ­_ÀÎ¿ø°èÈ¹ " xfId="19144" xr:uid="{00000000-0005-0000-0000-0000EF130000}"/>
    <cellStyle name="AeE­_AOA¾AIA¤ " xfId="19145" xr:uid="{00000000-0005-0000-0000-0000F0130000}"/>
    <cellStyle name="ÅëÈ­_ÃÖÁ¾ÀÏÁ¤ " xfId="19146" xr:uid="{00000000-0005-0000-0000-0000F1130000}"/>
    <cellStyle name="AeE­_INQUIRY ¿μ¾÷AßAø " xfId="19147" xr:uid="{00000000-0005-0000-0000-0000F2130000}"/>
    <cellStyle name="ÅëÈ­_lx-taxi " xfId="19148" xr:uid="{00000000-0005-0000-0000-0000F3130000}"/>
    <cellStyle name="AeE­_MKN-M1.1 " xfId="19149" xr:uid="{00000000-0005-0000-0000-0000F4130000}"/>
    <cellStyle name="ÅëÈ­_MKN-M1.1 " xfId="19150" xr:uid="{00000000-0005-0000-0000-0000F5130000}"/>
    <cellStyle name="AeE­_ºÐ·u±a01_AoAO°eE¹ " xfId="19151" xr:uid="{00000000-0005-0000-0000-0000F6130000}"/>
    <cellStyle name="ÅëÈ­_ºÐ·ù±â01_ÅõÀÔ°èÈ¹ " xfId="19152" xr:uid="{00000000-0005-0000-0000-0000F7130000}"/>
    <cellStyle name="AeE­_ºÐ·u±a02_AoAO°eE¹ " xfId="19153" xr:uid="{00000000-0005-0000-0000-0000F8130000}"/>
    <cellStyle name="ÅëÈ­_ºÐ·ù±â02_ÅõÀÔ°èÈ¹ " xfId="19154" xr:uid="{00000000-0005-0000-0000-0000F9130000}"/>
    <cellStyle name="AeE­_ºÐ·u±a03_AoAO°eE¹ " xfId="19155" xr:uid="{00000000-0005-0000-0000-0000FA130000}"/>
    <cellStyle name="ÅëÈ­_ºÐ·ù±â03_ÅõÀÔ°èÈ¹ " xfId="19156" xr:uid="{00000000-0005-0000-0000-0000FB130000}"/>
    <cellStyle name="AeE­_ºÐ·u±aAØ_AoAO°eE¹ " xfId="19157" xr:uid="{00000000-0005-0000-0000-0000FC130000}"/>
    <cellStyle name="ÅëÈ­_ºÐ·ù±âÁØ_ÅõÀÔ°èÈ¹ " xfId="19158" xr:uid="{00000000-0005-0000-0000-0000FD130000}"/>
    <cellStyle name="AeE­_ºÐ·u±aE￡_AoAO°eE¹ " xfId="19159" xr:uid="{00000000-0005-0000-0000-0000FE130000}"/>
    <cellStyle name="ÅëÈ­_ºÐ·ù±âÈ£_ÅõÀÔ°èÈ¹ " xfId="19160" xr:uid="{00000000-0005-0000-0000-0000FF130000}"/>
    <cellStyle name="AeE­_SAMPLE " xfId="19161" xr:uid="{00000000-0005-0000-0000-000000140000}"/>
    <cellStyle name="ÅëÈ­_SAMPLE " xfId="19162" xr:uid="{00000000-0005-0000-0000-000001140000}"/>
    <cellStyle name="AeE­_Sheet1 (2)_1.SUMMARY " xfId="19163" xr:uid="{00000000-0005-0000-0000-000002140000}"/>
    <cellStyle name="ÅëÈ­_Sheet1 (2)_1.SUMMARY " xfId="19164" xr:uid="{00000000-0005-0000-0000-000003140000}"/>
    <cellStyle name="AeE­_Sheet1 (2)_3.MSCHEDULE¿μ¹R " xfId="19165" xr:uid="{00000000-0005-0000-0000-000004140000}"/>
    <cellStyle name="ÅëÈ­_Sheet1_1.SUMMARY " xfId="19166" xr:uid="{00000000-0005-0000-0000-000005140000}"/>
    <cellStyle name="AeE­_Sheet1_3.MSCHEDULE¿μ¹R " xfId="19167" xr:uid="{00000000-0005-0000-0000-000006140000}"/>
    <cellStyle name="ÅëÈ­_Sheet1_ÃÖÁ¾ÀÏÁ¤ " xfId="19168" xr:uid="{00000000-0005-0000-0000-000007140000}"/>
    <cellStyle name="AeE­_Sheet1_XD AOA¾AIA¤ " xfId="19169" xr:uid="{00000000-0005-0000-0000-000008140000}"/>
    <cellStyle name="ÅëÈ­_Sheet1_XD ÃÖÁ¾ÀÏÁ¤ " xfId="19170" xr:uid="{00000000-0005-0000-0000-000009140000}"/>
    <cellStyle name="AeE­_SMG-CKD-d1.1 " xfId="19171" xr:uid="{00000000-0005-0000-0000-00000A140000}"/>
    <cellStyle name="ÅëÈ­_SMG-CKD-d1.1 " xfId="19172" xr:uid="{00000000-0005-0000-0000-00000B140000}"/>
    <cellStyle name="AeE¡ⓒ [0]_6-3¡Æⓒ¡Ai¡¤A " xfId="19173" xr:uid="{00000000-0005-0000-0000-00000C140000}"/>
    <cellStyle name="AeE¡ⓒ_6-3¡Æⓒ¡Ai¡¤A " xfId="19174" xr:uid="{00000000-0005-0000-0000-00000D140000}"/>
    <cellStyle name="amount" xfId="1090" xr:uid="{00000000-0005-0000-0000-00000E140000}"/>
    <cellStyle name="amount 10" xfId="12875" xr:uid="{00000000-0005-0000-0000-00000F140000}"/>
    <cellStyle name="amount 10 2" xfId="19175" xr:uid="{00000000-0005-0000-0000-000010140000}"/>
    <cellStyle name="amount 10 3" xfId="19176" xr:uid="{00000000-0005-0000-0000-000011140000}"/>
    <cellStyle name="amount 10 4" xfId="19177" xr:uid="{00000000-0005-0000-0000-000012140000}"/>
    <cellStyle name="amount 11" xfId="12876" xr:uid="{00000000-0005-0000-0000-000013140000}"/>
    <cellStyle name="amount 11 2" xfId="19178" xr:uid="{00000000-0005-0000-0000-000014140000}"/>
    <cellStyle name="amount 11 3" xfId="19179" xr:uid="{00000000-0005-0000-0000-000015140000}"/>
    <cellStyle name="amount 11 4" xfId="19180" xr:uid="{00000000-0005-0000-0000-000016140000}"/>
    <cellStyle name="amount 12" xfId="12877" xr:uid="{00000000-0005-0000-0000-000017140000}"/>
    <cellStyle name="amount 12 2" xfId="19181" xr:uid="{00000000-0005-0000-0000-000018140000}"/>
    <cellStyle name="amount 12 3" xfId="19182" xr:uid="{00000000-0005-0000-0000-000019140000}"/>
    <cellStyle name="amount 12 4" xfId="19183" xr:uid="{00000000-0005-0000-0000-00001A140000}"/>
    <cellStyle name="amount 13" xfId="12878" xr:uid="{00000000-0005-0000-0000-00001B140000}"/>
    <cellStyle name="amount 13 2" xfId="19184" xr:uid="{00000000-0005-0000-0000-00001C140000}"/>
    <cellStyle name="amount 13 3" xfId="19185" xr:uid="{00000000-0005-0000-0000-00001D140000}"/>
    <cellStyle name="amount 13 4" xfId="19186" xr:uid="{00000000-0005-0000-0000-00001E140000}"/>
    <cellStyle name="amount 14" xfId="12879" xr:uid="{00000000-0005-0000-0000-00001F140000}"/>
    <cellStyle name="amount 14 2" xfId="19187" xr:uid="{00000000-0005-0000-0000-000020140000}"/>
    <cellStyle name="amount 14 3" xfId="19188" xr:uid="{00000000-0005-0000-0000-000021140000}"/>
    <cellStyle name="amount 14 4" xfId="19189" xr:uid="{00000000-0005-0000-0000-000022140000}"/>
    <cellStyle name="amount 15" xfId="12880" xr:uid="{00000000-0005-0000-0000-000023140000}"/>
    <cellStyle name="amount 15 2" xfId="19190" xr:uid="{00000000-0005-0000-0000-000024140000}"/>
    <cellStyle name="amount 15 3" xfId="19191" xr:uid="{00000000-0005-0000-0000-000025140000}"/>
    <cellStyle name="amount 15 4" xfId="19192" xr:uid="{00000000-0005-0000-0000-000026140000}"/>
    <cellStyle name="amount 16" xfId="12881" xr:uid="{00000000-0005-0000-0000-000027140000}"/>
    <cellStyle name="amount 16 2" xfId="19193" xr:uid="{00000000-0005-0000-0000-000028140000}"/>
    <cellStyle name="amount 16 3" xfId="19194" xr:uid="{00000000-0005-0000-0000-000029140000}"/>
    <cellStyle name="amount 17" xfId="19195" xr:uid="{00000000-0005-0000-0000-00002A140000}"/>
    <cellStyle name="amount 17 2" xfId="19196" xr:uid="{00000000-0005-0000-0000-00002B140000}"/>
    <cellStyle name="amount 17 3" xfId="19197" xr:uid="{00000000-0005-0000-0000-00002C140000}"/>
    <cellStyle name="amount 18" xfId="19198" xr:uid="{00000000-0005-0000-0000-00002D140000}"/>
    <cellStyle name="amount 19" xfId="19199" xr:uid="{00000000-0005-0000-0000-00002E140000}"/>
    <cellStyle name="amount 2" xfId="12882" xr:uid="{00000000-0005-0000-0000-00002F140000}"/>
    <cellStyle name="amount 2 2" xfId="19200" xr:uid="{00000000-0005-0000-0000-000030140000}"/>
    <cellStyle name="amount 2 2 2" xfId="19201" xr:uid="{00000000-0005-0000-0000-000031140000}"/>
    <cellStyle name="amount 2 2 3" xfId="19202" xr:uid="{00000000-0005-0000-0000-000032140000}"/>
    <cellStyle name="amount 2 3" xfId="19203" xr:uid="{00000000-0005-0000-0000-000033140000}"/>
    <cellStyle name="amount 2 3 2" xfId="19204" xr:uid="{00000000-0005-0000-0000-000034140000}"/>
    <cellStyle name="amount 2 3 3" xfId="19205" xr:uid="{00000000-0005-0000-0000-000035140000}"/>
    <cellStyle name="amount 2 4" xfId="19206" xr:uid="{00000000-0005-0000-0000-000036140000}"/>
    <cellStyle name="amount 2 4 2" xfId="19207" xr:uid="{00000000-0005-0000-0000-000037140000}"/>
    <cellStyle name="amount 2 5" xfId="19208" xr:uid="{00000000-0005-0000-0000-000038140000}"/>
    <cellStyle name="amount 2 5 2" xfId="19209" xr:uid="{00000000-0005-0000-0000-000039140000}"/>
    <cellStyle name="amount 2 6" xfId="19210" xr:uid="{00000000-0005-0000-0000-00003A140000}"/>
    <cellStyle name="amount 2 6 2" xfId="19211" xr:uid="{00000000-0005-0000-0000-00003B140000}"/>
    <cellStyle name="amount 2 7" xfId="19212" xr:uid="{00000000-0005-0000-0000-00003C140000}"/>
    <cellStyle name="amount 3" xfId="12883" xr:uid="{00000000-0005-0000-0000-00003D140000}"/>
    <cellStyle name="amount 3 2" xfId="19213" xr:uid="{00000000-0005-0000-0000-00003E140000}"/>
    <cellStyle name="amount 3 2 2" xfId="19214" xr:uid="{00000000-0005-0000-0000-00003F140000}"/>
    <cellStyle name="amount 3 2 3" xfId="19215" xr:uid="{00000000-0005-0000-0000-000040140000}"/>
    <cellStyle name="amount 3 3" xfId="19216" xr:uid="{00000000-0005-0000-0000-000041140000}"/>
    <cellStyle name="amount 3 3 2" xfId="19217" xr:uid="{00000000-0005-0000-0000-000042140000}"/>
    <cellStyle name="amount 3 3 3" xfId="19218" xr:uid="{00000000-0005-0000-0000-000043140000}"/>
    <cellStyle name="amount 3 4" xfId="19219" xr:uid="{00000000-0005-0000-0000-000044140000}"/>
    <cellStyle name="amount 3 4 2" xfId="19220" xr:uid="{00000000-0005-0000-0000-000045140000}"/>
    <cellStyle name="amount 3 5" xfId="19221" xr:uid="{00000000-0005-0000-0000-000046140000}"/>
    <cellStyle name="amount 3 5 2" xfId="19222" xr:uid="{00000000-0005-0000-0000-000047140000}"/>
    <cellStyle name="amount 3 6" xfId="19223" xr:uid="{00000000-0005-0000-0000-000048140000}"/>
    <cellStyle name="amount 3 6 2" xfId="19224" xr:uid="{00000000-0005-0000-0000-000049140000}"/>
    <cellStyle name="amount 3 7" xfId="19225" xr:uid="{00000000-0005-0000-0000-00004A140000}"/>
    <cellStyle name="amount 4" xfId="12884" xr:uid="{00000000-0005-0000-0000-00004B140000}"/>
    <cellStyle name="amount 4 2" xfId="19226" xr:uid="{00000000-0005-0000-0000-00004C140000}"/>
    <cellStyle name="amount 4 2 2" xfId="19227" xr:uid="{00000000-0005-0000-0000-00004D140000}"/>
    <cellStyle name="amount 4 2 3" xfId="19228" xr:uid="{00000000-0005-0000-0000-00004E140000}"/>
    <cellStyle name="amount 4 3" xfId="19229" xr:uid="{00000000-0005-0000-0000-00004F140000}"/>
    <cellStyle name="amount 4 3 2" xfId="19230" xr:uid="{00000000-0005-0000-0000-000050140000}"/>
    <cellStyle name="amount 4 3 3" xfId="19231" xr:uid="{00000000-0005-0000-0000-000051140000}"/>
    <cellStyle name="amount 4 4" xfId="19232" xr:uid="{00000000-0005-0000-0000-000052140000}"/>
    <cellStyle name="amount 4 4 2" xfId="19233" xr:uid="{00000000-0005-0000-0000-000053140000}"/>
    <cellStyle name="amount 4 5" xfId="19234" xr:uid="{00000000-0005-0000-0000-000054140000}"/>
    <cellStyle name="amount 4 5 2" xfId="19235" xr:uid="{00000000-0005-0000-0000-000055140000}"/>
    <cellStyle name="amount 4 6" xfId="19236" xr:uid="{00000000-0005-0000-0000-000056140000}"/>
    <cellStyle name="amount 4 6 2" xfId="19237" xr:uid="{00000000-0005-0000-0000-000057140000}"/>
    <cellStyle name="amount 4 7" xfId="19238" xr:uid="{00000000-0005-0000-0000-000058140000}"/>
    <cellStyle name="amount 5" xfId="12885" xr:uid="{00000000-0005-0000-0000-000059140000}"/>
    <cellStyle name="amount 5 2" xfId="19239" xr:uid="{00000000-0005-0000-0000-00005A140000}"/>
    <cellStyle name="amount 5 2 2" xfId="19240" xr:uid="{00000000-0005-0000-0000-00005B140000}"/>
    <cellStyle name="amount 5 2 3" xfId="19241" xr:uid="{00000000-0005-0000-0000-00005C140000}"/>
    <cellStyle name="amount 5 3" xfId="19242" xr:uid="{00000000-0005-0000-0000-00005D140000}"/>
    <cellStyle name="amount 5 3 2" xfId="19243" xr:uid="{00000000-0005-0000-0000-00005E140000}"/>
    <cellStyle name="amount 5 3 3" xfId="19244" xr:uid="{00000000-0005-0000-0000-00005F140000}"/>
    <cellStyle name="amount 5 4" xfId="19245" xr:uid="{00000000-0005-0000-0000-000060140000}"/>
    <cellStyle name="amount 5 5" xfId="19246" xr:uid="{00000000-0005-0000-0000-000061140000}"/>
    <cellStyle name="amount 5 6" xfId="19247" xr:uid="{00000000-0005-0000-0000-000062140000}"/>
    <cellStyle name="amount 6" xfId="12886" xr:uid="{00000000-0005-0000-0000-000063140000}"/>
    <cellStyle name="amount 6 2" xfId="19248" xr:uid="{00000000-0005-0000-0000-000064140000}"/>
    <cellStyle name="amount 6 3" xfId="19249" xr:uid="{00000000-0005-0000-0000-000065140000}"/>
    <cellStyle name="amount 6 4" xfId="19250" xr:uid="{00000000-0005-0000-0000-000066140000}"/>
    <cellStyle name="amount 7" xfId="12887" xr:uid="{00000000-0005-0000-0000-000067140000}"/>
    <cellStyle name="amount 7 2" xfId="19251" xr:uid="{00000000-0005-0000-0000-000068140000}"/>
    <cellStyle name="amount 7 3" xfId="19252" xr:uid="{00000000-0005-0000-0000-000069140000}"/>
    <cellStyle name="amount 7 4" xfId="19253" xr:uid="{00000000-0005-0000-0000-00006A140000}"/>
    <cellStyle name="amount 8" xfId="12888" xr:uid="{00000000-0005-0000-0000-00006B140000}"/>
    <cellStyle name="amount 8 2" xfId="19254" xr:uid="{00000000-0005-0000-0000-00006C140000}"/>
    <cellStyle name="amount 8 3" xfId="19255" xr:uid="{00000000-0005-0000-0000-00006D140000}"/>
    <cellStyle name="amount 8 4" xfId="19256" xr:uid="{00000000-0005-0000-0000-00006E140000}"/>
    <cellStyle name="amount 9" xfId="12889" xr:uid="{00000000-0005-0000-0000-00006F140000}"/>
    <cellStyle name="amount 9 2" xfId="19257" xr:uid="{00000000-0005-0000-0000-000070140000}"/>
    <cellStyle name="amount 9 3" xfId="19258" xr:uid="{00000000-0005-0000-0000-000071140000}"/>
    <cellStyle name="amount 9 4" xfId="19259" xr:uid="{00000000-0005-0000-0000-000072140000}"/>
    <cellStyle name="angsana" xfId="12890" xr:uid="{00000000-0005-0000-0000-000073140000}"/>
    <cellStyle name="angsana 14" xfId="1091" xr:uid="{00000000-0005-0000-0000-000074140000}"/>
    <cellStyle name="angsana.new  14" xfId="12891" xr:uid="{00000000-0005-0000-0000-000075140000}"/>
    <cellStyle name="APEX94_laroux_1urrency [0]_CAPEX94_laroux_1_laroux" xfId="1092" xr:uid="{00000000-0005-0000-0000-000076140000}"/>
    <cellStyle name="aroux_laroux_1" xfId="1093" xr:uid="{00000000-0005-0000-0000-000077140000}"/>
    <cellStyle name="ÄÞ¸¶ [0]_¡Ú¾ÈÜ¬ Á¾ÇÕºñ±³ " xfId="19261" xr:uid="{00000000-0005-0000-0000-000079140000}"/>
    <cellStyle name="ÄÞ¸¶_¡Ú¾ÈÜ¬ Á¾ÇÕºñ±³ " xfId="19272" xr:uid="{00000000-0005-0000-0000-00009D140000}"/>
    <cellStyle name="AÞ¸¶ [0]_ AUAc¼oºO5" xfId="19260" xr:uid="{00000000-0005-0000-0000-000078140000}"/>
    <cellStyle name="ÄÞ¸¶ [0]_ÀÎ¿ø°èÈ¹ " xfId="19263" xr:uid="{00000000-0005-0000-0000-000089140000}"/>
    <cellStyle name="ÄÞ¸¶_MKN-M1.1 " xfId="19280" xr:uid="{00000000-0005-0000-0000-0000B3140000}"/>
    <cellStyle name="AÞ¸¶ [0]_4 " xfId="19262" xr:uid="{00000000-0005-0000-0000-000082140000}"/>
    <cellStyle name="ÄÞ¸¶ [0]_lx-taxi " xfId="19264" xr:uid="{00000000-0005-0000-0000-00008D140000}"/>
    <cellStyle name="ÄÞ¸¶_Sheet1_1.SUMMARY " xfId="19282" xr:uid="{00000000-0005-0000-0000-0000B9140000}"/>
    <cellStyle name="AÞ¸¶ [0]_MKN-M1.1 " xfId="19265" xr:uid="{00000000-0005-0000-0000-00008E140000}"/>
    <cellStyle name="ÄÞ¸¶ [0]_SAMPLE " xfId="19266" xr:uid="{00000000-0005-0000-0000-000091140000}"/>
    <cellStyle name="AÞ¸¶ [0]_Sheet1_3.MSCHEDULE¿μ¹R " xfId="19267" xr:uid="{00000000-0005-0000-0000-000096140000}"/>
    <cellStyle name="ÄÞ¸¶ [0]_Sheet1_ÃÖÁ¾ÀÏÁ¤ " xfId="19268" xr:uid="{00000000-0005-0000-0000-000097140000}"/>
    <cellStyle name="AÞ¸¶ [0]_Sheet1_XD AOA¾AIA¤ " xfId="19269" xr:uid="{00000000-0005-0000-0000-000098140000}"/>
    <cellStyle name="ÄÞ¸¶_Sheet1 (2)_1.SUMMARY " xfId="19281" xr:uid="{00000000-0005-0000-0000-0000B7140000}"/>
    <cellStyle name="AÞ¸¶ [0]_SMG-CKD-d1.1 " xfId="19270" xr:uid="{00000000-0005-0000-0000-00009A140000}"/>
    <cellStyle name="ÄÞ¸¶_1.ÆÇ¸Å½ÇÀû " xfId="19273" xr:uid="{00000000-0005-0000-0000-00009F140000}"/>
    <cellStyle name="AÞ¸¶_ AUAc¼oºO5" xfId="19271" xr:uid="{00000000-0005-0000-0000-00009C140000}"/>
    <cellStyle name="ÄÞ¸¶_3PJTR°èÈ¹ " xfId="19274" xr:uid="{00000000-0005-0000-0000-0000A5140000}"/>
    <cellStyle name="AÞ¸¶_4 " xfId="19275" xr:uid="{00000000-0005-0000-0000-0000A6140000}"/>
    <cellStyle name="ÄÞ¸¶_ÃÖÁ¾ÀÏÁ¤ " xfId="19276" xr:uid="{00000000-0005-0000-0000-0000AF140000}"/>
    <cellStyle name="AÞ¸¶_AOA¾AIA¤ _123" xfId="19277" xr:uid="{00000000-0005-0000-0000-0000B0140000}"/>
    <cellStyle name="ÄÞ¸¶_lx-taxi " xfId="19278" xr:uid="{00000000-0005-0000-0000-0000B1140000}"/>
    <cellStyle name="AÞ¸¶_MKN-M1.1 " xfId="19279" xr:uid="{00000000-0005-0000-0000-0000B2140000}"/>
    <cellStyle name="ÄÞ¸¶_Sheet1_ÃÖÁ¾ÀÏÁ¤ " xfId="19283" xr:uid="{00000000-0005-0000-0000-0000BB140000}"/>
    <cellStyle name="AÞ¸¶_Sheet1_XD AOA¾AIA¤ " xfId="19284" xr:uid="{00000000-0005-0000-0000-0000BC140000}"/>
    <cellStyle name="ÄÞ¸¶_SMG-CKD-d1.1 " xfId="19285" xr:uid="{00000000-0005-0000-0000-0000BF140000}"/>
    <cellStyle name="b??_x001e_Currency [0]_laroux_1_laroux_1" xfId="1094" xr:uid="{00000000-0005-0000-0000-0000C0140000}"/>
    <cellStyle name="b∼Ϡ_x001e_Currency [0]_laroux_1_laroux_1" xfId="1095" xr:uid="{00000000-0005-0000-0000-0000C1140000}"/>
    <cellStyle name="Bad 10" xfId="19286" xr:uid="{00000000-0005-0000-0000-0000C2140000}"/>
    <cellStyle name="Bad 11" xfId="19287" xr:uid="{00000000-0005-0000-0000-0000C3140000}"/>
    <cellStyle name="Bad 12" xfId="19288" xr:uid="{00000000-0005-0000-0000-0000C4140000}"/>
    <cellStyle name="Bad 13" xfId="19289" xr:uid="{00000000-0005-0000-0000-0000C5140000}"/>
    <cellStyle name="Bad 14" xfId="19290" xr:uid="{00000000-0005-0000-0000-0000C6140000}"/>
    <cellStyle name="Bad 15" xfId="19291" xr:uid="{00000000-0005-0000-0000-0000C7140000}"/>
    <cellStyle name="Bad 16" xfId="19292" xr:uid="{00000000-0005-0000-0000-0000C8140000}"/>
    <cellStyle name="Bad 2" xfId="1096" xr:uid="{00000000-0005-0000-0000-0000C9140000}"/>
    <cellStyle name="Bad 2 10" xfId="19293" xr:uid="{00000000-0005-0000-0000-0000CA140000}"/>
    <cellStyle name="Bad 2 11" xfId="19294" xr:uid="{00000000-0005-0000-0000-0000CB140000}"/>
    <cellStyle name="Bad 2 12" xfId="19295" xr:uid="{00000000-0005-0000-0000-0000CC140000}"/>
    <cellStyle name="Bad 2 13" xfId="19296" xr:uid="{00000000-0005-0000-0000-0000CD140000}"/>
    <cellStyle name="Bad 2 14" xfId="19297" xr:uid="{00000000-0005-0000-0000-0000CE140000}"/>
    <cellStyle name="Bad 2 2" xfId="10001" xr:uid="{00000000-0005-0000-0000-0000CF140000}"/>
    <cellStyle name="Bad 2 2 2" xfId="10002" xr:uid="{00000000-0005-0000-0000-0000D0140000}"/>
    <cellStyle name="Bad 2 2 3" xfId="10003" xr:uid="{00000000-0005-0000-0000-0000D1140000}"/>
    <cellStyle name="Bad 2 2 4" xfId="10004" xr:uid="{00000000-0005-0000-0000-0000D2140000}"/>
    <cellStyle name="Bad 2 2 5" xfId="10005" xr:uid="{00000000-0005-0000-0000-0000D3140000}"/>
    <cellStyle name="Bad 2 3" xfId="10006" xr:uid="{00000000-0005-0000-0000-0000D4140000}"/>
    <cellStyle name="Bad 2 4" xfId="10007" xr:uid="{00000000-0005-0000-0000-0000D5140000}"/>
    <cellStyle name="Bad 2 5" xfId="10008" xr:uid="{00000000-0005-0000-0000-0000D6140000}"/>
    <cellStyle name="Bad 2 6" xfId="12892" xr:uid="{00000000-0005-0000-0000-0000D7140000}"/>
    <cellStyle name="Bad 2 7" xfId="19298" xr:uid="{00000000-0005-0000-0000-0000D8140000}"/>
    <cellStyle name="Bad 2 8" xfId="19299" xr:uid="{00000000-0005-0000-0000-0000D9140000}"/>
    <cellStyle name="Bad 2 9" xfId="19300" xr:uid="{00000000-0005-0000-0000-0000DA140000}"/>
    <cellStyle name="Bad 2_Sheet2" xfId="10009" xr:uid="{00000000-0005-0000-0000-0000DB140000}"/>
    <cellStyle name="Bad 3" xfId="1097" xr:uid="{00000000-0005-0000-0000-0000DC140000}"/>
    <cellStyle name="Bad 4" xfId="19301" xr:uid="{00000000-0005-0000-0000-0000DD140000}"/>
    <cellStyle name="Bad 5" xfId="19302" xr:uid="{00000000-0005-0000-0000-0000DE140000}"/>
    <cellStyle name="Bad 6" xfId="19303" xr:uid="{00000000-0005-0000-0000-0000DF140000}"/>
    <cellStyle name="Bad 7" xfId="19304" xr:uid="{00000000-0005-0000-0000-0000E0140000}"/>
    <cellStyle name="Bad 8" xfId="19305" xr:uid="{00000000-0005-0000-0000-0000E1140000}"/>
    <cellStyle name="Bad 9" xfId="19306" xr:uid="{00000000-0005-0000-0000-0000E2140000}"/>
    <cellStyle name="Blank" xfId="1098" xr:uid="{00000000-0005-0000-0000-0000E3140000}"/>
    <cellStyle name="Body" xfId="19307" xr:uid="{00000000-0005-0000-0000-0000E4140000}"/>
    <cellStyle name="Body text" xfId="1099" xr:uid="{00000000-0005-0000-0000-0000E5140000}"/>
    <cellStyle name="b샔ãᨾb서ãᩎb셔ãᩞb소Ĕ!Currency_laroux_7_laroux_2_lar" xfId="1100" xr:uid="{00000000-0005-0000-0000-0000E6140000}"/>
    <cellStyle name="C¡IA¨ª_¡Æ￠R¨uO￠￢¡ÆAIA￠´_￥iⓒ￡A¨IAIA￠´ " xfId="19308" xr:uid="{00000000-0005-0000-0000-0000E7140000}"/>
    <cellStyle name="Ç¥ÁØ_¡ßFO ÅõÀÚºñºñ±³ " xfId="19310" xr:uid="{00000000-0005-0000-0000-0000E9140000}"/>
    <cellStyle name="C￥AØ_¡ßFO AoAUºnºn±³ _1.사전품질확보계획.한국오므론" xfId="19311" xr:uid="{00000000-0005-0000-0000-0000EA140000}"/>
    <cellStyle name="Ç¥ÁØ_¿µ¾÷ÇöÈ² " xfId="19313" xr:uid="{00000000-0005-0000-0000-0000ED140000}"/>
    <cellStyle name="C￥AØ_(2)_°øAa°³¼± " xfId="19309" xr:uid="{00000000-0005-0000-0000-0000E8140000}"/>
    <cellStyle name="Ç¥ÁØ_¸ñÂ÷ " xfId="19312" xr:uid="{00000000-0005-0000-0000-0000EB140000}"/>
    <cellStyle name="C￥AØ_°¡¼O¸°AIA¤_μðAⓒAIA¤ " xfId="19315" xr:uid="{00000000-0005-0000-0000-0000F2140000}"/>
    <cellStyle name="Ç¥ÁØ_°³¹ßÀÏÁ¤ " xfId="19316" xr:uid="{00000000-0005-0000-0000-0000F3140000}"/>
    <cellStyle name="C￥AØ_°³¹ßAIA¤  (2)_°³¹ßAIA¤ " xfId="19317" xr:uid="{00000000-0005-0000-0000-0000F4140000}"/>
    <cellStyle name="Ç¥ÁØ_°³¹ßÀÏÁ¤  (2)_°³¹ßÀÏÁ¤ " xfId="19318" xr:uid="{00000000-0005-0000-0000-0000F5140000}"/>
    <cellStyle name="C￥AØ_≫c¾÷ºIº° AN°e " xfId="19314" xr:uid="{00000000-0005-0000-0000-0000F0140000}"/>
    <cellStyle name="Ç¥ÁØ_1.ÆÇ¸Å½ÇÀû " xfId="19319" xr:uid="{00000000-0005-0000-0000-0000F7140000}"/>
    <cellStyle name="C￥AØ_1.SUMMARY " xfId="19320" xr:uid="{00000000-0005-0000-0000-0000F8140000}"/>
    <cellStyle name="Ç¥ÁØ_1.SUMMARY " xfId="19321" xr:uid="{00000000-0005-0000-0000-0000F9140000}"/>
    <cellStyle name="C￥AØ_2.CONCEPT " xfId="19322" xr:uid="{00000000-0005-0000-0000-0000FA140000}"/>
    <cellStyle name="Ç¥ÁØ_2.CONCEPT " xfId="19323" xr:uid="{00000000-0005-0000-0000-0000FB140000}"/>
    <cellStyle name="C￥AØ_3.MSCHEDULE¿μ¹R " xfId="19324" xr:uid="{00000000-0005-0000-0000-0000FC140000}"/>
    <cellStyle name="Ç¥ÁØ_3PJTR°èÈ¹ " xfId="19325" xr:uid="{00000000-0005-0000-0000-0000FD140000}"/>
    <cellStyle name="C￥AØ_4 " xfId="19326" xr:uid="{00000000-0005-0000-0000-0000FE140000}"/>
    <cellStyle name="Ç¥ÁØ_4 " xfId="19327" xr:uid="{00000000-0005-0000-0000-0000FF140000}"/>
    <cellStyle name="C￥AØ_5-1±¤°i " xfId="19328" xr:uid="{00000000-0005-0000-0000-000000150000}"/>
    <cellStyle name="Ç¥ÁØ_5-1±¤°í " xfId="19329" xr:uid="{00000000-0005-0000-0000-000001150000}"/>
    <cellStyle name="C￥AØ_6-3°æAi·A " xfId="19330" xr:uid="{00000000-0005-0000-0000-000002150000}"/>
    <cellStyle name="Ç¥ÁØ_6-3°æÀï·Â " xfId="19331" xr:uid="{00000000-0005-0000-0000-000003150000}"/>
    <cellStyle name="C￥AØ_7.MASTER SCHEDULE " xfId="19332" xr:uid="{00000000-0005-0000-0000-000004150000}"/>
    <cellStyle name="Ç¥ÁØ_7.MASTER SCHEDULE " xfId="19333" xr:uid="{00000000-0005-0000-0000-000005150000}"/>
    <cellStyle name="C￥AØ_96AI¿ø°e2 " xfId="19334" xr:uid="{00000000-0005-0000-0000-000006150000}"/>
    <cellStyle name="Ç¥ÁØ_96ÀÎ¿ø°è2 " xfId="19335" xr:uid="{00000000-0005-0000-0000-000007150000}"/>
    <cellStyle name="C￥AØ_96AI¿ø°O 3 " xfId="19336" xr:uid="{00000000-0005-0000-0000-000008150000}"/>
    <cellStyle name="Ç¥ÁØ_96ÀÎ¿ø°Ô 3 " xfId="19337" xr:uid="{00000000-0005-0000-0000-000009150000}"/>
    <cellStyle name="C￥AØ_A·ºI2 " xfId="19338" xr:uid="{00000000-0005-0000-0000-00000A150000}"/>
    <cellStyle name="Ç¥ÁØ_Ã·ºÎ2 " xfId="19339" xr:uid="{00000000-0005-0000-0000-00000B150000}"/>
    <cellStyle name="C￥AØ_AI¿øCoE² " xfId="19340" xr:uid="{00000000-0005-0000-0000-00000C150000}"/>
    <cellStyle name="Ç¥ÁØ_ÃÖÁ¾ÀÏÁ¤ " xfId="19341" xr:uid="{00000000-0005-0000-0000-00000D150000}"/>
    <cellStyle name="C￥AØ_AoAUºn(ºI¼­º°,°eA¤º°) " xfId="19342" xr:uid="{00000000-0005-0000-0000-00000E150000}"/>
    <cellStyle name="Ç¥ÁØ_ÅõÀÚºñ(ºÎ¼­º°,°èÁ¤º°) " xfId="19343" xr:uid="{00000000-0005-0000-0000-00000F150000}"/>
    <cellStyle name="C￥AØ_Aß±a≫y≫e°eE¹ " xfId="19344" xr:uid="{00000000-0005-0000-0000-000010150000}"/>
    <cellStyle name="Ç¥ÁØ_ÇùÁ¶Àü_ÅõÀÔ°èÈ¹ " xfId="19345" xr:uid="{00000000-0005-0000-0000-000011150000}"/>
    <cellStyle name="C￥AØ_laroux_°³¹ßAIA¤ " xfId="19346" xr:uid="{00000000-0005-0000-0000-000012150000}"/>
    <cellStyle name="Ç¥ÁØ_laroux_°³¹ßÀÏÁ¤ " xfId="19347" xr:uid="{00000000-0005-0000-0000-000013150000}"/>
    <cellStyle name="C￥AØ_laroux_°³¹ßAIA¤  (2)_°³¹ßAIA¤ " xfId="19348" xr:uid="{00000000-0005-0000-0000-000014150000}"/>
    <cellStyle name="Ç¥ÁØ_laroux_°³¹ßÀÏÁ¤  (2)_°³¹ßÀÏÁ¤ " xfId="19349" xr:uid="{00000000-0005-0000-0000-000015150000}"/>
    <cellStyle name="C￥AØ_laroux_1_°³¹ßAIA¤ " xfId="19350" xr:uid="{00000000-0005-0000-0000-000016150000}"/>
    <cellStyle name="Ç¥ÁØ_laroux_1_°³¹ßÀÏÁ¤ " xfId="19351" xr:uid="{00000000-0005-0000-0000-000017150000}"/>
    <cellStyle name="C￥AØ_laroux_2_°³¹ßAIA¤ " xfId="19352" xr:uid="{00000000-0005-0000-0000-000018150000}"/>
    <cellStyle name="Ç¥ÁØ_laroux_2_°³¹ßÀÏÁ¤ " xfId="19353" xr:uid="{00000000-0005-0000-0000-000019150000}"/>
    <cellStyle name="C￥AØ_lx-taxi " xfId="19354" xr:uid="{00000000-0005-0000-0000-00001A150000}"/>
    <cellStyle name="Ç¥ÁØ_lx-taxi " xfId="19355" xr:uid="{00000000-0005-0000-0000-00001B150000}"/>
    <cellStyle name="C￥AØ_M105CDT " xfId="19356" xr:uid="{00000000-0005-0000-0000-00001C150000}"/>
    <cellStyle name="Ç¥ÁØ_MKN-M1.1 " xfId="19357" xr:uid="{00000000-0005-0000-0000-00001D150000}"/>
    <cellStyle name="C￥AØ_RDTR99ML " xfId="19358" xr:uid="{00000000-0005-0000-0000-00001E150000}"/>
    <cellStyle name="Ç¥ÁØ_RDTR99ML " xfId="19359" xr:uid="{00000000-0005-0000-0000-00001F150000}"/>
    <cellStyle name="C￥AØ_Sheet1 (2)_1.SUMMARY " xfId="19360" xr:uid="{00000000-0005-0000-0000-000020150000}"/>
    <cellStyle name="Ç¥ÁØ_Sheet1 (2)_1.SUMMARY " xfId="19361" xr:uid="{00000000-0005-0000-0000-000021150000}"/>
    <cellStyle name="C￥AØ_Sheet1 (2)_3.MSCHEDULE¿μ¹R " xfId="19362" xr:uid="{00000000-0005-0000-0000-000022150000}"/>
    <cellStyle name="Ç¥ÁØ_Sheet1_1_1.SUMMARY " xfId="19363" xr:uid="{00000000-0005-0000-0000-000025150000}"/>
    <cellStyle name="C￥AØ_Sheet1_1_3.MSCHEDULE¿μ¹R " xfId="19364" xr:uid="{00000000-0005-0000-0000-000026150000}"/>
    <cellStyle name="Ç¥ÁØ_Sheet1_1_XD ÃÖÁ¾ÀÏÁ¤ " xfId="19365" xr:uid="{00000000-0005-0000-0000-000027150000}"/>
    <cellStyle name="C￥AØ_Sheet1_3.MSCHEDULE¿μ¹R " xfId="19366" xr:uid="{00000000-0005-0000-0000-000028150000}"/>
    <cellStyle name="Ç¥ÁØ_Sheet1_XD ÃÖÁ¾ÀÏÁ¤ " xfId="19367" xr:uid="{00000000-0005-0000-0000-000029150000}"/>
    <cellStyle name="C￥AØ_SMG-CKD-d1.1 " xfId="19368" xr:uid="{00000000-0005-0000-0000-00002A150000}"/>
    <cellStyle name="Ç¥ÁØ_SMG-CKD-d1.1 " xfId="19369" xr:uid="{00000000-0005-0000-0000-00002B150000}"/>
    <cellStyle name="C￥AØ_WIPER " xfId="19370" xr:uid="{00000000-0005-0000-0000-00002C150000}"/>
    <cellStyle name="Ç¥ÁØ_WIPER " xfId="19371" xr:uid="{00000000-0005-0000-0000-00002D150000}"/>
    <cellStyle name="C￥AØ_XD AOA¾AIA¤ " xfId="19372" xr:uid="{00000000-0005-0000-0000-00002E150000}"/>
    <cellStyle name="Ç¥ÁØ_XD ÃÖÁ¾ÀÏÁ¤ " xfId="19373" xr:uid="{00000000-0005-0000-0000-00002F150000}"/>
    <cellStyle name="C￥AØ_μðAⓒAIA¤ " xfId="19374" xr:uid="{00000000-0005-0000-0000-000030150000}"/>
    <cellStyle name="Calc Currency (0)" xfId="1101" xr:uid="{00000000-0005-0000-0000-000031150000}"/>
    <cellStyle name="Calc Currency (0) 2" xfId="12893" xr:uid="{00000000-0005-0000-0000-000032150000}"/>
    <cellStyle name="Calc Currency (2)" xfId="1102" xr:uid="{00000000-0005-0000-0000-000033150000}"/>
    <cellStyle name="Calc Percent (0)" xfId="1103" xr:uid="{00000000-0005-0000-0000-000034150000}"/>
    <cellStyle name="Calc Percent (1)" xfId="1104" xr:uid="{00000000-0005-0000-0000-000035150000}"/>
    <cellStyle name="Calc Percent (2)" xfId="1105" xr:uid="{00000000-0005-0000-0000-000036150000}"/>
    <cellStyle name="Calc Percent (2) 2" xfId="12894" xr:uid="{00000000-0005-0000-0000-000037150000}"/>
    <cellStyle name="Calc Units (0)" xfId="1106" xr:uid="{00000000-0005-0000-0000-000038150000}"/>
    <cellStyle name="Calc Units (0) 2" xfId="12895" xr:uid="{00000000-0005-0000-0000-000039150000}"/>
    <cellStyle name="Calc Units (1)" xfId="1107" xr:uid="{00000000-0005-0000-0000-00003A150000}"/>
    <cellStyle name="Calc Units (2)" xfId="1108" xr:uid="{00000000-0005-0000-0000-00003B150000}"/>
    <cellStyle name="Calculation 10" xfId="19375" xr:uid="{00000000-0005-0000-0000-00003C150000}"/>
    <cellStyle name="Calculation 10 2" xfId="19376" xr:uid="{00000000-0005-0000-0000-00003D150000}"/>
    <cellStyle name="Calculation 11" xfId="19377" xr:uid="{00000000-0005-0000-0000-00003E150000}"/>
    <cellStyle name="Calculation 11 2" xfId="19378" xr:uid="{00000000-0005-0000-0000-00003F150000}"/>
    <cellStyle name="Calculation 12" xfId="19379" xr:uid="{00000000-0005-0000-0000-000040150000}"/>
    <cellStyle name="Calculation 12 2" xfId="19380" xr:uid="{00000000-0005-0000-0000-000041150000}"/>
    <cellStyle name="Calculation 13" xfId="19381" xr:uid="{00000000-0005-0000-0000-000042150000}"/>
    <cellStyle name="Calculation 13 2" xfId="19382" xr:uid="{00000000-0005-0000-0000-000043150000}"/>
    <cellStyle name="Calculation 14" xfId="19383" xr:uid="{00000000-0005-0000-0000-000044150000}"/>
    <cellStyle name="Calculation 14 2" xfId="19384" xr:uid="{00000000-0005-0000-0000-000045150000}"/>
    <cellStyle name="Calculation 15" xfId="19385" xr:uid="{00000000-0005-0000-0000-000046150000}"/>
    <cellStyle name="Calculation 15 2" xfId="19386" xr:uid="{00000000-0005-0000-0000-000047150000}"/>
    <cellStyle name="Calculation 2" xfId="1109" xr:uid="{00000000-0005-0000-0000-000048150000}"/>
    <cellStyle name="Calculation 2 10" xfId="12896" xr:uid="{00000000-0005-0000-0000-000049150000}"/>
    <cellStyle name="Calculation 2 11" xfId="19387" xr:uid="{00000000-0005-0000-0000-00004A150000}"/>
    <cellStyle name="Calculation 2 12" xfId="19388" xr:uid="{00000000-0005-0000-0000-00004B150000}"/>
    <cellStyle name="Calculation 2 13" xfId="19389" xr:uid="{00000000-0005-0000-0000-00004C150000}"/>
    <cellStyle name="Calculation 2 14" xfId="19390" xr:uid="{00000000-0005-0000-0000-00004D150000}"/>
    <cellStyle name="Calculation 2 15" xfId="19391" xr:uid="{00000000-0005-0000-0000-00004E150000}"/>
    <cellStyle name="Calculation 2 2" xfId="12897" xr:uid="{00000000-0005-0000-0000-00004F150000}"/>
    <cellStyle name="Calculation 2 2 2" xfId="12898" xr:uid="{00000000-0005-0000-0000-000050150000}"/>
    <cellStyle name="Calculation 2 2 2 2" xfId="19392" xr:uid="{00000000-0005-0000-0000-000051150000}"/>
    <cellStyle name="Calculation 2 2 2 2 2" xfId="19393" xr:uid="{00000000-0005-0000-0000-000052150000}"/>
    <cellStyle name="Calculation 2 2 2 2 3" xfId="19394" xr:uid="{00000000-0005-0000-0000-000053150000}"/>
    <cellStyle name="Calculation 2 2 2 3" xfId="19395" xr:uid="{00000000-0005-0000-0000-000054150000}"/>
    <cellStyle name="Calculation 2 2 2 3 2" xfId="19396" xr:uid="{00000000-0005-0000-0000-000055150000}"/>
    <cellStyle name="Calculation 2 2 2 3 3" xfId="19397" xr:uid="{00000000-0005-0000-0000-000056150000}"/>
    <cellStyle name="Calculation 2 2 2 4" xfId="19398" xr:uid="{00000000-0005-0000-0000-000057150000}"/>
    <cellStyle name="Calculation 2 2 2 5" xfId="19399" xr:uid="{00000000-0005-0000-0000-000058150000}"/>
    <cellStyle name="Calculation 2 2 2 6" xfId="19400" xr:uid="{00000000-0005-0000-0000-000059150000}"/>
    <cellStyle name="Calculation 2 2 3" xfId="12899" xr:uid="{00000000-0005-0000-0000-00005A150000}"/>
    <cellStyle name="Calculation 2 2 3 2" xfId="19401" xr:uid="{00000000-0005-0000-0000-00005B150000}"/>
    <cellStyle name="Calculation 2 2 3 2 2" xfId="19402" xr:uid="{00000000-0005-0000-0000-00005C150000}"/>
    <cellStyle name="Calculation 2 2 3 2 3" xfId="19403" xr:uid="{00000000-0005-0000-0000-00005D150000}"/>
    <cellStyle name="Calculation 2 2 3 3" xfId="19404" xr:uid="{00000000-0005-0000-0000-00005E150000}"/>
    <cellStyle name="Calculation 2 2 3 3 2" xfId="19405" xr:uid="{00000000-0005-0000-0000-00005F150000}"/>
    <cellStyle name="Calculation 2 2 3 3 3" xfId="19406" xr:uid="{00000000-0005-0000-0000-000060150000}"/>
    <cellStyle name="Calculation 2 2 3 4" xfId="19407" xr:uid="{00000000-0005-0000-0000-000061150000}"/>
    <cellStyle name="Calculation 2 2 3 5" xfId="19408" xr:uid="{00000000-0005-0000-0000-000062150000}"/>
    <cellStyle name="Calculation 2 2 3 6" xfId="19409" xr:uid="{00000000-0005-0000-0000-000063150000}"/>
    <cellStyle name="Calculation 2 2 4" xfId="12900" xr:uid="{00000000-0005-0000-0000-000064150000}"/>
    <cellStyle name="Calculation 2 2 4 2" xfId="19410" xr:uid="{00000000-0005-0000-0000-000065150000}"/>
    <cellStyle name="Calculation 2 2 4 2 2" xfId="19411" xr:uid="{00000000-0005-0000-0000-000066150000}"/>
    <cellStyle name="Calculation 2 2 4 2 3" xfId="19412" xr:uid="{00000000-0005-0000-0000-000067150000}"/>
    <cellStyle name="Calculation 2 2 4 3" xfId="19413" xr:uid="{00000000-0005-0000-0000-000068150000}"/>
    <cellStyle name="Calculation 2 2 4 3 2" xfId="19414" xr:uid="{00000000-0005-0000-0000-000069150000}"/>
    <cellStyle name="Calculation 2 2 4 3 3" xfId="19415" xr:uid="{00000000-0005-0000-0000-00006A150000}"/>
    <cellStyle name="Calculation 2 2 4 4" xfId="19416" xr:uid="{00000000-0005-0000-0000-00006B150000}"/>
    <cellStyle name="Calculation 2 2 4 5" xfId="19417" xr:uid="{00000000-0005-0000-0000-00006C150000}"/>
    <cellStyle name="Calculation 2 2 4 6" xfId="19418" xr:uid="{00000000-0005-0000-0000-00006D150000}"/>
    <cellStyle name="Calculation 2 2 5" xfId="12901" xr:uid="{00000000-0005-0000-0000-00006E150000}"/>
    <cellStyle name="Calculation 2 2 5 2" xfId="19419" xr:uid="{00000000-0005-0000-0000-00006F150000}"/>
    <cellStyle name="Calculation 2 2 5 3" xfId="19420" xr:uid="{00000000-0005-0000-0000-000070150000}"/>
    <cellStyle name="Calculation 2 2 6" xfId="12902" xr:uid="{00000000-0005-0000-0000-000071150000}"/>
    <cellStyle name="Calculation 2 2 6 2" xfId="19421" xr:uid="{00000000-0005-0000-0000-000072150000}"/>
    <cellStyle name="Calculation 2 2 6 3" xfId="19422" xr:uid="{00000000-0005-0000-0000-000073150000}"/>
    <cellStyle name="Calculation 2 2 7" xfId="12903" xr:uid="{00000000-0005-0000-0000-000074150000}"/>
    <cellStyle name="Calculation 2 2 8" xfId="12904" xr:uid="{00000000-0005-0000-0000-000075150000}"/>
    <cellStyle name="Calculation 2 2 9" xfId="19423" xr:uid="{00000000-0005-0000-0000-000076150000}"/>
    <cellStyle name="Calculation 2 3" xfId="12905" xr:uid="{00000000-0005-0000-0000-000077150000}"/>
    <cellStyle name="Calculation 2 3 2" xfId="19424" xr:uid="{00000000-0005-0000-0000-000078150000}"/>
    <cellStyle name="Calculation 2 3 2 2" xfId="19425" xr:uid="{00000000-0005-0000-0000-000079150000}"/>
    <cellStyle name="Calculation 2 3 2 3" xfId="19426" xr:uid="{00000000-0005-0000-0000-00007A150000}"/>
    <cellStyle name="Calculation 2 3 3" xfId="19427" xr:uid="{00000000-0005-0000-0000-00007B150000}"/>
    <cellStyle name="Calculation 2 3 3 2" xfId="19428" xr:uid="{00000000-0005-0000-0000-00007C150000}"/>
    <cellStyle name="Calculation 2 3 3 3" xfId="19429" xr:uid="{00000000-0005-0000-0000-00007D150000}"/>
    <cellStyle name="Calculation 2 3 4" xfId="19430" xr:uid="{00000000-0005-0000-0000-00007E150000}"/>
    <cellStyle name="Calculation 2 3 5" xfId="19431" xr:uid="{00000000-0005-0000-0000-00007F150000}"/>
    <cellStyle name="Calculation 2 3 6" xfId="19432" xr:uid="{00000000-0005-0000-0000-000080150000}"/>
    <cellStyle name="Calculation 2 4" xfId="12906" xr:uid="{00000000-0005-0000-0000-000081150000}"/>
    <cellStyle name="Calculation 2 4 2" xfId="19433" xr:uid="{00000000-0005-0000-0000-000082150000}"/>
    <cellStyle name="Calculation 2 4 2 2" xfId="19434" xr:uid="{00000000-0005-0000-0000-000083150000}"/>
    <cellStyle name="Calculation 2 4 2 3" xfId="19435" xr:uid="{00000000-0005-0000-0000-000084150000}"/>
    <cellStyle name="Calculation 2 4 3" xfId="19436" xr:uid="{00000000-0005-0000-0000-000085150000}"/>
    <cellStyle name="Calculation 2 4 3 2" xfId="19437" xr:uid="{00000000-0005-0000-0000-000086150000}"/>
    <cellStyle name="Calculation 2 4 3 3" xfId="19438" xr:uid="{00000000-0005-0000-0000-000087150000}"/>
    <cellStyle name="Calculation 2 4 4" xfId="19439" xr:uid="{00000000-0005-0000-0000-000088150000}"/>
    <cellStyle name="Calculation 2 4 5" xfId="19440" xr:uid="{00000000-0005-0000-0000-000089150000}"/>
    <cellStyle name="Calculation 2 4 6" xfId="19441" xr:uid="{00000000-0005-0000-0000-00008A150000}"/>
    <cellStyle name="Calculation 2 5" xfId="12907" xr:uid="{00000000-0005-0000-0000-00008B150000}"/>
    <cellStyle name="Calculation 2 5 2" xfId="19442" xr:uid="{00000000-0005-0000-0000-00008C150000}"/>
    <cellStyle name="Calculation 2 5 3" xfId="19443" xr:uid="{00000000-0005-0000-0000-00008D150000}"/>
    <cellStyle name="Calculation 2 5 4" xfId="19444" xr:uid="{00000000-0005-0000-0000-00008E150000}"/>
    <cellStyle name="Calculation 2 6" xfId="12908" xr:uid="{00000000-0005-0000-0000-00008F150000}"/>
    <cellStyle name="Calculation 2 6 2" xfId="19445" xr:uid="{00000000-0005-0000-0000-000090150000}"/>
    <cellStyle name="Calculation 2 6 3" xfId="19446" xr:uid="{00000000-0005-0000-0000-000091150000}"/>
    <cellStyle name="Calculation 2 6 4" xfId="19447" xr:uid="{00000000-0005-0000-0000-000092150000}"/>
    <cellStyle name="Calculation 2 7" xfId="12909" xr:uid="{00000000-0005-0000-0000-000093150000}"/>
    <cellStyle name="Calculation 2 7 2" xfId="19448" xr:uid="{00000000-0005-0000-0000-000094150000}"/>
    <cellStyle name="Calculation 2 7 3" xfId="19449" xr:uid="{00000000-0005-0000-0000-000095150000}"/>
    <cellStyle name="Calculation 2 8" xfId="12910" xr:uid="{00000000-0005-0000-0000-000096150000}"/>
    <cellStyle name="Calculation 2 8 2" xfId="19450" xr:uid="{00000000-0005-0000-0000-000097150000}"/>
    <cellStyle name="Calculation 2 8 3" xfId="19451" xr:uid="{00000000-0005-0000-0000-000098150000}"/>
    <cellStyle name="Calculation 2 9" xfId="12911" xr:uid="{00000000-0005-0000-0000-000099150000}"/>
    <cellStyle name="Calculation 3" xfId="1110" xr:uid="{00000000-0005-0000-0000-00009A150000}"/>
    <cellStyle name="Calculation 3 10" xfId="12912" xr:uid="{00000000-0005-0000-0000-00009B150000}"/>
    <cellStyle name="Calculation 3 11" xfId="19452" xr:uid="{00000000-0005-0000-0000-00009C150000}"/>
    <cellStyle name="Calculation 3 2" xfId="12913" xr:uid="{00000000-0005-0000-0000-00009D150000}"/>
    <cellStyle name="Calculation 3 2 2" xfId="19453" xr:uid="{00000000-0005-0000-0000-00009E150000}"/>
    <cellStyle name="Calculation 3 2 3" xfId="19454" xr:uid="{00000000-0005-0000-0000-00009F150000}"/>
    <cellStyle name="Calculation 3 2 4" xfId="19455" xr:uid="{00000000-0005-0000-0000-0000A0150000}"/>
    <cellStyle name="Calculation 3 3" xfId="12914" xr:uid="{00000000-0005-0000-0000-0000A1150000}"/>
    <cellStyle name="Calculation 3 3 2" xfId="19456" xr:uid="{00000000-0005-0000-0000-0000A2150000}"/>
    <cellStyle name="Calculation 3 3 3" xfId="19457" xr:uid="{00000000-0005-0000-0000-0000A3150000}"/>
    <cellStyle name="Calculation 3 3 4" xfId="19458" xr:uid="{00000000-0005-0000-0000-0000A4150000}"/>
    <cellStyle name="Calculation 3 4" xfId="12915" xr:uid="{00000000-0005-0000-0000-0000A5150000}"/>
    <cellStyle name="Calculation 3 4 2" xfId="19459" xr:uid="{00000000-0005-0000-0000-0000A6150000}"/>
    <cellStyle name="Calculation 3 4 3" xfId="19460" xr:uid="{00000000-0005-0000-0000-0000A7150000}"/>
    <cellStyle name="Calculation 3 4 4" xfId="19461" xr:uid="{00000000-0005-0000-0000-0000A8150000}"/>
    <cellStyle name="Calculation 3 5" xfId="12916" xr:uid="{00000000-0005-0000-0000-0000A9150000}"/>
    <cellStyle name="Calculation 3 5 2" xfId="19462" xr:uid="{00000000-0005-0000-0000-0000AA150000}"/>
    <cellStyle name="Calculation 3 5 3" xfId="19463" xr:uid="{00000000-0005-0000-0000-0000AB150000}"/>
    <cellStyle name="Calculation 3 5 4" xfId="19464" xr:uid="{00000000-0005-0000-0000-0000AC150000}"/>
    <cellStyle name="Calculation 3 6" xfId="12917" xr:uid="{00000000-0005-0000-0000-0000AD150000}"/>
    <cellStyle name="Calculation 3 6 2" xfId="19465" xr:uid="{00000000-0005-0000-0000-0000AE150000}"/>
    <cellStyle name="Calculation 3 6 3" xfId="19466" xr:uid="{00000000-0005-0000-0000-0000AF150000}"/>
    <cellStyle name="Calculation 3 6 4" xfId="19467" xr:uid="{00000000-0005-0000-0000-0000B0150000}"/>
    <cellStyle name="Calculation 3 7" xfId="12918" xr:uid="{00000000-0005-0000-0000-0000B1150000}"/>
    <cellStyle name="Calculation 3 7 2" xfId="19468" xr:uid="{00000000-0005-0000-0000-0000B2150000}"/>
    <cellStyle name="Calculation 3 7 3" xfId="19469" xr:uid="{00000000-0005-0000-0000-0000B3150000}"/>
    <cellStyle name="Calculation 3 8" xfId="12919" xr:uid="{00000000-0005-0000-0000-0000B4150000}"/>
    <cellStyle name="Calculation 3 8 2" xfId="19470" xr:uid="{00000000-0005-0000-0000-0000B5150000}"/>
    <cellStyle name="Calculation 3 8 3" xfId="19471" xr:uid="{00000000-0005-0000-0000-0000B6150000}"/>
    <cellStyle name="Calculation 3 9" xfId="12920" xr:uid="{00000000-0005-0000-0000-0000B7150000}"/>
    <cellStyle name="Calculation 4" xfId="19472" xr:uid="{00000000-0005-0000-0000-0000B8150000}"/>
    <cellStyle name="Calculation 4 2" xfId="19473" xr:uid="{00000000-0005-0000-0000-0000B9150000}"/>
    <cellStyle name="Calculation 5" xfId="19474" xr:uid="{00000000-0005-0000-0000-0000BA150000}"/>
    <cellStyle name="Calculation 5 2" xfId="19475" xr:uid="{00000000-0005-0000-0000-0000BB150000}"/>
    <cellStyle name="Calculation 6" xfId="19476" xr:uid="{00000000-0005-0000-0000-0000BC150000}"/>
    <cellStyle name="Calculation 6 2" xfId="19477" xr:uid="{00000000-0005-0000-0000-0000BD150000}"/>
    <cellStyle name="Calculation 7" xfId="19478" xr:uid="{00000000-0005-0000-0000-0000BE150000}"/>
    <cellStyle name="Calculation 7 2" xfId="19479" xr:uid="{00000000-0005-0000-0000-0000BF150000}"/>
    <cellStyle name="Calculation 8" xfId="19480" xr:uid="{00000000-0005-0000-0000-0000C0150000}"/>
    <cellStyle name="Calculation 8 2" xfId="19481" xr:uid="{00000000-0005-0000-0000-0000C1150000}"/>
    <cellStyle name="Calculation 9" xfId="19482" xr:uid="{00000000-0005-0000-0000-0000C2150000}"/>
    <cellStyle name="Calculation 9 2" xfId="19483" xr:uid="{00000000-0005-0000-0000-0000C3150000}"/>
    <cellStyle name="category" xfId="19484" xr:uid="{00000000-0005-0000-0000-0000C4150000}"/>
    <cellStyle name="Change A&amp;ll" xfId="1111" xr:uid="{00000000-0005-0000-0000-0000C5150000}"/>
    <cellStyle name="Change A&amp;ll 10" xfId="19485" xr:uid="{00000000-0005-0000-0000-0000C6150000}"/>
    <cellStyle name="Change A&amp;ll 2" xfId="12921" xr:uid="{00000000-0005-0000-0000-0000C7150000}"/>
    <cellStyle name="Change A&amp;ll 2 2" xfId="19486" xr:uid="{00000000-0005-0000-0000-0000C8150000}"/>
    <cellStyle name="Change A&amp;ll 2 2 2" xfId="19487" xr:uid="{00000000-0005-0000-0000-0000C9150000}"/>
    <cellStyle name="Change A&amp;ll 2 3" xfId="19488" xr:uid="{00000000-0005-0000-0000-0000CA150000}"/>
    <cellStyle name="Change A&amp;ll 2 3 2" xfId="19489" xr:uid="{00000000-0005-0000-0000-0000CB150000}"/>
    <cellStyle name="Change A&amp;ll 2 4" xfId="19490" xr:uid="{00000000-0005-0000-0000-0000CC150000}"/>
    <cellStyle name="Change A&amp;ll 2 4 2" xfId="19491" xr:uid="{00000000-0005-0000-0000-0000CD150000}"/>
    <cellStyle name="Change A&amp;ll 2 5" xfId="19492" xr:uid="{00000000-0005-0000-0000-0000CE150000}"/>
    <cellStyle name="Change A&amp;ll 2 5 2" xfId="19493" xr:uid="{00000000-0005-0000-0000-0000CF150000}"/>
    <cellStyle name="Change A&amp;ll 2 6" xfId="19494" xr:uid="{00000000-0005-0000-0000-0000D0150000}"/>
    <cellStyle name="Change A&amp;ll 2 6 2" xfId="19495" xr:uid="{00000000-0005-0000-0000-0000D1150000}"/>
    <cellStyle name="Change A&amp;ll 2 7" xfId="19496" xr:uid="{00000000-0005-0000-0000-0000D2150000}"/>
    <cellStyle name="Change A&amp;ll 2_บจก.เมืองนางอิควิพเม้นท์ ที่บ้าน 3-2-2553" xfId="19497" xr:uid="{00000000-0005-0000-0000-0000D3150000}"/>
    <cellStyle name="Change A&amp;ll 3" xfId="12922" xr:uid="{00000000-0005-0000-0000-0000D4150000}"/>
    <cellStyle name="Change A&amp;ll 3 2" xfId="12923" xr:uid="{00000000-0005-0000-0000-0000D5150000}"/>
    <cellStyle name="Change A&amp;ll 3 2 2" xfId="19498" xr:uid="{00000000-0005-0000-0000-0000D6150000}"/>
    <cellStyle name="Change A&amp;ll 3 3" xfId="12924" xr:uid="{00000000-0005-0000-0000-0000D7150000}"/>
    <cellStyle name="Change A&amp;ll 3 3 2" xfId="19499" xr:uid="{00000000-0005-0000-0000-0000D8150000}"/>
    <cellStyle name="Change A&amp;ll 3 4" xfId="12925" xr:uid="{00000000-0005-0000-0000-0000D9150000}"/>
    <cellStyle name="Change A&amp;ll 3 4 2" xfId="19500" xr:uid="{00000000-0005-0000-0000-0000DA150000}"/>
    <cellStyle name="Change A&amp;ll 3 5" xfId="12926" xr:uid="{00000000-0005-0000-0000-0000DB150000}"/>
    <cellStyle name="Change A&amp;ll 3 5 2" xfId="19501" xr:uid="{00000000-0005-0000-0000-0000DC150000}"/>
    <cellStyle name="Change A&amp;ll 3 6" xfId="19502" xr:uid="{00000000-0005-0000-0000-0000DD150000}"/>
    <cellStyle name="Change A&amp;ll 3 6 2" xfId="19503" xr:uid="{00000000-0005-0000-0000-0000DE150000}"/>
    <cellStyle name="Change A&amp;ll 3 7" xfId="19504" xr:uid="{00000000-0005-0000-0000-0000DF150000}"/>
    <cellStyle name="Change A&amp;ll 4" xfId="12927" xr:uid="{00000000-0005-0000-0000-0000E0150000}"/>
    <cellStyle name="Change A&amp;ll 4 2" xfId="19505" xr:uid="{00000000-0005-0000-0000-0000E1150000}"/>
    <cellStyle name="Change A&amp;ll 4 2 2" xfId="19506" xr:uid="{00000000-0005-0000-0000-0000E2150000}"/>
    <cellStyle name="Change A&amp;ll 4 3" xfId="19507" xr:uid="{00000000-0005-0000-0000-0000E3150000}"/>
    <cellStyle name="Change A&amp;ll 4 3 2" xfId="19508" xr:uid="{00000000-0005-0000-0000-0000E4150000}"/>
    <cellStyle name="Change A&amp;ll 4 4" xfId="19509" xr:uid="{00000000-0005-0000-0000-0000E5150000}"/>
    <cellStyle name="Change A&amp;ll 4 4 2" xfId="19510" xr:uid="{00000000-0005-0000-0000-0000E6150000}"/>
    <cellStyle name="Change A&amp;ll 4 5" xfId="19511" xr:uid="{00000000-0005-0000-0000-0000E7150000}"/>
    <cellStyle name="Change A&amp;ll 4 5 2" xfId="19512" xr:uid="{00000000-0005-0000-0000-0000E8150000}"/>
    <cellStyle name="Change A&amp;ll 4 6" xfId="19513" xr:uid="{00000000-0005-0000-0000-0000E9150000}"/>
    <cellStyle name="Change A&amp;ll 4 6 2" xfId="19514" xr:uid="{00000000-0005-0000-0000-0000EA150000}"/>
    <cellStyle name="Change A&amp;ll 4 7" xfId="19515" xr:uid="{00000000-0005-0000-0000-0000EB150000}"/>
    <cellStyle name="Change A&amp;ll 5" xfId="12928" xr:uid="{00000000-0005-0000-0000-0000EC150000}"/>
    <cellStyle name="Change A&amp;ll 5 2" xfId="19516" xr:uid="{00000000-0005-0000-0000-0000ED150000}"/>
    <cellStyle name="Change A&amp;ll 6" xfId="19517" xr:uid="{00000000-0005-0000-0000-0000EE150000}"/>
    <cellStyle name="Change A&amp;ll 6 2" xfId="19518" xr:uid="{00000000-0005-0000-0000-0000EF150000}"/>
    <cellStyle name="Change A&amp;ll 7" xfId="19519" xr:uid="{00000000-0005-0000-0000-0000F0150000}"/>
    <cellStyle name="Change A&amp;ll 7 2" xfId="19520" xr:uid="{00000000-0005-0000-0000-0000F1150000}"/>
    <cellStyle name="Change A&amp;ll 8" xfId="19521" xr:uid="{00000000-0005-0000-0000-0000F2150000}"/>
    <cellStyle name="Change A&amp;ll 8 2" xfId="19522" xr:uid="{00000000-0005-0000-0000-0000F3150000}"/>
    <cellStyle name="Change A&amp;ll 9" xfId="19523" xr:uid="{00000000-0005-0000-0000-0000F4150000}"/>
    <cellStyle name="Change A&amp;ll 9 2" xfId="19524" xr:uid="{00000000-0005-0000-0000-0000F5150000}"/>
    <cellStyle name="Change A&amp;ll_09-0015 บจก.ศรีกระบี่ (ทบทวนปี52)" xfId="19525" xr:uid="{00000000-0005-0000-0000-0000F6150000}"/>
    <cellStyle name="Check Cell 10" xfId="19526" xr:uid="{00000000-0005-0000-0000-0000F7150000}"/>
    <cellStyle name="Check Cell 11" xfId="19527" xr:uid="{00000000-0005-0000-0000-0000F8150000}"/>
    <cellStyle name="Check Cell 12" xfId="19528" xr:uid="{00000000-0005-0000-0000-0000F9150000}"/>
    <cellStyle name="Check Cell 13" xfId="19529" xr:uid="{00000000-0005-0000-0000-0000FA150000}"/>
    <cellStyle name="Check Cell 14" xfId="19530" xr:uid="{00000000-0005-0000-0000-0000FB150000}"/>
    <cellStyle name="Check Cell 15" xfId="19531" xr:uid="{00000000-0005-0000-0000-0000FC150000}"/>
    <cellStyle name="Check Cell 2" xfId="1112" xr:uid="{00000000-0005-0000-0000-0000FD150000}"/>
    <cellStyle name="Check Cell 2 10" xfId="19532" xr:uid="{00000000-0005-0000-0000-0000FE150000}"/>
    <cellStyle name="Check Cell 2 11" xfId="19533" xr:uid="{00000000-0005-0000-0000-0000FF150000}"/>
    <cellStyle name="Check Cell 2 12" xfId="19534" xr:uid="{00000000-0005-0000-0000-000000160000}"/>
    <cellStyle name="Check Cell 2 13" xfId="19535" xr:uid="{00000000-0005-0000-0000-000001160000}"/>
    <cellStyle name="Check Cell 2 14" xfId="19536" xr:uid="{00000000-0005-0000-0000-000002160000}"/>
    <cellStyle name="Check Cell 2 2" xfId="19537" xr:uid="{00000000-0005-0000-0000-000003160000}"/>
    <cellStyle name="Check Cell 2 3" xfId="19538" xr:uid="{00000000-0005-0000-0000-000004160000}"/>
    <cellStyle name="Check Cell 2 4" xfId="19539" xr:uid="{00000000-0005-0000-0000-000005160000}"/>
    <cellStyle name="Check Cell 2 5" xfId="19540" xr:uid="{00000000-0005-0000-0000-000006160000}"/>
    <cellStyle name="Check Cell 2 6" xfId="19541" xr:uid="{00000000-0005-0000-0000-000007160000}"/>
    <cellStyle name="Check Cell 2 7" xfId="19542" xr:uid="{00000000-0005-0000-0000-000008160000}"/>
    <cellStyle name="Check Cell 2 8" xfId="19543" xr:uid="{00000000-0005-0000-0000-000009160000}"/>
    <cellStyle name="Check Cell 2 9" xfId="19544" xr:uid="{00000000-0005-0000-0000-00000A160000}"/>
    <cellStyle name="Check Cell 3" xfId="1113" xr:uid="{00000000-0005-0000-0000-00000B160000}"/>
    <cellStyle name="Check Cell 4" xfId="19545" xr:uid="{00000000-0005-0000-0000-00000C160000}"/>
    <cellStyle name="Check Cell 5" xfId="19546" xr:uid="{00000000-0005-0000-0000-00000D160000}"/>
    <cellStyle name="Check Cell 6" xfId="19547" xr:uid="{00000000-0005-0000-0000-00000E160000}"/>
    <cellStyle name="Check Cell 7" xfId="19548" xr:uid="{00000000-0005-0000-0000-00000F160000}"/>
    <cellStyle name="Check Cell 8" xfId="19549" xr:uid="{00000000-0005-0000-0000-000010160000}"/>
    <cellStyle name="Check Cell 9" xfId="19550" xr:uid="{00000000-0005-0000-0000-000011160000}"/>
    <cellStyle name="Co?ma  - Style3" xfId="1114" xr:uid="{00000000-0005-0000-0000-000012160000}"/>
    <cellStyle name="CoƐma  - Style3" xfId="1115" xr:uid="{00000000-0005-0000-0000-000013160000}"/>
    <cellStyle name="Comma" xfId="1" builtinId="3"/>
    <cellStyle name="Comma  - Style1" xfId="1116" xr:uid="{00000000-0005-0000-0000-000015160000}"/>
    <cellStyle name="Comma  - Style1 1" xfId="19551" xr:uid="{00000000-0005-0000-0000-000016160000}"/>
    <cellStyle name="Comma  - Style1 2" xfId="12929" xr:uid="{00000000-0005-0000-0000-000017160000}"/>
    <cellStyle name="Comma  - Style1_KB314-51(วา) ตรวจ" xfId="19552" xr:uid="{00000000-0005-0000-0000-000018160000}"/>
    <cellStyle name="Comma  - Style2" xfId="1117" xr:uid="{00000000-0005-0000-0000-000019160000}"/>
    <cellStyle name="Comma  - Style2 1" xfId="19553" xr:uid="{00000000-0005-0000-0000-00001A160000}"/>
    <cellStyle name="Comma  - Style2 2" xfId="12930" xr:uid="{00000000-0005-0000-0000-00001B160000}"/>
    <cellStyle name="Comma  - Style2_KB314-51(วา) ตรวจ" xfId="19554" xr:uid="{00000000-0005-0000-0000-00001C160000}"/>
    <cellStyle name="Comma  - Style3" xfId="1118" xr:uid="{00000000-0005-0000-0000-00001D160000}"/>
    <cellStyle name="Comma  - Style3 1" xfId="19555" xr:uid="{00000000-0005-0000-0000-00001E160000}"/>
    <cellStyle name="Comma  - Style3 2" xfId="12931" xr:uid="{00000000-0005-0000-0000-00001F160000}"/>
    <cellStyle name="Comma  - Style3_KB314-51(วา) ตรวจ" xfId="19556" xr:uid="{00000000-0005-0000-0000-000020160000}"/>
    <cellStyle name="Comma  - Style4" xfId="1119" xr:uid="{00000000-0005-0000-0000-000021160000}"/>
    <cellStyle name="Comma  - Style4 1" xfId="19557" xr:uid="{00000000-0005-0000-0000-000022160000}"/>
    <cellStyle name="Comma  - Style4 2" xfId="12932" xr:uid="{00000000-0005-0000-0000-000023160000}"/>
    <cellStyle name="Comma  - Style4_KB314-51(วา) ตรวจ" xfId="19558" xr:uid="{00000000-0005-0000-0000-000024160000}"/>
    <cellStyle name="Comma  - Style5" xfId="1120" xr:uid="{00000000-0005-0000-0000-000025160000}"/>
    <cellStyle name="Comma  - Style5 1" xfId="19559" xr:uid="{00000000-0005-0000-0000-000026160000}"/>
    <cellStyle name="Comma  - Style5 2" xfId="12933" xr:uid="{00000000-0005-0000-0000-000027160000}"/>
    <cellStyle name="Comma  - Style5_KB314-51(วา) ตรวจ" xfId="19560" xr:uid="{00000000-0005-0000-0000-000028160000}"/>
    <cellStyle name="Comma  - Style6" xfId="1121" xr:uid="{00000000-0005-0000-0000-000029160000}"/>
    <cellStyle name="Comma  - Style6 1" xfId="19561" xr:uid="{00000000-0005-0000-0000-00002A160000}"/>
    <cellStyle name="Comma  - Style6 2" xfId="12934" xr:uid="{00000000-0005-0000-0000-00002B160000}"/>
    <cellStyle name="Comma  - Style6_KB314-51(วา) ตรวจ" xfId="19562" xr:uid="{00000000-0005-0000-0000-00002C160000}"/>
    <cellStyle name="Comma  - Style7" xfId="1122" xr:uid="{00000000-0005-0000-0000-00002D160000}"/>
    <cellStyle name="Comma  - Style7 1" xfId="19563" xr:uid="{00000000-0005-0000-0000-00002E160000}"/>
    <cellStyle name="Comma  - Style7 2" xfId="12935" xr:uid="{00000000-0005-0000-0000-00002F160000}"/>
    <cellStyle name="Comma  - Style7_KB314-51(วา) ตรวจ" xfId="19564" xr:uid="{00000000-0005-0000-0000-000030160000}"/>
    <cellStyle name="Comma  - Style8" xfId="1123" xr:uid="{00000000-0005-0000-0000-000031160000}"/>
    <cellStyle name="Comma  - Style8 1" xfId="19565" xr:uid="{00000000-0005-0000-0000-000032160000}"/>
    <cellStyle name="Comma  - Style8 2" xfId="12936" xr:uid="{00000000-0005-0000-0000-000033160000}"/>
    <cellStyle name="Comma  - Style8_KB314-51(วา) ตรวจ" xfId="19566" xr:uid="{00000000-0005-0000-0000-000034160000}"/>
    <cellStyle name="Comma [0] 2" xfId="1124" xr:uid="{00000000-0005-0000-0000-000035160000}"/>
    <cellStyle name="Comma [0] 2 2" xfId="12937" xr:uid="{00000000-0005-0000-0000-000036160000}"/>
    <cellStyle name="Comma [0] 2 2 2" xfId="19567" xr:uid="{00000000-0005-0000-0000-000037160000}"/>
    <cellStyle name="Comma [0] 2 3" xfId="12938" xr:uid="{00000000-0005-0000-0000-000038160000}"/>
    <cellStyle name="Comma [0] 2 3 2" xfId="19568" xr:uid="{00000000-0005-0000-0000-000039160000}"/>
    <cellStyle name="Comma [0] 2 4" xfId="12939" xr:uid="{00000000-0005-0000-0000-00003A160000}"/>
    <cellStyle name="Comma [0] 2 4 2" xfId="19569" xr:uid="{00000000-0005-0000-0000-00003B160000}"/>
    <cellStyle name="Comma [0] 2 5" xfId="12940" xr:uid="{00000000-0005-0000-0000-00003C160000}"/>
    <cellStyle name="Comma [0] 2 6" xfId="12941" xr:uid="{00000000-0005-0000-0000-00003D160000}"/>
    <cellStyle name="Comma [00]" xfId="1125" xr:uid="{00000000-0005-0000-0000-00003E160000}"/>
    <cellStyle name="Comma [00] 2" xfId="12942" xr:uid="{00000000-0005-0000-0000-00003F160000}"/>
    <cellStyle name="Comma 0" xfId="1126" xr:uid="{00000000-0005-0000-0000-000040160000}"/>
    <cellStyle name="Comma 10" xfId="1127" xr:uid="{00000000-0005-0000-0000-000041160000}"/>
    <cellStyle name="Comma 10 10" xfId="12943" xr:uid="{00000000-0005-0000-0000-000042160000}"/>
    <cellStyle name="Comma 10 11" xfId="19570" xr:uid="{00000000-0005-0000-0000-000043160000}"/>
    <cellStyle name="Comma 10 12" xfId="19571" xr:uid="{00000000-0005-0000-0000-000044160000}"/>
    <cellStyle name="Comma 10 2" xfId="1128" xr:uid="{00000000-0005-0000-0000-000045160000}"/>
    <cellStyle name="Comma 10 2 2" xfId="1129" xr:uid="{00000000-0005-0000-0000-000046160000}"/>
    <cellStyle name="Comma 10 2 2 2" xfId="1130" xr:uid="{00000000-0005-0000-0000-000047160000}"/>
    <cellStyle name="Comma 10 2 2 2 2" xfId="12944" xr:uid="{00000000-0005-0000-0000-000048160000}"/>
    <cellStyle name="Comma 10 2 2 2 2 2" xfId="12945" xr:uid="{00000000-0005-0000-0000-000049160000}"/>
    <cellStyle name="Comma 10 2 2 2 2 3" xfId="12946" xr:uid="{00000000-0005-0000-0000-00004A160000}"/>
    <cellStyle name="Comma 10 2 2 2 2 4" xfId="12947" xr:uid="{00000000-0005-0000-0000-00004B160000}"/>
    <cellStyle name="Comma 10 2 2 2 2 5" xfId="12948" xr:uid="{00000000-0005-0000-0000-00004C160000}"/>
    <cellStyle name="Comma 10 2 2 2 2 6" xfId="12949" xr:uid="{00000000-0005-0000-0000-00004D160000}"/>
    <cellStyle name="Comma 10 2 2 2 2 7" xfId="12950" xr:uid="{00000000-0005-0000-0000-00004E160000}"/>
    <cellStyle name="Comma 10 2 2 2 2 8" xfId="12951" xr:uid="{00000000-0005-0000-0000-00004F160000}"/>
    <cellStyle name="Comma 10 2 2 2 3" xfId="12952" xr:uid="{00000000-0005-0000-0000-000050160000}"/>
    <cellStyle name="Comma 10 2 2 2 3 2" xfId="19572" xr:uid="{00000000-0005-0000-0000-000051160000}"/>
    <cellStyle name="Comma 10 2 2 2 3 3" xfId="19573" xr:uid="{00000000-0005-0000-0000-000052160000}"/>
    <cellStyle name="Comma 10 2 2 2 3 4" xfId="19574" xr:uid="{00000000-0005-0000-0000-000053160000}"/>
    <cellStyle name="Comma 10 2 2 2 4" xfId="12953" xr:uid="{00000000-0005-0000-0000-000054160000}"/>
    <cellStyle name="Comma 10 2 2 2 4 2" xfId="19575" xr:uid="{00000000-0005-0000-0000-000055160000}"/>
    <cellStyle name="Comma 10 2 2 2 4 3" xfId="19576" xr:uid="{00000000-0005-0000-0000-000056160000}"/>
    <cellStyle name="Comma 10 2 2 2 4 4" xfId="19577" xr:uid="{00000000-0005-0000-0000-000057160000}"/>
    <cellStyle name="Comma 10 2 2 2 5" xfId="19578" xr:uid="{00000000-0005-0000-0000-000058160000}"/>
    <cellStyle name="Comma 10 2 2 2 6" xfId="19579" xr:uid="{00000000-0005-0000-0000-000059160000}"/>
    <cellStyle name="Comma 10 2 2 2 7" xfId="19580" xr:uid="{00000000-0005-0000-0000-00005A160000}"/>
    <cellStyle name="Comma 10 2 2 3" xfId="1131" xr:uid="{00000000-0005-0000-0000-00005B160000}"/>
    <cellStyle name="Comma 10 2 2 3 2" xfId="12954" xr:uid="{00000000-0005-0000-0000-00005C160000}"/>
    <cellStyle name="Comma 10 2 2 3 2 2" xfId="12955" xr:uid="{00000000-0005-0000-0000-00005D160000}"/>
    <cellStyle name="Comma 10 2 2 3 2 3" xfId="12956" xr:uid="{00000000-0005-0000-0000-00005E160000}"/>
    <cellStyle name="Comma 10 2 2 3 2 4" xfId="12957" xr:uid="{00000000-0005-0000-0000-00005F160000}"/>
    <cellStyle name="Comma 10 2 2 3 2 5" xfId="12958" xr:uid="{00000000-0005-0000-0000-000060160000}"/>
    <cellStyle name="Comma 10 2 2 3 3" xfId="12959" xr:uid="{00000000-0005-0000-0000-000061160000}"/>
    <cellStyle name="Comma 10 2 2 3 3 2" xfId="19581" xr:uid="{00000000-0005-0000-0000-000062160000}"/>
    <cellStyle name="Comma 10 2 2 3 3 3" xfId="19582" xr:uid="{00000000-0005-0000-0000-000063160000}"/>
    <cellStyle name="Comma 10 2 2 3 3 4" xfId="19583" xr:uid="{00000000-0005-0000-0000-000064160000}"/>
    <cellStyle name="Comma 10 2 2 3 4" xfId="12960" xr:uid="{00000000-0005-0000-0000-000065160000}"/>
    <cellStyle name="Comma 10 2 2 3 4 2" xfId="19584" xr:uid="{00000000-0005-0000-0000-000066160000}"/>
    <cellStyle name="Comma 10 2 2 3 4 3" xfId="19585" xr:uid="{00000000-0005-0000-0000-000067160000}"/>
    <cellStyle name="Comma 10 2 2 3 4 4" xfId="19586" xr:uid="{00000000-0005-0000-0000-000068160000}"/>
    <cellStyle name="Comma 10 2 2 3 5" xfId="19587" xr:uid="{00000000-0005-0000-0000-000069160000}"/>
    <cellStyle name="Comma 10 2 2 3 6" xfId="19588" xr:uid="{00000000-0005-0000-0000-00006A160000}"/>
    <cellStyle name="Comma 10 2 2 3 7" xfId="19589" xr:uid="{00000000-0005-0000-0000-00006B160000}"/>
    <cellStyle name="Comma 10 2 2 4" xfId="10010" xr:uid="{00000000-0005-0000-0000-00006C160000}"/>
    <cellStyle name="Comma 10 2 2 4 2" xfId="19590" xr:uid="{00000000-0005-0000-0000-00006D160000}"/>
    <cellStyle name="Comma 10 2 2 5" xfId="10011" xr:uid="{00000000-0005-0000-0000-00006E160000}"/>
    <cellStyle name="Comma 10 2 2 6" xfId="12961" xr:uid="{00000000-0005-0000-0000-00006F160000}"/>
    <cellStyle name="Comma 10 2 2 6 2" xfId="12962" xr:uid="{00000000-0005-0000-0000-000070160000}"/>
    <cellStyle name="Comma 10 2 2 6 3" xfId="12963" xr:uid="{00000000-0005-0000-0000-000071160000}"/>
    <cellStyle name="Comma 10 2 2 6 4" xfId="12964" xr:uid="{00000000-0005-0000-0000-000072160000}"/>
    <cellStyle name="Comma 10 2 2 6 5" xfId="12965" xr:uid="{00000000-0005-0000-0000-000073160000}"/>
    <cellStyle name="Comma 10 2 3" xfId="1132" xr:uid="{00000000-0005-0000-0000-000074160000}"/>
    <cellStyle name="Comma 10 2 3 2" xfId="12966" xr:uid="{00000000-0005-0000-0000-000075160000}"/>
    <cellStyle name="Comma 10 2 3 2 2" xfId="19591" xr:uid="{00000000-0005-0000-0000-000076160000}"/>
    <cellStyle name="Comma 10 2 3 3" xfId="12967" xr:uid="{00000000-0005-0000-0000-000077160000}"/>
    <cellStyle name="Comma 10 2 3 3 2" xfId="19592" xr:uid="{00000000-0005-0000-0000-000078160000}"/>
    <cellStyle name="Comma 10 2 3 4" xfId="12968" xr:uid="{00000000-0005-0000-0000-000079160000}"/>
    <cellStyle name="Comma 10 2 3 4 2" xfId="19593" xr:uid="{00000000-0005-0000-0000-00007A160000}"/>
    <cellStyle name="Comma 10 2 3 5" xfId="12969" xr:uid="{00000000-0005-0000-0000-00007B160000}"/>
    <cellStyle name="Comma 10 2 3 6" xfId="19594" xr:uid="{00000000-0005-0000-0000-00007C160000}"/>
    <cellStyle name="Comma 10 2 3 7" xfId="19595" xr:uid="{00000000-0005-0000-0000-00007D160000}"/>
    <cellStyle name="Comma 10 2 4" xfId="2150" xr:uid="{00000000-0005-0000-0000-00007E160000}"/>
    <cellStyle name="Comma 10 2 4 2" xfId="12970" xr:uid="{00000000-0005-0000-0000-00007F160000}"/>
    <cellStyle name="Comma 10 2 4 3" xfId="19596" xr:uid="{00000000-0005-0000-0000-000080160000}"/>
    <cellStyle name="Comma 10 2 4 4" xfId="19597" xr:uid="{00000000-0005-0000-0000-000081160000}"/>
    <cellStyle name="Comma 10 2 5" xfId="10012" xr:uid="{00000000-0005-0000-0000-000082160000}"/>
    <cellStyle name="Comma 10 2 5 2" xfId="19598" xr:uid="{00000000-0005-0000-0000-000083160000}"/>
    <cellStyle name="Comma 10 2 6" xfId="12971" xr:uid="{00000000-0005-0000-0000-000084160000}"/>
    <cellStyle name="Comma 10 2 6 2" xfId="19599" xr:uid="{00000000-0005-0000-0000-000085160000}"/>
    <cellStyle name="Comma 10 2 6 3" xfId="19600" xr:uid="{00000000-0005-0000-0000-000086160000}"/>
    <cellStyle name="Comma 10 2 6 4" xfId="19601" xr:uid="{00000000-0005-0000-0000-000087160000}"/>
    <cellStyle name="Comma 10 2 7" xfId="12972" xr:uid="{00000000-0005-0000-0000-000088160000}"/>
    <cellStyle name="Comma 10 2 7 2" xfId="19602" xr:uid="{00000000-0005-0000-0000-000089160000}"/>
    <cellStyle name="Comma 10 2 8" xfId="12973" xr:uid="{00000000-0005-0000-0000-00008A160000}"/>
    <cellStyle name="Comma 10 2 9" xfId="19603" xr:uid="{00000000-0005-0000-0000-00008B160000}"/>
    <cellStyle name="Comma 10 3" xfId="1133" xr:uid="{00000000-0005-0000-0000-00008C160000}"/>
    <cellStyle name="Comma 10 3 2" xfId="2151" xr:uid="{00000000-0005-0000-0000-00008D160000}"/>
    <cellStyle name="Comma 10 3 2 2" xfId="19604" xr:uid="{00000000-0005-0000-0000-00008E160000}"/>
    <cellStyle name="Comma 10 3 2 3" xfId="19605" xr:uid="{00000000-0005-0000-0000-00008F160000}"/>
    <cellStyle name="Comma 10 3 2 4" xfId="19606" xr:uid="{00000000-0005-0000-0000-000090160000}"/>
    <cellStyle name="Comma 10 3 3" xfId="12974" xr:uid="{00000000-0005-0000-0000-000091160000}"/>
    <cellStyle name="Comma 10 3 3 2" xfId="12975" xr:uid="{00000000-0005-0000-0000-000092160000}"/>
    <cellStyle name="Comma 10 3 3 3" xfId="12976" xr:uid="{00000000-0005-0000-0000-000093160000}"/>
    <cellStyle name="Comma 10 3 3 4" xfId="12977" xr:uid="{00000000-0005-0000-0000-000094160000}"/>
    <cellStyle name="Comma 10 3 3 5" xfId="12978" xr:uid="{00000000-0005-0000-0000-000095160000}"/>
    <cellStyle name="Comma 10 3 4" xfId="19607" xr:uid="{00000000-0005-0000-0000-000096160000}"/>
    <cellStyle name="Comma 10 3 5" xfId="19608" xr:uid="{00000000-0005-0000-0000-000097160000}"/>
    <cellStyle name="Comma 10 3 6" xfId="19609" xr:uid="{00000000-0005-0000-0000-000098160000}"/>
    <cellStyle name="Comma 10 3 7" xfId="19610" xr:uid="{00000000-0005-0000-0000-000099160000}"/>
    <cellStyle name="Comma 10 4" xfId="1134" xr:uid="{00000000-0005-0000-0000-00009A160000}"/>
    <cellStyle name="Comma 10 4 2" xfId="10013" xr:uid="{00000000-0005-0000-0000-00009B160000}"/>
    <cellStyle name="Comma 10 4 2 2" xfId="19611" xr:uid="{00000000-0005-0000-0000-00009C160000}"/>
    <cellStyle name="Comma 10 4 3" xfId="12979" xr:uid="{00000000-0005-0000-0000-00009D160000}"/>
    <cellStyle name="Comma 10 4 3 2" xfId="12980" xr:uid="{00000000-0005-0000-0000-00009E160000}"/>
    <cellStyle name="Comma 10 4 3 3" xfId="12981" xr:uid="{00000000-0005-0000-0000-00009F160000}"/>
    <cellStyle name="Comma 10 4 3 4" xfId="12982" xr:uid="{00000000-0005-0000-0000-0000A0160000}"/>
    <cellStyle name="Comma 10 4 3 5" xfId="12983" xr:uid="{00000000-0005-0000-0000-0000A1160000}"/>
    <cellStyle name="Comma 10 4 4" xfId="19612" xr:uid="{00000000-0005-0000-0000-0000A2160000}"/>
    <cellStyle name="Comma 10 4 5" xfId="19613" xr:uid="{00000000-0005-0000-0000-0000A3160000}"/>
    <cellStyle name="Comma 10 4 6" xfId="19614" xr:uid="{00000000-0005-0000-0000-0000A4160000}"/>
    <cellStyle name="Comma 10 4 7" xfId="19615" xr:uid="{00000000-0005-0000-0000-0000A5160000}"/>
    <cellStyle name="Comma 10 4 8" xfId="19616" xr:uid="{00000000-0005-0000-0000-0000A6160000}"/>
    <cellStyle name="Comma 10 5" xfId="1135" xr:uid="{00000000-0005-0000-0000-0000A7160000}"/>
    <cellStyle name="Comma 10 5 2" xfId="12984" xr:uid="{00000000-0005-0000-0000-0000A8160000}"/>
    <cellStyle name="Comma 10 5 2 2" xfId="19617" xr:uid="{00000000-0005-0000-0000-0000A9160000}"/>
    <cellStyle name="Comma 10 5 2 3" xfId="19618" xr:uid="{00000000-0005-0000-0000-0000AA160000}"/>
    <cellStyle name="Comma 10 5 2 4" xfId="19619" xr:uid="{00000000-0005-0000-0000-0000AB160000}"/>
    <cellStyle name="Comma 10 5 3" xfId="12985" xr:uid="{00000000-0005-0000-0000-0000AC160000}"/>
    <cellStyle name="Comma 10 5 3 2" xfId="12986" xr:uid="{00000000-0005-0000-0000-0000AD160000}"/>
    <cellStyle name="Comma 10 5 3 3" xfId="12987" xr:uid="{00000000-0005-0000-0000-0000AE160000}"/>
    <cellStyle name="Comma 10 5 3 4" xfId="12988" xr:uid="{00000000-0005-0000-0000-0000AF160000}"/>
    <cellStyle name="Comma 10 5 3 5" xfId="12989" xr:uid="{00000000-0005-0000-0000-0000B0160000}"/>
    <cellStyle name="Comma 10 5 4" xfId="19620" xr:uid="{00000000-0005-0000-0000-0000B1160000}"/>
    <cellStyle name="Comma 10 5 5" xfId="19621" xr:uid="{00000000-0005-0000-0000-0000B2160000}"/>
    <cellStyle name="Comma 10 5 6" xfId="19622" xr:uid="{00000000-0005-0000-0000-0000B3160000}"/>
    <cellStyle name="Comma 10 5 7" xfId="19623" xr:uid="{00000000-0005-0000-0000-0000B4160000}"/>
    <cellStyle name="Comma 10 6" xfId="1136" xr:uid="{00000000-0005-0000-0000-0000B5160000}"/>
    <cellStyle name="Comma 10 6 2" xfId="10014" xr:uid="{00000000-0005-0000-0000-0000B6160000}"/>
    <cellStyle name="Comma 10 6 2 2" xfId="10015" xr:uid="{00000000-0005-0000-0000-0000B7160000}"/>
    <cellStyle name="Comma 10 6 2 3" xfId="10016" xr:uid="{00000000-0005-0000-0000-0000B8160000}"/>
    <cellStyle name="Comma 10 6 2 4" xfId="10017" xr:uid="{00000000-0005-0000-0000-0000B9160000}"/>
    <cellStyle name="Comma 10 6 2 5" xfId="10018" xr:uid="{00000000-0005-0000-0000-0000BA160000}"/>
    <cellStyle name="Comma 10 6 3" xfId="10019" xr:uid="{00000000-0005-0000-0000-0000BB160000}"/>
    <cellStyle name="Comma 10 6 4" xfId="10020" xr:uid="{00000000-0005-0000-0000-0000BC160000}"/>
    <cellStyle name="Comma 10 6 5" xfId="10021" xr:uid="{00000000-0005-0000-0000-0000BD160000}"/>
    <cellStyle name="Comma 10 6 6" xfId="12990" xr:uid="{00000000-0005-0000-0000-0000BE160000}"/>
    <cellStyle name="Comma 10 6 7" xfId="19624" xr:uid="{00000000-0005-0000-0000-0000BF160000}"/>
    <cellStyle name="Comma 10 7" xfId="12991" xr:uid="{00000000-0005-0000-0000-0000C0160000}"/>
    <cellStyle name="Comma 10 7 2" xfId="19625" xr:uid="{00000000-0005-0000-0000-0000C1160000}"/>
    <cellStyle name="Comma 10 7 3" xfId="19626" xr:uid="{00000000-0005-0000-0000-0000C2160000}"/>
    <cellStyle name="Comma 10 7 4" xfId="19627" xr:uid="{00000000-0005-0000-0000-0000C3160000}"/>
    <cellStyle name="Comma 10 7 5" xfId="19628" xr:uid="{00000000-0005-0000-0000-0000C4160000}"/>
    <cellStyle name="Comma 10 7 6" xfId="19629" xr:uid="{00000000-0005-0000-0000-0000C5160000}"/>
    <cellStyle name="Comma 10 7 7" xfId="19630" xr:uid="{00000000-0005-0000-0000-0000C6160000}"/>
    <cellStyle name="Comma 10 8" xfId="12992" xr:uid="{00000000-0005-0000-0000-0000C7160000}"/>
    <cellStyle name="Comma 10 9" xfId="12993" xr:uid="{00000000-0005-0000-0000-0000C8160000}"/>
    <cellStyle name="Comma 106" xfId="12994" xr:uid="{00000000-0005-0000-0000-0000C9160000}"/>
    <cellStyle name="Comma 106 2" xfId="19631" xr:uid="{00000000-0005-0000-0000-0000CA160000}"/>
    <cellStyle name="Comma 106 2 2" xfId="19632" xr:uid="{00000000-0005-0000-0000-0000CB160000}"/>
    <cellStyle name="Comma 11" xfId="1137" xr:uid="{00000000-0005-0000-0000-0000CC160000}"/>
    <cellStyle name="Comma 11 10" xfId="12995" xr:uid="{00000000-0005-0000-0000-0000CD160000}"/>
    <cellStyle name="Comma 11 10 2" xfId="19633" xr:uid="{00000000-0005-0000-0000-0000CE160000}"/>
    <cellStyle name="Comma 11 11" xfId="12996" xr:uid="{00000000-0005-0000-0000-0000CF160000}"/>
    <cellStyle name="Comma 11 12" xfId="12997" xr:uid="{00000000-0005-0000-0000-0000D0160000}"/>
    <cellStyle name="Comma 11 13" xfId="12998" xr:uid="{00000000-0005-0000-0000-0000D1160000}"/>
    <cellStyle name="Comma 11 13 2" xfId="12999" xr:uid="{00000000-0005-0000-0000-0000D2160000}"/>
    <cellStyle name="Comma 11 13 3" xfId="13000" xr:uid="{00000000-0005-0000-0000-0000D3160000}"/>
    <cellStyle name="Comma 11 13 4" xfId="19634" xr:uid="{00000000-0005-0000-0000-0000D4160000}"/>
    <cellStyle name="Comma 11 13 5" xfId="19635" xr:uid="{00000000-0005-0000-0000-0000D5160000}"/>
    <cellStyle name="Comma 11 13 6" xfId="19636" xr:uid="{00000000-0005-0000-0000-0000D6160000}"/>
    <cellStyle name="Comma 11 14" xfId="13001" xr:uid="{00000000-0005-0000-0000-0000D7160000}"/>
    <cellStyle name="Comma 11 15" xfId="13002" xr:uid="{00000000-0005-0000-0000-0000D8160000}"/>
    <cellStyle name="Comma 11 16" xfId="13003" xr:uid="{00000000-0005-0000-0000-0000D9160000}"/>
    <cellStyle name="Comma 11 17" xfId="13004" xr:uid="{00000000-0005-0000-0000-0000DA160000}"/>
    <cellStyle name="Comma 11 18" xfId="13005" xr:uid="{00000000-0005-0000-0000-0000DB160000}"/>
    <cellStyle name="Comma 11 19" xfId="13006" xr:uid="{00000000-0005-0000-0000-0000DC160000}"/>
    <cellStyle name="Comma 11 2" xfId="1138" xr:uid="{00000000-0005-0000-0000-0000DD160000}"/>
    <cellStyle name="Comma 11 2 10" xfId="19637" xr:uid="{00000000-0005-0000-0000-0000DE160000}"/>
    <cellStyle name="Comma 11 2 2" xfId="1139" xr:uid="{00000000-0005-0000-0000-0000DF160000}"/>
    <cellStyle name="Comma 11 2 2 2" xfId="2152" xr:uid="{00000000-0005-0000-0000-0000E0160000}"/>
    <cellStyle name="Comma 11 2 2 2 2" xfId="2153" xr:uid="{00000000-0005-0000-0000-0000E1160000}"/>
    <cellStyle name="Comma 11 2 2 2 2 2" xfId="2154" xr:uid="{00000000-0005-0000-0000-0000E2160000}"/>
    <cellStyle name="Comma 11 2 2 2 2 3" xfId="2155" xr:uid="{00000000-0005-0000-0000-0000E3160000}"/>
    <cellStyle name="Comma 11 2 2 2 2 4" xfId="2156" xr:uid="{00000000-0005-0000-0000-0000E4160000}"/>
    <cellStyle name="Comma 11 2 2 2 3" xfId="2157" xr:uid="{00000000-0005-0000-0000-0000E5160000}"/>
    <cellStyle name="Comma 11 2 2 2 3 2" xfId="2158" xr:uid="{00000000-0005-0000-0000-0000E6160000}"/>
    <cellStyle name="Comma 11 2 2 2 3 3" xfId="2159" xr:uid="{00000000-0005-0000-0000-0000E7160000}"/>
    <cellStyle name="Comma 11 2 2 2 3 4" xfId="2160" xr:uid="{00000000-0005-0000-0000-0000E8160000}"/>
    <cellStyle name="Comma 11 2 2 2 4" xfId="2161" xr:uid="{00000000-0005-0000-0000-0000E9160000}"/>
    <cellStyle name="Comma 11 2 2 2 4 2" xfId="2162" xr:uid="{00000000-0005-0000-0000-0000EA160000}"/>
    <cellStyle name="Comma 11 2 2 2 4 3" xfId="2163" xr:uid="{00000000-0005-0000-0000-0000EB160000}"/>
    <cellStyle name="Comma 11 2 2 2 4 4" xfId="2164" xr:uid="{00000000-0005-0000-0000-0000EC160000}"/>
    <cellStyle name="Comma 11 2 2 2 5" xfId="2165" xr:uid="{00000000-0005-0000-0000-0000ED160000}"/>
    <cellStyle name="Comma 11 2 2 2 6" xfId="2166" xr:uid="{00000000-0005-0000-0000-0000EE160000}"/>
    <cellStyle name="Comma 11 2 2 2 7" xfId="2167" xr:uid="{00000000-0005-0000-0000-0000EF160000}"/>
    <cellStyle name="Comma 11 2 2 3" xfId="2168" xr:uid="{00000000-0005-0000-0000-0000F0160000}"/>
    <cellStyle name="Comma 11 2 2 3 2" xfId="2169" xr:uid="{00000000-0005-0000-0000-0000F1160000}"/>
    <cellStyle name="Comma 11 2 2 3 3" xfId="2170" xr:uid="{00000000-0005-0000-0000-0000F2160000}"/>
    <cellStyle name="Comma 11 2 2 3 4" xfId="2171" xr:uid="{00000000-0005-0000-0000-0000F3160000}"/>
    <cellStyle name="Comma 11 2 2 3 5" xfId="19638" xr:uid="{00000000-0005-0000-0000-0000F4160000}"/>
    <cellStyle name="Comma 11 2 2 3 6" xfId="19639" xr:uid="{00000000-0005-0000-0000-0000F5160000}"/>
    <cellStyle name="Comma 11 2 2 4" xfId="2172" xr:uid="{00000000-0005-0000-0000-0000F6160000}"/>
    <cellStyle name="Comma 11 2 2 4 2" xfId="2173" xr:uid="{00000000-0005-0000-0000-0000F7160000}"/>
    <cellStyle name="Comma 11 2 2 4 3" xfId="2174" xr:uid="{00000000-0005-0000-0000-0000F8160000}"/>
    <cellStyle name="Comma 11 2 2 4 4" xfId="2175" xr:uid="{00000000-0005-0000-0000-0000F9160000}"/>
    <cellStyle name="Comma 11 2 2 5" xfId="2176" xr:uid="{00000000-0005-0000-0000-0000FA160000}"/>
    <cellStyle name="Comma 11 2 2 5 2" xfId="2177" xr:uid="{00000000-0005-0000-0000-0000FB160000}"/>
    <cellStyle name="Comma 11 2 2 5 3" xfId="2178" xr:uid="{00000000-0005-0000-0000-0000FC160000}"/>
    <cellStyle name="Comma 11 2 2 5 4" xfId="2179" xr:uid="{00000000-0005-0000-0000-0000FD160000}"/>
    <cellStyle name="Comma 11 2 2 6" xfId="2180" xr:uid="{00000000-0005-0000-0000-0000FE160000}"/>
    <cellStyle name="Comma 11 2 2 7" xfId="2181" xr:uid="{00000000-0005-0000-0000-0000FF160000}"/>
    <cellStyle name="Comma 11 2 2 8" xfId="2182" xr:uid="{00000000-0005-0000-0000-000000170000}"/>
    <cellStyle name="Comma 11 2 3" xfId="1140" xr:uid="{00000000-0005-0000-0000-000001170000}"/>
    <cellStyle name="Comma 11 2 3 2" xfId="13007" xr:uid="{00000000-0005-0000-0000-000002170000}"/>
    <cellStyle name="Comma 11 2 3 3" xfId="13008" xr:uid="{00000000-0005-0000-0000-000003170000}"/>
    <cellStyle name="Comma 11 2 3 4" xfId="19640" xr:uid="{00000000-0005-0000-0000-000004170000}"/>
    <cellStyle name="Comma 11 2 3 5" xfId="19641" xr:uid="{00000000-0005-0000-0000-000005170000}"/>
    <cellStyle name="Comma 11 2 3 6" xfId="19642" xr:uid="{00000000-0005-0000-0000-000006170000}"/>
    <cellStyle name="Comma 11 2 3 7" xfId="19643" xr:uid="{00000000-0005-0000-0000-000007170000}"/>
    <cellStyle name="Comma 11 2 4" xfId="10022" xr:uid="{00000000-0005-0000-0000-000008170000}"/>
    <cellStyle name="Comma 11 2 4 2" xfId="13009" xr:uid="{00000000-0005-0000-0000-000009170000}"/>
    <cellStyle name="Comma 11 2 4 3" xfId="13010" xr:uid="{00000000-0005-0000-0000-00000A170000}"/>
    <cellStyle name="Comma 11 2 4 4" xfId="19644" xr:uid="{00000000-0005-0000-0000-00000B170000}"/>
    <cellStyle name="Comma 11 2 4 5" xfId="19645" xr:uid="{00000000-0005-0000-0000-00000C170000}"/>
    <cellStyle name="Comma 11 2 5" xfId="13011" xr:uid="{00000000-0005-0000-0000-00000D170000}"/>
    <cellStyle name="Comma 11 2 5 2" xfId="13012" xr:uid="{00000000-0005-0000-0000-00000E170000}"/>
    <cellStyle name="Comma 11 2 5 3" xfId="19646" xr:uid="{00000000-0005-0000-0000-00000F170000}"/>
    <cellStyle name="Comma 11 2 5 4" xfId="19647" xr:uid="{00000000-0005-0000-0000-000010170000}"/>
    <cellStyle name="Comma 11 2 6" xfId="13013" xr:uid="{00000000-0005-0000-0000-000011170000}"/>
    <cellStyle name="Comma 11 2 6 2" xfId="19648" xr:uid="{00000000-0005-0000-0000-000012170000}"/>
    <cellStyle name="Comma 11 2 6 3" xfId="19649" xr:uid="{00000000-0005-0000-0000-000013170000}"/>
    <cellStyle name="Comma 11 2 6 4" xfId="19650" xr:uid="{00000000-0005-0000-0000-000014170000}"/>
    <cellStyle name="Comma 11 2 7" xfId="13014" xr:uid="{00000000-0005-0000-0000-000015170000}"/>
    <cellStyle name="Comma 11 2 8" xfId="13015" xr:uid="{00000000-0005-0000-0000-000016170000}"/>
    <cellStyle name="Comma 11 2 9" xfId="13016" xr:uid="{00000000-0005-0000-0000-000017170000}"/>
    <cellStyle name="Comma 11 2 9 2" xfId="13017" xr:uid="{00000000-0005-0000-0000-000018170000}"/>
    <cellStyle name="Comma 11 20" xfId="19651" xr:uid="{00000000-0005-0000-0000-000019170000}"/>
    <cellStyle name="Comma 11 3" xfId="1141" xr:uid="{00000000-0005-0000-0000-00001A170000}"/>
    <cellStyle name="Comma 11 3 2" xfId="1142" xr:uid="{00000000-0005-0000-0000-00001B170000}"/>
    <cellStyle name="Comma 11 3 2 2" xfId="2183" xr:uid="{00000000-0005-0000-0000-00001C170000}"/>
    <cellStyle name="Comma 11 3 2 3" xfId="2184" xr:uid="{00000000-0005-0000-0000-00001D170000}"/>
    <cellStyle name="Comma 11 3 2 4" xfId="2185" xr:uid="{00000000-0005-0000-0000-00001E170000}"/>
    <cellStyle name="Comma 11 3 2 5" xfId="19652" xr:uid="{00000000-0005-0000-0000-00001F170000}"/>
    <cellStyle name="Comma 11 3 2 6" xfId="19653" xr:uid="{00000000-0005-0000-0000-000020170000}"/>
    <cellStyle name="Comma 11 3 2 7" xfId="19654" xr:uid="{00000000-0005-0000-0000-000021170000}"/>
    <cellStyle name="Comma 11 3 3" xfId="2186" xr:uid="{00000000-0005-0000-0000-000022170000}"/>
    <cellStyle name="Comma 11 3 3 2" xfId="2187" xr:uid="{00000000-0005-0000-0000-000023170000}"/>
    <cellStyle name="Comma 11 3 3 3" xfId="2188" xr:uid="{00000000-0005-0000-0000-000024170000}"/>
    <cellStyle name="Comma 11 3 3 4" xfId="2189" xr:uid="{00000000-0005-0000-0000-000025170000}"/>
    <cellStyle name="Comma 11 3 4" xfId="2190" xr:uid="{00000000-0005-0000-0000-000026170000}"/>
    <cellStyle name="Comma 11 3 4 2" xfId="2191" xr:uid="{00000000-0005-0000-0000-000027170000}"/>
    <cellStyle name="Comma 11 3 4 3" xfId="2192" xr:uid="{00000000-0005-0000-0000-000028170000}"/>
    <cellStyle name="Comma 11 3 4 4" xfId="2193" xr:uid="{00000000-0005-0000-0000-000029170000}"/>
    <cellStyle name="Comma 11 3 5" xfId="2194" xr:uid="{00000000-0005-0000-0000-00002A170000}"/>
    <cellStyle name="Comma 11 3 6" xfId="2195" xr:uid="{00000000-0005-0000-0000-00002B170000}"/>
    <cellStyle name="Comma 11 3 7" xfId="2196" xr:uid="{00000000-0005-0000-0000-00002C170000}"/>
    <cellStyle name="Comma 11 3 8" xfId="19655" xr:uid="{00000000-0005-0000-0000-00002D170000}"/>
    <cellStyle name="Comma 11 3 9" xfId="19656" xr:uid="{00000000-0005-0000-0000-00002E170000}"/>
    <cellStyle name="Comma 11 4" xfId="1143" xr:uid="{00000000-0005-0000-0000-00002F170000}"/>
    <cellStyle name="Comma 11 4 2" xfId="2197" xr:uid="{00000000-0005-0000-0000-000030170000}"/>
    <cellStyle name="Comma 11 4 2 2" xfId="19657" xr:uid="{00000000-0005-0000-0000-000031170000}"/>
    <cellStyle name="Comma 11 4 2 3" xfId="19658" xr:uid="{00000000-0005-0000-0000-000032170000}"/>
    <cellStyle name="Comma 11 4 2 4" xfId="19659" xr:uid="{00000000-0005-0000-0000-000033170000}"/>
    <cellStyle name="Comma 11 4 2 5" xfId="19660" xr:uid="{00000000-0005-0000-0000-000034170000}"/>
    <cellStyle name="Comma 11 4 3" xfId="2198" xr:uid="{00000000-0005-0000-0000-000035170000}"/>
    <cellStyle name="Comma 11 4 3 2" xfId="19661" xr:uid="{00000000-0005-0000-0000-000036170000}"/>
    <cellStyle name="Comma 11 4 3 3" xfId="19662" xr:uid="{00000000-0005-0000-0000-000037170000}"/>
    <cellStyle name="Comma 11 4 3 4" xfId="19663" xr:uid="{00000000-0005-0000-0000-000038170000}"/>
    <cellStyle name="Comma 11 4 4" xfId="2199" xr:uid="{00000000-0005-0000-0000-000039170000}"/>
    <cellStyle name="Comma 11 4 4 2" xfId="19664" xr:uid="{00000000-0005-0000-0000-00003A170000}"/>
    <cellStyle name="Comma 11 4 4 3" xfId="19665" xr:uid="{00000000-0005-0000-0000-00003B170000}"/>
    <cellStyle name="Comma 11 4 4 4" xfId="19666" xr:uid="{00000000-0005-0000-0000-00003C170000}"/>
    <cellStyle name="Comma 11 5" xfId="2200" xr:uid="{00000000-0005-0000-0000-00003D170000}"/>
    <cellStyle name="Comma 11 5 2" xfId="13018" xr:uid="{00000000-0005-0000-0000-00003E170000}"/>
    <cellStyle name="Comma 11 5 2 2" xfId="19667" xr:uid="{00000000-0005-0000-0000-00003F170000}"/>
    <cellStyle name="Comma 11 5 2 3" xfId="19668" xr:uid="{00000000-0005-0000-0000-000040170000}"/>
    <cellStyle name="Comma 11 5 2 4" xfId="19669" xr:uid="{00000000-0005-0000-0000-000041170000}"/>
    <cellStyle name="Comma 11 5 3" xfId="13019" xr:uid="{00000000-0005-0000-0000-000042170000}"/>
    <cellStyle name="Comma 11 5 4" xfId="13020" xr:uid="{00000000-0005-0000-0000-000043170000}"/>
    <cellStyle name="Comma 11 5 5" xfId="13021" xr:uid="{00000000-0005-0000-0000-000044170000}"/>
    <cellStyle name="Comma 11 5 6" xfId="19670" xr:uid="{00000000-0005-0000-0000-000045170000}"/>
    <cellStyle name="Comma 11 5 7" xfId="19671" xr:uid="{00000000-0005-0000-0000-000046170000}"/>
    <cellStyle name="Comma 11 6" xfId="13022" xr:uid="{00000000-0005-0000-0000-000047170000}"/>
    <cellStyle name="Comma 11 6 2" xfId="19672" xr:uid="{00000000-0005-0000-0000-000048170000}"/>
    <cellStyle name="Comma 11 6 3" xfId="19673" xr:uid="{00000000-0005-0000-0000-000049170000}"/>
    <cellStyle name="Comma 11 6 4" xfId="19674" xr:uid="{00000000-0005-0000-0000-00004A170000}"/>
    <cellStyle name="Comma 11 7" xfId="13023" xr:uid="{00000000-0005-0000-0000-00004B170000}"/>
    <cellStyle name="Comma 11 7 2" xfId="19675" xr:uid="{00000000-0005-0000-0000-00004C170000}"/>
    <cellStyle name="Comma 11 7 3" xfId="19676" xr:uid="{00000000-0005-0000-0000-00004D170000}"/>
    <cellStyle name="Comma 11 7 4" xfId="19677" xr:uid="{00000000-0005-0000-0000-00004E170000}"/>
    <cellStyle name="Comma 11 8" xfId="13024" xr:uid="{00000000-0005-0000-0000-00004F170000}"/>
    <cellStyle name="Comma 11 8 2" xfId="19678" xr:uid="{00000000-0005-0000-0000-000050170000}"/>
    <cellStyle name="Comma 11 8 3" xfId="19679" xr:uid="{00000000-0005-0000-0000-000051170000}"/>
    <cellStyle name="Comma 11 8 4" xfId="19680" xr:uid="{00000000-0005-0000-0000-000052170000}"/>
    <cellStyle name="Comma 11 9" xfId="13025" xr:uid="{00000000-0005-0000-0000-000053170000}"/>
    <cellStyle name="Comma 11 9 2" xfId="19681" xr:uid="{00000000-0005-0000-0000-000054170000}"/>
    <cellStyle name="Comma 12" xfId="1144" xr:uid="{00000000-0005-0000-0000-000055170000}"/>
    <cellStyle name="Comma 12 10" xfId="2201" xr:uid="{00000000-0005-0000-0000-000056170000}"/>
    <cellStyle name="Comma 12 11" xfId="13026" xr:uid="{00000000-0005-0000-0000-000057170000}"/>
    <cellStyle name="Comma 12 12" xfId="13027" xr:uid="{00000000-0005-0000-0000-000058170000}"/>
    <cellStyle name="Comma 12 13" xfId="13028" xr:uid="{00000000-0005-0000-0000-000059170000}"/>
    <cellStyle name="Comma 12 14" xfId="19682" xr:uid="{00000000-0005-0000-0000-00005A170000}"/>
    <cellStyle name="Comma 12 15" xfId="19683" xr:uid="{00000000-0005-0000-0000-00005B170000}"/>
    <cellStyle name="Comma 12 16" xfId="19684" xr:uid="{00000000-0005-0000-0000-00005C170000}"/>
    <cellStyle name="Comma 12 17" xfId="19685" xr:uid="{00000000-0005-0000-0000-00005D170000}"/>
    <cellStyle name="Comma 12 2" xfId="1145" xr:uid="{00000000-0005-0000-0000-00005E170000}"/>
    <cellStyle name="Comma 12 2 10" xfId="1146" xr:uid="{00000000-0005-0000-0000-00005F170000}"/>
    <cellStyle name="Comma 12 2 10 2" xfId="19686" xr:uid="{00000000-0005-0000-0000-000060170000}"/>
    <cellStyle name="Comma 12 2 10 3" xfId="19687" xr:uid="{00000000-0005-0000-0000-000061170000}"/>
    <cellStyle name="Comma 12 2 10 4" xfId="19688" xr:uid="{00000000-0005-0000-0000-000062170000}"/>
    <cellStyle name="Comma 12 2 11" xfId="13029" xr:uid="{00000000-0005-0000-0000-000063170000}"/>
    <cellStyle name="Comma 12 2 11 2" xfId="19689" xr:uid="{00000000-0005-0000-0000-000064170000}"/>
    <cellStyle name="Comma 12 2 11 3" xfId="19690" xr:uid="{00000000-0005-0000-0000-000065170000}"/>
    <cellStyle name="Comma 12 2 11 4" xfId="19691" xr:uid="{00000000-0005-0000-0000-000066170000}"/>
    <cellStyle name="Comma 12 2 12" xfId="13030" xr:uid="{00000000-0005-0000-0000-000067170000}"/>
    <cellStyle name="Comma 12 2 12 2" xfId="19692" xr:uid="{00000000-0005-0000-0000-000068170000}"/>
    <cellStyle name="Comma 12 2 12 3" xfId="19693" xr:uid="{00000000-0005-0000-0000-000069170000}"/>
    <cellStyle name="Comma 12 2 12 4" xfId="19694" xr:uid="{00000000-0005-0000-0000-00006A170000}"/>
    <cellStyle name="Comma 12 2 13" xfId="13031" xr:uid="{00000000-0005-0000-0000-00006B170000}"/>
    <cellStyle name="Comma 12 2 13 2" xfId="19695" xr:uid="{00000000-0005-0000-0000-00006C170000}"/>
    <cellStyle name="Comma 12 2 13 3" xfId="19696" xr:uid="{00000000-0005-0000-0000-00006D170000}"/>
    <cellStyle name="Comma 12 2 13 4" xfId="19697" xr:uid="{00000000-0005-0000-0000-00006E170000}"/>
    <cellStyle name="Comma 12 2 14" xfId="13032" xr:uid="{00000000-0005-0000-0000-00006F170000}"/>
    <cellStyle name="Comma 12 2 15" xfId="13033" xr:uid="{00000000-0005-0000-0000-000070170000}"/>
    <cellStyle name="Comma 12 2 16" xfId="19698" xr:uid="{00000000-0005-0000-0000-000071170000}"/>
    <cellStyle name="Comma 12 2 2" xfId="1147" xr:uid="{00000000-0005-0000-0000-000072170000}"/>
    <cellStyle name="Comma 12 2 2 2" xfId="2202" xr:uid="{00000000-0005-0000-0000-000073170000}"/>
    <cellStyle name="Comma 12 2 2 2 2" xfId="2203" xr:uid="{00000000-0005-0000-0000-000074170000}"/>
    <cellStyle name="Comma 12 2 2 2 2 2" xfId="2204" xr:uid="{00000000-0005-0000-0000-000075170000}"/>
    <cellStyle name="Comma 12 2 2 2 2 2 2" xfId="2205" xr:uid="{00000000-0005-0000-0000-000076170000}"/>
    <cellStyle name="Comma 12 2 2 2 2 2 2 2" xfId="2206" xr:uid="{00000000-0005-0000-0000-000077170000}"/>
    <cellStyle name="Comma 12 2 2 2 2 2 2 3" xfId="2207" xr:uid="{00000000-0005-0000-0000-000078170000}"/>
    <cellStyle name="Comma 12 2 2 2 2 2 2 4" xfId="2208" xr:uid="{00000000-0005-0000-0000-000079170000}"/>
    <cellStyle name="Comma 12 2 2 2 2 3" xfId="2209" xr:uid="{00000000-0005-0000-0000-00007A170000}"/>
    <cellStyle name="Comma 12 2 2 2 2 3 2" xfId="2210" xr:uid="{00000000-0005-0000-0000-00007B170000}"/>
    <cellStyle name="Comma 12 2 2 2 2 3 3" xfId="2211" xr:uid="{00000000-0005-0000-0000-00007C170000}"/>
    <cellStyle name="Comma 12 2 2 2 2 3 4" xfId="2212" xr:uid="{00000000-0005-0000-0000-00007D170000}"/>
    <cellStyle name="Comma 12 2 2 2 2 4" xfId="19699" xr:uid="{00000000-0005-0000-0000-00007E170000}"/>
    <cellStyle name="Comma 12 2 2 2 3" xfId="2213" xr:uid="{00000000-0005-0000-0000-00007F170000}"/>
    <cellStyle name="Comma 12 2 2 2 3 2" xfId="2214" xr:uid="{00000000-0005-0000-0000-000080170000}"/>
    <cellStyle name="Comma 12 2 2 2 3 3" xfId="2215" xr:uid="{00000000-0005-0000-0000-000081170000}"/>
    <cellStyle name="Comma 12 2 2 2 3 4" xfId="2216" xr:uid="{00000000-0005-0000-0000-000082170000}"/>
    <cellStyle name="Comma 12 2 2 2 4" xfId="13034" xr:uid="{00000000-0005-0000-0000-000083170000}"/>
    <cellStyle name="Comma 12 2 2 2 4 2" xfId="19700" xr:uid="{00000000-0005-0000-0000-000084170000}"/>
    <cellStyle name="Comma 12 2 2 2 4 3" xfId="19701" xr:uid="{00000000-0005-0000-0000-000085170000}"/>
    <cellStyle name="Comma 12 2 2 2 4 4" xfId="19702" xr:uid="{00000000-0005-0000-0000-000086170000}"/>
    <cellStyle name="Comma 12 2 2 2 5" xfId="19703" xr:uid="{00000000-0005-0000-0000-000087170000}"/>
    <cellStyle name="Comma 12 2 2 2 6" xfId="19704" xr:uid="{00000000-0005-0000-0000-000088170000}"/>
    <cellStyle name="Comma 12 2 2 2 7" xfId="19705" xr:uid="{00000000-0005-0000-0000-000089170000}"/>
    <cellStyle name="Comma 12 2 2 3" xfId="2217" xr:uid="{00000000-0005-0000-0000-00008A170000}"/>
    <cellStyle name="Comma 12 2 2 3 2" xfId="2218" xr:uid="{00000000-0005-0000-0000-00008B170000}"/>
    <cellStyle name="Comma 12 2 2 3 2 2" xfId="2219" xr:uid="{00000000-0005-0000-0000-00008C170000}"/>
    <cellStyle name="Comma 12 2 2 3 2 3" xfId="2220" xr:uid="{00000000-0005-0000-0000-00008D170000}"/>
    <cellStyle name="Comma 12 2 2 3 2 4" xfId="2221" xr:uid="{00000000-0005-0000-0000-00008E170000}"/>
    <cellStyle name="Comma 12 2 2 3 3" xfId="19706" xr:uid="{00000000-0005-0000-0000-00008F170000}"/>
    <cellStyle name="Comma 12 2 2 3 4" xfId="19707" xr:uid="{00000000-0005-0000-0000-000090170000}"/>
    <cellStyle name="Comma 12 2 2 4" xfId="2222" xr:uid="{00000000-0005-0000-0000-000091170000}"/>
    <cellStyle name="Comma 12 2 2 4 2" xfId="2223" xr:uid="{00000000-0005-0000-0000-000092170000}"/>
    <cellStyle name="Comma 12 2 2 4 3" xfId="2224" xr:uid="{00000000-0005-0000-0000-000093170000}"/>
    <cellStyle name="Comma 12 2 2 4 4" xfId="2225" xr:uid="{00000000-0005-0000-0000-000094170000}"/>
    <cellStyle name="Comma 12 2 2 5" xfId="13035" xr:uid="{00000000-0005-0000-0000-000095170000}"/>
    <cellStyle name="Comma 12 2 2 5 2" xfId="13036" xr:uid="{00000000-0005-0000-0000-000096170000}"/>
    <cellStyle name="Comma 12 2 2 5 3" xfId="13037" xr:uid="{00000000-0005-0000-0000-000097170000}"/>
    <cellStyle name="Comma 12 2 2 5 4" xfId="13038" xr:uid="{00000000-0005-0000-0000-000098170000}"/>
    <cellStyle name="Comma 12 2 2 5 5" xfId="13039" xr:uid="{00000000-0005-0000-0000-000099170000}"/>
    <cellStyle name="Comma 12 2 3" xfId="1148" xr:uid="{00000000-0005-0000-0000-00009A170000}"/>
    <cellStyle name="Comma 12 2 4" xfId="1149" xr:uid="{00000000-0005-0000-0000-00009B170000}"/>
    <cellStyle name="Comma 12 2 5" xfId="1150" xr:uid="{00000000-0005-0000-0000-00009C170000}"/>
    <cellStyle name="Comma 12 2 5 2" xfId="1151" xr:uid="{00000000-0005-0000-0000-00009D170000}"/>
    <cellStyle name="Comma 12 2 5 3" xfId="1152" xr:uid="{00000000-0005-0000-0000-00009E170000}"/>
    <cellStyle name="Comma 12 2 6" xfId="1153" xr:uid="{00000000-0005-0000-0000-00009F170000}"/>
    <cellStyle name="Comma 12 2 7" xfId="1154" xr:uid="{00000000-0005-0000-0000-0000A0170000}"/>
    <cellStyle name="Comma 12 2 8" xfId="1155" xr:uid="{00000000-0005-0000-0000-0000A1170000}"/>
    <cellStyle name="Comma 12 2 8 2" xfId="19708" xr:uid="{00000000-0005-0000-0000-0000A2170000}"/>
    <cellStyle name="Comma 12 2 8 3" xfId="19709" xr:uid="{00000000-0005-0000-0000-0000A3170000}"/>
    <cellStyle name="Comma 12 2 8 4" xfId="19710" xr:uid="{00000000-0005-0000-0000-0000A4170000}"/>
    <cellStyle name="Comma 12 2 9" xfId="1156" xr:uid="{00000000-0005-0000-0000-0000A5170000}"/>
    <cellStyle name="Comma 12 2 9 2" xfId="19711" xr:uid="{00000000-0005-0000-0000-0000A6170000}"/>
    <cellStyle name="Comma 12 2 9 3" xfId="19712" xr:uid="{00000000-0005-0000-0000-0000A7170000}"/>
    <cellStyle name="Comma 12 2 9 4" xfId="19713" xr:uid="{00000000-0005-0000-0000-0000A8170000}"/>
    <cellStyle name="Comma 12 3" xfId="1157" xr:uid="{00000000-0005-0000-0000-0000A9170000}"/>
    <cellStyle name="Comma 12 3 2" xfId="10023" xr:uid="{00000000-0005-0000-0000-0000AA170000}"/>
    <cellStyle name="Comma 12 3 2 2" xfId="10024" xr:uid="{00000000-0005-0000-0000-0000AB170000}"/>
    <cellStyle name="Comma 12 3 2 2 2" xfId="19714" xr:uid="{00000000-0005-0000-0000-0000AC170000}"/>
    <cellStyle name="Comma 12 3 2 3" xfId="10025" xr:uid="{00000000-0005-0000-0000-0000AD170000}"/>
    <cellStyle name="Comma 12 3 2 4" xfId="10026" xr:uid="{00000000-0005-0000-0000-0000AE170000}"/>
    <cellStyle name="Comma 12 3 2 5" xfId="10027" xr:uid="{00000000-0005-0000-0000-0000AF170000}"/>
    <cellStyle name="Comma 12 3 2 6" xfId="19715" xr:uid="{00000000-0005-0000-0000-0000B0170000}"/>
    <cellStyle name="Comma 12 3 3" xfId="10028" xr:uid="{00000000-0005-0000-0000-0000B1170000}"/>
    <cellStyle name="Comma 12 3 3 2" xfId="13040" xr:uid="{00000000-0005-0000-0000-0000B2170000}"/>
    <cellStyle name="Comma 12 3 3 3" xfId="13041" xr:uid="{00000000-0005-0000-0000-0000B3170000}"/>
    <cellStyle name="Comma 12 3 3 4" xfId="13042" xr:uid="{00000000-0005-0000-0000-0000B4170000}"/>
    <cellStyle name="Comma 12 3 4" xfId="10029" xr:uid="{00000000-0005-0000-0000-0000B5170000}"/>
    <cellStyle name="Comma 12 3 4 2" xfId="13043" xr:uid="{00000000-0005-0000-0000-0000B6170000}"/>
    <cellStyle name="Comma 12 3 4 2 2" xfId="13044" xr:uid="{00000000-0005-0000-0000-0000B7170000}"/>
    <cellStyle name="Comma 12 3 4 2 3" xfId="13045" xr:uid="{00000000-0005-0000-0000-0000B8170000}"/>
    <cellStyle name="Comma 12 3 4 2 4" xfId="13046" xr:uid="{00000000-0005-0000-0000-0000B9170000}"/>
    <cellStyle name="Comma 12 3 4 3" xfId="13047" xr:uid="{00000000-0005-0000-0000-0000BA170000}"/>
    <cellStyle name="Comma 12 3 4 4" xfId="13048" xr:uid="{00000000-0005-0000-0000-0000BB170000}"/>
    <cellStyle name="Comma 12 3 4 5" xfId="13049" xr:uid="{00000000-0005-0000-0000-0000BC170000}"/>
    <cellStyle name="Comma 12 3 5" xfId="10030" xr:uid="{00000000-0005-0000-0000-0000BD170000}"/>
    <cellStyle name="Comma 12 3 5 2" xfId="19716" xr:uid="{00000000-0005-0000-0000-0000BE170000}"/>
    <cellStyle name="Comma 12 3 6" xfId="13050" xr:uid="{00000000-0005-0000-0000-0000BF170000}"/>
    <cellStyle name="Comma 12 3 7" xfId="13051" xr:uid="{00000000-0005-0000-0000-0000C0170000}"/>
    <cellStyle name="Comma 12 4" xfId="1158" xr:uid="{00000000-0005-0000-0000-0000C1170000}"/>
    <cellStyle name="Comma 12 4 2" xfId="2226" xr:uid="{00000000-0005-0000-0000-0000C2170000}"/>
    <cellStyle name="Comma 12 4 2 2" xfId="13052" xr:uid="{00000000-0005-0000-0000-0000C3170000}"/>
    <cellStyle name="Comma 12 4 3" xfId="2227" xr:uid="{00000000-0005-0000-0000-0000C4170000}"/>
    <cellStyle name="Comma 12 4 3 2" xfId="13053" xr:uid="{00000000-0005-0000-0000-0000C5170000}"/>
    <cellStyle name="Comma 12 4 4" xfId="2228" xr:uid="{00000000-0005-0000-0000-0000C6170000}"/>
    <cellStyle name="Comma 12 4 4 2" xfId="13054" xr:uid="{00000000-0005-0000-0000-0000C7170000}"/>
    <cellStyle name="Comma 12 4 5" xfId="10031" xr:uid="{00000000-0005-0000-0000-0000C8170000}"/>
    <cellStyle name="Comma 12 4 5 2" xfId="19717" xr:uid="{00000000-0005-0000-0000-0000C9170000}"/>
    <cellStyle name="Comma 12 4 6" xfId="13055" xr:uid="{00000000-0005-0000-0000-0000CA170000}"/>
    <cellStyle name="Comma 12 4 7" xfId="19718" xr:uid="{00000000-0005-0000-0000-0000CB170000}"/>
    <cellStyle name="Comma 12 4 8" xfId="19719" xr:uid="{00000000-0005-0000-0000-0000CC170000}"/>
    <cellStyle name="Comma 12 5" xfId="1159" xr:uid="{00000000-0005-0000-0000-0000CD170000}"/>
    <cellStyle name="Comma 12 5 2" xfId="13056" xr:uid="{00000000-0005-0000-0000-0000CE170000}"/>
    <cellStyle name="Comma 12 5 3" xfId="13057" xr:uid="{00000000-0005-0000-0000-0000CF170000}"/>
    <cellStyle name="Comma 12 5 4" xfId="13058" xr:uid="{00000000-0005-0000-0000-0000D0170000}"/>
    <cellStyle name="Comma 12 6" xfId="1160" xr:uid="{00000000-0005-0000-0000-0000D1170000}"/>
    <cellStyle name="Comma 12 6 2" xfId="13059" xr:uid="{00000000-0005-0000-0000-0000D2170000}"/>
    <cellStyle name="Comma 12 6 3" xfId="19720" xr:uid="{00000000-0005-0000-0000-0000D3170000}"/>
    <cellStyle name="Comma 12 6 4" xfId="19721" xr:uid="{00000000-0005-0000-0000-0000D4170000}"/>
    <cellStyle name="Comma 12 7" xfId="2229" xr:uid="{00000000-0005-0000-0000-0000D5170000}"/>
    <cellStyle name="Comma 12 7 2" xfId="13060" xr:uid="{00000000-0005-0000-0000-0000D6170000}"/>
    <cellStyle name="Comma 12 7 3" xfId="13061" xr:uid="{00000000-0005-0000-0000-0000D7170000}"/>
    <cellStyle name="Comma 12 8" xfId="2230" xr:uid="{00000000-0005-0000-0000-0000D8170000}"/>
    <cellStyle name="Comma 12 8 2" xfId="13062" xr:uid="{00000000-0005-0000-0000-0000D9170000}"/>
    <cellStyle name="Comma 12 9" xfId="2231" xr:uid="{00000000-0005-0000-0000-0000DA170000}"/>
    <cellStyle name="Comma 12 9 2" xfId="13063" xr:uid="{00000000-0005-0000-0000-0000DB170000}"/>
    <cellStyle name="Comma 13" xfId="1161" xr:uid="{00000000-0005-0000-0000-0000DC170000}"/>
    <cellStyle name="Comma 13 10" xfId="2232" xr:uid="{00000000-0005-0000-0000-0000DD170000}"/>
    <cellStyle name="Comma 13 10 2" xfId="13064" xr:uid="{00000000-0005-0000-0000-0000DE170000}"/>
    <cellStyle name="Comma 13 10 3" xfId="13065" xr:uid="{00000000-0005-0000-0000-0000DF170000}"/>
    <cellStyle name="Comma 13 10 4" xfId="13066" xr:uid="{00000000-0005-0000-0000-0000E0170000}"/>
    <cellStyle name="Comma 13 10 5" xfId="19722" xr:uid="{00000000-0005-0000-0000-0000E1170000}"/>
    <cellStyle name="Comma 13 11" xfId="19723" xr:uid="{00000000-0005-0000-0000-0000E2170000}"/>
    <cellStyle name="Comma 13 2" xfId="1162" xr:uid="{00000000-0005-0000-0000-0000E3170000}"/>
    <cellStyle name="Comma 13 2 2" xfId="2233" xr:uid="{00000000-0005-0000-0000-0000E4170000}"/>
    <cellStyle name="Comma 13 2 2 2" xfId="13067" xr:uid="{00000000-0005-0000-0000-0000E5170000}"/>
    <cellStyle name="Comma 13 2 2 2 2" xfId="19724" xr:uid="{00000000-0005-0000-0000-0000E6170000}"/>
    <cellStyle name="Comma 13 2 2 2 3" xfId="19725" xr:uid="{00000000-0005-0000-0000-0000E7170000}"/>
    <cellStyle name="Comma 13 2 2 2 4" xfId="19726" xr:uid="{00000000-0005-0000-0000-0000E8170000}"/>
    <cellStyle name="Comma 13 2 2 3" xfId="13068" xr:uid="{00000000-0005-0000-0000-0000E9170000}"/>
    <cellStyle name="Comma 13 2 2 3 2" xfId="19727" xr:uid="{00000000-0005-0000-0000-0000EA170000}"/>
    <cellStyle name="Comma 13 2 2 3 3" xfId="19728" xr:uid="{00000000-0005-0000-0000-0000EB170000}"/>
    <cellStyle name="Comma 13 2 2 3 4" xfId="19729" xr:uid="{00000000-0005-0000-0000-0000EC170000}"/>
    <cellStyle name="Comma 13 2 2 4" xfId="13069" xr:uid="{00000000-0005-0000-0000-0000ED170000}"/>
    <cellStyle name="Comma 13 2 2 4 2" xfId="19730" xr:uid="{00000000-0005-0000-0000-0000EE170000}"/>
    <cellStyle name="Comma 13 2 2 4 3" xfId="19731" xr:uid="{00000000-0005-0000-0000-0000EF170000}"/>
    <cellStyle name="Comma 13 2 2 4 4" xfId="19732" xr:uid="{00000000-0005-0000-0000-0000F0170000}"/>
    <cellStyle name="Comma 13 2 2 5" xfId="19733" xr:uid="{00000000-0005-0000-0000-0000F1170000}"/>
    <cellStyle name="Comma 13 2 2 6" xfId="19734" xr:uid="{00000000-0005-0000-0000-0000F2170000}"/>
    <cellStyle name="Comma 13 2 2 7" xfId="19735" xr:uid="{00000000-0005-0000-0000-0000F3170000}"/>
    <cellStyle name="Comma 13 2 2 8" xfId="19736" xr:uid="{00000000-0005-0000-0000-0000F4170000}"/>
    <cellStyle name="Comma 13 2 2 9" xfId="19737" xr:uid="{00000000-0005-0000-0000-0000F5170000}"/>
    <cellStyle name="Comma 13 2 3" xfId="13070" xr:uid="{00000000-0005-0000-0000-0000F6170000}"/>
    <cellStyle name="Comma 13 2 3 2" xfId="13071" xr:uid="{00000000-0005-0000-0000-0000F7170000}"/>
    <cellStyle name="Comma 13 2 3 3" xfId="13072" xr:uid="{00000000-0005-0000-0000-0000F8170000}"/>
    <cellStyle name="Comma 13 2 3 4" xfId="13073" xr:uid="{00000000-0005-0000-0000-0000F9170000}"/>
    <cellStyle name="Comma 13 2 3 5" xfId="13074" xr:uid="{00000000-0005-0000-0000-0000FA170000}"/>
    <cellStyle name="Comma 13 2 3 6" xfId="13075" xr:uid="{00000000-0005-0000-0000-0000FB170000}"/>
    <cellStyle name="Comma 13 2 4" xfId="13076" xr:uid="{00000000-0005-0000-0000-0000FC170000}"/>
    <cellStyle name="Comma 13 2 4 2" xfId="19738" xr:uid="{00000000-0005-0000-0000-0000FD170000}"/>
    <cellStyle name="Comma 13 2 4 3" xfId="19739" xr:uid="{00000000-0005-0000-0000-0000FE170000}"/>
    <cellStyle name="Comma 13 2 4 4" xfId="19740" xr:uid="{00000000-0005-0000-0000-0000FF170000}"/>
    <cellStyle name="Comma 13 2 5" xfId="13077" xr:uid="{00000000-0005-0000-0000-000000180000}"/>
    <cellStyle name="Comma 13 2 5 2" xfId="19741" xr:uid="{00000000-0005-0000-0000-000001180000}"/>
    <cellStyle name="Comma 13 2 5 3" xfId="19742" xr:uid="{00000000-0005-0000-0000-000002180000}"/>
    <cellStyle name="Comma 13 2 5 4" xfId="19743" xr:uid="{00000000-0005-0000-0000-000003180000}"/>
    <cellStyle name="Comma 13 2 6" xfId="19744" xr:uid="{00000000-0005-0000-0000-000004180000}"/>
    <cellStyle name="Comma 13 2 7" xfId="19745" xr:uid="{00000000-0005-0000-0000-000005180000}"/>
    <cellStyle name="Comma 13 3" xfId="1163" xr:uid="{00000000-0005-0000-0000-000006180000}"/>
    <cellStyle name="Comma 13 3 2" xfId="13078" xr:uid="{00000000-0005-0000-0000-000007180000}"/>
    <cellStyle name="Comma 13 3 2 2" xfId="13079" xr:uid="{00000000-0005-0000-0000-000008180000}"/>
    <cellStyle name="Comma 13 3 2 3" xfId="13080" xr:uid="{00000000-0005-0000-0000-000009180000}"/>
    <cellStyle name="Comma 13 3 2 4" xfId="13081" xr:uid="{00000000-0005-0000-0000-00000A180000}"/>
    <cellStyle name="Comma 13 3 2 5" xfId="13082" xr:uid="{00000000-0005-0000-0000-00000B180000}"/>
    <cellStyle name="Comma 13 3 3" xfId="13083" xr:uid="{00000000-0005-0000-0000-00000C180000}"/>
    <cellStyle name="Comma 13 3 4" xfId="13084" xr:uid="{00000000-0005-0000-0000-00000D180000}"/>
    <cellStyle name="Comma 13 3 5" xfId="19746" xr:uid="{00000000-0005-0000-0000-00000E180000}"/>
    <cellStyle name="Comma 13 3 6" xfId="19747" xr:uid="{00000000-0005-0000-0000-00000F180000}"/>
    <cellStyle name="Comma 13 3 7" xfId="19748" xr:uid="{00000000-0005-0000-0000-000010180000}"/>
    <cellStyle name="Comma 13 4" xfId="1164" xr:uid="{00000000-0005-0000-0000-000011180000}"/>
    <cellStyle name="Comma 13 4 2" xfId="13085" xr:uid="{00000000-0005-0000-0000-000012180000}"/>
    <cellStyle name="Comma 13 4 3" xfId="13086" xr:uid="{00000000-0005-0000-0000-000013180000}"/>
    <cellStyle name="Comma 13 4 4" xfId="13087" xr:uid="{00000000-0005-0000-0000-000014180000}"/>
    <cellStyle name="Comma 13 4 5" xfId="19749" xr:uid="{00000000-0005-0000-0000-000015180000}"/>
    <cellStyle name="Comma 13 4 6" xfId="19750" xr:uid="{00000000-0005-0000-0000-000016180000}"/>
    <cellStyle name="Comma 13 4 7" xfId="19751" xr:uid="{00000000-0005-0000-0000-000017180000}"/>
    <cellStyle name="Comma 13 5" xfId="13088" xr:uid="{00000000-0005-0000-0000-000018180000}"/>
    <cellStyle name="Comma 13 5 2" xfId="13089" xr:uid="{00000000-0005-0000-0000-000019180000}"/>
    <cellStyle name="Comma 13 5 3" xfId="13090" xr:uid="{00000000-0005-0000-0000-00001A180000}"/>
    <cellStyle name="Comma 13 5 4" xfId="13091" xr:uid="{00000000-0005-0000-0000-00001B180000}"/>
    <cellStyle name="Comma 13 5 5" xfId="19752" xr:uid="{00000000-0005-0000-0000-00001C180000}"/>
    <cellStyle name="Comma 13 5 6" xfId="19753" xr:uid="{00000000-0005-0000-0000-00001D180000}"/>
    <cellStyle name="Comma 13 5 7" xfId="19754" xr:uid="{00000000-0005-0000-0000-00001E180000}"/>
    <cellStyle name="Comma 13 6" xfId="13092" xr:uid="{00000000-0005-0000-0000-00001F180000}"/>
    <cellStyle name="Comma 13 6 2" xfId="19755" xr:uid="{00000000-0005-0000-0000-000020180000}"/>
    <cellStyle name="Comma 13 6 3" xfId="19756" xr:uid="{00000000-0005-0000-0000-000021180000}"/>
    <cellStyle name="Comma 13 6 4" xfId="19757" xr:uid="{00000000-0005-0000-0000-000022180000}"/>
    <cellStyle name="Comma 13 7" xfId="13093" xr:uid="{00000000-0005-0000-0000-000023180000}"/>
    <cellStyle name="Comma 13 7 2" xfId="19758" xr:uid="{00000000-0005-0000-0000-000024180000}"/>
    <cellStyle name="Comma 13 7 3" xfId="19759" xr:uid="{00000000-0005-0000-0000-000025180000}"/>
    <cellStyle name="Comma 13 7 4" xfId="19760" xr:uid="{00000000-0005-0000-0000-000026180000}"/>
    <cellStyle name="Comma 13 8" xfId="13094" xr:uid="{00000000-0005-0000-0000-000027180000}"/>
    <cellStyle name="Comma 13 8 2" xfId="19761" xr:uid="{00000000-0005-0000-0000-000028180000}"/>
    <cellStyle name="Comma 13 8 3" xfId="19762" xr:uid="{00000000-0005-0000-0000-000029180000}"/>
    <cellStyle name="Comma 13 8 4" xfId="19763" xr:uid="{00000000-0005-0000-0000-00002A180000}"/>
    <cellStyle name="Comma 13 9" xfId="13095" xr:uid="{00000000-0005-0000-0000-00002B180000}"/>
    <cellStyle name="Comma 14" xfId="1165" xr:uid="{00000000-0005-0000-0000-00002C180000}"/>
    <cellStyle name="Comma 14 10" xfId="19764" xr:uid="{00000000-0005-0000-0000-00002D180000}"/>
    <cellStyle name="Comma 14 11" xfId="19765" xr:uid="{00000000-0005-0000-0000-00002E180000}"/>
    <cellStyle name="Comma 14 12" xfId="19766" xr:uid="{00000000-0005-0000-0000-00002F180000}"/>
    <cellStyle name="Comma 14 13" xfId="19767" xr:uid="{00000000-0005-0000-0000-000030180000}"/>
    <cellStyle name="Comma 14 14" xfId="19768" xr:uid="{00000000-0005-0000-0000-000031180000}"/>
    <cellStyle name="Comma 14 15" xfId="19769" xr:uid="{00000000-0005-0000-0000-000032180000}"/>
    <cellStyle name="Comma 14 16" xfId="19770" xr:uid="{00000000-0005-0000-0000-000033180000}"/>
    <cellStyle name="Comma 14 2" xfId="1166" xr:uid="{00000000-0005-0000-0000-000034180000}"/>
    <cellStyle name="Comma 14 2 10" xfId="2234" xr:uid="{00000000-0005-0000-0000-000035180000}"/>
    <cellStyle name="Comma 14 2 11" xfId="13096" xr:uid="{00000000-0005-0000-0000-000036180000}"/>
    <cellStyle name="Comma 14 2 2" xfId="2235" xr:uid="{00000000-0005-0000-0000-000037180000}"/>
    <cellStyle name="Comma 14 2 2 2" xfId="2236" xr:uid="{00000000-0005-0000-0000-000038180000}"/>
    <cellStyle name="Comma 14 2 2 2 2" xfId="2237" xr:uid="{00000000-0005-0000-0000-000039180000}"/>
    <cellStyle name="Comma 14 2 2 2 2 2" xfId="2238" xr:uid="{00000000-0005-0000-0000-00003A180000}"/>
    <cellStyle name="Comma 14 2 2 2 2 3" xfId="2239" xr:uid="{00000000-0005-0000-0000-00003B180000}"/>
    <cellStyle name="Comma 14 2 2 2 3" xfId="2240" xr:uid="{00000000-0005-0000-0000-00003C180000}"/>
    <cellStyle name="Comma 14 2 2 2 3 2" xfId="2241" xr:uid="{00000000-0005-0000-0000-00003D180000}"/>
    <cellStyle name="Comma 14 2 2 2 3 3" xfId="2242" xr:uid="{00000000-0005-0000-0000-00003E180000}"/>
    <cellStyle name="Comma 14 2 2 2 4" xfId="2243" xr:uid="{00000000-0005-0000-0000-00003F180000}"/>
    <cellStyle name="Comma 14 2 2 2 4 2" xfId="2244" xr:uid="{00000000-0005-0000-0000-000040180000}"/>
    <cellStyle name="Comma 14 2 2 2 4 3" xfId="2245" xr:uid="{00000000-0005-0000-0000-000041180000}"/>
    <cellStyle name="Comma 14 2 2 2 5" xfId="2246" xr:uid="{00000000-0005-0000-0000-000042180000}"/>
    <cellStyle name="Comma 14 2 2 2 6" xfId="2247" xr:uid="{00000000-0005-0000-0000-000043180000}"/>
    <cellStyle name="Comma 14 2 2 2 7" xfId="2248" xr:uid="{00000000-0005-0000-0000-000044180000}"/>
    <cellStyle name="Comma 14 2 2 3" xfId="2249" xr:uid="{00000000-0005-0000-0000-000045180000}"/>
    <cellStyle name="Comma 14 2 2 3 2" xfId="2250" xr:uid="{00000000-0005-0000-0000-000046180000}"/>
    <cellStyle name="Comma 14 2 2 3 3" xfId="2251" xr:uid="{00000000-0005-0000-0000-000047180000}"/>
    <cellStyle name="Comma 14 2 2 4" xfId="2252" xr:uid="{00000000-0005-0000-0000-000048180000}"/>
    <cellStyle name="Comma 14 2 2 4 2" xfId="2253" xr:uid="{00000000-0005-0000-0000-000049180000}"/>
    <cellStyle name="Comma 14 2 2 4 3" xfId="2254" xr:uid="{00000000-0005-0000-0000-00004A180000}"/>
    <cellStyle name="Comma 14 2 2 5" xfId="2255" xr:uid="{00000000-0005-0000-0000-00004B180000}"/>
    <cellStyle name="Comma 14 2 2 5 2" xfId="2256" xr:uid="{00000000-0005-0000-0000-00004C180000}"/>
    <cellStyle name="Comma 14 2 2 5 3" xfId="2257" xr:uid="{00000000-0005-0000-0000-00004D180000}"/>
    <cellStyle name="Comma 14 2 2 6" xfId="2258" xr:uid="{00000000-0005-0000-0000-00004E180000}"/>
    <cellStyle name="Comma 14 2 2 7" xfId="2259" xr:uid="{00000000-0005-0000-0000-00004F180000}"/>
    <cellStyle name="Comma 14 2 2 8" xfId="2260" xr:uid="{00000000-0005-0000-0000-000050180000}"/>
    <cellStyle name="Comma 14 2 3" xfId="2261" xr:uid="{00000000-0005-0000-0000-000051180000}"/>
    <cellStyle name="Comma 14 2 3 2" xfId="2262" xr:uid="{00000000-0005-0000-0000-000052180000}"/>
    <cellStyle name="Comma 14 2 3 2 2" xfId="2263" xr:uid="{00000000-0005-0000-0000-000053180000}"/>
    <cellStyle name="Comma 14 2 3 2 3" xfId="2264" xr:uid="{00000000-0005-0000-0000-000054180000}"/>
    <cellStyle name="Comma 14 2 3 3" xfId="2265" xr:uid="{00000000-0005-0000-0000-000055180000}"/>
    <cellStyle name="Comma 14 2 3 3 2" xfId="2266" xr:uid="{00000000-0005-0000-0000-000056180000}"/>
    <cellStyle name="Comma 14 2 3 3 3" xfId="2267" xr:uid="{00000000-0005-0000-0000-000057180000}"/>
    <cellStyle name="Comma 14 2 3 4" xfId="2268" xr:uid="{00000000-0005-0000-0000-000058180000}"/>
    <cellStyle name="Comma 14 2 3 4 2" xfId="2269" xr:uid="{00000000-0005-0000-0000-000059180000}"/>
    <cellStyle name="Comma 14 2 3 4 3" xfId="2270" xr:uid="{00000000-0005-0000-0000-00005A180000}"/>
    <cellStyle name="Comma 14 2 3 5" xfId="2271" xr:uid="{00000000-0005-0000-0000-00005B180000}"/>
    <cellStyle name="Comma 14 2 3 6" xfId="2272" xr:uid="{00000000-0005-0000-0000-00005C180000}"/>
    <cellStyle name="Comma 14 2 3 7" xfId="2273" xr:uid="{00000000-0005-0000-0000-00005D180000}"/>
    <cellStyle name="Comma 14 2 4" xfId="2274" xr:uid="{00000000-0005-0000-0000-00005E180000}"/>
    <cellStyle name="Comma 14 2 4 2" xfId="2275" xr:uid="{00000000-0005-0000-0000-00005F180000}"/>
    <cellStyle name="Comma 14 2 4 3" xfId="2276" xr:uid="{00000000-0005-0000-0000-000060180000}"/>
    <cellStyle name="Comma 14 2 4 4" xfId="19771" xr:uid="{00000000-0005-0000-0000-000061180000}"/>
    <cellStyle name="Comma 14 2 5" xfId="2277" xr:uid="{00000000-0005-0000-0000-000062180000}"/>
    <cellStyle name="Comma 14 2 5 2" xfId="2278" xr:uid="{00000000-0005-0000-0000-000063180000}"/>
    <cellStyle name="Comma 14 2 5 3" xfId="2279" xr:uid="{00000000-0005-0000-0000-000064180000}"/>
    <cellStyle name="Comma 14 2 6" xfId="2280" xr:uid="{00000000-0005-0000-0000-000065180000}"/>
    <cellStyle name="Comma 14 2 6 2" xfId="2281" xr:uid="{00000000-0005-0000-0000-000066180000}"/>
    <cellStyle name="Comma 14 2 6 3" xfId="2282" xr:uid="{00000000-0005-0000-0000-000067180000}"/>
    <cellStyle name="Comma 14 2 7" xfId="2283" xr:uid="{00000000-0005-0000-0000-000068180000}"/>
    <cellStyle name="Comma 14 2 7 2" xfId="2284" xr:uid="{00000000-0005-0000-0000-000069180000}"/>
    <cellStyle name="Comma 14 2 7 3" xfId="2285" xr:uid="{00000000-0005-0000-0000-00006A180000}"/>
    <cellStyle name="Comma 14 2 8" xfId="2286" xr:uid="{00000000-0005-0000-0000-00006B180000}"/>
    <cellStyle name="Comma 14 2 9" xfId="2287" xr:uid="{00000000-0005-0000-0000-00006C180000}"/>
    <cellStyle name="Comma 14 3" xfId="1167" xr:uid="{00000000-0005-0000-0000-00006D180000}"/>
    <cellStyle name="Comma 14 3 2" xfId="2288" xr:uid="{00000000-0005-0000-0000-00006E180000}"/>
    <cellStyle name="Comma 14 3 2 2" xfId="10032" xr:uid="{00000000-0005-0000-0000-00006F180000}"/>
    <cellStyle name="Comma 14 3 2 2 2" xfId="10033" xr:uid="{00000000-0005-0000-0000-000070180000}"/>
    <cellStyle name="Comma 14 3 2 2 2 2" xfId="19772" xr:uid="{00000000-0005-0000-0000-000071180000}"/>
    <cellStyle name="Comma 14 3 2 2 3" xfId="19773" xr:uid="{00000000-0005-0000-0000-000072180000}"/>
    <cellStyle name="Comma 14 3 2 3" xfId="13097" xr:uid="{00000000-0005-0000-0000-000073180000}"/>
    <cellStyle name="Comma 14 3 3" xfId="2289" xr:uid="{00000000-0005-0000-0000-000074180000}"/>
    <cellStyle name="Comma 14 3 3 2" xfId="19774" xr:uid="{00000000-0005-0000-0000-000075180000}"/>
    <cellStyle name="Comma 14 3 3 3" xfId="19775" xr:uid="{00000000-0005-0000-0000-000076180000}"/>
    <cellStyle name="Comma 14 3 3 4" xfId="19776" xr:uid="{00000000-0005-0000-0000-000077180000}"/>
    <cellStyle name="Comma 14 3 4" xfId="2290" xr:uid="{00000000-0005-0000-0000-000078180000}"/>
    <cellStyle name="Comma 14 3 4 2" xfId="19777" xr:uid="{00000000-0005-0000-0000-000079180000}"/>
    <cellStyle name="Comma 14 3 4 3" xfId="19778" xr:uid="{00000000-0005-0000-0000-00007A180000}"/>
    <cellStyle name="Comma 14 3 4 4" xfId="19779" xr:uid="{00000000-0005-0000-0000-00007B180000}"/>
    <cellStyle name="Comma 14 4" xfId="2291" xr:uid="{00000000-0005-0000-0000-00007C180000}"/>
    <cellStyle name="Comma 14 4 2" xfId="2292" xr:uid="{00000000-0005-0000-0000-00007D180000}"/>
    <cellStyle name="Comma 14 4 2 2" xfId="2293" xr:uid="{00000000-0005-0000-0000-00007E180000}"/>
    <cellStyle name="Comma 14 4 2 2 2" xfId="2294" xr:uid="{00000000-0005-0000-0000-00007F180000}"/>
    <cellStyle name="Comma 14 4 2 2 3" xfId="2295" xr:uid="{00000000-0005-0000-0000-000080180000}"/>
    <cellStyle name="Comma 14 4 2 3" xfId="2296" xr:uid="{00000000-0005-0000-0000-000081180000}"/>
    <cellStyle name="Comma 14 4 2 3 2" xfId="2297" xr:uid="{00000000-0005-0000-0000-000082180000}"/>
    <cellStyle name="Comma 14 4 2 3 3" xfId="2298" xr:uid="{00000000-0005-0000-0000-000083180000}"/>
    <cellStyle name="Comma 14 4 2 4" xfId="2299" xr:uid="{00000000-0005-0000-0000-000084180000}"/>
    <cellStyle name="Comma 14 4 2 4 2" xfId="2300" xr:uid="{00000000-0005-0000-0000-000085180000}"/>
    <cellStyle name="Comma 14 4 2 4 3" xfId="2301" xr:uid="{00000000-0005-0000-0000-000086180000}"/>
    <cellStyle name="Comma 14 4 2 5" xfId="2302" xr:uid="{00000000-0005-0000-0000-000087180000}"/>
    <cellStyle name="Comma 14 4 2 6" xfId="2303" xr:uid="{00000000-0005-0000-0000-000088180000}"/>
    <cellStyle name="Comma 14 4 2 7" xfId="2304" xr:uid="{00000000-0005-0000-0000-000089180000}"/>
    <cellStyle name="Comma 14 4 3" xfId="2305" xr:uid="{00000000-0005-0000-0000-00008A180000}"/>
    <cellStyle name="Comma 14 4 3 2" xfId="2306" xr:uid="{00000000-0005-0000-0000-00008B180000}"/>
    <cellStyle name="Comma 14 4 3 3" xfId="2307" xr:uid="{00000000-0005-0000-0000-00008C180000}"/>
    <cellStyle name="Comma 14 4 4" xfId="2308" xr:uid="{00000000-0005-0000-0000-00008D180000}"/>
    <cellStyle name="Comma 14 4 4 2" xfId="2309" xr:uid="{00000000-0005-0000-0000-00008E180000}"/>
    <cellStyle name="Comma 14 4 4 3" xfId="2310" xr:uid="{00000000-0005-0000-0000-00008F180000}"/>
    <cellStyle name="Comma 14 4 5" xfId="2311" xr:uid="{00000000-0005-0000-0000-000090180000}"/>
    <cellStyle name="Comma 14 4 5 2" xfId="2312" xr:uid="{00000000-0005-0000-0000-000091180000}"/>
    <cellStyle name="Comma 14 4 5 3" xfId="2313" xr:uid="{00000000-0005-0000-0000-000092180000}"/>
    <cellStyle name="Comma 14 4 6" xfId="2314" xr:uid="{00000000-0005-0000-0000-000093180000}"/>
    <cellStyle name="Comma 14 4 7" xfId="2315" xr:uid="{00000000-0005-0000-0000-000094180000}"/>
    <cellStyle name="Comma 14 4 8" xfId="2316" xr:uid="{00000000-0005-0000-0000-000095180000}"/>
    <cellStyle name="Comma 14 4 9" xfId="13098" xr:uid="{00000000-0005-0000-0000-000096180000}"/>
    <cellStyle name="Comma 14 5" xfId="2317" xr:uid="{00000000-0005-0000-0000-000097180000}"/>
    <cellStyle name="Comma 14 5 2" xfId="2318" xr:uid="{00000000-0005-0000-0000-000098180000}"/>
    <cellStyle name="Comma 14 5 3" xfId="2319" xr:uid="{00000000-0005-0000-0000-000099180000}"/>
    <cellStyle name="Comma 14 5 4" xfId="2320" xr:uid="{00000000-0005-0000-0000-00009A180000}"/>
    <cellStyle name="Comma 14 6" xfId="13099" xr:uid="{00000000-0005-0000-0000-00009B180000}"/>
    <cellStyle name="Comma 14 6 2" xfId="13100" xr:uid="{00000000-0005-0000-0000-00009C180000}"/>
    <cellStyle name="Comma 14 6 3" xfId="13101" xr:uid="{00000000-0005-0000-0000-00009D180000}"/>
    <cellStyle name="Comma 14 6 4" xfId="13102" xr:uid="{00000000-0005-0000-0000-00009E180000}"/>
    <cellStyle name="Comma 14 6 5" xfId="13103" xr:uid="{00000000-0005-0000-0000-00009F180000}"/>
    <cellStyle name="Comma 14 7" xfId="13104" xr:uid="{00000000-0005-0000-0000-0000A0180000}"/>
    <cellStyle name="Comma 14 8" xfId="19780" xr:uid="{00000000-0005-0000-0000-0000A1180000}"/>
    <cellStyle name="Comma 14 9" xfId="19781" xr:uid="{00000000-0005-0000-0000-0000A2180000}"/>
    <cellStyle name="Comma 15" xfId="1168" xr:uid="{00000000-0005-0000-0000-0000A3180000}"/>
    <cellStyle name="Comma 15 10" xfId="19782" xr:uid="{00000000-0005-0000-0000-0000A4180000}"/>
    <cellStyle name="Comma 15 11" xfId="19783" xr:uid="{00000000-0005-0000-0000-0000A5180000}"/>
    <cellStyle name="Comma 15 2" xfId="1169" xr:uid="{00000000-0005-0000-0000-0000A6180000}"/>
    <cellStyle name="Comma 15 2 2" xfId="2321" xr:uid="{00000000-0005-0000-0000-0000A7180000}"/>
    <cellStyle name="Comma 15 2 2 2" xfId="2322" xr:uid="{00000000-0005-0000-0000-0000A8180000}"/>
    <cellStyle name="Comma 15 2 2 2 2" xfId="2323" xr:uid="{00000000-0005-0000-0000-0000A9180000}"/>
    <cellStyle name="Comma 15 2 2 2 3" xfId="2324" xr:uid="{00000000-0005-0000-0000-0000AA180000}"/>
    <cellStyle name="Comma 15 2 2 2 4" xfId="19784" xr:uid="{00000000-0005-0000-0000-0000AB180000}"/>
    <cellStyle name="Comma 15 2 2 3" xfId="2325" xr:uid="{00000000-0005-0000-0000-0000AC180000}"/>
    <cellStyle name="Comma 15 2 2 3 2" xfId="2326" xr:uid="{00000000-0005-0000-0000-0000AD180000}"/>
    <cellStyle name="Comma 15 2 2 3 3" xfId="2327" xr:uid="{00000000-0005-0000-0000-0000AE180000}"/>
    <cellStyle name="Comma 15 2 2 4" xfId="2328" xr:uid="{00000000-0005-0000-0000-0000AF180000}"/>
    <cellStyle name="Comma 15 2 2 4 2" xfId="2329" xr:uid="{00000000-0005-0000-0000-0000B0180000}"/>
    <cellStyle name="Comma 15 2 2 4 3" xfId="2330" xr:uid="{00000000-0005-0000-0000-0000B1180000}"/>
    <cellStyle name="Comma 15 2 2 5" xfId="2331" xr:uid="{00000000-0005-0000-0000-0000B2180000}"/>
    <cellStyle name="Comma 15 2 2 6" xfId="2332" xr:uid="{00000000-0005-0000-0000-0000B3180000}"/>
    <cellStyle name="Comma 15 2 2 7" xfId="2333" xr:uid="{00000000-0005-0000-0000-0000B4180000}"/>
    <cellStyle name="Comma 15 2 3" xfId="2334" xr:uid="{00000000-0005-0000-0000-0000B5180000}"/>
    <cellStyle name="Comma 15 2 3 2" xfId="2335" xr:uid="{00000000-0005-0000-0000-0000B6180000}"/>
    <cellStyle name="Comma 15 2 3 3" xfId="2336" xr:uid="{00000000-0005-0000-0000-0000B7180000}"/>
    <cellStyle name="Comma 15 2 3 4" xfId="19785" xr:uid="{00000000-0005-0000-0000-0000B8180000}"/>
    <cellStyle name="Comma 15 2 3 5" xfId="19786" xr:uid="{00000000-0005-0000-0000-0000B9180000}"/>
    <cellStyle name="Comma 15 2 4" xfId="2337" xr:uid="{00000000-0005-0000-0000-0000BA180000}"/>
    <cellStyle name="Comma 15 2 4 2" xfId="2338" xr:uid="{00000000-0005-0000-0000-0000BB180000}"/>
    <cellStyle name="Comma 15 2 4 3" xfId="2339" xr:uid="{00000000-0005-0000-0000-0000BC180000}"/>
    <cellStyle name="Comma 15 2 4 4" xfId="19787" xr:uid="{00000000-0005-0000-0000-0000BD180000}"/>
    <cellStyle name="Comma 15 2 5" xfId="2340" xr:uid="{00000000-0005-0000-0000-0000BE180000}"/>
    <cellStyle name="Comma 15 2 5 2" xfId="2341" xr:uid="{00000000-0005-0000-0000-0000BF180000}"/>
    <cellStyle name="Comma 15 2 5 3" xfId="2342" xr:uid="{00000000-0005-0000-0000-0000C0180000}"/>
    <cellStyle name="Comma 15 2 6" xfId="2343" xr:uid="{00000000-0005-0000-0000-0000C1180000}"/>
    <cellStyle name="Comma 15 2 7" xfId="2344" xr:uid="{00000000-0005-0000-0000-0000C2180000}"/>
    <cellStyle name="Comma 15 2 8" xfId="2345" xr:uid="{00000000-0005-0000-0000-0000C3180000}"/>
    <cellStyle name="Comma 15 3" xfId="1170" xr:uid="{00000000-0005-0000-0000-0000C4180000}"/>
    <cellStyle name="Comma 15 3 2" xfId="13105" xr:uid="{00000000-0005-0000-0000-0000C5180000}"/>
    <cellStyle name="Comma 15 3 2 2" xfId="19788" xr:uid="{00000000-0005-0000-0000-0000C6180000}"/>
    <cellStyle name="Comma 15 3 2 3" xfId="19789" xr:uid="{00000000-0005-0000-0000-0000C7180000}"/>
    <cellStyle name="Comma 15 3 2 4" xfId="19790" xr:uid="{00000000-0005-0000-0000-0000C8180000}"/>
    <cellStyle name="Comma 15 3 3" xfId="13106" xr:uid="{00000000-0005-0000-0000-0000C9180000}"/>
    <cellStyle name="Comma 15 3 3 2" xfId="19791" xr:uid="{00000000-0005-0000-0000-0000CA180000}"/>
    <cellStyle name="Comma 15 3 3 3" xfId="19792" xr:uid="{00000000-0005-0000-0000-0000CB180000}"/>
    <cellStyle name="Comma 15 3 3 4" xfId="19793" xr:uid="{00000000-0005-0000-0000-0000CC180000}"/>
    <cellStyle name="Comma 15 3 4" xfId="13107" xr:uid="{00000000-0005-0000-0000-0000CD180000}"/>
    <cellStyle name="Comma 15 3 4 2" xfId="19794" xr:uid="{00000000-0005-0000-0000-0000CE180000}"/>
    <cellStyle name="Comma 15 3 4 3" xfId="19795" xr:uid="{00000000-0005-0000-0000-0000CF180000}"/>
    <cellStyle name="Comma 15 3 4 4" xfId="19796" xr:uid="{00000000-0005-0000-0000-0000D0180000}"/>
    <cellStyle name="Comma 15 3 5" xfId="19797" xr:uid="{00000000-0005-0000-0000-0000D1180000}"/>
    <cellStyle name="Comma 15 3 6" xfId="19798" xr:uid="{00000000-0005-0000-0000-0000D2180000}"/>
    <cellStyle name="Comma 15 3 7" xfId="19799" xr:uid="{00000000-0005-0000-0000-0000D3180000}"/>
    <cellStyle name="Comma 15 4" xfId="13108" xr:uid="{00000000-0005-0000-0000-0000D4180000}"/>
    <cellStyle name="Comma 15 4 2" xfId="13109" xr:uid="{00000000-0005-0000-0000-0000D5180000}"/>
    <cellStyle name="Comma 15 4 3" xfId="13110" xr:uid="{00000000-0005-0000-0000-0000D6180000}"/>
    <cellStyle name="Comma 15 4 4" xfId="13111" xr:uid="{00000000-0005-0000-0000-0000D7180000}"/>
    <cellStyle name="Comma 15 4 5" xfId="13112" xr:uid="{00000000-0005-0000-0000-0000D8180000}"/>
    <cellStyle name="Comma 15 5" xfId="13113" xr:uid="{00000000-0005-0000-0000-0000D9180000}"/>
    <cellStyle name="Comma 15 5 2" xfId="13114" xr:uid="{00000000-0005-0000-0000-0000DA180000}"/>
    <cellStyle name="Comma 15 5 3" xfId="13115" xr:uid="{00000000-0005-0000-0000-0000DB180000}"/>
    <cellStyle name="Comma 15 5 4" xfId="13116" xr:uid="{00000000-0005-0000-0000-0000DC180000}"/>
    <cellStyle name="Comma 15 5 5" xfId="13117" xr:uid="{00000000-0005-0000-0000-0000DD180000}"/>
    <cellStyle name="Comma 15 6" xfId="13118" xr:uid="{00000000-0005-0000-0000-0000DE180000}"/>
    <cellStyle name="Comma 15 6 2" xfId="19800" xr:uid="{00000000-0005-0000-0000-0000DF180000}"/>
    <cellStyle name="Comma 15 6 3" xfId="19801" xr:uid="{00000000-0005-0000-0000-0000E0180000}"/>
    <cellStyle name="Comma 15 6 4" xfId="19802" xr:uid="{00000000-0005-0000-0000-0000E1180000}"/>
    <cellStyle name="Comma 15 7" xfId="13119" xr:uid="{00000000-0005-0000-0000-0000E2180000}"/>
    <cellStyle name="Comma 15 8" xfId="19803" xr:uid="{00000000-0005-0000-0000-0000E3180000}"/>
    <cellStyle name="Comma 15 9" xfId="19804" xr:uid="{00000000-0005-0000-0000-0000E4180000}"/>
    <cellStyle name="Comma 16" xfId="1171" xr:uid="{00000000-0005-0000-0000-0000E5180000}"/>
    <cellStyle name="Comma 16 2" xfId="1172" xr:uid="{00000000-0005-0000-0000-0000E6180000}"/>
    <cellStyle name="Comma 16 2 2" xfId="2346" xr:uid="{00000000-0005-0000-0000-0000E7180000}"/>
    <cellStyle name="Comma 16 2 2 2" xfId="13120" xr:uid="{00000000-0005-0000-0000-0000E8180000}"/>
    <cellStyle name="Comma 16 2 2 3" xfId="13121" xr:uid="{00000000-0005-0000-0000-0000E9180000}"/>
    <cellStyle name="Comma 16 2 2 4" xfId="13122" xr:uid="{00000000-0005-0000-0000-0000EA180000}"/>
    <cellStyle name="Comma 16 2 2 5" xfId="19805" xr:uid="{00000000-0005-0000-0000-0000EB180000}"/>
    <cellStyle name="Comma 16 2 2 6" xfId="19806" xr:uid="{00000000-0005-0000-0000-0000EC180000}"/>
    <cellStyle name="Comma 16 2 2 7" xfId="19807" xr:uid="{00000000-0005-0000-0000-0000ED180000}"/>
    <cellStyle name="Comma 16 2 3" xfId="13123" xr:uid="{00000000-0005-0000-0000-0000EE180000}"/>
    <cellStyle name="Comma 16 2 3 2" xfId="19808" xr:uid="{00000000-0005-0000-0000-0000EF180000}"/>
    <cellStyle name="Comma 16 2 3 3" xfId="19809" xr:uid="{00000000-0005-0000-0000-0000F0180000}"/>
    <cellStyle name="Comma 16 2 3 4" xfId="19810" xr:uid="{00000000-0005-0000-0000-0000F1180000}"/>
    <cellStyle name="Comma 16 2 4" xfId="13124" xr:uid="{00000000-0005-0000-0000-0000F2180000}"/>
    <cellStyle name="Comma 16 2 4 2" xfId="19811" xr:uid="{00000000-0005-0000-0000-0000F3180000}"/>
    <cellStyle name="Comma 16 2 4 3" xfId="19812" xr:uid="{00000000-0005-0000-0000-0000F4180000}"/>
    <cellStyle name="Comma 16 2 4 4" xfId="19813" xr:uid="{00000000-0005-0000-0000-0000F5180000}"/>
    <cellStyle name="Comma 16 2 5" xfId="19814" xr:uid="{00000000-0005-0000-0000-0000F6180000}"/>
    <cellStyle name="Comma 16 2 6" xfId="19815" xr:uid="{00000000-0005-0000-0000-0000F7180000}"/>
    <cellStyle name="Comma 16 2 7" xfId="19816" xr:uid="{00000000-0005-0000-0000-0000F8180000}"/>
    <cellStyle name="Comma 16 3" xfId="1173" xr:uid="{00000000-0005-0000-0000-0000F9180000}"/>
    <cellStyle name="Comma 16 3 2" xfId="13125" xr:uid="{00000000-0005-0000-0000-0000FA180000}"/>
    <cellStyle name="Comma 16 3 2 2" xfId="19817" xr:uid="{00000000-0005-0000-0000-0000FB180000}"/>
    <cellStyle name="Comma 16 3 2 3" xfId="19818" xr:uid="{00000000-0005-0000-0000-0000FC180000}"/>
    <cellStyle name="Comma 16 3 2 4" xfId="19819" xr:uid="{00000000-0005-0000-0000-0000FD180000}"/>
    <cellStyle name="Comma 16 3 3" xfId="13126" xr:uid="{00000000-0005-0000-0000-0000FE180000}"/>
    <cellStyle name="Comma 16 3 3 2" xfId="19820" xr:uid="{00000000-0005-0000-0000-0000FF180000}"/>
    <cellStyle name="Comma 16 3 3 3" xfId="19821" xr:uid="{00000000-0005-0000-0000-000000190000}"/>
    <cellStyle name="Comma 16 3 3 4" xfId="19822" xr:uid="{00000000-0005-0000-0000-000001190000}"/>
    <cellStyle name="Comma 16 3 4" xfId="13127" xr:uid="{00000000-0005-0000-0000-000002190000}"/>
    <cellStyle name="Comma 16 3 4 2" xfId="19823" xr:uid="{00000000-0005-0000-0000-000003190000}"/>
    <cellStyle name="Comma 16 3 4 3" xfId="19824" xr:uid="{00000000-0005-0000-0000-000004190000}"/>
    <cellStyle name="Comma 16 3 4 4" xfId="19825" xr:uid="{00000000-0005-0000-0000-000005190000}"/>
    <cellStyle name="Comma 16 3 5" xfId="19826" xr:uid="{00000000-0005-0000-0000-000006190000}"/>
    <cellStyle name="Comma 16 3 6" xfId="19827" xr:uid="{00000000-0005-0000-0000-000007190000}"/>
    <cellStyle name="Comma 16 3 7" xfId="19828" xr:uid="{00000000-0005-0000-0000-000008190000}"/>
    <cellStyle name="Comma 16 4" xfId="2347" xr:uid="{00000000-0005-0000-0000-000009190000}"/>
    <cellStyle name="Comma 16 4 2" xfId="19829" xr:uid="{00000000-0005-0000-0000-00000A190000}"/>
    <cellStyle name="Comma 16 4 3" xfId="19830" xr:uid="{00000000-0005-0000-0000-00000B190000}"/>
    <cellStyle name="Comma 16 4 4" xfId="19831" xr:uid="{00000000-0005-0000-0000-00000C190000}"/>
    <cellStyle name="Comma 16 4 5" xfId="19832" xr:uid="{00000000-0005-0000-0000-00000D190000}"/>
    <cellStyle name="Comma 16 4 6" xfId="19833" xr:uid="{00000000-0005-0000-0000-00000E190000}"/>
    <cellStyle name="Comma 16 5" xfId="2348" xr:uid="{00000000-0005-0000-0000-00000F190000}"/>
    <cellStyle name="Comma 16 5 2" xfId="2349" xr:uid="{00000000-0005-0000-0000-000010190000}"/>
    <cellStyle name="Comma 16 5 2 2" xfId="13128" xr:uid="{00000000-0005-0000-0000-000011190000}"/>
    <cellStyle name="Comma 16 5 2 3" xfId="13129" xr:uid="{00000000-0005-0000-0000-000012190000}"/>
    <cellStyle name="Comma 16 5 2 4" xfId="13130" xr:uid="{00000000-0005-0000-0000-000013190000}"/>
    <cellStyle name="Comma 16 5 2 5" xfId="13131" xr:uid="{00000000-0005-0000-0000-000014190000}"/>
    <cellStyle name="Comma 16 5 3" xfId="2350" xr:uid="{00000000-0005-0000-0000-000015190000}"/>
    <cellStyle name="Comma 16 5 3 2" xfId="13132" xr:uid="{00000000-0005-0000-0000-000016190000}"/>
    <cellStyle name="Comma 16 5 3 3" xfId="13133" xr:uid="{00000000-0005-0000-0000-000017190000}"/>
    <cellStyle name="Comma 16 5 3 4" xfId="13134" xr:uid="{00000000-0005-0000-0000-000018190000}"/>
    <cellStyle name="Comma 16 5 3 5" xfId="13135" xr:uid="{00000000-0005-0000-0000-000019190000}"/>
    <cellStyle name="Comma 16 5 4" xfId="2351" xr:uid="{00000000-0005-0000-0000-00001A190000}"/>
    <cellStyle name="Comma 16 5 4 2" xfId="13136" xr:uid="{00000000-0005-0000-0000-00001B190000}"/>
    <cellStyle name="Comma 16 5 4 3" xfId="13137" xr:uid="{00000000-0005-0000-0000-00001C190000}"/>
    <cellStyle name="Comma 16 5 4 4" xfId="13138" xr:uid="{00000000-0005-0000-0000-00001D190000}"/>
    <cellStyle name="Comma 16 5 4 5" xfId="13139" xr:uid="{00000000-0005-0000-0000-00001E190000}"/>
    <cellStyle name="Comma 16 5 5" xfId="13140" xr:uid="{00000000-0005-0000-0000-00001F190000}"/>
    <cellStyle name="Comma 16 5 6" xfId="13141" xr:uid="{00000000-0005-0000-0000-000020190000}"/>
    <cellStyle name="Comma 16 5 7" xfId="13142" xr:uid="{00000000-0005-0000-0000-000021190000}"/>
    <cellStyle name="Comma 16 5 8" xfId="13143" xr:uid="{00000000-0005-0000-0000-000022190000}"/>
    <cellStyle name="Comma 16 6" xfId="2352" xr:uid="{00000000-0005-0000-0000-000023190000}"/>
    <cellStyle name="Comma 16 6 2" xfId="13144" xr:uid="{00000000-0005-0000-0000-000024190000}"/>
    <cellStyle name="Comma 16 6 3" xfId="13145" xr:uid="{00000000-0005-0000-0000-000025190000}"/>
    <cellStyle name="Comma 16 6 4" xfId="13146" xr:uid="{00000000-0005-0000-0000-000026190000}"/>
    <cellStyle name="Comma 16 6 5" xfId="13147" xr:uid="{00000000-0005-0000-0000-000027190000}"/>
    <cellStyle name="Comma 16 6 6" xfId="19834" xr:uid="{00000000-0005-0000-0000-000028190000}"/>
    <cellStyle name="Comma 16 7" xfId="2353" xr:uid="{00000000-0005-0000-0000-000029190000}"/>
    <cellStyle name="Comma 16 7 2" xfId="13148" xr:uid="{00000000-0005-0000-0000-00002A190000}"/>
    <cellStyle name="Comma 16 7 3" xfId="13149" xr:uid="{00000000-0005-0000-0000-00002B190000}"/>
    <cellStyle name="Comma 16 7 4" xfId="13150" xr:uid="{00000000-0005-0000-0000-00002C190000}"/>
    <cellStyle name="Comma 16 7 5" xfId="13151" xr:uid="{00000000-0005-0000-0000-00002D190000}"/>
    <cellStyle name="Comma 16 8" xfId="2354" xr:uid="{00000000-0005-0000-0000-00002E190000}"/>
    <cellStyle name="Comma 16 8 2" xfId="13152" xr:uid="{00000000-0005-0000-0000-00002F190000}"/>
    <cellStyle name="Comma 16 8 3" xfId="13153" xr:uid="{00000000-0005-0000-0000-000030190000}"/>
    <cellStyle name="Comma 16 8 4" xfId="13154" xr:uid="{00000000-0005-0000-0000-000031190000}"/>
    <cellStyle name="Comma 16 8 5" xfId="13155" xr:uid="{00000000-0005-0000-0000-000032190000}"/>
    <cellStyle name="Comma 16 9" xfId="13156" xr:uid="{00000000-0005-0000-0000-000033190000}"/>
    <cellStyle name="Comma 17" xfId="1174" xr:uid="{00000000-0005-0000-0000-000034190000}"/>
    <cellStyle name="Comma 17 10" xfId="2355" xr:uid="{00000000-0005-0000-0000-000035190000}"/>
    <cellStyle name="Comma 17 11" xfId="13157" xr:uid="{00000000-0005-0000-0000-000036190000}"/>
    <cellStyle name="Comma 17 12" xfId="19835" xr:uid="{00000000-0005-0000-0000-000037190000}"/>
    <cellStyle name="Comma 17 13" xfId="19836" xr:uid="{00000000-0005-0000-0000-000038190000}"/>
    <cellStyle name="Comma 17 14" xfId="19837" xr:uid="{00000000-0005-0000-0000-000039190000}"/>
    <cellStyle name="Comma 17 15" xfId="19838" xr:uid="{00000000-0005-0000-0000-00003A190000}"/>
    <cellStyle name="Comma 17 16" xfId="19839" xr:uid="{00000000-0005-0000-0000-00003B190000}"/>
    <cellStyle name="Comma 17 17" xfId="19840" xr:uid="{00000000-0005-0000-0000-00003C190000}"/>
    <cellStyle name="Comma 17 18" xfId="19841" xr:uid="{00000000-0005-0000-0000-00003D190000}"/>
    <cellStyle name="Comma 17 18 2" xfId="19842" xr:uid="{00000000-0005-0000-0000-00003E190000}"/>
    <cellStyle name="Comma 17 19" xfId="19843" xr:uid="{00000000-0005-0000-0000-00003F190000}"/>
    <cellStyle name="Comma 17 2" xfId="2356" xr:uid="{00000000-0005-0000-0000-000040190000}"/>
    <cellStyle name="Comma 17 2 2" xfId="2357" xr:uid="{00000000-0005-0000-0000-000041190000}"/>
    <cellStyle name="Comma 17 2 2 2" xfId="2358" xr:uid="{00000000-0005-0000-0000-000042190000}"/>
    <cellStyle name="Comma 17 2 2 2 2" xfId="2359" xr:uid="{00000000-0005-0000-0000-000043190000}"/>
    <cellStyle name="Comma 17 2 2 2 3" xfId="2360" xr:uid="{00000000-0005-0000-0000-000044190000}"/>
    <cellStyle name="Comma 17 2 2 3" xfId="2361" xr:uid="{00000000-0005-0000-0000-000045190000}"/>
    <cellStyle name="Comma 17 2 2 3 2" xfId="2362" xr:uid="{00000000-0005-0000-0000-000046190000}"/>
    <cellStyle name="Comma 17 2 2 3 3" xfId="2363" xr:uid="{00000000-0005-0000-0000-000047190000}"/>
    <cellStyle name="Comma 17 2 2 4" xfId="2364" xr:uid="{00000000-0005-0000-0000-000048190000}"/>
    <cellStyle name="Comma 17 2 2 4 2" xfId="2365" xr:uid="{00000000-0005-0000-0000-000049190000}"/>
    <cellStyle name="Comma 17 2 2 4 3" xfId="2366" xr:uid="{00000000-0005-0000-0000-00004A190000}"/>
    <cellStyle name="Comma 17 2 2 5" xfId="2367" xr:uid="{00000000-0005-0000-0000-00004B190000}"/>
    <cellStyle name="Comma 17 2 2 6" xfId="2368" xr:uid="{00000000-0005-0000-0000-00004C190000}"/>
    <cellStyle name="Comma 17 2 2 7" xfId="2369" xr:uid="{00000000-0005-0000-0000-00004D190000}"/>
    <cellStyle name="Comma 17 2 3" xfId="2370" xr:uid="{00000000-0005-0000-0000-00004E190000}"/>
    <cellStyle name="Comma 17 2 3 2" xfId="2371" xr:uid="{00000000-0005-0000-0000-00004F190000}"/>
    <cellStyle name="Comma 17 2 3 3" xfId="2372" xr:uid="{00000000-0005-0000-0000-000050190000}"/>
    <cellStyle name="Comma 17 2 4" xfId="2373" xr:uid="{00000000-0005-0000-0000-000051190000}"/>
    <cellStyle name="Comma 17 2 4 2" xfId="2374" xr:uid="{00000000-0005-0000-0000-000052190000}"/>
    <cellStyle name="Comma 17 2 4 3" xfId="2375" xr:uid="{00000000-0005-0000-0000-000053190000}"/>
    <cellStyle name="Comma 17 2 5" xfId="2376" xr:uid="{00000000-0005-0000-0000-000054190000}"/>
    <cellStyle name="Comma 17 2 5 2" xfId="2377" xr:uid="{00000000-0005-0000-0000-000055190000}"/>
    <cellStyle name="Comma 17 2 5 3" xfId="2378" xr:uid="{00000000-0005-0000-0000-000056190000}"/>
    <cellStyle name="Comma 17 2 6" xfId="2379" xr:uid="{00000000-0005-0000-0000-000057190000}"/>
    <cellStyle name="Comma 17 2 7" xfId="2380" xr:uid="{00000000-0005-0000-0000-000058190000}"/>
    <cellStyle name="Comma 17 2 8" xfId="2381" xr:uid="{00000000-0005-0000-0000-000059190000}"/>
    <cellStyle name="Comma 17 3" xfId="2382" xr:uid="{00000000-0005-0000-0000-00005A190000}"/>
    <cellStyle name="Comma 17 3 2" xfId="2383" xr:uid="{00000000-0005-0000-0000-00005B190000}"/>
    <cellStyle name="Comma 17 3 2 2" xfId="2384" xr:uid="{00000000-0005-0000-0000-00005C190000}"/>
    <cellStyle name="Comma 17 3 2 3" xfId="2385" xr:uid="{00000000-0005-0000-0000-00005D190000}"/>
    <cellStyle name="Comma 17 3 3" xfId="2386" xr:uid="{00000000-0005-0000-0000-00005E190000}"/>
    <cellStyle name="Comma 17 3 3 2" xfId="2387" xr:uid="{00000000-0005-0000-0000-00005F190000}"/>
    <cellStyle name="Comma 17 3 3 3" xfId="2388" xr:uid="{00000000-0005-0000-0000-000060190000}"/>
    <cellStyle name="Comma 17 3 4" xfId="2389" xr:uid="{00000000-0005-0000-0000-000061190000}"/>
    <cellStyle name="Comma 17 3 4 2" xfId="2390" xr:uid="{00000000-0005-0000-0000-000062190000}"/>
    <cellStyle name="Comma 17 3 4 3" xfId="2391" xr:uid="{00000000-0005-0000-0000-000063190000}"/>
    <cellStyle name="Comma 17 3 5" xfId="2392" xr:uid="{00000000-0005-0000-0000-000064190000}"/>
    <cellStyle name="Comma 17 3 6" xfId="2393" xr:uid="{00000000-0005-0000-0000-000065190000}"/>
    <cellStyle name="Comma 17 3 7" xfId="2394" xr:uid="{00000000-0005-0000-0000-000066190000}"/>
    <cellStyle name="Comma 17 4" xfId="2395" xr:uid="{00000000-0005-0000-0000-000067190000}"/>
    <cellStyle name="Comma 17 4 2" xfId="2396" xr:uid="{00000000-0005-0000-0000-000068190000}"/>
    <cellStyle name="Comma 17 4 3" xfId="2397" xr:uid="{00000000-0005-0000-0000-000069190000}"/>
    <cellStyle name="Comma 17 5" xfId="2398" xr:uid="{00000000-0005-0000-0000-00006A190000}"/>
    <cellStyle name="Comma 17 5 2" xfId="2399" xr:uid="{00000000-0005-0000-0000-00006B190000}"/>
    <cellStyle name="Comma 17 5 3" xfId="2400" xr:uid="{00000000-0005-0000-0000-00006C190000}"/>
    <cellStyle name="Comma 17 6" xfId="2401" xr:uid="{00000000-0005-0000-0000-00006D190000}"/>
    <cellStyle name="Comma 17 6 2" xfId="2402" xr:uid="{00000000-0005-0000-0000-00006E190000}"/>
    <cellStyle name="Comma 17 6 3" xfId="2403" xr:uid="{00000000-0005-0000-0000-00006F190000}"/>
    <cellStyle name="Comma 17 7" xfId="2404" xr:uid="{00000000-0005-0000-0000-000070190000}"/>
    <cellStyle name="Comma 17 7 2" xfId="2405" xr:uid="{00000000-0005-0000-0000-000071190000}"/>
    <cellStyle name="Comma 17 7 3" xfId="2406" xr:uid="{00000000-0005-0000-0000-000072190000}"/>
    <cellStyle name="Comma 17 8" xfId="2407" xr:uid="{00000000-0005-0000-0000-000073190000}"/>
    <cellStyle name="Comma 17 9" xfId="2408" xr:uid="{00000000-0005-0000-0000-000074190000}"/>
    <cellStyle name="Comma 18" xfId="1175" xr:uid="{00000000-0005-0000-0000-000075190000}"/>
    <cellStyle name="Comma 18 10" xfId="19844" xr:uid="{00000000-0005-0000-0000-000076190000}"/>
    <cellStyle name="Comma 18 11" xfId="19845" xr:uid="{00000000-0005-0000-0000-000077190000}"/>
    <cellStyle name="Comma 18 12" xfId="19846" xr:uid="{00000000-0005-0000-0000-000078190000}"/>
    <cellStyle name="Comma 18 13" xfId="19847" xr:uid="{00000000-0005-0000-0000-000079190000}"/>
    <cellStyle name="Comma 18 14" xfId="19848" xr:uid="{00000000-0005-0000-0000-00007A190000}"/>
    <cellStyle name="Comma 18 15" xfId="19849" xr:uid="{00000000-0005-0000-0000-00007B190000}"/>
    <cellStyle name="Comma 18 16" xfId="19850" xr:uid="{00000000-0005-0000-0000-00007C190000}"/>
    <cellStyle name="Comma 18 2" xfId="2409" xr:uid="{00000000-0005-0000-0000-00007D190000}"/>
    <cellStyle name="Comma 18 2 2" xfId="2410" xr:uid="{00000000-0005-0000-0000-00007E190000}"/>
    <cellStyle name="Comma 18 2 2 2" xfId="13158" xr:uid="{00000000-0005-0000-0000-00007F190000}"/>
    <cellStyle name="Comma 18 2 3" xfId="2411" xr:uid="{00000000-0005-0000-0000-000080190000}"/>
    <cellStyle name="Comma 18 2 4" xfId="2412" xr:uid="{00000000-0005-0000-0000-000081190000}"/>
    <cellStyle name="Comma 18 2 5" xfId="19851" xr:uid="{00000000-0005-0000-0000-000082190000}"/>
    <cellStyle name="Comma 18 2 6" xfId="19852" xr:uid="{00000000-0005-0000-0000-000083190000}"/>
    <cellStyle name="Comma 18 3" xfId="13159" xr:uid="{00000000-0005-0000-0000-000084190000}"/>
    <cellStyle name="Comma 18 4" xfId="13160" xr:uid="{00000000-0005-0000-0000-000085190000}"/>
    <cellStyle name="Comma 18 4 2" xfId="13161" xr:uid="{00000000-0005-0000-0000-000086190000}"/>
    <cellStyle name="Comma 18 4 3" xfId="13162" xr:uid="{00000000-0005-0000-0000-000087190000}"/>
    <cellStyle name="Comma 18 4 4" xfId="13163" xr:uid="{00000000-0005-0000-0000-000088190000}"/>
    <cellStyle name="Comma 18 4 5" xfId="13164" xr:uid="{00000000-0005-0000-0000-000089190000}"/>
    <cellStyle name="Comma 18 5" xfId="19853" xr:uid="{00000000-0005-0000-0000-00008A190000}"/>
    <cellStyle name="Comma 18 6" xfId="19854" xr:uid="{00000000-0005-0000-0000-00008B190000}"/>
    <cellStyle name="Comma 18 7" xfId="19855" xr:uid="{00000000-0005-0000-0000-00008C190000}"/>
    <cellStyle name="Comma 18 8" xfId="19856" xr:uid="{00000000-0005-0000-0000-00008D190000}"/>
    <cellStyle name="Comma 18 9" xfId="19857" xr:uid="{00000000-0005-0000-0000-00008E190000}"/>
    <cellStyle name="Comma 19" xfId="1176" xr:uid="{00000000-0005-0000-0000-00008F190000}"/>
    <cellStyle name="Comma 19 2" xfId="2413" xr:uid="{00000000-0005-0000-0000-000090190000}"/>
    <cellStyle name="Comma 19 2 2" xfId="2414" xr:uid="{00000000-0005-0000-0000-000091190000}"/>
    <cellStyle name="Comma 19 2 3" xfId="2415" xr:uid="{00000000-0005-0000-0000-000092190000}"/>
    <cellStyle name="Comma 19 2 4" xfId="2416" xr:uid="{00000000-0005-0000-0000-000093190000}"/>
    <cellStyle name="Comma 19 2 5" xfId="13165" xr:uid="{00000000-0005-0000-0000-000094190000}"/>
    <cellStyle name="Comma 19 3" xfId="10034" xr:uid="{00000000-0005-0000-0000-000095190000}"/>
    <cellStyle name="Comma 19 3 2" xfId="19858" xr:uid="{00000000-0005-0000-0000-000096190000}"/>
    <cellStyle name="Comma 19 4" xfId="13166" xr:uid="{00000000-0005-0000-0000-000097190000}"/>
    <cellStyle name="Comma 19 4 2" xfId="13167" xr:uid="{00000000-0005-0000-0000-000098190000}"/>
    <cellStyle name="Comma 19 4 3" xfId="13168" xr:uid="{00000000-0005-0000-0000-000099190000}"/>
    <cellStyle name="Comma 19 4 4" xfId="13169" xr:uid="{00000000-0005-0000-0000-00009A190000}"/>
    <cellStyle name="Comma 19 4 5" xfId="13170" xr:uid="{00000000-0005-0000-0000-00009B190000}"/>
    <cellStyle name="Comma 19 5" xfId="19859" xr:uid="{00000000-0005-0000-0000-00009C190000}"/>
    <cellStyle name="Comma 2" xfId="1177" xr:uid="{00000000-0005-0000-0000-00009D190000}"/>
    <cellStyle name="Comma 2 10" xfId="2417" xr:uid="{00000000-0005-0000-0000-00009E190000}"/>
    <cellStyle name="Comma 2 10 2" xfId="2418" xr:uid="{00000000-0005-0000-0000-00009F190000}"/>
    <cellStyle name="Comma 2 10 3" xfId="13171" xr:uid="{00000000-0005-0000-0000-0000A0190000}"/>
    <cellStyle name="Comma 2 10 4" xfId="13172" xr:uid="{00000000-0005-0000-0000-0000A1190000}"/>
    <cellStyle name="Comma 2 11" xfId="2419" xr:uid="{00000000-0005-0000-0000-0000A2190000}"/>
    <cellStyle name="Comma 2 11 2" xfId="13173" xr:uid="{00000000-0005-0000-0000-0000A3190000}"/>
    <cellStyle name="Comma 2 11 3" xfId="19860" xr:uid="{00000000-0005-0000-0000-0000A4190000}"/>
    <cellStyle name="Comma 2 11 4" xfId="19861" xr:uid="{00000000-0005-0000-0000-0000A5190000}"/>
    <cellStyle name="Comma 2 11 5" xfId="19862" xr:uid="{00000000-0005-0000-0000-0000A6190000}"/>
    <cellStyle name="Comma 2 12" xfId="2420" xr:uid="{00000000-0005-0000-0000-0000A7190000}"/>
    <cellStyle name="Comma 2 12 2" xfId="19863" xr:uid="{00000000-0005-0000-0000-0000A8190000}"/>
    <cellStyle name="Comma 2 12 3" xfId="19864" xr:uid="{00000000-0005-0000-0000-0000A9190000}"/>
    <cellStyle name="Comma 2 12 4" xfId="19865" xr:uid="{00000000-0005-0000-0000-0000AA190000}"/>
    <cellStyle name="Comma 2 13" xfId="2421" xr:uid="{00000000-0005-0000-0000-0000AB190000}"/>
    <cellStyle name="Comma 2 13 2" xfId="13174" xr:uid="{00000000-0005-0000-0000-0000AC190000}"/>
    <cellStyle name="Comma 2 13 3" xfId="19866" xr:uid="{00000000-0005-0000-0000-0000AD190000}"/>
    <cellStyle name="Comma 2 13 4" xfId="19867" xr:uid="{00000000-0005-0000-0000-0000AE190000}"/>
    <cellStyle name="Comma 2 14" xfId="2422" xr:uid="{00000000-0005-0000-0000-0000AF190000}"/>
    <cellStyle name="Comma 2 15" xfId="2423" xr:uid="{00000000-0005-0000-0000-0000B0190000}"/>
    <cellStyle name="Comma 2 16" xfId="2424" xr:uid="{00000000-0005-0000-0000-0000B1190000}"/>
    <cellStyle name="Comma 2 17" xfId="2425" xr:uid="{00000000-0005-0000-0000-0000B2190000}"/>
    <cellStyle name="Comma 2 18" xfId="10035" xr:uid="{00000000-0005-0000-0000-0000B3190000}"/>
    <cellStyle name="Comma 2 18 2" xfId="13175" xr:uid="{00000000-0005-0000-0000-0000B4190000}"/>
    <cellStyle name="Comma 2 19" xfId="13176" xr:uid="{00000000-0005-0000-0000-0000B5190000}"/>
    <cellStyle name="Comma 2 2" xfId="1178" xr:uid="{00000000-0005-0000-0000-0000B6190000}"/>
    <cellStyle name="Comma 2 2 10" xfId="2426" xr:uid="{00000000-0005-0000-0000-0000B7190000}"/>
    <cellStyle name="Comma 2 2 10 2" xfId="13177" xr:uid="{00000000-0005-0000-0000-0000B8190000}"/>
    <cellStyle name="Comma 2 2 11" xfId="13178" xr:uid="{00000000-0005-0000-0000-0000B9190000}"/>
    <cellStyle name="Comma 2 2 11 2" xfId="13179" xr:uid="{00000000-0005-0000-0000-0000BA190000}"/>
    <cellStyle name="Comma 2 2 12" xfId="13180" xr:uid="{00000000-0005-0000-0000-0000BB190000}"/>
    <cellStyle name="Comma 2 2 12 2" xfId="19868" xr:uid="{00000000-0005-0000-0000-0000BC190000}"/>
    <cellStyle name="Comma 2 2 13" xfId="13181" xr:uid="{00000000-0005-0000-0000-0000BD190000}"/>
    <cellStyle name="Comma 2 2 14" xfId="13182" xr:uid="{00000000-0005-0000-0000-0000BE190000}"/>
    <cellStyle name="Comma 2 2 15" xfId="19869" xr:uid="{00000000-0005-0000-0000-0000BF190000}"/>
    <cellStyle name="Comma 2 2 16" xfId="19870" xr:uid="{00000000-0005-0000-0000-0000C0190000}"/>
    <cellStyle name="Comma 2 2 17" xfId="19871" xr:uid="{00000000-0005-0000-0000-0000C1190000}"/>
    <cellStyle name="Comma 2 2 18" xfId="19872" xr:uid="{00000000-0005-0000-0000-0000C2190000}"/>
    <cellStyle name="Comma 2 2 2" xfId="1179" xr:uid="{00000000-0005-0000-0000-0000C3190000}"/>
    <cellStyle name="Comma 2 2 2 10" xfId="13183" xr:uid="{00000000-0005-0000-0000-0000C4190000}"/>
    <cellStyle name="Comma 2 2 2 10 2" xfId="19873" xr:uid="{00000000-0005-0000-0000-0000C5190000}"/>
    <cellStyle name="Comma 2 2 2 11" xfId="13184" xr:uid="{00000000-0005-0000-0000-0000C6190000}"/>
    <cellStyle name="Comma 2 2 2 11 2" xfId="19874" xr:uid="{00000000-0005-0000-0000-0000C7190000}"/>
    <cellStyle name="Comma 2 2 2 12" xfId="13185" xr:uid="{00000000-0005-0000-0000-0000C8190000}"/>
    <cellStyle name="Comma 2 2 2 13" xfId="19875" xr:uid="{00000000-0005-0000-0000-0000C9190000}"/>
    <cellStyle name="Comma 2 2 2 14" xfId="19876" xr:uid="{00000000-0005-0000-0000-0000CA190000}"/>
    <cellStyle name="Comma 2 2 2 15" xfId="19877" xr:uid="{00000000-0005-0000-0000-0000CB190000}"/>
    <cellStyle name="Comma 2 2 2 16" xfId="19878" xr:uid="{00000000-0005-0000-0000-0000CC190000}"/>
    <cellStyle name="Comma 2 2 2 2" xfId="1180" xr:uid="{00000000-0005-0000-0000-0000CD190000}"/>
    <cellStyle name="Comma 2 2 2 2 10" xfId="13186" xr:uid="{00000000-0005-0000-0000-0000CE190000}"/>
    <cellStyle name="Comma 2 2 2 2 11" xfId="13187" xr:uid="{00000000-0005-0000-0000-0000CF190000}"/>
    <cellStyle name="Comma 2 2 2 2 12" xfId="13188" xr:uid="{00000000-0005-0000-0000-0000D0190000}"/>
    <cellStyle name="Comma 2 2 2 2 13" xfId="19879" xr:uid="{00000000-0005-0000-0000-0000D1190000}"/>
    <cellStyle name="Comma 2 2 2 2 14" xfId="19880" xr:uid="{00000000-0005-0000-0000-0000D2190000}"/>
    <cellStyle name="Comma 2 2 2 2 15" xfId="19881" xr:uid="{00000000-0005-0000-0000-0000D3190000}"/>
    <cellStyle name="Comma 2 2 2 2 16" xfId="19882" xr:uid="{00000000-0005-0000-0000-0000D4190000}"/>
    <cellStyle name="Comma 2 2 2 2 2" xfId="1181" xr:uid="{00000000-0005-0000-0000-0000D5190000}"/>
    <cellStyle name="Comma 2 2 2 2 2 2" xfId="13189" xr:uid="{00000000-0005-0000-0000-0000D6190000}"/>
    <cellStyle name="Comma 2 2 2 2 2 3" xfId="13190" xr:uid="{00000000-0005-0000-0000-0000D7190000}"/>
    <cellStyle name="Comma 2 2 2 2 2 4" xfId="13191" xr:uid="{00000000-0005-0000-0000-0000D8190000}"/>
    <cellStyle name="Comma 2 2 2 2 3" xfId="1182" xr:uid="{00000000-0005-0000-0000-0000D9190000}"/>
    <cellStyle name="Comma 2 2 2 2 3 2" xfId="13192" xr:uid="{00000000-0005-0000-0000-0000DA190000}"/>
    <cellStyle name="Comma 2 2 2 2 3 3" xfId="13193" xr:uid="{00000000-0005-0000-0000-0000DB190000}"/>
    <cellStyle name="Comma 2 2 2 2 3 4" xfId="13194" xr:uid="{00000000-0005-0000-0000-0000DC190000}"/>
    <cellStyle name="Comma 2 2 2 2 4" xfId="1183" xr:uid="{00000000-0005-0000-0000-0000DD190000}"/>
    <cellStyle name="Comma 2 2 2 2 4 2" xfId="13195" xr:uid="{00000000-0005-0000-0000-0000DE190000}"/>
    <cellStyle name="Comma 2 2 2 2 4 3" xfId="13196" xr:uid="{00000000-0005-0000-0000-0000DF190000}"/>
    <cellStyle name="Comma 2 2 2 2 4 4" xfId="13197" xr:uid="{00000000-0005-0000-0000-0000E0190000}"/>
    <cellStyle name="Comma 2 2 2 2 5" xfId="13198" xr:uid="{00000000-0005-0000-0000-0000E1190000}"/>
    <cellStyle name="Comma 2 2 2 2 5 2" xfId="19883" xr:uid="{00000000-0005-0000-0000-0000E2190000}"/>
    <cellStyle name="Comma 2 2 2 2 5 3" xfId="19884" xr:uid="{00000000-0005-0000-0000-0000E3190000}"/>
    <cellStyle name="Comma 2 2 2 2 5 4" xfId="19885" xr:uid="{00000000-0005-0000-0000-0000E4190000}"/>
    <cellStyle name="Comma 2 2 2 2 6" xfId="13199" xr:uid="{00000000-0005-0000-0000-0000E5190000}"/>
    <cellStyle name="Comma 2 2 2 2 6 2" xfId="19886" xr:uid="{00000000-0005-0000-0000-0000E6190000}"/>
    <cellStyle name="Comma 2 2 2 2 7" xfId="13200" xr:uid="{00000000-0005-0000-0000-0000E7190000}"/>
    <cellStyle name="Comma 2 2 2 2 7 2" xfId="19887" xr:uid="{00000000-0005-0000-0000-0000E8190000}"/>
    <cellStyle name="Comma 2 2 2 2 8" xfId="13201" xr:uid="{00000000-0005-0000-0000-0000E9190000}"/>
    <cellStyle name="Comma 2 2 2 2 9" xfId="13202" xr:uid="{00000000-0005-0000-0000-0000EA190000}"/>
    <cellStyle name="Comma 2 2 2 3" xfId="1184" xr:uid="{00000000-0005-0000-0000-0000EB190000}"/>
    <cellStyle name="Comma 2 2 2 3 10" xfId="13203" xr:uid="{00000000-0005-0000-0000-0000EC190000}"/>
    <cellStyle name="Comma 2 2 2 3 11" xfId="13204" xr:uid="{00000000-0005-0000-0000-0000ED190000}"/>
    <cellStyle name="Comma 2 2 2 3 2" xfId="9729" xr:uid="{00000000-0005-0000-0000-0000EE190000}"/>
    <cellStyle name="Comma 2 2 2 3 2 2" xfId="13205" xr:uid="{00000000-0005-0000-0000-0000EF190000}"/>
    <cellStyle name="Comma 2 2 2 3 2 2 2" xfId="13206" xr:uid="{00000000-0005-0000-0000-0000F0190000}"/>
    <cellStyle name="Comma 2 2 2 3 2 3" xfId="13207" xr:uid="{00000000-0005-0000-0000-0000F1190000}"/>
    <cellStyle name="Comma 2 2 2 3 2 4" xfId="19888" xr:uid="{00000000-0005-0000-0000-0000F2190000}"/>
    <cellStyle name="Comma 2 2 2 3 2 5" xfId="19889" xr:uid="{00000000-0005-0000-0000-0000F3190000}"/>
    <cellStyle name="Comma 2 2 2 3 3" xfId="10036" xr:uid="{00000000-0005-0000-0000-0000F4190000}"/>
    <cellStyle name="Comma 2 2 2 3 4" xfId="10037" xr:uid="{00000000-0005-0000-0000-0000F5190000}"/>
    <cellStyle name="Comma 2 2 2 3 5" xfId="10038" xr:uid="{00000000-0005-0000-0000-0000F6190000}"/>
    <cellStyle name="Comma 2 2 2 3 6" xfId="13208" xr:uid="{00000000-0005-0000-0000-0000F7190000}"/>
    <cellStyle name="Comma 2 2 2 3 7" xfId="13209" xr:uid="{00000000-0005-0000-0000-0000F8190000}"/>
    <cellStyle name="Comma 2 2 2 3 8" xfId="13210" xr:uid="{00000000-0005-0000-0000-0000F9190000}"/>
    <cellStyle name="Comma 2 2 2 3 8 2" xfId="13211" xr:uid="{00000000-0005-0000-0000-0000FA190000}"/>
    <cellStyle name="Comma 2 2 2 3 8 3" xfId="13212" xr:uid="{00000000-0005-0000-0000-0000FB190000}"/>
    <cellStyle name="Comma 2 2 2 3 8 4" xfId="13213" xr:uid="{00000000-0005-0000-0000-0000FC190000}"/>
    <cellStyle name="Comma 2 2 2 3 8 5" xfId="13214" xr:uid="{00000000-0005-0000-0000-0000FD190000}"/>
    <cellStyle name="Comma 2 2 2 3 9" xfId="13215" xr:uid="{00000000-0005-0000-0000-0000FE190000}"/>
    <cellStyle name="Comma 2 2 2 4" xfId="1185" xr:uid="{00000000-0005-0000-0000-0000FF190000}"/>
    <cellStyle name="Comma 2 2 2 4 2" xfId="13216" xr:uid="{00000000-0005-0000-0000-0000001A0000}"/>
    <cellStyle name="Comma 2 2 2 4 2 2" xfId="19890" xr:uid="{00000000-0005-0000-0000-0000011A0000}"/>
    <cellStyle name="Comma 2 2 2 4 3" xfId="13217" xr:uid="{00000000-0005-0000-0000-0000021A0000}"/>
    <cellStyle name="Comma 2 2 2 4 3 2" xfId="13218" xr:uid="{00000000-0005-0000-0000-0000031A0000}"/>
    <cellStyle name="Comma 2 2 2 4 3 3" xfId="13219" xr:uid="{00000000-0005-0000-0000-0000041A0000}"/>
    <cellStyle name="Comma 2 2 2 4 3 4" xfId="13220" xr:uid="{00000000-0005-0000-0000-0000051A0000}"/>
    <cellStyle name="Comma 2 2 2 4 3 5" xfId="13221" xr:uid="{00000000-0005-0000-0000-0000061A0000}"/>
    <cellStyle name="Comma 2 2 2 4 4" xfId="19891" xr:uid="{00000000-0005-0000-0000-0000071A0000}"/>
    <cellStyle name="Comma 2 2 2 4 5" xfId="19892" xr:uid="{00000000-0005-0000-0000-0000081A0000}"/>
    <cellStyle name="Comma 2 2 2 4 6" xfId="19893" xr:uid="{00000000-0005-0000-0000-0000091A0000}"/>
    <cellStyle name="Comma 2 2 2 5" xfId="10039" xr:uid="{00000000-0005-0000-0000-00000A1A0000}"/>
    <cellStyle name="Comma 2 2 2 6" xfId="10040" xr:uid="{00000000-0005-0000-0000-00000B1A0000}"/>
    <cellStyle name="Comma 2 2 2 7" xfId="13222" xr:uid="{00000000-0005-0000-0000-00000C1A0000}"/>
    <cellStyle name="Comma 2 2 2 8" xfId="13223" xr:uid="{00000000-0005-0000-0000-00000D1A0000}"/>
    <cellStyle name="Comma 2 2 2 9" xfId="13224" xr:uid="{00000000-0005-0000-0000-00000E1A0000}"/>
    <cellStyle name="Comma 2 2 2_1มูลค่างาน..(1)" xfId="13225" xr:uid="{00000000-0005-0000-0000-00000F1A0000}"/>
    <cellStyle name="Comma 2 2 3" xfId="1186" xr:uid="{00000000-0005-0000-0000-0000101A0000}"/>
    <cellStyle name="Comma 2 2 3 2" xfId="10041" xr:uid="{00000000-0005-0000-0000-0000111A0000}"/>
    <cellStyle name="Comma 2 2 3 2 2" xfId="10042" xr:uid="{00000000-0005-0000-0000-0000121A0000}"/>
    <cellStyle name="Comma 2 2 3 2 3" xfId="10043" xr:uid="{00000000-0005-0000-0000-0000131A0000}"/>
    <cellStyle name="Comma 2 2 3 2 4" xfId="10044" xr:uid="{00000000-0005-0000-0000-0000141A0000}"/>
    <cellStyle name="Comma 2 2 3 2 5" xfId="10045" xr:uid="{00000000-0005-0000-0000-0000151A0000}"/>
    <cellStyle name="Comma 2 2 3 3" xfId="10046" xr:uid="{00000000-0005-0000-0000-0000161A0000}"/>
    <cellStyle name="Comma 2 2 3 4" xfId="10047" xr:uid="{00000000-0005-0000-0000-0000171A0000}"/>
    <cellStyle name="Comma 2 2 3 5" xfId="10048" xr:uid="{00000000-0005-0000-0000-0000181A0000}"/>
    <cellStyle name="Comma 2 2 3 6" xfId="13226" xr:uid="{00000000-0005-0000-0000-0000191A0000}"/>
    <cellStyle name="Comma 2 2 3 7" xfId="19894" xr:uid="{00000000-0005-0000-0000-00001A1A0000}"/>
    <cellStyle name="Comma 2 2 4" xfId="1187" xr:uid="{00000000-0005-0000-0000-00001B1A0000}"/>
    <cellStyle name="Comma 2 2 4 2" xfId="13227" xr:uid="{00000000-0005-0000-0000-00001C1A0000}"/>
    <cellStyle name="Comma 2 2 4 2 2" xfId="19895" xr:uid="{00000000-0005-0000-0000-00001D1A0000}"/>
    <cellStyle name="Comma 2 2 4 2 3" xfId="19896" xr:uid="{00000000-0005-0000-0000-00001E1A0000}"/>
    <cellStyle name="Comma 2 2 4 2 4" xfId="19897" xr:uid="{00000000-0005-0000-0000-00001F1A0000}"/>
    <cellStyle name="Comma 2 2 4 3" xfId="13228" xr:uid="{00000000-0005-0000-0000-0000201A0000}"/>
    <cellStyle name="Comma 2 2 4 4" xfId="13229" xr:uid="{00000000-0005-0000-0000-0000211A0000}"/>
    <cellStyle name="Comma 2 2 4 5" xfId="19898" xr:uid="{00000000-0005-0000-0000-0000221A0000}"/>
    <cellStyle name="Comma 2 2 4 6" xfId="19899" xr:uid="{00000000-0005-0000-0000-0000231A0000}"/>
    <cellStyle name="Comma 2 2 4 7" xfId="19900" xr:uid="{00000000-0005-0000-0000-0000241A0000}"/>
    <cellStyle name="Comma 2 2 4 8" xfId="19901" xr:uid="{00000000-0005-0000-0000-0000251A0000}"/>
    <cellStyle name="Comma 2 2 4 9" xfId="19902" xr:uid="{00000000-0005-0000-0000-0000261A0000}"/>
    <cellStyle name="Comma 2 2 5" xfId="1188" xr:uid="{00000000-0005-0000-0000-0000271A0000}"/>
    <cellStyle name="Comma 2 2 5 2" xfId="13230" xr:uid="{00000000-0005-0000-0000-0000281A0000}"/>
    <cellStyle name="Comma 2 2 5 3" xfId="13231" xr:uid="{00000000-0005-0000-0000-0000291A0000}"/>
    <cellStyle name="Comma 2 2 5 4" xfId="13232" xr:uid="{00000000-0005-0000-0000-00002A1A0000}"/>
    <cellStyle name="Comma 2 2 6" xfId="1189" xr:uid="{00000000-0005-0000-0000-00002B1A0000}"/>
    <cellStyle name="Comma 2 2 6 2" xfId="13233" xr:uid="{00000000-0005-0000-0000-00002C1A0000}"/>
    <cellStyle name="Comma 2 2 6 2 2" xfId="19903" xr:uid="{00000000-0005-0000-0000-00002D1A0000}"/>
    <cellStyle name="Comma 2 2 6 3" xfId="13234" xr:uid="{00000000-0005-0000-0000-00002E1A0000}"/>
    <cellStyle name="Comma 2 2 6 3 2" xfId="13235" xr:uid="{00000000-0005-0000-0000-00002F1A0000}"/>
    <cellStyle name="Comma 2 2 6 3 3" xfId="13236" xr:uid="{00000000-0005-0000-0000-0000301A0000}"/>
    <cellStyle name="Comma 2 2 6 3 4" xfId="13237" xr:uid="{00000000-0005-0000-0000-0000311A0000}"/>
    <cellStyle name="Comma 2 2 6 3 5" xfId="13238" xr:uid="{00000000-0005-0000-0000-0000321A0000}"/>
    <cellStyle name="Comma 2 2 6 4" xfId="19904" xr:uid="{00000000-0005-0000-0000-0000331A0000}"/>
    <cellStyle name="Comma 2 2 6 5" xfId="19905" xr:uid="{00000000-0005-0000-0000-0000341A0000}"/>
    <cellStyle name="Comma 2 2 6 6" xfId="19906" xr:uid="{00000000-0005-0000-0000-0000351A0000}"/>
    <cellStyle name="Comma 2 2 7" xfId="2427" xr:uid="{00000000-0005-0000-0000-0000361A0000}"/>
    <cellStyle name="Comma 2 2 7 2" xfId="2428" xr:uid="{00000000-0005-0000-0000-0000371A0000}"/>
    <cellStyle name="Comma 2 2 7 2 2" xfId="13239" xr:uid="{00000000-0005-0000-0000-0000381A0000}"/>
    <cellStyle name="Comma 2 2 7 2 3" xfId="19907" xr:uid="{00000000-0005-0000-0000-0000391A0000}"/>
    <cellStyle name="Comma 2 2 7 2 4" xfId="19908" xr:uid="{00000000-0005-0000-0000-00003A1A0000}"/>
    <cellStyle name="Comma 2 2 7 2 5" xfId="19909" xr:uid="{00000000-0005-0000-0000-00003B1A0000}"/>
    <cellStyle name="Comma 2 2 7 3" xfId="2429" xr:uid="{00000000-0005-0000-0000-00003C1A0000}"/>
    <cellStyle name="Comma 2 2 7 4" xfId="2430" xr:uid="{00000000-0005-0000-0000-00003D1A0000}"/>
    <cellStyle name="Comma 2 2 7 5" xfId="13240" xr:uid="{00000000-0005-0000-0000-00003E1A0000}"/>
    <cellStyle name="Comma 2 2 8" xfId="10049" xr:uid="{00000000-0005-0000-0000-00003F1A0000}"/>
    <cellStyle name="Comma 2 2 8 2" xfId="13241" xr:uid="{00000000-0005-0000-0000-0000401A0000}"/>
    <cellStyle name="Comma 2 2 8 2 2" xfId="13242" xr:uid="{00000000-0005-0000-0000-0000411A0000}"/>
    <cellStyle name="Comma 2 2 8 2 3" xfId="13243" xr:uid="{00000000-0005-0000-0000-0000421A0000}"/>
    <cellStyle name="Comma 2 2 8 2 4" xfId="13244" xr:uid="{00000000-0005-0000-0000-0000431A0000}"/>
    <cellStyle name="Comma 2 2 8 2 5" xfId="13245" xr:uid="{00000000-0005-0000-0000-0000441A0000}"/>
    <cellStyle name="Comma 2 2 9" xfId="10050" xr:uid="{00000000-0005-0000-0000-0000451A0000}"/>
    <cellStyle name="Comma 2 2 9 2" xfId="13246" xr:uid="{00000000-0005-0000-0000-0000461A0000}"/>
    <cellStyle name="Comma 2 2 9 3" xfId="13247" xr:uid="{00000000-0005-0000-0000-0000471A0000}"/>
    <cellStyle name="Comma 2 2 9 4" xfId="13248" xr:uid="{00000000-0005-0000-0000-0000481A0000}"/>
    <cellStyle name="Comma 2 2 9 5" xfId="13249" xr:uid="{00000000-0005-0000-0000-0000491A0000}"/>
    <cellStyle name="Comma 2 2 9 6" xfId="19910" xr:uid="{00000000-0005-0000-0000-00004A1A0000}"/>
    <cellStyle name="Comma 2 2_1มูลค่างาน..(1)" xfId="13250" xr:uid="{00000000-0005-0000-0000-00004B1A0000}"/>
    <cellStyle name="Comma 2 20" xfId="13251" xr:uid="{00000000-0005-0000-0000-00004C1A0000}"/>
    <cellStyle name="Comma 2 21" xfId="13252" xr:uid="{00000000-0005-0000-0000-00004D1A0000}"/>
    <cellStyle name="Comma 2 22" xfId="19911" xr:uid="{00000000-0005-0000-0000-00004E1A0000}"/>
    <cellStyle name="Comma 2 23" xfId="19912" xr:uid="{00000000-0005-0000-0000-00004F1A0000}"/>
    <cellStyle name="Comma 2 24" xfId="19913" xr:uid="{00000000-0005-0000-0000-0000501A0000}"/>
    <cellStyle name="Comma 2 25" xfId="19914" xr:uid="{00000000-0005-0000-0000-0000511A0000}"/>
    <cellStyle name="Comma 2 26" xfId="19915" xr:uid="{00000000-0005-0000-0000-0000521A0000}"/>
    <cellStyle name="Comma 2 27" xfId="19916" xr:uid="{00000000-0005-0000-0000-0000531A0000}"/>
    <cellStyle name="Comma 2 28" xfId="19917" xr:uid="{00000000-0005-0000-0000-0000541A0000}"/>
    <cellStyle name="Comma 2 29" xfId="19918" xr:uid="{00000000-0005-0000-0000-0000551A0000}"/>
    <cellStyle name="Comma 2 3" xfId="1190" xr:uid="{00000000-0005-0000-0000-0000561A0000}"/>
    <cellStyle name="Comma 2 3 10" xfId="19919" xr:uid="{00000000-0005-0000-0000-0000571A0000}"/>
    <cellStyle name="Comma 2 3 11" xfId="19920" xr:uid="{00000000-0005-0000-0000-0000581A0000}"/>
    <cellStyle name="Comma 2 3 12" xfId="19921" xr:uid="{00000000-0005-0000-0000-0000591A0000}"/>
    <cellStyle name="Comma 2 3 2" xfId="1191" xr:uid="{00000000-0005-0000-0000-00005A1A0000}"/>
    <cellStyle name="Comma 2 3 2 2" xfId="1192" xr:uid="{00000000-0005-0000-0000-00005B1A0000}"/>
    <cellStyle name="Comma 2 3 2 2 2" xfId="2431" xr:uid="{00000000-0005-0000-0000-00005C1A0000}"/>
    <cellStyle name="Comma 2 3 2 2 2 2" xfId="2432" xr:uid="{00000000-0005-0000-0000-00005D1A0000}"/>
    <cellStyle name="Comma 2 3 2 2 2 2 2" xfId="2433" xr:uid="{00000000-0005-0000-0000-00005E1A0000}"/>
    <cellStyle name="Comma 2 3 2 2 2 2 3" xfId="2434" xr:uid="{00000000-0005-0000-0000-00005F1A0000}"/>
    <cellStyle name="Comma 2 3 2 2 2 2 4" xfId="2435" xr:uid="{00000000-0005-0000-0000-0000601A0000}"/>
    <cellStyle name="Comma 2 3 2 2 2 3" xfId="19922" xr:uid="{00000000-0005-0000-0000-0000611A0000}"/>
    <cellStyle name="Comma 2 3 2 2 2 4" xfId="19923" xr:uid="{00000000-0005-0000-0000-0000621A0000}"/>
    <cellStyle name="Comma 2 3 2 2 3" xfId="2436" xr:uid="{00000000-0005-0000-0000-0000631A0000}"/>
    <cellStyle name="Comma 2 3 2 2 3 2" xfId="2437" xr:uid="{00000000-0005-0000-0000-0000641A0000}"/>
    <cellStyle name="Comma 2 3 2 2 3 3" xfId="2438" xr:uid="{00000000-0005-0000-0000-0000651A0000}"/>
    <cellStyle name="Comma 2 3 2 2 3 4" xfId="2439" xr:uid="{00000000-0005-0000-0000-0000661A0000}"/>
    <cellStyle name="Comma 2 3 2 2 4" xfId="2440" xr:uid="{00000000-0005-0000-0000-0000671A0000}"/>
    <cellStyle name="Comma 2 3 2 2 4 2" xfId="2441" xr:uid="{00000000-0005-0000-0000-0000681A0000}"/>
    <cellStyle name="Comma 2 3 2 2 4 3" xfId="19924" xr:uid="{00000000-0005-0000-0000-0000691A0000}"/>
    <cellStyle name="Comma 2 3 2 2 4 4" xfId="19925" xr:uid="{00000000-0005-0000-0000-00006A1A0000}"/>
    <cellStyle name="Comma 2 3 2 2 5" xfId="13253" xr:uid="{00000000-0005-0000-0000-00006B1A0000}"/>
    <cellStyle name="Comma 2 3 2 2 6" xfId="13254" xr:uid="{00000000-0005-0000-0000-00006C1A0000}"/>
    <cellStyle name="Comma 2 3 2 2 7" xfId="19926" xr:uid="{00000000-0005-0000-0000-00006D1A0000}"/>
    <cellStyle name="Comma 2 3 2 3" xfId="13255" xr:uid="{00000000-0005-0000-0000-00006E1A0000}"/>
    <cellStyle name="Comma 2 3 2 3 2" xfId="19927" xr:uid="{00000000-0005-0000-0000-00006F1A0000}"/>
    <cellStyle name="Comma 2 3 2 3 3" xfId="19928" xr:uid="{00000000-0005-0000-0000-0000701A0000}"/>
    <cellStyle name="Comma 2 3 2 3 4" xfId="19929" xr:uid="{00000000-0005-0000-0000-0000711A0000}"/>
    <cellStyle name="Comma 2 3 2 4" xfId="13256" xr:uid="{00000000-0005-0000-0000-0000721A0000}"/>
    <cellStyle name="Comma 2 3 2 4 2" xfId="19930" xr:uid="{00000000-0005-0000-0000-0000731A0000}"/>
    <cellStyle name="Comma 2 3 2 4 3" xfId="19931" xr:uid="{00000000-0005-0000-0000-0000741A0000}"/>
    <cellStyle name="Comma 2 3 2 4 4" xfId="19932" xr:uid="{00000000-0005-0000-0000-0000751A0000}"/>
    <cellStyle name="Comma 2 3 2 5" xfId="13257" xr:uid="{00000000-0005-0000-0000-0000761A0000}"/>
    <cellStyle name="Comma 2 3 2 5 2" xfId="19933" xr:uid="{00000000-0005-0000-0000-0000771A0000}"/>
    <cellStyle name="Comma 2 3 2 5 3" xfId="19934" xr:uid="{00000000-0005-0000-0000-0000781A0000}"/>
    <cellStyle name="Comma 2 3 2 5 4" xfId="19935" xr:uid="{00000000-0005-0000-0000-0000791A0000}"/>
    <cellStyle name="Comma 2 3 3" xfId="1193" xr:uid="{00000000-0005-0000-0000-00007A1A0000}"/>
    <cellStyle name="Comma 2 3 3 2" xfId="2442" xr:uid="{00000000-0005-0000-0000-00007B1A0000}"/>
    <cellStyle name="Comma 2 3 3 2 2" xfId="2443" xr:uid="{00000000-0005-0000-0000-00007C1A0000}"/>
    <cellStyle name="Comma 2 3 3 2 3" xfId="2444" xr:uid="{00000000-0005-0000-0000-00007D1A0000}"/>
    <cellStyle name="Comma 2 3 3 2 4" xfId="2445" xr:uid="{00000000-0005-0000-0000-00007E1A0000}"/>
    <cellStyle name="Comma 2 3 3 2 5" xfId="19936" xr:uid="{00000000-0005-0000-0000-00007F1A0000}"/>
    <cellStyle name="Comma 2 3 3 2 6" xfId="19937" xr:uid="{00000000-0005-0000-0000-0000801A0000}"/>
    <cellStyle name="Comma 2 3 3 2 7" xfId="19938" xr:uid="{00000000-0005-0000-0000-0000811A0000}"/>
    <cellStyle name="Comma 2 3 3 3" xfId="13258" xr:uid="{00000000-0005-0000-0000-0000821A0000}"/>
    <cellStyle name="Comma 2 3 3 3 2" xfId="19939" xr:uid="{00000000-0005-0000-0000-0000831A0000}"/>
    <cellStyle name="Comma 2 3 3 3 3" xfId="19940" xr:uid="{00000000-0005-0000-0000-0000841A0000}"/>
    <cellStyle name="Comma 2 3 3 3 4" xfId="19941" xr:uid="{00000000-0005-0000-0000-0000851A0000}"/>
    <cellStyle name="Comma 2 3 3 4" xfId="13259" xr:uid="{00000000-0005-0000-0000-0000861A0000}"/>
    <cellStyle name="Comma 2 3 3 4 2" xfId="19942" xr:uid="{00000000-0005-0000-0000-0000871A0000}"/>
    <cellStyle name="Comma 2 3 3 4 3" xfId="19943" xr:uid="{00000000-0005-0000-0000-0000881A0000}"/>
    <cellStyle name="Comma 2 3 3 4 4" xfId="19944" xr:uid="{00000000-0005-0000-0000-0000891A0000}"/>
    <cellStyle name="Comma 2 3 3 5" xfId="19945" xr:uid="{00000000-0005-0000-0000-00008A1A0000}"/>
    <cellStyle name="Comma 2 3 3 6" xfId="19946" xr:uid="{00000000-0005-0000-0000-00008B1A0000}"/>
    <cellStyle name="Comma 2 3 3 7" xfId="19947" xr:uid="{00000000-0005-0000-0000-00008C1A0000}"/>
    <cellStyle name="Comma 2 3 3 8" xfId="19948" xr:uid="{00000000-0005-0000-0000-00008D1A0000}"/>
    <cellStyle name="Comma 2 3 3 9" xfId="19949" xr:uid="{00000000-0005-0000-0000-00008E1A0000}"/>
    <cellStyle name="Comma 2 3 4" xfId="2446" xr:uid="{00000000-0005-0000-0000-00008F1A0000}"/>
    <cellStyle name="Comma 2 3 4 2" xfId="2447" xr:uid="{00000000-0005-0000-0000-0000901A0000}"/>
    <cellStyle name="Comma 2 3 4 2 2" xfId="2448" xr:uid="{00000000-0005-0000-0000-0000911A0000}"/>
    <cellStyle name="Comma 2 3 4 2 3" xfId="2449" xr:uid="{00000000-0005-0000-0000-0000921A0000}"/>
    <cellStyle name="Comma 2 3 4 2 4" xfId="2450" xr:uid="{00000000-0005-0000-0000-0000931A0000}"/>
    <cellStyle name="Comma 2 3 4 3" xfId="13260" xr:uid="{00000000-0005-0000-0000-0000941A0000}"/>
    <cellStyle name="Comma 2 3 4 4" xfId="13261" xr:uid="{00000000-0005-0000-0000-0000951A0000}"/>
    <cellStyle name="Comma 2 3 4 5" xfId="19950" xr:uid="{00000000-0005-0000-0000-0000961A0000}"/>
    <cellStyle name="Comma 2 3 4 6" xfId="19951" xr:uid="{00000000-0005-0000-0000-0000971A0000}"/>
    <cellStyle name="Comma 2 3 4 7" xfId="19952" xr:uid="{00000000-0005-0000-0000-0000981A0000}"/>
    <cellStyle name="Comma 2 3 5" xfId="13262" xr:uid="{00000000-0005-0000-0000-0000991A0000}"/>
    <cellStyle name="Comma 2 3 5 2" xfId="19953" xr:uid="{00000000-0005-0000-0000-00009A1A0000}"/>
    <cellStyle name="Comma 2 3 5 3" xfId="19954" xr:uid="{00000000-0005-0000-0000-00009B1A0000}"/>
    <cellStyle name="Comma 2 3 5 4" xfId="19955" xr:uid="{00000000-0005-0000-0000-00009C1A0000}"/>
    <cellStyle name="Comma 2 3 6" xfId="13263" xr:uid="{00000000-0005-0000-0000-00009D1A0000}"/>
    <cellStyle name="Comma 2 3 6 2" xfId="19956" xr:uid="{00000000-0005-0000-0000-00009E1A0000}"/>
    <cellStyle name="Comma 2 3 6 3" xfId="19957" xr:uid="{00000000-0005-0000-0000-00009F1A0000}"/>
    <cellStyle name="Comma 2 3 6 4" xfId="19958" xr:uid="{00000000-0005-0000-0000-0000A01A0000}"/>
    <cellStyle name="Comma 2 3 7" xfId="13264" xr:uid="{00000000-0005-0000-0000-0000A11A0000}"/>
    <cellStyle name="Comma 2 3 8" xfId="13265" xr:uid="{00000000-0005-0000-0000-0000A21A0000}"/>
    <cellStyle name="Comma 2 3 9" xfId="19959" xr:uid="{00000000-0005-0000-0000-0000A31A0000}"/>
    <cellStyle name="Comma 2 30" xfId="19960" xr:uid="{00000000-0005-0000-0000-0000A41A0000}"/>
    <cellStyle name="Comma 2 4" xfId="1194" xr:uid="{00000000-0005-0000-0000-0000A51A0000}"/>
    <cellStyle name="Comma 2 4 10" xfId="19961" xr:uid="{00000000-0005-0000-0000-0000A61A0000}"/>
    <cellStyle name="Comma 2 4 11" xfId="19962" xr:uid="{00000000-0005-0000-0000-0000A71A0000}"/>
    <cellStyle name="Comma 2 4 12" xfId="19963" xr:uid="{00000000-0005-0000-0000-0000A81A0000}"/>
    <cellStyle name="Comma 2 4 2" xfId="1195" xr:uid="{00000000-0005-0000-0000-0000A91A0000}"/>
    <cellStyle name="Comma 2 4 2 2" xfId="2451" xr:uid="{00000000-0005-0000-0000-0000AA1A0000}"/>
    <cellStyle name="Comma 2 4 2 2 2" xfId="19964" xr:uid="{00000000-0005-0000-0000-0000AB1A0000}"/>
    <cellStyle name="Comma 2 4 2 2 3" xfId="19965" xr:uid="{00000000-0005-0000-0000-0000AC1A0000}"/>
    <cellStyle name="Comma 2 4 2 2 4" xfId="19966" xr:uid="{00000000-0005-0000-0000-0000AD1A0000}"/>
    <cellStyle name="Comma 2 4 2 3" xfId="13266" xr:uid="{00000000-0005-0000-0000-0000AE1A0000}"/>
    <cellStyle name="Comma 2 4 2 3 2" xfId="19967" xr:uid="{00000000-0005-0000-0000-0000AF1A0000}"/>
    <cellStyle name="Comma 2 4 2 4" xfId="13267" xr:uid="{00000000-0005-0000-0000-0000B01A0000}"/>
    <cellStyle name="Comma 2 4 2 4 2" xfId="19968" xr:uid="{00000000-0005-0000-0000-0000B11A0000}"/>
    <cellStyle name="Comma 2 4 2 5" xfId="13268" xr:uid="{00000000-0005-0000-0000-0000B21A0000}"/>
    <cellStyle name="Comma 2 4 2 6" xfId="13269" xr:uid="{00000000-0005-0000-0000-0000B31A0000}"/>
    <cellStyle name="Comma 2 4 3" xfId="1196" xr:uid="{00000000-0005-0000-0000-0000B41A0000}"/>
    <cellStyle name="Comma 2 4 3 2" xfId="1197" xr:uid="{00000000-0005-0000-0000-0000B51A0000}"/>
    <cellStyle name="Comma 2 4 3 2 2" xfId="13270" xr:uid="{00000000-0005-0000-0000-0000B61A0000}"/>
    <cellStyle name="Comma 2 4 3 2 3" xfId="13271" xr:uid="{00000000-0005-0000-0000-0000B71A0000}"/>
    <cellStyle name="Comma 2 4 3 3" xfId="1198" xr:uid="{00000000-0005-0000-0000-0000B81A0000}"/>
    <cellStyle name="Comma 2 4 3 3 2" xfId="13272" xr:uid="{00000000-0005-0000-0000-0000B91A0000}"/>
    <cellStyle name="Comma 2 4 3 3 3" xfId="13273" xr:uid="{00000000-0005-0000-0000-0000BA1A0000}"/>
    <cellStyle name="Comma 2 4 3 4" xfId="13274" xr:uid="{00000000-0005-0000-0000-0000BB1A0000}"/>
    <cellStyle name="Comma 2 4 3 4 2" xfId="19969" xr:uid="{00000000-0005-0000-0000-0000BC1A0000}"/>
    <cellStyle name="Comma 2 4 3 5" xfId="13275" xr:uid="{00000000-0005-0000-0000-0000BD1A0000}"/>
    <cellStyle name="Comma 2 4 3 5 2" xfId="19970" xr:uid="{00000000-0005-0000-0000-0000BE1A0000}"/>
    <cellStyle name="Comma 2 4 3 6" xfId="13276" xr:uid="{00000000-0005-0000-0000-0000BF1A0000}"/>
    <cellStyle name="Comma 2 4 3 6 2" xfId="19971" xr:uid="{00000000-0005-0000-0000-0000C01A0000}"/>
    <cellStyle name="Comma 2 4 3 7" xfId="13277" xr:uid="{00000000-0005-0000-0000-0000C11A0000}"/>
    <cellStyle name="Comma 2 4 3 8" xfId="13278" xr:uid="{00000000-0005-0000-0000-0000C21A0000}"/>
    <cellStyle name="Comma 2 4 3 9" xfId="19972" xr:uid="{00000000-0005-0000-0000-0000C31A0000}"/>
    <cellStyle name="Comma 2 4 4" xfId="1199" xr:uid="{00000000-0005-0000-0000-0000C41A0000}"/>
    <cellStyle name="Comma 2 4 4 2" xfId="13279" xr:uid="{00000000-0005-0000-0000-0000C51A0000}"/>
    <cellStyle name="Comma 2 4 4 2 2" xfId="13280" xr:uid="{00000000-0005-0000-0000-0000C61A0000}"/>
    <cellStyle name="Comma 2 4 4 2 3" xfId="13281" xr:uid="{00000000-0005-0000-0000-0000C71A0000}"/>
    <cellStyle name="Comma 2 4 4 2 4" xfId="13282" xr:uid="{00000000-0005-0000-0000-0000C81A0000}"/>
    <cellStyle name="Comma 2 4 4 2 5" xfId="19973" xr:uid="{00000000-0005-0000-0000-0000C91A0000}"/>
    <cellStyle name="Comma 2 4 4 2 6" xfId="19974" xr:uid="{00000000-0005-0000-0000-0000CA1A0000}"/>
    <cellStyle name="Comma 2 4 4 2 7" xfId="19975" xr:uid="{00000000-0005-0000-0000-0000CB1A0000}"/>
    <cellStyle name="Comma 2 4 4 3" xfId="13283" xr:uid="{00000000-0005-0000-0000-0000CC1A0000}"/>
    <cellStyle name="Comma 2 4 4 3 2" xfId="19976" xr:uid="{00000000-0005-0000-0000-0000CD1A0000}"/>
    <cellStyle name="Comma 2 4 4 3 3" xfId="19977" xr:uid="{00000000-0005-0000-0000-0000CE1A0000}"/>
    <cellStyle name="Comma 2 4 4 3 4" xfId="19978" xr:uid="{00000000-0005-0000-0000-0000CF1A0000}"/>
    <cellStyle name="Comma 2 4 4 4" xfId="13284" xr:uid="{00000000-0005-0000-0000-0000D01A0000}"/>
    <cellStyle name="Comma 2 4 4 4 2" xfId="19979" xr:uid="{00000000-0005-0000-0000-0000D11A0000}"/>
    <cellStyle name="Comma 2 4 4 4 3" xfId="19980" xr:uid="{00000000-0005-0000-0000-0000D21A0000}"/>
    <cellStyle name="Comma 2 4 4 4 4" xfId="19981" xr:uid="{00000000-0005-0000-0000-0000D31A0000}"/>
    <cellStyle name="Comma 2 4 4 5" xfId="19982" xr:uid="{00000000-0005-0000-0000-0000D41A0000}"/>
    <cellStyle name="Comma 2 4 4 6" xfId="19983" xr:uid="{00000000-0005-0000-0000-0000D51A0000}"/>
    <cellStyle name="Comma 2 4 4 7" xfId="19984" xr:uid="{00000000-0005-0000-0000-0000D61A0000}"/>
    <cellStyle name="Comma 2 4 4 8" xfId="19985" xr:uid="{00000000-0005-0000-0000-0000D71A0000}"/>
    <cellStyle name="Comma 2 4 4 9" xfId="19986" xr:uid="{00000000-0005-0000-0000-0000D81A0000}"/>
    <cellStyle name="Comma 2 4 5" xfId="13285" xr:uid="{00000000-0005-0000-0000-0000D91A0000}"/>
    <cellStyle name="Comma 2 4 5 2" xfId="19987" xr:uid="{00000000-0005-0000-0000-0000DA1A0000}"/>
    <cellStyle name="Comma 2 4 5 3" xfId="19988" xr:uid="{00000000-0005-0000-0000-0000DB1A0000}"/>
    <cellStyle name="Comma 2 4 5 4" xfId="19989" xr:uid="{00000000-0005-0000-0000-0000DC1A0000}"/>
    <cellStyle name="Comma 2 4 6" xfId="13286" xr:uid="{00000000-0005-0000-0000-0000DD1A0000}"/>
    <cellStyle name="Comma 2 4 6 2" xfId="19990" xr:uid="{00000000-0005-0000-0000-0000DE1A0000}"/>
    <cellStyle name="Comma 2 4 6 3" xfId="19991" xr:uid="{00000000-0005-0000-0000-0000DF1A0000}"/>
    <cellStyle name="Comma 2 4 6 4" xfId="19992" xr:uid="{00000000-0005-0000-0000-0000E01A0000}"/>
    <cellStyle name="Comma 2 4 7" xfId="13287" xr:uid="{00000000-0005-0000-0000-0000E11A0000}"/>
    <cellStyle name="Comma 2 4 8" xfId="13288" xr:uid="{00000000-0005-0000-0000-0000E21A0000}"/>
    <cellStyle name="Comma 2 4 9" xfId="13289" xr:uid="{00000000-0005-0000-0000-0000E31A0000}"/>
    <cellStyle name="Comma 2 4_ตามหนี้" xfId="2452" xr:uid="{00000000-0005-0000-0000-0000E41A0000}"/>
    <cellStyle name="Comma 2 5" xfId="1200" xr:uid="{00000000-0005-0000-0000-0000E51A0000}"/>
    <cellStyle name="Comma 2 5 10" xfId="19993" xr:uid="{00000000-0005-0000-0000-0000E61A0000}"/>
    <cellStyle name="Comma 2 5 2" xfId="1201" xr:uid="{00000000-0005-0000-0000-0000E71A0000}"/>
    <cellStyle name="Comma 2 5 2 2" xfId="1202" xr:uid="{00000000-0005-0000-0000-0000E81A0000}"/>
    <cellStyle name="Comma 2 5 2 2 10" xfId="13290" xr:uid="{00000000-0005-0000-0000-0000E91A0000}"/>
    <cellStyle name="Comma 2 5 2 2 11" xfId="13291" xr:uid="{00000000-0005-0000-0000-0000EA1A0000}"/>
    <cellStyle name="Comma 2 5 2 2 12" xfId="13292" xr:uid="{00000000-0005-0000-0000-0000EB1A0000}"/>
    <cellStyle name="Comma 2 5 2 2 13" xfId="13293" xr:uid="{00000000-0005-0000-0000-0000EC1A0000}"/>
    <cellStyle name="Comma 2 5 2 2 14" xfId="13294" xr:uid="{00000000-0005-0000-0000-0000ED1A0000}"/>
    <cellStyle name="Comma 2 5 2 2 15" xfId="13295" xr:uid="{00000000-0005-0000-0000-0000EE1A0000}"/>
    <cellStyle name="Comma 2 5 2 2 16" xfId="13296" xr:uid="{00000000-0005-0000-0000-0000EF1A0000}"/>
    <cellStyle name="Comma 2 5 2 2 17" xfId="13297" xr:uid="{00000000-0005-0000-0000-0000F01A0000}"/>
    <cellStyle name="Comma 2 5 2 2 18" xfId="13298" xr:uid="{00000000-0005-0000-0000-0000F11A0000}"/>
    <cellStyle name="Comma 2 5 2 2 19" xfId="13299" xr:uid="{00000000-0005-0000-0000-0000F21A0000}"/>
    <cellStyle name="Comma 2 5 2 2 2" xfId="2453" xr:uid="{00000000-0005-0000-0000-0000F31A0000}"/>
    <cellStyle name="Comma 2 5 2 2 2 2" xfId="2454" xr:uid="{00000000-0005-0000-0000-0000F41A0000}"/>
    <cellStyle name="Comma 2 5 2 2 2 3" xfId="2455" xr:uid="{00000000-0005-0000-0000-0000F51A0000}"/>
    <cellStyle name="Comma 2 5 2 2 2 4" xfId="2456" xr:uid="{00000000-0005-0000-0000-0000F61A0000}"/>
    <cellStyle name="Comma 2 5 2 2 20" xfId="13300" xr:uid="{00000000-0005-0000-0000-0000F71A0000}"/>
    <cellStyle name="Comma 2 5 2 2 21" xfId="13301" xr:uid="{00000000-0005-0000-0000-0000F81A0000}"/>
    <cellStyle name="Comma 2 5 2 2 3" xfId="2457" xr:uid="{00000000-0005-0000-0000-0000F91A0000}"/>
    <cellStyle name="Comma 2 5 2 2 3 2" xfId="2458" xr:uid="{00000000-0005-0000-0000-0000FA1A0000}"/>
    <cellStyle name="Comma 2 5 2 2 3 3" xfId="2459" xr:uid="{00000000-0005-0000-0000-0000FB1A0000}"/>
    <cellStyle name="Comma 2 5 2 2 3 4" xfId="2460" xr:uid="{00000000-0005-0000-0000-0000FC1A0000}"/>
    <cellStyle name="Comma 2 5 2 2 4" xfId="2461" xr:uid="{00000000-0005-0000-0000-0000FD1A0000}"/>
    <cellStyle name="Comma 2 5 2 2 4 2" xfId="2462" xr:uid="{00000000-0005-0000-0000-0000FE1A0000}"/>
    <cellStyle name="Comma 2 5 2 2 4 3" xfId="2463" xr:uid="{00000000-0005-0000-0000-0000FF1A0000}"/>
    <cellStyle name="Comma 2 5 2 2 4 4" xfId="2464" xr:uid="{00000000-0005-0000-0000-0000001B0000}"/>
    <cellStyle name="Comma 2 5 2 2 5" xfId="2465" xr:uid="{00000000-0005-0000-0000-0000011B0000}"/>
    <cellStyle name="Comma 2 5 2 2 6" xfId="2466" xr:uid="{00000000-0005-0000-0000-0000021B0000}"/>
    <cellStyle name="Comma 2 5 2 2 7" xfId="2467" xr:uid="{00000000-0005-0000-0000-0000031B0000}"/>
    <cellStyle name="Comma 2 5 2 2 8" xfId="13302" xr:uid="{00000000-0005-0000-0000-0000041B0000}"/>
    <cellStyle name="Comma 2 5 2 2 9" xfId="13303" xr:uid="{00000000-0005-0000-0000-0000051B0000}"/>
    <cellStyle name="Comma 2 5 2 3" xfId="2468" xr:uid="{00000000-0005-0000-0000-0000061B0000}"/>
    <cellStyle name="Comma 2 5 2 3 2" xfId="2469" xr:uid="{00000000-0005-0000-0000-0000071B0000}"/>
    <cellStyle name="Comma 2 5 2 3 3" xfId="2470" xr:uid="{00000000-0005-0000-0000-0000081B0000}"/>
    <cellStyle name="Comma 2 5 2 3 4" xfId="2471" xr:uid="{00000000-0005-0000-0000-0000091B0000}"/>
    <cellStyle name="Comma 2 5 2 4" xfId="2472" xr:uid="{00000000-0005-0000-0000-00000A1B0000}"/>
    <cellStyle name="Comma 2 5 2 4 2" xfId="2473" xr:uid="{00000000-0005-0000-0000-00000B1B0000}"/>
    <cellStyle name="Comma 2 5 2 4 3" xfId="2474" xr:uid="{00000000-0005-0000-0000-00000C1B0000}"/>
    <cellStyle name="Comma 2 5 2 4 4" xfId="2475" xr:uid="{00000000-0005-0000-0000-00000D1B0000}"/>
    <cellStyle name="Comma 2 5 2 5" xfId="2476" xr:uid="{00000000-0005-0000-0000-00000E1B0000}"/>
    <cellStyle name="Comma 2 5 2 5 2" xfId="2477" xr:uid="{00000000-0005-0000-0000-00000F1B0000}"/>
    <cellStyle name="Comma 2 5 2 5 3" xfId="2478" xr:uid="{00000000-0005-0000-0000-0000101B0000}"/>
    <cellStyle name="Comma 2 5 2 5 4" xfId="2479" xr:uid="{00000000-0005-0000-0000-0000111B0000}"/>
    <cellStyle name="Comma 2 5 2 6" xfId="2480" xr:uid="{00000000-0005-0000-0000-0000121B0000}"/>
    <cellStyle name="Comma 2 5 2 7" xfId="2481" xr:uid="{00000000-0005-0000-0000-0000131B0000}"/>
    <cellStyle name="Comma 2 5 2 8" xfId="2482" xr:uid="{00000000-0005-0000-0000-0000141B0000}"/>
    <cellStyle name="Comma 2 5 2 9" xfId="13304" xr:uid="{00000000-0005-0000-0000-0000151B0000}"/>
    <cellStyle name="Comma 2 5 3" xfId="1203" xr:uid="{00000000-0005-0000-0000-0000161B0000}"/>
    <cellStyle name="Comma 2 5 3 2" xfId="13305" xr:uid="{00000000-0005-0000-0000-0000171B0000}"/>
    <cellStyle name="Comma 2 5 3 3" xfId="13306" xr:uid="{00000000-0005-0000-0000-0000181B0000}"/>
    <cellStyle name="Comma 2 5 3 4" xfId="13307" xr:uid="{00000000-0005-0000-0000-0000191B0000}"/>
    <cellStyle name="Comma 2 5 4" xfId="1204" xr:uid="{00000000-0005-0000-0000-00001A1B0000}"/>
    <cellStyle name="Comma 2 5 4 2" xfId="13308" xr:uid="{00000000-0005-0000-0000-00001B1B0000}"/>
    <cellStyle name="Comma 2 5 4 3" xfId="13309" xr:uid="{00000000-0005-0000-0000-00001C1B0000}"/>
    <cellStyle name="Comma 2 5 4 4" xfId="13310" xr:uid="{00000000-0005-0000-0000-00001D1B0000}"/>
    <cellStyle name="Comma 2 5 4 5" xfId="19994" xr:uid="{00000000-0005-0000-0000-00001E1B0000}"/>
    <cellStyle name="Comma 2 5 4 6" xfId="19995" xr:uid="{00000000-0005-0000-0000-00001F1B0000}"/>
    <cellStyle name="Comma 2 5 4 7" xfId="19996" xr:uid="{00000000-0005-0000-0000-0000201B0000}"/>
    <cellStyle name="Comma 2 5 5" xfId="10051" xr:uid="{00000000-0005-0000-0000-0000211B0000}"/>
    <cellStyle name="Comma 2 5 6" xfId="10052" xr:uid="{00000000-0005-0000-0000-0000221B0000}"/>
    <cellStyle name="Comma 2 5 7" xfId="13311" xr:uid="{00000000-0005-0000-0000-0000231B0000}"/>
    <cellStyle name="Comma 2 5 7 2" xfId="19997" xr:uid="{00000000-0005-0000-0000-0000241B0000}"/>
    <cellStyle name="Comma 2 5 7 3" xfId="19998" xr:uid="{00000000-0005-0000-0000-0000251B0000}"/>
    <cellStyle name="Comma 2 5 7 4" xfId="19999" xr:uid="{00000000-0005-0000-0000-0000261B0000}"/>
    <cellStyle name="Comma 2 5 8" xfId="13312" xr:uid="{00000000-0005-0000-0000-0000271B0000}"/>
    <cellStyle name="Comma 2 5 9" xfId="13313" xr:uid="{00000000-0005-0000-0000-0000281B0000}"/>
    <cellStyle name="Comma 2 6" xfId="1205" xr:uid="{00000000-0005-0000-0000-0000291B0000}"/>
    <cellStyle name="Comma 2 6 2" xfId="1206" xr:uid="{00000000-0005-0000-0000-00002A1B0000}"/>
    <cellStyle name="Comma 2 6 2 2" xfId="2483" xr:uid="{00000000-0005-0000-0000-00002B1B0000}"/>
    <cellStyle name="Comma 2 6 2 3" xfId="2484" xr:uid="{00000000-0005-0000-0000-00002C1B0000}"/>
    <cellStyle name="Comma 2 6 2 4" xfId="2485" xr:uid="{00000000-0005-0000-0000-00002D1B0000}"/>
    <cellStyle name="Comma 2 6 2 5" xfId="20000" xr:uid="{00000000-0005-0000-0000-00002E1B0000}"/>
    <cellStyle name="Comma 2 6 2 6" xfId="20001" xr:uid="{00000000-0005-0000-0000-00002F1B0000}"/>
    <cellStyle name="Comma 2 6 2 7" xfId="20002" xr:uid="{00000000-0005-0000-0000-0000301B0000}"/>
    <cellStyle name="Comma 2 6 3" xfId="1207" xr:uid="{00000000-0005-0000-0000-0000311B0000}"/>
    <cellStyle name="Comma 2 6 3 2" xfId="2486" xr:uid="{00000000-0005-0000-0000-0000321B0000}"/>
    <cellStyle name="Comma 2 6 3 3" xfId="2487" xr:uid="{00000000-0005-0000-0000-0000331B0000}"/>
    <cellStyle name="Comma 2 6 3 4" xfId="2488" xr:uid="{00000000-0005-0000-0000-0000341B0000}"/>
    <cellStyle name="Comma 2 6 4" xfId="2489" xr:uid="{00000000-0005-0000-0000-0000351B0000}"/>
    <cellStyle name="Comma 2 6 4 2" xfId="2490" xr:uid="{00000000-0005-0000-0000-0000361B0000}"/>
    <cellStyle name="Comma 2 6 4 3" xfId="2491" xr:uid="{00000000-0005-0000-0000-0000371B0000}"/>
    <cellStyle name="Comma 2 6 4 4" xfId="2492" xr:uid="{00000000-0005-0000-0000-0000381B0000}"/>
    <cellStyle name="Comma 2 6 5" xfId="2493" xr:uid="{00000000-0005-0000-0000-0000391B0000}"/>
    <cellStyle name="Comma 2 6 6" xfId="2494" xr:uid="{00000000-0005-0000-0000-00003A1B0000}"/>
    <cellStyle name="Comma 2 6 7" xfId="2495" xr:uid="{00000000-0005-0000-0000-00003B1B0000}"/>
    <cellStyle name="Comma 2 6 8" xfId="20003" xr:uid="{00000000-0005-0000-0000-00003C1B0000}"/>
    <cellStyle name="Comma 2 7" xfId="1208" xr:uid="{00000000-0005-0000-0000-00003D1B0000}"/>
    <cellStyle name="Comma 2 7 10" xfId="20004" xr:uid="{00000000-0005-0000-0000-00003E1B0000}"/>
    <cellStyle name="Comma 2 7 2" xfId="1209" xr:uid="{00000000-0005-0000-0000-00003F1B0000}"/>
    <cellStyle name="Comma 2 7 2 2" xfId="2496" xr:uid="{00000000-0005-0000-0000-0000401B0000}"/>
    <cellStyle name="Comma 2 7 2 2 2" xfId="2497" xr:uid="{00000000-0005-0000-0000-0000411B0000}"/>
    <cellStyle name="Comma 2 7 2 2 3" xfId="2498" xr:uid="{00000000-0005-0000-0000-0000421B0000}"/>
    <cellStyle name="Comma 2 7 2 2 4" xfId="2499" xr:uid="{00000000-0005-0000-0000-0000431B0000}"/>
    <cellStyle name="Comma 2 7 2 3" xfId="20005" xr:uid="{00000000-0005-0000-0000-0000441B0000}"/>
    <cellStyle name="Comma 2 7 2 4" xfId="20006" xr:uid="{00000000-0005-0000-0000-0000451B0000}"/>
    <cellStyle name="Comma 2 7 2 5" xfId="20007" xr:uid="{00000000-0005-0000-0000-0000461B0000}"/>
    <cellStyle name="Comma 2 7 2 6" xfId="20008" xr:uid="{00000000-0005-0000-0000-0000471B0000}"/>
    <cellStyle name="Comma 2 7 2 7" xfId="20009" xr:uid="{00000000-0005-0000-0000-0000481B0000}"/>
    <cellStyle name="Comma 2 7 3" xfId="1210" xr:uid="{00000000-0005-0000-0000-0000491B0000}"/>
    <cellStyle name="Comma 2 7 3 2" xfId="2500" xr:uid="{00000000-0005-0000-0000-00004A1B0000}"/>
    <cellStyle name="Comma 2 7 3 3" xfId="2501" xr:uid="{00000000-0005-0000-0000-00004B1B0000}"/>
    <cellStyle name="Comma 2 7 3 4" xfId="2502" xr:uid="{00000000-0005-0000-0000-00004C1B0000}"/>
    <cellStyle name="Comma 2 7 3 5" xfId="20010" xr:uid="{00000000-0005-0000-0000-00004D1B0000}"/>
    <cellStyle name="Comma 2 7 3 6" xfId="20011" xr:uid="{00000000-0005-0000-0000-00004E1B0000}"/>
    <cellStyle name="Comma 2 7 3 7" xfId="20012" xr:uid="{00000000-0005-0000-0000-00004F1B0000}"/>
    <cellStyle name="Comma 2 7 4" xfId="1211" xr:uid="{00000000-0005-0000-0000-0000501B0000}"/>
    <cellStyle name="Comma 2 7 5" xfId="13314" xr:uid="{00000000-0005-0000-0000-0000511B0000}"/>
    <cellStyle name="Comma 2 7 5 2" xfId="20013" xr:uid="{00000000-0005-0000-0000-0000521B0000}"/>
    <cellStyle name="Comma 2 7 5 2 2" xfId="20014" xr:uid="{00000000-0005-0000-0000-0000531B0000}"/>
    <cellStyle name="Comma 2 7 5 3" xfId="20015" xr:uid="{00000000-0005-0000-0000-0000541B0000}"/>
    <cellStyle name="Comma 2 7 5 4" xfId="20016" xr:uid="{00000000-0005-0000-0000-0000551B0000}"/>
    <cellStyle name="Comma 2 7 6" xfId="13315" xr:uid="{00000000-0005-0000-0000-0000561B0000}"/>
    <cellStyle name="Comma 2 7 6 2" xfId="20017" xr:uid="{00000000-0005-0000-0000-0000571B0000}"/>
    <cellStyle name="Comma 2 7 7" xfId="13316" xr:uid="{00000000-0005-0000-0000-0000581B0000}"/>
    <cellStyle name="Comma 2 7 7 2" xfId="20018" xr:uid="{00000000-0005-0000-0000-0000591B0000}"/>
    <cellStyle name="Comma 2 7 8" xfId="13317" xr:uid="{00000000-0005-0000-0000-00005A1B0000}"/>
    <cellStyle name="Comma 2 7 8 2" xfId="20019" xr:uid="{00000000-0005-0000-0000-00005B1B0000}"/>
    <cellStyle name="Comma 2 7 9" xfId="13318" xr:uid="{00000000-0005-0000-0000-00005C1B0000}"/>
    <cellStyle name="Comma 2 8" xfId="1212" xr:uid="{00000000-0005-0000-0000-00005D1B0000}"/>
    <cellStyle name="Comma 2 8 2" xfId="2503" xr:uid="{00000000-0005-0000-0000-00005E1B0000}"/>
    <cellStyle name="Comma 2 8 2 2" xfId="1213" xr:uid="{00000000-0005-0000-0000-00005F1B0000}"/>
    <cellStyle name="Comma 2 8 2 3" xfId="2504" xr:uid="{00000000-0005-0000-0000-0000601B0000}"/>
    <cellStyle name="Comma 2 8 2 4" xfId="2505" xr:uid="{00000000-0005-0000-0000-0000611B0000}"/>
    <cellStyle name="Comma 2 8 2 5" xfId="13319" xr:uid="{00000000-0005-0000-0000-0000621B0000}"/>
    <cellStyle name="Comma 2 8 2 6" xfId="20020" xr:uid="{00000000-0005-0000-0000-0000631B0000}"/>
    <cellStyle name="Comma 2 8 2 7" xfId="20021" xr:uid="{00000000-0005-0000-0000-0000641B0000}"/>
    <cellStyle name="Comma 2 8 2 8" xfId="20022" xr:uid="{00000000-0005-0000-0000-0000651B0000}"/>
    <cellStyle name="Comma 2 8 3" xfId="13320" xr:uid="{00000000-0005-0000-0000-0000661B0000}"/>
    <cellStyle name="Comma 2 8 3 2" xfId="13321" xr:uid="{00000000-0005-0000-0000-0000671B0000}"/>
    <cellStyle name="Comma 2 8 3 3" xfId="13322" xr:uid="{00000000-0005-0000-0000-0000681B0000}"/>
    <cellStyle name="Comma 2 8 3 4" xfId="20023" xr:uid="{00000000-0005-0000-0000-0000691B0000}"/>
    <cellStyle name="Comma 2 8 3 5" xfId="20024" xr:uid="{00000000-0005-0000-0000-00006A1B0000}"/>
    <cellStyle name="Comma 2 8 3 6" xfId="20025" xr:uid="{00000000-0005-0000-0000-00006B1B0000}"/>
    <cellStyle name="Comma 2 8 4" xfId="13323" xr:uid="{00000000-0005-0000-0000-00006C1B0000}"/>
    <cellStyle name="Comma 2 8 4 2" xfId="20026" xr:uid="{00000000-0005-0000-0000-00006D1B0000}"/>
    <cellStyle name="Comma 2 8 4 3" xfId="20027" xr:uid="{00000000-0005-0000-0000-00006E1B0000}"/>
    <cellStyle name="Comma 2 8 4 4" xfId="20028" xr:uid="{00000000-0005-0000-0000-00006F1B0000}"/>
    <cellStyle name="Comma 2 8 5" xfId="13324" xr:uid="{00000000-0005-0000-0000-0000701B0000}"/>
    <cellStyle name="Comma 2 8 6" xfId="13325" xr:uid="{00000000-0005-0000-0000-0000711B0000}"/>
    <cellStyle name="Comma 2 8 6 2" xfId="20029" xr:uid="{00000000-0005-0000-0000-0000721B0000}"/>
    <cellStyle name="Comma 2 8 7" xfId="20030" xr:uid="{00000000-0005-0000-0000-0000731B0000}"/>
    <cellStyle name="Comma 2 8 8" xfId="20031" xr:uid="{00000000-0005-0000-0000-0000741B0000}"/>
    <cellStyle name="Comma 2 9" xfId="1214" xr:uid="{00000000-0005-0000-0000-0000751B0000}"/>
    <cellStyle name="Comma 2 9 2" xfId="2506" xr:uid="{00000000-0005-0000-0000-0000761B0000}"/>
    <cellStyle name="Comma 2 9 2 2" xfId="20032" xr:uid="{00000000-0005-0000-0000-0000771B0000}"/>
    <cellStyle name="Comma 2 9 2 3" xfId="20033" xr:uid="{00000000-0005-0000-0000-0000781B0000}"/>
    <cellStyle name="Comma 2 9 2 4" xfId="20034" xr:uid="{00000000-0005-0000-0000-0000791B0000}"/>
    <cellStyle name="Comma 2 9 3" xfId="13326" xr:uid="{00000000-0005-0000-0000-00007A1B0000}"/>
    <cellStyle name="Comma 2 9 3 2" xfId="20035" xr:uid="{00000000-0005-0000-0000-00007B1B0000}"/>
    <cellStyle name="Comma 2 9 3 3" xfId="20036" xr:uid="{00000000-0005-0000-0000-00007C1B0000}"/>
    <cellStyle name="Comma 2 9 3 4" xfId="20037" xr:uid="{00000000-0005-0000-0000-00007D1B0000}"/>
    <cellStyle name="Comma 2 9 4" xfId="13327" xr:uid="{00000000-0005-0000-0000-00007E1B0000}"/>
    <cellStyle name="Comma 2 9 4 2" xfId="20038" xr:uid="{00000000-0005-0000-0000-00007F1B0000}"/>
    <cellStyle name="Comma 2 9 4 3" xfId="20039" xr:uid="{00000000-0005-0000-0000-0000801B0000}"/>
    <cellStyle name="Comma 2 9 4 4" xfId="20040" xr:uid="{00000000-0005-0000-0000-0000811B0000}"/>
    <cellStyle name="Comma 2 9 5" xfId="13328" xr:uid="{00000000-0005-0000-0000-0000821B0000}"/>
    <cellStyle name="Comma 2 9 6" xfId="20041" xr:uid="{00000000-0005-0000-0000-0000831B0000}"/>
    <cellStyle name="Comma 2 9 7" xfId="20042" xr:uid="{00000000-0005-0000-0000-0000841B0000}"/>
    <cellStyle name="Comma 2 9 8" xfId="20043" xr:uid="{00000000-0005-0000-0000-0000851B0000}"/>
    <cellStyle name="Comma 2 9 9" xfId="20044" xr:uid="{00000000-0005-0000-0000-0000861B0000}"/>
    <cellStyle name="Comma 2_(Projection โรยัลใหม่)" xfId="1215" xr:uid="{00000000-0005-0000-0000-0000871B0000}"/>
    <cellStyle name="Comma 20" xfId="1216" xr:uid="{00000000-0005-0000-0000-0000881B0000}"/>
    <cellStyle name="Comma 20 10" xfId="20045" xr:uid="{00000000-0005-0000-0000-0000891B0000}"/>
    <cellStyle name="Comma 20 11" xfId="20046" xr:uid="{00000000-0005-0000-0000-00008A1B0000}"/>
    <cellStyle name="Comma 20 12" xfId="20047" xr:uid="{00000000-0005-0000-0000-00008B1B0000}"/>
    <cellStyle name="Comma 20 13" xfId="20048" xr:uid="{00000000-0005-0000-0000-00008C1B0000}"/>
    <cellStyle name="Comma 20 14" xfId="20049" xr:uid="{00000000-0005-0000-0000-00008D1B0000}"/>
    <cellStyle name="Comma 20 15" xfId="20050" xr:uid="{00000000-0005-0000-0000-00008E1B0000}"/>
    <cellStyle name="Comma 20 2" xfId="2507" xr:uid="{00000000-0005-0000-0000-00008F1B0000}"/>
    <cellStyle name="Comma 20 2 10" xfId="13329" xr:uid="{00000000-0005-0000-0000-0000901B0000}"/>
    <cellStyle name="Comma 20 2 11" xfId="13330" xr:uid="{00000000-0005-0000-0000-0000911B0000}"/>
    <cellStyle name="Comma 20 2 2" xfId="2508" xr:uid="{00000000-0005-0000-0000-0000921B0000}"/>
    <cellStyle name="Comma 20 2 2 2" xfId="2509" xr:uid="{00000000-0005-0000-0000-0000931B0000}"/>
    <cellStyle name="Comma 20 2 2 3" xfId="2510" xr:uid="{00000000-0005-0000-0000-0000941B0000}"/>
    <cellStyle name="Comma 20 2 2 4" xfId="2511" xr:uid="{00000000-0005-0000-0000-0000951B0000}"/>
    <cellStyle name="Comma 20 2 3" xfId="2512" xr:uid="{00000000-0005-0000-0000-0000961B0000}"/>
    <cellStyle name="Comma 20 2 3 2" xfId="2513" xr:uid="{00000000-0005-0000-0000-0000971B0000}"/>
    <cellStyle name="Comma 20 2 3 3" xfId="2514" xr:uid="{00000000-0005-0000-0000-0000981B0000}"/>
    <cellStyle name="Comma 20 2 3 4" xfId="2515" xr:uid="{00000000-0005-0000-0000-0000991B0000}"/>
    <cellStyle name="Comma 20 2 4" xfId="2516" xr:uid="{00000000-0005-0000-0000-00009A1B0000}"/>
    <cellStyle name="Comma 20 2 4 2" xfId="2517" xr:uid="{00000000-0005-0000-0000-00009B1B0000}"/>
    <cellStyle name="Comma 20 2 4 3" xfId="2518" xr:uid="{00000000-0005-0000-0000-00009C1B0000}"/>
    <cellStyle name="Comma 20 2 4 4" xfId="2519" xr:uid="{00000000-0005-0000-0000-00009D1B0000}"/>
    <cellStyle name="Comma 20 2 5" xfId="2520" xr:uid="{00000000-0005-0000-0000-00009E1B0000}"/>
    <cellStyle name="Comma 20 2 6" xfId="2521" xr:uid="{00000000-0005-0000-0000-00009F1B0000}"/>
    <cellStyle name="Comma 20 2 7" xfId="2522" xr:uid="{00000000-0005-0000-0000-0000A01B0000}"/>
    <cellStyle name="Comma 20 2 8" xfId="13331" xr:uid="{00000000-0005-0000-0000-0000A11B0000}"/>
    <cellStyle name="Comma 20 2 8 2" xfId="13332" xr:uid="{00000000-0005-0000-0000-0000A21B0000}"/>
    <cellStyle name="Comma 20 2 8 3" xfId="13333" xr:uid="{00000000-0005-0000-0000-0000A31B0000}"/>
    <cellStyle name="Comma 20 2 8 4" xfId="13334" xr:uid="{00000000-0005-0000-0000-0000A41B0000}"/>
    <cellStyle name="Comma 20 2 8 5" xfId="13335" xr:uid="{00000000-0005-0000-0000-0000A51B0000}"/>
    <cellStyle name="Comma 20 2 9" xfId="13336" xr:uid="{00000000-0005-0000-0000-0000A61B0000}"/>
    <cellStyle name="Comma 20 3" xfId="2523" xr:uid="{00000000-0005-0000-0000-0000A71B0000}"/>
    <cellStyle name="Comma 20 3 2" xfId="2524" xr:uid="{00000000-0005-0000-0000-0000A81B0000}"/>
    <cellStyle name="Comma 20 3 2 2" xfId="2525" xr:uid="{00000000-0005-0000-0000-0000A91B0000}"/>
    <cellStyle name="Comma 20 3 2 3" xfId="2526" xr:uid="{00000000-0005-0000-0000-0000AA1B0000}"/>
    <cellStyle name="Comma 20 3 2 4" xfId="2527" xr:uid="{00000000-0005-0000-0000-0000AB1B0000}"/>
    <cellStyle name="Comma 20 3 3" xfId="2528" xr:uid="{00000000-0005-0000-0000-0000AC1B0000}"/>
    <cellStyle name="Comma 20 3 3 2" xfId="2529" xr:uid="{00000000-0005-0000-0000-0000AD1B0000}"/>
    <cellStyle name="Comma 20 3 3 3" xfId="2530" xr:uid="{00000000-0005-0000-0000-0000AE1B0000}"/>
    <cellStyle name="Comma 20 3 3 4" xfId="2531" xr:uid="{00000000-0005-0000-0000-0000AF1B0000}"/>
    <cellStyle name="Comma 20 3 4" xfId="2532" xr:uid="{00000000-0005-0000-0000-0000B01B0000}"/>
    <cellStyle name="Comma 20 3 4 2" xfId="2533" xr:uid="{00000000-0005-0000-0000-0000B11B0000}"/>
    <cellStyle name="Comma 20 3 4 3" xfId="2534" xr:uid="{00000000-0005-0000-0000-0000B21B0000}"/>
    <cellStyle name="Comma 20 3 4 4" xfId="2535" xr:uid="{00000000-0005-0000-0000-0000B31B0000}"/>
    <cellStyle name="Comma 20 3 5" xfId="2536" xr:uid="{00000000-0005-0000-0000-0000B41B0000}"/>
    <cellStyle name="Comma 20 3 6" xfId="2537" xr:uid="{00000000-0005-0000-0000-0000B51B0000}"/>
    <cellStyle name="Comma 20 3 7" xfId="2538" xr:uid="{00000000-0005-0000-0000-0000B61B0000}"/>
    <cellStyle name="Comma 20 4" xfId="13337" xr:uid="{00000000-0005-0000-0000-0000B71B0000}"/>
    <cellStyle name="Comma 20 5" xfId="20051" xr:uid="{00000000-0005-0000-0000-0000B81B0000}"/>
    <cellStyle name="Comma 20 6" xfId="20052" xr:uid="{00000000-0005-0000-0000-0000B91B0000}"/>
    <cellStyle name="Comma 20 7" xfId="20053" xr:uid="{00000000-0005-0000-0000-0000BA1B0000}"/>
    <cellStyle name="Comma 20 8" xfId="20054" xr:uid="{00000000-0005-0000-0000-0000BB1B0000}"/>
    <cellStyle name="Comma 20 9" xfId="20055" xr:uid="{00000000-0005-0000-0000-0000BC1B0000}"/>
    <cellStyle name="Comma 21" xfId="1217" xr:uid="{00000000-0005-0000-0000-0000BD1B0000}"/>
    <cellStyle name="Comma 21 2" xfId="13338" xr:uid="{00000000-0005-0000-0000-0000BE1B0000}"/>
    <cellStyle name="Comma 21 2 2" xfId="13339" xr:uid="{00000000-0005-0000-0000-0000BF1B0000}"/>
    <cellStyle name="Comma 21 2 3" xfId="13340" xr:uid="{00000000-0005-0000-0000-0000C01B0000}"/>
    <cellStyle name="Comma 21 2 4" xfId="20056" xr:uid="{00000000-0005-0000-0000-0000C11B0000}"/>
    <cellStyle name="Comma 21 2 5" xfId="20057" xr:uid="{00000000-0005-0000-0000-0000C21B0000}"/>
    <cellStyle name="Comma 21 2 6" xfId="20058" xr:uid="{00000000-0005-0000-0000-0000C31B0000}"/>
    <cellStyle name="Comma 21 3" xfId="13341" xr:uid="{00000000-0005-0000-0000-0000C41B0000}"/>
    <cellStyle name="Comma 21 3 2" xfId="13342" xr:uid="{00000000-0005-0000-0000-0000C51B0000}"/>
    <cellStyle name="Comma 21 3 3" xfId="13343" xr:uid="{00000000-0005-0000-0000-0000C61B0000}"/>
    <cellStyle name="Comma 21 3 4" xfId="13344" xr:uid="{00000000-0005-0000-0000-0000C71B0000}"/>
    <cellStyle name="Comma 21 3 5" xfId="13345" xr:uid="{00000000-0005-0000-0000-0000C81B0000}"/>
    <cellStyle name="Comma 21 3 6" xfId="13346" xr:uid="{00000000-0005-0000-0000-0000C91B0000}"/>
    <cellStyle name="Comma 21 3 7" xfId="13347" xr:uid="{00000000-0005-0000-0000-0000CA1B0000}"/>
    <cellStyle name="Comma 21 4" xfId="13348" xr:uid="{00000000-0005-0000-0000-0000CB1B0000}"/>
    <cellStyle name="Comma 21 5" xfId="20059" xr:uid="{00000000-0005-0000-0000-0000CC1B0000}"/>
    <cellStyle name="Comma 21 6" xfId="20060" xr:uid="{00000000-0005-0000-0000-0000CD1B0000}"/>
    <cellStyle name="Comma 21 7" xfId="20061" xr:uid="{00000000-0005-0000-0000-0000CE1B0000}"/>
    <cellStyle name="Comma 21 8" xfId="20062" xr:uid="{00000000-0005-0000-0000-0000CF1B0000}"/>
    <cellStyle name="Comma 21 9" xfId="20063" xr:uid="{00000000-0005-0000-0000-0000D01B0000}"/>
    <cellStyle name="Comma 22" xfId="1218" xr:uid="{00000000-0005-0000-0000-0000D11B0000}"/>
    <cellStyle name="Comma 22 10" xfId="2539" xr:uid="{00000000-0005-0000-0000-0000D21B0000}"/>
    <cellStyle name="Comma 22 10 2" xfId="13349" xr:uid="{00000000-0005-0000-0000-0000D31B0000}"/>
    <cellStyle name="Comma 22 10 3" xfId="13350" xr:uid="{00000000-0005-0000-0000-0000D41B0000}"/>
    <cellStyle name="Comma 22 10 4" xfId="13351" xr:uid="{00000000-0005-0000-0000-0000D51B0000}"/>
    <cellStyle name="Comma 22 10 5" xfId="13352" xr:uid="{00000000-0005-0000-0000-0000D61B0000}"/>
    <cellStyle name="Comma 22 11" xfId="2540" xr:uid="{00000000-0005-0000-0000-0000D71B0000}"/>
    <cellStyle name="Comma 22 11 2" xfId="13353" xr:uid="{00000000-0005-0000-0000-0000D81B0000}"/>
    <cellStyle name="Comma 22 11 3" xfId="13354" xr:uid="{00000000-0005-0000-0000-0000D91B0000}"/>
    <cellStyle name="Comma 22 11 4" xfId="13355" xr:uid="{00000000-0005-0000-0000-0000DA1B0000}"/>
    <cellStyle name="Comma 22 11 5" xfId="13356" xr:uid="{00000000-0005-0000-0000-0000DB1B0000}"/>
    <cellStyle name="Comma 22 12" xfId="13357" xr:uid="{00000000-0005-0000-0000-0000DC1B0000}"/>
    <cellStyle name="Comma 22 2" xfId="1219" xr:uid="{00000000-0005-0000-0000-0000DD1B0000}"/>
    <cellStyle name="Comma 22 2 2" xfId="2541" xr:uid="{00000000-0005-0000-0000-0000DE1B0000}"/>
    <cellStyle name="Comma 22 2 2 2" xfId="2542" xr:uid="{00000000-0005-0000-0000-0000DF1B0000}"/>
    <cellStyle name="Comma 22 2 2 3" xfId="2543" xr:uid="{00000000-0005-0000-0000-0000E01B0000}"/>
    <cellStyle name="Comma 22 2 2 4" xfId="20064" xr:uid="{00000000-0005-0000-0000-0000E11B0000}"/>
    <cellStyle name="Comma 22 2 3" xfId="2544" xr:uid="{00000000-0005-0000-0000-0000E21B0000}"/>
    <cellStyle name="Comma 22 2 3 2" xfId="2545" xr:uid="{00000000-0005-0000-0000-0000E31B0000}"/>
    <cellStyle name="Comma 22 2 3 3" xfId="2546" xr:uid="{00000000-0005-0000-0000-0000E41B0000}"/>
    <cellStyle name="Comma 22 2 3 4" xfId="20065" xr:uid="{00000000-0005-0000-0000-0000E51B0000}"/>
    <cellStyle name="Comma 22 2 4" xfId="2547" xr:uid="{00000000-0005-0000-0000-0000E61B0000}"/>
    <cellStyle name="Comma 22 2 4 2" xfId="2548" xr:uid="{00000000-0005-0000-0000-0000E71B0000}"/>
    <cellStyle name="Comma 22 2 4 3" xfId="2549" xr:uid="{00000000-0005-0000-0000-0000E81B0000}"/>
    <cellStyle name="Comma 22 2 4 4" xfId="20066" xr:uid="{00000000-0005-0000-0000-0000E91B0000}"/>
    <cellStyle name="Comma 22 2 5" xfId="2550" xr:uid="{00000000-0005-0000-0000-0000EA1B0000}"/>
    <cellStyle name="Comma 22 2 6" xfId="2551" xr:uid="{00000000-0005-0000-0000-0000EB1B0000}"/>
    <cellStyle name="Comma 22 2 7" xfId="2552" xr:uid="{00000000-0005-0000-0000-0000EC1B0000}"/>
    <cellStyle name="Comma 22 2 8" xfId="20067" xr:uid="{00000000-0005-0000-0000-0000ED1B0000}"/>
    <cellStyle name="Comma 22 2 9" xfId="20068" xr:uid="{00000000-0005-0000-0000-0000EE1B0000}"/>
    <cellStyle name="Comma 22 3" xfId="2553" xr:uid="{00000000-0005-0000-0000-0000EF1B0000}"/>
    <cellStyle name="Comma 22 3 2" xfId="2554" xr:uid="{00000000-0005-0000-0000-0000F01B0000}"/>
    <cellStyle name="Comma 22 3 3" xfId="2555" xr:uid="{00000000-0005-0000-0000-0000F11B0000}"/>
    <cellStyle name="Comma 22 3 4" xfId="20069" xr:uid="{00000000-0005-0000-0000-0000F21B0000}"/>
    <cellStyle name="Comma 22 4" xfId="2556" xr:uid="{00000000-0005-0000-0000-0000F31B0000}"/>
    <cellStyle name="Comma 22 4 2" xfId="2557" xr:uid="{00000000-0005-0000-0000-0000F41B0000}"/>
    <cellStyle name="Comma 22 4 3" xfId="2558" xr:uid="{00000000-0005-0000-0000-0000F51B0000}"/>
    <cellStyle name="Comma 22 5" xfId="2559" xr:uid="{00000000-0005-0000-0000-0000F61B0000}"/>
    <cellStyle name="Comma 22 5 2" xfId="2560" xr:uid="{00000000-0005-0000-0000-0000F71B0000}"/>
    <cellStyle name="Comma 22 5 3" xfId="2561" xr:uid="{00000000-0005-0000-0000-0000F81B0000}"/>
    <cellStyle name="Comma 22 6" xfId="2562" xr:uid="{00000000-0005-0000-0000-0000F91B0000}"/>
    <cellStyle name="Comma 22 7" xfId="2563" xr:uid="{00000000-0005-0000-0000-0000FA1B0000}"/>
    <cellStyle name="Comma 22 8" xfId="2564" xr:uid="{00000000-0005-0000-0000-0000FB1B0000}"/>
    <cellStyle name="Comma 22 9" xfId="2565" xr:uid="{00000000-0005-0000-0000-0000FC1B0000}"/>
    <cellStyle name="Comma 22 9 2" xfId="13358" xr:uid="{00000000-0005-0000-0000-0000FD1B0000}"/>
    <cellStyle name="Comma 22 9 3" xfId="13359" xr:uid="{00000000-0005-0000-0000-0000FE1B0000}"/>
    <cellStyle name="Comma 22 9 4" xfId="13360" xr:uid="{00000000-0005-0000-0000-0000FF1B0000}"/>
    <cellStyle name="Comma 22 9 5" xfId="13361" xr:uid="{00000000-0005-0000-0000-0000001C0000}"/>
    <cellStyle name="Comma 23" xfId="1220" xr:uid="{00000000-0005-0000-0000-0000011C0000}"/>
    <cellStyle name="Comma 23 10" xfId="2566" xr:uid="{00000000-0005-0000-0000-0000021C0000}"/>
    <cellStyle name="Comma 23 10 2" xfId="13362" xr:uid="{00000000-0005-0000-0000-0000031C0000}"/>
    <cellStyle name="Comma 23 10 3" xfId="13363" xr:uid="{00000000-0005-0000-0000-0000041C0000}"/>
    <cellStyle name="Comma 23 10 4" xfId="13364" xr:uid="{00000000-0005-0000-0000-0000051C0000}"/>
    <cellStyle name="Comma 23 10 5" xfId="13365" xr:uid="{00000000-0005-0000-0000-0000061C0000}"/>
    <cellStyle name="Comma 23 11" xfId="2567" xr:uid="{00000000-0005-0000-0000-0000071C0000}"/>
    <cellStyle name="Comma 23 11 2" xfId="13366" xr:uid="{00000000-0005-0000-0000-0000081C0000}"/>
    <cellStyle name="Comma 23 11 3" xfId="13367" xr:uid="{00000000-0005-0000-0000-0000091C0000}"/>
    <cellStyle name="Comma 23 11 4" xfId="13368" xr:uid="{00000000-0005-0000-0000-00000A1C0000}"/>
    <cellStyle name="Comma 23 11 5" xfId="13369" xr:uid="{00000000-0005-0000-0000-00000B1C0000}"/>
    <cellStyle name="Comma 23 12" xfId="13370" xr:uid="{00000000-0005-0000-0000-00000C1C0000}"/>
    <cellStyle name="Comma 23 2" xfId="1221" xr:uid="{00000000-0005-0000-0000-00000D1C0000}"/>
    <cellStyle name="Comma 23 2 2" xfId="2568" xr:uid="{00000000-0005-0000-0000-00000E1C0000}"/>
    <cellStyle name="Comma 23 2 2 2" xfId="2569" xr:uid="{00000000-0005-0000-0000-00000F1C0000}"/>
    <cellStyle name="Comma 23 2 2 3" xfId="2570" xr:uid="{00000000-0005-0000-0000-0000101C0000}"/>
    <cellStyle name="Comma 23 2 2 4" xfId="20070" xr:uid="{00000000-0005-0000-0000-0000111C0000}"/>
    <cellStyle name="Comma 23 2 3" xfId="2571" xr:uid="{00000000-0005-0000-0000-0000121C0000}"/>
    <cellStyle name="Comma 23 2 3 2" xfId="2572" xr:uid="{00000000-0005-0000-0000-0000131C0000}"/>
    <cellStyle name="Comma 23 2 3 3" xfId="2573" xr:uid="{00000000-0005-0000-0000-0000141C0000}"/>
    <cellStyle name="Comma 23 2 3 4" xfId="20071" xr:uid="{00000000-0005-0000-0000-0000151C0000}"/>
    <cellStyle name="Comma 23 2 4" xfId="2574" xr:uid="{00000000-0005-0000-0000-0000161C0000}"/>
    <cellStyle name="Comma 23 2 4 2" xfId="2575" xr:uid="{00000000-0005-0000-0000-0000171C0000}"/>
    <cellStyle name="Comma 23 2 4 3" xfId="2576" xr:uid="{00000000-0005-0000-0000-0000181C0000}"/>
    <cellStyle name="Comma 23 2 4 4" xfId="20072" xr:uid="{00000000-0005-0000-0000-0000191C0000}"/>
    <cellStyle name="Comma 23 2 5" xfId="2577" xr:uid="{00000000-0005-0000-0000-00001A1C0000}"/>
    <cellStyle name="Comma 23 2 6" xfId="2578" xr:uid="{00000000-0005-0000-0000-00001B1C0000}"/>
    <cellStyle name="Comma 23 2 7" xfId="2579" xr:uid="{00000000-0005-0000-0000-00001C1C0000}"/>
    <cellStyle name="Comma 23 3" xfId="2580" xr:uid="{00000000-0005-0000-0000-00001D1C0000}"/>
    <cellStyle name="Comma 23 3 2" xfId="2581" xr:uid="{00000000-0005-0000-0000-00001E1C0000}"/>
    <cellStyle name="Comma 23 3 3" xfId="2582" xr:uid="{00000000-0005-0000-0000-00001F1C0000}"/>
    <cellStyle name="Comma 23 4" xfId="2583" xr:uid="{00000000-0005-0000-0000-0000201C0000}"/>
    <cellStyle name="Comma 23 4 2" xfId="2584" xr:uid="{00000000-0005-0000-0000-0000211C0000}"/>
    <cellStyle name="Comma 23 4 3" xfId="2585" xr:uid="{00000000-0005-0000-0000-0000221C0000}"/>
    <cellStyle name="Comma 23 5" xfId="2586" xr:uid="{00000000-0005-0000-0000-0000231C0000}"/>
    <cellStyle name="Comma 23 5 2" xfId="2587" xr:uid="{00000000-0005-0000-0000-0000241C0000}"/>
    <cellStyle name="Comma 23 5 3" xfId="2588" xr:uid="{00000000-0005-0000-0000-0000251C0000}"/>
    <cellStyle name="Comma 23 6" xfId="2589" xr:uid="{00000000-0005-0000-0000-0000261C0000}"/>
    <cellStyle name="Comma 23 7" xfId="2590" xr:uid="{00000000-0005-0000-0000-0000271C0000}"/>
    <cellStyle name="Comma 23 8" xfId="2591" xr:uid="{00000000-0005-0000-0000-0000281C0000}"/>
    <cellStyle name="Comma 23 9" xfId="2592" xr:uid="{00000000-0005-0000-0000-0000291C0000}"/>
    <cellStyle name="Comma 23 9 2" xfId="13371" xr:uid="{00000000-0005-0000-0000-00002A1C0000}"/>
    <cellStyle name="Comma 23 9 3" xfId="13372" xr:uid="{00000000-0005-0000-0000-00002B1C0000}"/>
    <cellStyle name="Comma 23 9 4" xfId="13373" xr:uid="{00000000-0005-0000-0000-00002C1C0000}"/>
    <cellStyle name="Comma 23 9 5" xfId="13374" xr:uid="{00000000-0005-0000-0000-00002D1C0000}"/>
    <cellStyle name="Comma 24" xfId="1222" xr:uid="{00000000-0005-0000-0000-00002E1C0000}"/>
    <cellStyle name="Comma 24 10" xfId="2593" xr:uid="{00000000-0005-0000-0000-00002F1C0000}"/>
    <cellStyle name="Comma 24 11" xfId="13375" xr:uid="{00000000-0005-0000-0000-0000301C0000}"/>
    <cellStyle name="Comma 24 2" xfId="2594" xr:uid="{00000000-0005-0000-0000-0000311C0000}"/>
    <cellStyle name="Comma 24 2 2" xfId="2595" xr:uid="{00000000-0005-0000-0000-0000321C0000}"/>
    <cellStyle name="Comma 24 2 2 2" xfId="2596" xr:uid="{00000000-0005-0000-0000-0000331C0000}"/>
    <cellStyle name="Comma 24 2 2 2 2" xfId="2597" xr:uid="{00000000-0005-0000-0000-0000341C0000}"/>
    <cellStyle name="Comma 24 2 2 2 3" xfId="2598" xr:uid="{00000000-0005-0000-0000-0000351C0000}"/>
    <cellStyle name="Comma 24 2 2 3" xfId="2599" xr:uid="{00000000-0005-0000-0000-0000361C0000}"/>
    <cellStyle name="Comma 24 2 2 3 2" xfId="2600" xr:uid="{00000000-0005-0000-0000-0000371C0000}"/>
    <cellStyle name="Comma 24 2 2 3 3" xfId="2601" xr:uid="{00000000-0005-0000-0000-0000381C0000}"/>
    <cellStyle name="Comma 24 2 2 4" xfId="2602" xr:uid="{00000000-0005-0000-0000-0000391C0000}"/>
    <cellStyle name="Comma 24 2 2 4 2" xfId="2603" xr:uid="{00000000-0005-0000-0000-00003A1C0000}"/>
    <cellStyle name="Comma 24 2 2 4 3" xfId="2604" xr:uid="{00000000-0005-0000-0000-00003B1C0000}"/>
    <cellStyle name="Comma 24 2 2 5" xfId="2605" xr:uid="{00000000-0005-0000-0000-00003C1C0000}"/>
    <cellStyle name="Comma 24 2 2 6" xfId="2606" xr:uid="{00000000-0005-0000-0000-00003D1C0000}"/>
    <cellStyle name="Comma 24 2 2 7" xfId="2607" xr:uid="{00000000-0005-0000-0000-00003E1C0000}"/>
    <cellStyle name="Comma 24 2 3" xfId="2608" xr:uid="{00000000-0005-0000-0000-00003F1C0000}"/>
    <cellStyle name="Comma 24 2 3 2" xfId="2609" xr:uid="{00000000-0005-0000-0000-0000401C0000}"/>
    <cellStyle name="Comma 24 2 3 3" xfId="2610" xr:uid="{00000000-0005-0000-0000-0000411C0000}"/>
    <cellStyle name="Comma 24 2 4" xfId="2611" xr:uid="{00000000-0005-0000-0000-0000421C0000}"/>
    <cellStyle name="Comma 24 2 4 2" xfId="2612" xr:uid="{00000000-0005-0000-0000-0000431C0000}"/>
    <cellStyle name="Comma 24 2 4 3" xfId="2613" xr:uid="{00000000-0005-0000-0000-0000441C0000}"/>
    <cellStyle name="Comma 24 2 5" xfId="2614" xr:uid="{00000000-0005-0000-0000-0000451C0000}"/>
    <cellStyle name="Comma 24 2 5 2" xfId="2615" xr:uid="{00000000-0005-0000-0000-0000461C0000}"/>
    <cellStyle name="Comma 24 2 5 3" xfId="2616" xr:uid="{00000000-0005-0000-0000-0000471C0000}"/>
    <cellStyle name="Comma 24 2 6" xfId="2617" xr:uid="{00000000-0005-0000-0000-0000481C0000}"/>
    <cellStyle name="Comma 24 2 7" xfId="2618" xr:uid="{00000000-0005-0000-0000-0000491C0000}"/>
    <cellStyle name="Comma 24 2 8" xfId="2619" xr:uid="{00000000-0005-0000-0000-00004A1C0000}"/>
    <cellStyle name="Comma 24 3" xfId="2620" xr:uid="{00000000-0005-0000-0000-00004B1C0000}"/>
    <cellStyle name="Comma 24 3 2" xfId="2621" xr:uid="{00000000-0005-0000-0000-00004C1C0000}"/>
    <cellStyle name="Comma 24 3 2 2" xfId="2622" xr:uid="{00000000-0005-0000-0000-00004D1C0000}"/>
    <cellStyle name="Comma 24 3 2 3" xfId="2623" xr:uid="{00000000-0005-0000-0000-00004E1C0000}"/>
    <cellStyle name="Comma 24 3 3" xfId="2624" xr:uid="{00000000-0005-0000-0000-00004F1C0000}"/>
    <cellStyle name="Comma 24 3 3 2" xfId="2625" xr:uid="{00000000-0005-0000-0000-0000501C0000}"/>
    <cellStyle name="Comma 24 3 3 3" xfId="2626" xr:uid="{00000000-0005-0000-0000-0000511C0000}"/>
    <cellStyle name="Comma 24 3 4" xfId="2627" xr:uid="{00000000-0005-0000-0000-0000521C0000}"/>
    <cellStyle name="Comma 24 3 4 2" xfId="2628" xr:uid="{00000000-0005-0000-0000-0000531C0000}"/>
    <cellStyle name="Comma 24 3 4 3" xfId="2629" xr:uid="{00000000-0005-0000-0000-0000541C0000}"/>
    <cellStyle name="Comma 24 3 5" xfId="2630" xr:uid="{00000000-0005-0000-0000-0000551C0000}"/>
    <cellStyle name="Comma 24 3 6" xfId="2631" xr:uid="{00000000-0005-0000-0000-0000561C0000}"/>
    <cellStyle name="Comma 24 3 7" xfId="2632" xr:uid="{00000000-0005-0000-0000-0000571C0000}"/>
    <cellStyle name="Comma 24 4" xfId="2633" xr:uid="{00000000-0005-0000-0000-0000581C0000}"/>
    <cellStyle name="Comma 24 4 2" xfId="2634" xr:uid="{00000000-0005-0000-0000-0000591C0000}"/>
    <cellStyle name="Comma 24 4 3" xfId="2635" xr:uid="{00000000-0005-0000-0000-00005A1C0000}"/>
    <cellStyle name="Comma 24 4 4" xfId="2636" xr:uid="{00000000-0005-0000-0000-00005B1C0000}"/>
    <cellStyle name="Comma 24 5" xfId="2637" xr:uid="{00000000-0005-0000-0000-00005C1C0000}"/>
    <cellStyle name="Comma 24 5 2" xfId="2638" xr:uid="{00000000-0005-0000-0000-00005D1C0000}"/>
    <cellStyle name="Comma 24 5 3" xfId="2639" xr:uid="{00000000-0005-0000-0000-00005E1C0000}"/>
    <cellStyle name="Comma 24 6" xfId="2640" xr:uid="{00000000-0005-0000-0000-00005F1C0000}"/>
    <cellStyle name="Comma 24 6 2" xfId="2641" xr:uid="{00000000-0005-0000-0000-0000601C0000}"/>
    <cellStyle name="Comma 24 6 3" xfId="2642" xr:uid="{00000000-0005-0000-0000-0000611C0000}"/>
    <cellStyle name="Comma 24 7" xfId="2643" xr:uid="{00000000-0005-0000-0000-0000621C0000}"/>
    <cellStyle name="Comma 24 7 2" xfId="2644" xr:uid="{00000000-0005-0000-0000-0000631C0000}"/>
    <cellStyle name="Comma 24 7 3" xfId="2645" xr:uid="{00000000-0005-0000-0000-0000641C0000}"/>
    <cellStyle name="Comma 24 8" xfId="2646" xr:uid="{00000000-0005-0000-0000-0000651C0000}"/>
    <cellStyle name="Comma 24 9" xfId="2647" xr:uid="{00000000-0005-0000-0000-0000661C0000}"/>
    <cellStyle name="Comma 25" xfId="1223" xr:uid="{00000000-0005-0000-0000-0000671C0000}"/>
    <cellStyle name="Comma 25 10" xfId="13376" xr:uid="{00000000-0005-0000-0000-0000681C0000}"/>
    <cellStyle name="Comma 25 10 2" xfId="13377" xr:uid="{00000000-0005-0000-0000-0000691C0000}"/>
    <cellStyle name="Comma 25 10 2 2" xfId="13378" xr:uid="{00000000-0005-0000-0000-00006A1C0000}"/>
    <cellStyle name="Comma 25 11" xfId="13379" xr:uid="{00000000-0005-0000-0000-00006B1C0000}"/>
    <cellStyle name="Comma 25 2" xfId="2648" xr:uid="{00000000-0005-0000-0000-00006C1C0000}"/>
    <cellStyle name="Comma 25 2 2" xfId="2649" xr:uid="{00000000-0005-0000-0000-00006D1C0000}"/>
    <cellStyle name="Comma 25 2 2 2" xfId="2650" xr:uid="{00000000-0005-0000-0000-00006E1C0000}"/>
    <cellStyle name="Comma 25 2 2 3" xfId="2651" xr:uid="{00000000-0005-0000-0000-00006F1C0000}"/>
    <cellStyle name="Comma 25 2 3" xfId="2652" xr:uid="{00000000-0005-0000-0000-0000701C0000}"/>
    <cellStyle name="Comma 25 2 3 2" xfId="2653" xr:uid="{00000000-0005-0000-0000-0000711C0000}"/>
    <cellStyle name="Comma 25 2 3 3" xfId="2654" xr:uid="{00000000-0005-0000-0000-0000721C0000}"/>
    <cellStyle name="Comma 25 2 4" xfId="2655" xr:uid="{00000000-0005-0000-0000-0000731C0000}"/>
    <cellStyle name="Comma 25 2 4 2" xfId="2656" xr:uid="{00000000-0005-0000-0000-0000741C0000}"/>
    <cellStyle name="Comma 25 2 4 3" xfId="2657" xr:uid="{00000000-0005-0000-0000-0000751C0000}"/>
    <cellStyle name="Comma 25 2 5" xfId="2658" xr:uid="{00000000-0005-0000-0000-0000761C0000}"/>
    <cellStyle name="Comma 25 2 6" xfId="2659" xr:uid="{00000000-0005-0000-0000-0000771C0000}"/>
    <cellStyle name="Comma 25 2 7" xfId="2660" xr:uid="{00000000-0005-0000-0000-0000781C0000}"/>
    <cellStyle name="Comma 25 3" xfId="2661" xr:uid="{00000000-0005-0000-0000-0000791C0000}"/>
    <cellStyle name="Comma 25 3 2" xfId="2662" xr:uid="{00000000-0005-0000-0000-00007A1C0000}"/>
    <cellStyle name="Comma 25 3 3" xfId="2663" xr:uid="{00000000-0005-0000-0000-00007B1C0000}"/>
    <cellStyle name="Comma 25 4" xfId="2664" xr:uid="{00000000-0005-0000-0000-00007C1C0000}"/>
    <cellStyle name="Comma 25 4 2" xfId="2665" xr:uid="{00000000-0005-0000-0000-00007D1C0000}"/>
    <cellStyle name="Comma 25 4 3" xfId="2666" xr:uid="{00000000-0005-0000-0000-00007E1C0000}"/>
    <cellStyle name="Comma 25 5" xfId="2667" xr:uid="{00000000-0005-0000-0000-00007F1C0000}"/>
    <cellStyle name="Comma 25 5 2" xfId="2668" xr:uid="{00000000-0005-0000-0000-0000801C0000}"/>
    <cellStyle name="Comma 25 5 3" xfId="2669" xr:uid="{00000000-0005-0000-0000-0000811C0000}"/>
    <cellStyle name="Comma 25 5 4" xfId="13380" xr:uid="{00000000-0005-0000-0000-0000821C0000}"/>
    <cellStyle name="Comma 25 6" xfId="2670" xr:uid="{00000000-0005-0000-0000-0000831C0000}"/>
    <cellStyle name="Comma 25 7" xfId="2671" xr:uid="{00000000-0005-0000-0000-0000841C0000}"/>
    <cellStyle name="Comma 25 8" xfId="2672" xr:uid="{00000000-0005-0000-0000-0000851C0000}"/>
    <cellStyle name="Comma 25 9" xfId="13381" xr:uid="{00000000-0005-0000-0000-0000861C0000}"/>
    <cellStyle name="Comma 25 9 2" xfId="13382" xr:uid="{00000000-0005-0000-0000-0000871C0000}"/>
    <cellStyle name="Comma 26" xfId="1224" xr:uid="{00000000-0005-0000-0000-0000881C0000}"/>
    <cellStyle name="Comma 26 2" xfId="2673" xr:uid="{00000000-0005-0000-0000-0000891C0000}"/>
    <cellStyle name="Comma 26 2 2" xfId="2674" xr:uid="{00000000-0005-0000-0000-00008A1C0000}"/>
    <cellStyle name="Comma 26 2 2 2" xfId="2675" xr:uid="{00000000-0005-0000-0000-00008B1C0000}"/>
    <cellStyle name="Comma 26 2 2 3" xfId="2676" xr:uid="{00000000-0005-0000-0000-00008C1C0000}"/>
    <cellStyle name="Comma 26 2 3" xfId="2677" xr:uid="{00000000-0005-0000-0000-00008D1C0000}"/>
    <cellStyle name="Comma 26 2 3 2" xfId="2678" xr:uid="{00000000-0005-0000-0000-00008E1C0000}"/>
    <cellStyle name="Comma 26 2 3 3" xfId="2679" xr:uid="{00000000-0005-0000-0000-00008F1C0000}"/>
    <cellStyle name="Comma 26 2 4" xfId="2680" xr:uid="{00000000-0005-0000-0000-0000901C0000}"/>
    <cellStyle name="Comma 26 2 4 2" xfId="2681" xr:uid="{00000000-0005-0000-0000-0000911C0000}"/>
    <cellStyle name="Comma 26 2 4 3" xfId="2682" xr:uid="{00000000-0005-0000-0000-0000921C0000}"/>
    <cellStyle name="Comma 26 2 5" xfId="2683" xr:uid="{00000000-0005-0000-0000-0000931C0000}"/>
    <cellStyle name="Comma 26 2 6" xfId="2684" xr:uid="{00000000-0005-0000-0000-0000941C0000}"/>
    <cellStyle name="Comma 26 2 7" xfId="2685" xr:uid="{00000000-0005-0000-0000-0000951C0000}"/>
    <cellStyle name="Comma 26 3" xfId="2686" xr:uid="{00000000-0005-0000-0000-0000961C0000}"/>
    <cellStyle name="Comma 26 3 2" xfId="2687" xr:uid="{00000000-0005-0000-0000-0000971C0000}"/>
    <cellStyle name="Comma 26 3 3" xfId="2688" xr:uid="{00000000-0005-0000-0000-0000981C0000}"/>
    <cellStyle name="Comma 26 4" xfId="2689" xr:uid="{00000000-0005-0000-0000-0000991C0000}"/>
    <cellStyle name="Comma 26 4 2" xfId="2690" xr:uid="{00000000-0005-0000-0000-00009A1C0000}"/>
    <cellStyle name="Comma 26 4 3" xfId="2691" xr:uid="{00000000-0005-0000-0000-00009B1C0000}"/>
    <cellStyle name="Comma 26 5" xfId="2692" xr:uid="{00000000-0005-0000-0000-00009C1C0000}"/>
    <cellStyle name="Comma 26 5 2" xfId="2693" xr:uid="{00000000-0005-0000-0000-00009D1C0000}"/>
    <cellStyle name="Comma 26 5 3" xfId="2694" xr:uid="{00000000-0005-0000-0000-00009E1C0000}"/>
    <cellStyle name="Comma 26 6" xfId="2695" xr:uid="{00000000-0005-0000-0000-00009F1C0000}"/>
    <cellStyle name="Comma 26 7" xfId="2696" xr:uid="{00000000-0005-0000-0000-0000A01C0000}"/>
    <cellStyle name="Comma 26 8" xfId="2697" xr:uid="{00000000-0005-0000-0000-0000A11C0000}"/>
    <cellStyle name="Comma 27" xfId="1225" xr:uid="{00000000-0005-0000-0000-0000A21C0000}"/>
    <cellStyle name="Comma 27 2" xfId="13383" xr:uid="{00000000-0005-0000-0000-0000A31C0000}"/>
    <cellStyle name="Comma 27 2 2" xfId="20073" xr:uid="{00000000-0005-0000-0000-0000A41C0000}"/>
    <cellStyle name="Comma 27 2 3" xfId="20074" xr:uid="{00000000-0005-0000-0000-0000A51C0000}"/>
    <cellStyle name="Comma 27 2 4" xfId="20075" xr:uid="{00000000-0005-0000-0000-0000A61C0000}"/>
    <cellStyle name="Comma 27 3" xfId="13384" xr:uid="{00000000-0005-0000-0000-0000A71C0000}"/>
    <cellStyle name="Comma 27 4" xfId="20076" xr:uid="{00000000-0005-0000-0000-0000A81C0000}"/>
    <cellStyle name="Comma 28" xfId="1226" xr:uid="{00000000-0005-0000-0000-0000A91C0000}"/>
    <cellStyle name="Comma 28 2" xfId="13385" xr:uid="{00000000-0005-0000-0000-0000AA1C0000}"/>
    <cellStyle name="Comma 28 2 2" xfId="13386" xr:uid="{00000000-0005-0000-0000-0000AB1C0000}"/>
    <cellStyle name="Comma 28 2 2 2" xfId="13387" xr:uid="{00000000-0005-0000-0000-0000AC1C0000}"/>
    <cellStyle name="Comma 28 2 3" xfId="13388" xr:uid="{00000000-0005-0000-0000-0000AD1C0000}"/>
    <cellStyle name="Comma 28 2 4" xfId="13389" xr:uid="{00000000-0005-0000-0000-0000AE1C0000}"/>
    <cellStyle name="Comma 28 2 4 2" xfId="13390" xr:uid="{00000000-0005-0000-0000-0000AF1C0000}"/>
    <cellStyle name="Comma 28 2 5" xfId="13391" xr:uid="{00000000-0005-0000-0000-0000B01C0000}"/>
    <cellStyle name="Comma 28 3" xfId="13392" xr:uid="{00000000-0005-0000-0000-0000B11C0000}"/>
    <cellStyle name="Comma 28 3 2" xfId="20077" xr:uid="{00000000-0005-0000-0000-0000B21C0000}"/>
    <cellStyle name="Comma 28 3 3" xfId="20078" xr:uid="{00000000-0005-0000-0000-0000B31C0000}"/>
    <cellStyle name="Comma 28 3 4" xfId="20079" xr:uid="{00000000-0005-0000-0000-0000B41C0000}"/>
    <cellStyle name="Comma 28 4" xfId="13393" xr:uid="{00000000-0005-0000-0000-0000B51C0000}"/>
    <cellStyle name="Comma 28 4 2" xfId="20080" xr:uid="{00000000-0005-0000-0000-0000B61C0000}"/>
    <cellStyle name="Comma 28 4 3" xfId="20081" xr:uid="{00000000-0005-0000-0000-0000B71C0000}"/>
    <cellStyle name="Comma 28 4 4" xfId="20082" xr:uid="{00000000-0005-0000-0000-0000B81C0000}"/>
    <cellStyle name="Comma 28 5" xfId="20083" xr:uid="{00000000-0005-0000-0000-0000B91C0000}"/>
    <cellStyle name="Comma 29" xfId="1227" xr:uid="{00000000-0005-0000-0000-0000BA1C0000}"/>
    <cellStyle name="Comma 29 2" xfId="13394" xr:uid="{00000000-0005-0000-0000-0000BB1C0000}"/>
    <cellStyle name="Comma 29 3" xfId="13395" xr:uid="{00000000-0005-0000-0000-0000BC1C0000}"/>
    <cellStyle name="Comma 3" xfId="1228" xr:uid="{00000000-0005-0000-0000-0000BD1C0000}"/>
    <cellStyle name="Comma 3 10" xfId="2698" xr:uid="{00000000-0005-0000-0000-0000BE1C0000}"/>
    <cellStyle name="Comma 3 10 2" xfId="13396" xr:uid="{00000000-0005-0000-0000-0000BF1C0000}"/>
    <cellStyle name="Comma 3 10 2 2" xfId="13397" xr:uid="{00000000-0005-0000-0000-0000C01C0000}"/>
    <cellStyle name="Comma 3 10 2 2 2" xfId="20084" xr:uid="{00000000-0005-0000-0000-0000C11C0000}"/>
    <cellStyle name="Comma 3 10 2 2 2 2" xfId="20085" xr:uid="{00000000-0005-0000-0000-0000C21C0000}"/>
    <cellStyle name="Comma 3 10 2 2 3" xfId="20086" xr:uid="{00000000-0005-0000-0000-0000C31C0000}"/>
    <cellStyle name="Comma 3 10 2 3" xfId="13398" xr:uid="{00000000-0005-0000-0000-0000C41C0000}"/>
    <cellStyle name="Comma 3 10 3" xfId="1229" xr:uid="{00000000-0005-0000-0000-0000C51C0000}"/>
    <cellStyle name="Comma 3 10 4" xfId="13399" xr:uid="{00000000-0005-0000-0000-0000C61C0000}"/>
    <cellStyle name="Comma 3 10 4 2" xfId="13400" xr:uid="{00000000-0005-0000-0000-0000C71C0000}"/>
    <cellStyle name="Comma 3 10 4 3" xfId="13401" xr:uid="{00000000-0005-0000-0000-0000C81C0000}"/>
    <cellStyle name="Comma 3 10 4 4" xfId="13402" xr:uid="{00000000-0005-0000-0000-0000C91C0000}"/>
    <cellStyle name="Comma 3 10 4 5" xfId="13403" xr:uid="{00000000-0005-0000-0000-0000CA1C0000}"/>
    <cellStyle name="Comma 3 10 5" xfId="13404" xr:uid="{00000000-0005-0000-0000-0000CB1C0000}"/>
    <cellStyle name="Comma 3 10 6" xfId="20087" xr:uid="{00000000-0005-0000-0000-0000CC1C0000}"/>
    <cellStyle name="Comma 3 10 7" xfId="20088" xr:uid="{00000000-0005-0000-0000-0000CD1C0000}"/>
    <cellStyle name="Comma 3 10 8" xfId="20089" xr:uid="{00000000-0005-0000-0000-0000CE1C0000}"/>
    <cellStyle name="Comma 3 10 9" xfId="20090" xr:uid="{00000000-0005-0000-0000-0000CF1C0000}"/>
    <cellStyle name="Comma 3 11" xfId="13405" xr:uid="{00000000-0005-0000-0000-0000D01C0000}"/>
    <cellStyle name="Comma 3 11 2" xfId="20091" xr:uid="{00000000-0005-0000-0000-0000D11C0000}"/>
    <cellStyle name="Comma 3 11 3" xfId="20092" xr:uid="{00000000-0005-0000-0000-0000D21C0000}"/>
    <cellStyle name="Comma 3 11 4" xfId="20093" xr:uid="{00000000-0005-0000-0000-0000D31C0000}"/>
    <cellStyle name="Comma 3 12" xfId="13406" xr:uid="{00000000-0005-0000-0000-0000D41C0000}"/>
    <cellStyle name="Comma 3 12 2" xfId="20094" xr:uid="{00000000-0005-0000-0000-0000D51C0000}"/>
    <cellStyle name="Comma 3 12 3" xfId="20095" xr:uid="{00000000-0005-0000-0000-0000D61C0000}"/>
    <cellStyle name="Comma 3 12 4" xfId="20096" xr:uid="{00000000-0005-0000-0000-0000D71C0000}"/>
    <cellStyle name="Comma 3 13" xfId="13407" xr:uid="{00000000-0005-0000-0000-0000D81C0000}"/>
    <cellStyle name="Comma 3 13 2" xfId="13408" xr:uid="{00000000-0005-0000-0000-0000D91C0000}"/>
    <cellStyle name="Comma 3 13 3" xfId="20097" xr:uid="{00000000-0005-0000-0000-0000DA1C0000}"/>
    <cellStyle name="Comma 3 13 4" xfId="20098" xr:uid="{00000000-0005-0000-0000-0000DB1C0000}"/>
    <cellStyle name="Comma 3 13 5" xfId="20099" xr:uid="{00000000-0005-0000-0000-0000DC1C0000}"/>
    <cellStyle name="Comma 3 14" xfId="13409" xr:uid="{00000000-0005-0000-0000-0000DD1C0000}"/>
    <cellStyle name="Comma 3 14 2" xfId="13410" xr:uid="{00000000-0005-0000-0000-0000DE1C0000}"/>
    <cellStyle name="Comma 3 15" xfId="13411" xr:uid="{00000000-0005-0000-0000-0000DF1C0000}"/>
    <cellStyle name="Comma 3 16" xfId="13412" xr:uid="{00000000-0005-0000-0000-0000E01C0000}"/>
    <cellStyle name="Comma 3 17" xfId="13413" xr:uid="{00000000-0005-0000-0000-0000E11C0000}"/>
    <cellStyle name="Comma 3 18" xfId="20100" xr:uid="{00000000-0005-0000-0000-0000E21C0000}"/>
    <cellStyle name="Comma 3 19" xfId="20101" xr:uid="{00000000-0005-0000-0000-0000E31C0000}"/>
    <cellStyle name="Comma 3 2" xfId="1230" xr:uid="{00000000-0005-0000-0000-0000E41C0000}"/>
    <cellStyle name="Comma 3 2 10" xfId="13414" xr:uid="{00000000-0005-0000-0000-0000E51C0000}"/>
    <cellStyle name="Comma 3 2 11" xfId="13415" xr:uid="{00000000-0005-0000-0000-0000E61C0000}"/>
    <cellStyle name="Comma 3 2 2" xfId="1231" xr:uid="{00000000-0005-0000-0000-0000E71C0000}"/>
    <cellStyle name="Comma 3 2 2 10" xfId="13416" xr:uid="{00000000-0005-0000-0000-0000E81C0000}"/>
    <cellStyle name="Comma 3 2 2 11" xfId="20102" xr:uid="{00000000-0005-0000-0000-0000E91C0000}"/>
    <cellStyle name="Comma 3 2 2 12" xfId="20103" xr:uid="{00000000-0005-0000-0000-0000EA1C0000}"/>
    <cellStyle name="Comma 3 2 2 2" xfId="2699" xr:uid="{00000000-0005-0000-0000-0000EB1C0000}"/>
    <cellStyle name="Comma 3 2 2 2 2" xfId="2700" xr:uid="{00000000-0005-0000-0000-0000EC1C0000}"/>
    <cellStyle name="Comma 3 2 2 2 3" xfId="2701" xr:uid="{00000000-0005-0000-0000-0000ED1C0000}"/>
    <cellStyle name="Comma 3 2 2 2 3 2" xfId="13417" xr:uid="{00000000-0005-0000-0000-0000EE1C0000}"/>
    <cellStyle name="Comma 3 2 2 2 3 3" xfId="13418" xr:uid="{00000000-0005-0000-0000-0000EF1C0000}"/>
    <cellStyle name="Comma 3 2 2 2 4" xfId="2702" xr:uid="{00000000-0005-0000-0000-0000F01C0000}"/>
    <cellStyle name="Comma 3 2 2 2 5" xfId="2703" xr:uid="{00000000-0005-0000-0000-0000F11C0000}"/>
    <cellStyle name="Comma 3 2 2 2 6" xfId="10053" xr:uid="{00000000-0005-0000-0000-0000F21C0000}"/>
    <cellStyle name="Comma 3 2 2 2 7" xfId="13419" xr:uid="{00000000-0005-0000-0000-0000F31C0000}"/>
    <cellStyle name="Comma 3 2 2 2 8" xfId="20104" xr:uid="{00000000-0005-0000-0000-0000F41C0000}"/>
    <cellStyle name="Comma 3 2 2 3" xfId="13420" xr:uid="{00000000-0005-0000-0000-0000F51C0000}"/>
    <cellStyle name="Comma 3 2 2 3 2" xfId="20105" xr:uid="{00000000-0005-0000-0000-0000F61C0000}"/>
    <cellStyle name="Comma 3 2 2 3 3" xfId="20106" xr:uid="{00000000-0005-0000-0000-0000F71C0000}"/>
    <cellStyle name="Comma 3 2 2 3 4" xfId="20107" xr:uid="{00000000-0005-0000-0000-0000F81C0000}"/>
    <cellStyle name="Comma 3 2 2 3 5" xfId="20108" xr:uid="{00000000-0005-0000-0000-0000F91C0000}"/>
    <cellStyle name="Comma 3 2 2 4" xfId="13421" xr:uid="{00000000-0005-0000-0000-0000FA1C0000}"/>
    <cellStyle name="Comma 3 2 2 5" xfId="13422" xr:uid="{00000000-0005-0000-0000-0000FB1C0000}"/>
    <cellStyle name="Comma 3 2 2 6" xfId="13423" xr:uid="{00000000-0005-0000-0000-0000FC1C0000}"/>
    <cellStyle name="Comma 3 2 2 7" xfId="13424" xr:uid="{00000000-0005-0000-0000-0000FD1C0000}"/>
    <cellStyle name="Comma 3 2 2 8" xfId="13425" xr:uid="{00000000-0005-0000-0000-0000FE1C0000}"/>
    <cellStyle name="Comma 3 2 2 9" xfId="13426" xr:uid="{00000000-0005-0000-0000-0000FF1C0000}"/>
    <cellStyle name="Comma 3 2 3" xfId="1232" xr:uid="{00000000-0005-0000-0000-0000001D0000}"/>
    <cellStyle name="Comma 3 2 3 10" xfId="20109" xr:uid="{00000000-0005-0000-0000-0000011D0000}"/>
    <cellStyle name="Comma 3 2 3 11" xfId="20110" xr:uid="{00000000-0005-0000-0000-0000021D0000}"/>
    <cellStyle name="Comma 3 2 3 12" xfId="20111" xr:uid="{00000000-0005-0000-0000-0000031D0000}"/>
    <cellStyle name="Comma 3 2 3 13" xfId="20112" xr:uid="{00000000-0005-0000-0000-0000041D0000}"/>
    <cellStyle name="Comma 3 2 3 14" xfId="20113" xr:uid="{00000000-0005-0000-0000-0000051D0000}"/>
    <cellStyle name="Comma 3 2 3 15" xfId="20114" xr:uid="{00000000-0005-0000-0000-0000061D0000}"/>
    <cellStyle name="Comma 3 2 3 16" xfId="20115" xr:uid="{00000000-0005-0000-0000-0000071D0000}"/>
    <cellStyle name="Comma 3 2 3 17" xfId="20116" xr:uid="{00000000-0005-0000-0000-0000081D0000}"/>
    <cellStyle name="Comma 3 2 3 18" xfId="20117" xr:uid="{00000000-0005-0000-0000-0000091D0000}"/>
    <cellStyle name="Comma 3 2 3 2" xfId="1233" xr:uid="{00000000-0005-0000-0000-00000A1D0000}"/>
    <cellStyle name="Comma 3 2 3 2 10" xfId="20118" xr:uid="{00000000-0005-0000-0000-00000B1D0000}"/>
    <cellStyle name="Comma 3 2 3 2 11" xfId="20119" xr:uid="{00000000-0005-0000-0000-00000C1D0000}"/>
    <cellStyle name="Comma 3 2 3 2 12" xfId="20120" xr:uid="{00000000-0005-0000-0000-00000D1D0000}"/>
    <cellStyle name="Comma 3 2 3 2 13" xfId="20121" xr:uid="{00000000-0005-0000-0000-00000E1D0000}"/>
    <cellStyle name="Comma 3 2 3 2 14" xfId="20122" xr:uid="{00000000-0005-0000-0000-00000F1D0000}"/>
    <cellStyle name="Comma 3 2 3 2 15" xfId="20123" xr:uid="{00000000-0005-0000-0000-0000101D0000}"/>
    <cellStyle name="Comma 3 2 3 2 16" xfId="20124" xr:uid="{00000000-0005-0000-0000-0000111D0000}"/>
    <cellStyle name="Comma 3 2 3 2 2" xfId="2704" xr:uid="{00000000-0005-0000-0000-0000121D0000}"/>
    <cellStyle name="Comma 3 2 3 2 2 2" xfId="13427" xr:uid="{00000000-0005-0000-0000-0000131D0000}"/>
    <cellStyle name="Comma 3 2 3 2 3" xfId="2705" xr:uid="{00000000-0005-0000-0000-0000141D0000}"/>
    <cellStyle name="Comma 3 2 3 2 3 2" xfId="13428" xr:uid="{00000000-0005-0000-0000-0000151D0000}"/>
    <cellStyle name="Comma 3 2 3 2 4" xfId="2706" xr:uid="{00000000-0005-0000-0000-0000161D0000}"/>
    <cellStyle name="Comma 3 2 3 2 4 2" xfId="13429" xr:uid="{00000000-0005-0000-0000-0000171D0000}"/>
    <cellStyle name="Comma 3 2 3 2 5" xfId="1234" xr:uid="{00000000-0005-0000-0000-0000181D0000}"/>
    <cellStyle name="Comma 3 2 3 2 5 2" xfId="13430" xr:uid="{00000000-0005-0000-0000-0000191D0000}"/>
    <cellStyle name="Comma 3 2 3 2 5 3" xfId="20125" xr:uid="{00000000-0005-0000-0000-00001A1D0000}"/>
    <cellStyle name="Comma 3 2 3 2 5 3 2" xfId="20126" xr:uid="{00000000-0005-0000-0000-00001B1D0000}"/>
    <cellStyle name="Comma 3 2 3 2 5 4" xfId="20127" xr:uid="{00000000-0005-0000-0000-00001C1D0000}"/>
    <cellStyle name="Comma 3 2 3 2 6" xfId="13431" xr:uid="{00000000-0005-0000-0000-00001D1D0000}"/>
    <cellStyle name="Comma 3 2 3 2 7" xfId="20128" xr:uid="{00000000-0005-0000-0000-00001E1D0000}"/>
    <cellStyle name="Comma 3 2 3 2 8" xfId="20129" xr:uid="{00000000-0005-0000-0000-00001F1D0000}"/>
    <cellStyle name="Comma 3 2 3 2 9" xfId="20130" xr:uid="{00000000-0005-0000-0000-0000201D0000}"/>
    <cellStyle name="Comma 3 2 3 3" xfId="1235" xr:uid="{00000000-0005-0000-0000-0000211D0000}"/>
    <cellStyle name="Comma 3 2 3 3 10" xfId="20131" xr:uid="{00000000-0005-0000-0000-0000221D0000}"/>
    <cellStyle name="Comma 3 2 3 3 11" xfId="20132" xr:uid="{00000000-0005-0000-0000-0000231D0000}"/>
    <cellStyle name="Comma 3 2 3 3 12" xfId="20133" xr:uid="{00000000-0005-0000-0000-0000241D0000}"/>
    <cellStyle name="Comma 3 2 3 3 13" xfId="20134" xr:uid="{00000000-0005-0000-0000-0000251D0000}"/>
    <cellStyle name="Comma 3 2 3 3 14" xfId="20135" xr:uid="{00000000-0005-0000-0000-0000261D0000}"/>
    <cellStyle name="Comma 3 2 3 3 15" xfId="20136" xr:uid="{00000000-0005-0000-0000-0000271D0000}"/>
    <cellStyle name="Comma 3 2 3 3 16" xfId="20137" xr:uid="{00000000-0005-0000-0000-0000281D0000}"/>
    <cellStyle name="Comma 3 2 3 3 2" xfId="2707" xr:uid="{00000000-0005-0000-0000-0000291D0000}"/>
    <cellStyle name="Comma 3 2 3 3 3" xfId="2708" xr:uid="{00000000-0005-0000-0000-00002A1D0000}"/>
    <cellStyle name="Comma 3 2 3 3 4" xfId="2709" xr:uid="{00000000-0005-0000-0000-00002B1D0000}"/>
    <cellStyle name="Comma 3 2 3 3 5" xfId="13432" xr:uid="{00000000-0005-0000-0000-00002C1D0000}"/>
    <cellStyle name="Comma 3 2 3 3 6" xfId="20138" xr:uid="{00000000-0005-0000-0000-00002D1D0000}"/>
    <cellStyle name="Comma 3 2 3 3 7" xfId="20139" xr:uid="{00000000-0005-0000-0000-00002E1D0000}"/>
    <cellStyle name="Comma 3 2 3 3 8" xfId="20140" xr:uid="{00000000-0005-0000-0000-00002F1D0000}"/>
    <cellStyle name="Comma 3 2 3 3 9" xfId="20141" xr:uid="{00000000-0005-0000-0000-0000301D0000}"/>
    <cellStyle name="Comma 3 2 3 4" xfId="2710" xr:uid="{00000000-0005-0000-0000-0000311D0000}"/>
    <cellStyle name="Comma 3 2 3 4 2" xfId="2711" xr:uid="{00000000-0005-0000-0000-0000321D0000}"/>
    <cellStyle name="Comma 3 2 3 4 3" xfId="2712" xr:uid="{00000000-0005-0000-0000-0000331D0000}"/>
    <cellStyle name="Comma 3 2 3 4 4" xfId="2713" xr:uid="{00000000-0005-0000-0000-0000341D0000}"/>
    <cellStyle name="Comma 3 2 3 4 5" xfId="13433" xr:uid="{00000000-0005-0000-0000-0000351D0000}"/>
    <cellStyle name="Comma 3 2 3 5" xfId="2714" xr:uid="{00000000-0005-0000-0000-0000361D0000}"/>
    <cellStyle name="Comma 3 2 3 5 2" xfId="13434" xr:uid="{00000000-0005-0000-0000-0000371D0000}"/>
    <cellStyle name="Comma 3 2 3 6" xfId="2715" xr:uid="{00000000-0005-0000-0000-0000381D0000}"/>
    <cellStyle name="Comma 3 2 3 7" xfId="2716" xr:uid="{00000000-0005-0000-0000-0000391D0000}"/>
    <cellStyle name="Comma 3 2 3 8" xfId="20142" xr:uid="{00000000-0005-0000-0000-00003A1D0000}"/>
    <cellStyle name="Comma 3 2 3 9" xfId="20143" xr:uid="{00000000-0005-0000-0000-00003B1D0000}"/>
    <cellStyle name="Comma 3 2 4" xfId="1236" xr:uid="{00000000-0005-0000-0000-00003C1D0000}"/>
    <cellStyle name="Comma 3 2 4 2" xfId="10054" xr:uid="{00000000-0005-0000-0000-00003D1D0000}"/>
    <cellStyle name="Comma 3 2 4 2 2" xfId="13435" xr:uid="{00000000-0005-0000-0000-00003E1D0000}"/>
    <cellStyle name="Comma 3 2 4 2 3" xfId="13436" xr:uid="{00000000-0005-0000-0000-00003F1D0000}"/>
    <cellStyle name="Comma 3 2 4 2 4" xfId="13437" xr:uid="{00000000-0005-0000-0000-0000401D0000}"/>
    <cellStyle name="Comma 3 2 4 3" xfId="10055" xr:uid="{00000000-0005-0000-0000-0000411D0000}"/>
    <cellStyle name="Comma 3 2 4 3 2" xfId="20144" xr:uid="{00000000-0005-0000-0000-0000421D0000}"/>
    <cellStyle name="Comma 3 2 4 4" xfId="10056" xr:uid="{00000000-0005-0000-0000-0000431D0000}"/>
    <cellStyle name="Comma 3 2 4 4 2" xfId="20145" xr:uid="{00000000-0005-0000-0000-0000441D0000}"/>
    <cellStyle name="Comma 3 2 4 5" xfId="10057" xr:uid="{00000000-0005-0000-0000-0000451D0000}"/>
    <cellStyle name="Comma 3 2 4 5 2" xfId="20146" xr:uid="{00000000-0005-0000-0000-0000461D0000}"/>
    <cellStyle name="Comma 3 2 4 6" xfId="13438" xr:uid="{00000000-0005-0000-0000-0000471D0000}"/>
    <cellStyle name="Comma 3 2 4 7" xfId="20147" xr:uid="{00000000-0005-0000-0000-0000481D0000}"/>
    <cellStyle name="Comma 3 2 4 7 2" xfId="20148" xr:uid="{00000000-0005-0000-0000-0000491D0000}"/>
    <cellStyle name="Comma 3 2 4 7 3" xfId="20149" xr:uid="{00000000-0005-0000-0000-00004A1D0000}"/>
    <cellStyle name="Comma 3 2 4 8" xfId="20150" xr:uid="{00000000-0005-0000-0000-00004B1D0000}"/>
    <cellStyle name="Comma 3 2 5" xfId="1237" xr:uid="{00000000-0005-0000-0000-00004C1D0000}"/>
    <cellStyle name="Comma 3 2 5 2" xfId="13439" xr:uid="{00000000-0005-0000-0000-00004D1D0000}"/>
    <cellStyle name="Comma 3 2 6" xfId="10058" xr:uid="{00000000-0005-0000-0000-00004E1D0000}"/>
    <cellStyle name="Comma 3 2 6 2" xfId="20151" xr:uid="{00000000-0005-0000-0000-00004F1D0000}"/>
    <cellStyle name="Comma 3 2 7" xfId="10059" xr:uid="{00000000-0005-0000-0000-0000501D0000}"/>
    <cellStyle name="Comma 3 2 7 2" xfId="20152" xr:uid="{00000000-0005-0000-0000-0000511D0000}"/>
    <cellStyle name="Comma 3 2 8" xfId="13440" xr:uid="{00000000-0005-0000-0000-0000521D0000}"/>
    <cellStyle name="Comma 3 2 9" xfId="13441" xr:uid="{00000000-0005-0000-0000-0000531D0000}"/>
    <cellStyle name="Comma 3 20" xfId="20153" xr:uid="{00000000-0005-0000-0000-0000541D0000}"/>
    <cellStyle name="Comma 3 3" xfId="1238" xr:uid="{00000000-0005-0000-0000-0000551D0000}"/>
    <cellStyle name="Comma 3 3 2" xfId="1239" xr:uid="{00000000-0005-0000-0000-0000561D0000}"/>
    <cellStyle name="Comma 3 3 2 2" xfId="2717" xr:uid="{00000000-0005-0000-0000-0000571D0000}"/>
    <cellStyle name="Comma 3 3 2 2 2" xfId="13442" xr:uid="{00000000-0005-0000-0000-0000581D0000}"/>
    <cellStyle name="Comma 3 3 2 3" xfId="2718" xr:uid="{00000000-0005-0000-0000-0000591D0000}"/>
    <cellStyle name="Comma 3 3 2 3 2" xfId="13443" xr:uid="{00000000-0005-0000-0000-00005A1D0000}"/>
    <cellStyle name="Comma 3 3 2 4" xfId="10060" xr:uid="{00000000-0005-0000-0000-00005B1D0000}"/>
    <cellStyle name="Comma 3 3 2 4 2" xfId="20154" xr:uid="{00000000-0005-0000-0000-00005C1D0000}"/>
    <cellStyle name="Comma 3 3 2 5" xfId="10061" xr:uid="{00000000-0005-0000-0000-00005D1D0000}"/>
    <cellStyle name="Comma 3 3 2 5 2" xfId="20155" xr:uid="{00000000-0005-0000-0000-00005E1D0000}"/>
    <cellStyle name="Comma 3 3 2 6" xfId="13444" xr:uid="{00000000-0005-0000-0000-00005F1D0000}"/>
    <cellStyle name="Comma 3 3 2 7" xfId="20156" xr:uid="{00000000-0005-0000-0000-0000601D0000}"/>
    <cellStyle name="Comma 3 3 2 8" xfId="20157" xr:uid="{00000000-0005-0000-0000-0000611D0000}"/>
    <cellStyle name="Comma 3 3 3" xfId="2719" xr:uid="{00000000-0005-0000-0000-0000621D0000}"/>
    <cellStyle name="Comma 3 3 3 2" xfId="2720" xr:uid="{00000000-0005-0000-0000-0000631D0000}"/>
    <cellStyle name="Comma 3 3 3 3" xfId="2721" xr:uid="{00000000-0005-0000-0000-0000641D0000}"/>
    <cellStyle name="Comma 3 3 3 4" xfId="13445" xr:uid="{00000000-0005-0000-0000-0000651D0000}"/>
    <cellStyle name="Comma 3 3 3 5" xfId="20158" xr:uid="{00000000-0005-0000-0000-0000661D0000}"/>
    <cellStyle name="Comma 3 3 4" xfId="2722" xr:uid="{00000000-0005-0000-0000-0000671D0000}"/>
    <cellStyle name="Comma 3 3 4 2" xfId="13446" xr:uid="{00000000-0005-0000-0000-0000681D0000}"/>
    <cellStyle name="Comma 3 3 5" xfId="10062" xr:uid="{00000000-0005-0000-0000-0000691D0000}"/>
    <cellStyle name="Comma 3 3 5 2" xfId="20159" xr:uid="{00000000-0005-0000-0000-00006A1D0000}"/>
    <cellStyle name="Comma 3 3 6" xfId="10063" xr:uid="{00000000-0005-0000-0000-00006B1D0000}"/>
    <cellStyle name="Comma 3 3 6 2" xfId="20160" xr:uid="{00000000-0005-0000-0000-00006C1D0000}"/>
    <cellStyle name="Comma 3 3 7" xfId="13447" xr:uid="{00000000-0005-0000-0000-00006D1D0000}"/>
    <cellStyle name="Comma 3 3 8" xfId="20161" xr:uid="{00000000-0005-0000-0000-00006E1D0000}"/>
    <cellStyle name="Comma 3 4" xfId="1240" xr:uid="{00000000-0005-0000-0000-00006F1D0000}"/>
    <cellStyle name="Comma 3 4 10" xfId="20162" xr:uid="{00000000-0005-0000-0000-0000701D0000}"/>
    <cellStyle name="Comma 3 4 2" xfId="1241" xr:uid="{00000000-0005-0000-0000-0000711D0000}"/>
    <cellStyle name="Comma 3 4 2 10" xfId="20163" xr:uid="{00000000-0005-0000-0000-0000721D0000}"/>
    <cellStyle name="Comma 3 4 2 2" xfId="1242" xr:uid="{00000000-0005-0000-0000-0000731D0000}"/>
    <cellStyle name="Comma 3 4 2 2 2" xfId="13448" xr:uid="{00000000-0005-0000-0000-0000741D0000}"/>
    <cellStyle name="Comma 3 4 2 2 2 2" xfId="13449" xr:uid="{00000000-0005-0000-0000-0000751D0000}"/>
    <cellStyle name="Comma 3 4 2 2 2 3" xfId="13450" xr:uid="{00000000-0005-0000-0000-0000761D0000}"/>
    <cellStyle name="Comma 3 4 2 2 2 4" xfId="13451" xr:uid="{00000000-0005-0000-0000-0000771D0000}"/>
    <cellStyle name="Comma 3 4 2 2 2 5" xfId="13452" xr:uid="{00000000-0005-0000-0000-0000781D0000}"/>
    <cellStyle name="Comma 3 4 2 2 3" xfId="13453" xr:uid="{00000000-0005-0000-0000-0000791D0000}"/>
    <cellStyle name="Comma 3 4 2 2 4" xfId="13454" xr:uid="{00000000-0005-0000-0000-00007A1D0000}"/>
    <cellStyle name="Comma 3 4 2 2 5" xfId="20164" xr:uid="{00000000-0005-0000-0000-00007B1D0000}"/>
    <cellStyle name="Comma 3 4 2 2 6" xfId="20165" xr:uid="{00000000-0005-0000-0000-00007C1D0000}"/>
    <cellStyle name="Comma 3 4 2 2 7" xfId="20166" xr:uid="{00000000-0005-0000-0000-00007D1D0000}"/>
    <cellStyle name="Comma 3 4 2 3" xfId="2723" xr:uid="{00000000-0005-0000-0000-00007E1D0000}"/>
    <cellStyle name="Comma 3 4 2 3 2" xfId="13455" xr:uid="{00000000-0005-0000-0000-00007F1D0000}"/>
    <cellStyle name="Comma 3 4 2 3 3" xfId="20167" xr:uid="{00000000-0005-0000-0000-0000801D0000}"/>
    <cellStyle name="Comma 3 4 2 3 4" xfId="20168" xr:uid="{00000000-0005-0000-0000-0000811D0000}"/>
    <cellStyle name="Comma 3 4 2 4" xfId="2724" xr:uid="{00000000-0005-0000-0000-0000821D0000}"/>
    <cellStyle name="Comma 3 4 2 4 2" xfId="13456" xr:uid="{00000000-0005-0000-0000-0000831D0000}"/>
    <cellStyle name="Comma 3 4 2 4 3" xfId="20169" xr:uid="{00000000-0005-0000-0000-0000841D0000}"/>
    <cellStyle name="Comma 3 4 2 4 4" xfId="20170" xr:uid="{00000000-0005-0000-0000-0000851D0000}"/>
    <cellStyle name="Comma 3 4 2 5" xfId="10064" xr:uid="{00000000-0005-0000-0000-0000861D0000}"/>
    <cellStyle name="Comma 3 4 2 5 2" xfId="20171" xr:uid="{00000000-0005-0000-0000-0000871D0000}"/>
    <cellStyle name="Comma 3 4 2 5 3" xfId="20172" xr:uid="{00000000-0005-0000-0000-0000881D0000}"/>
    <cellStyle name="Comma 3 4 2 5 4" xfId="20173" xr:uid="{00000000-0005-0000-0000-0000891D0000}"/>
    <cellStyle name="Comma 3 4 2 6" xfId="13457" xr:uid="{00000000-0005-0000-0000-00008A1D0000}"/>
    <cellStyle name="Comma 3 4 2 7" xfId="13458" xr:uid="{00000000-0005-0000-0000-00008B1D0000}"/>
    <cellStyle name="Comma 3 4 2 8" xfId="13459" xr:uid="{00000000-0005-0000-0000-00008C1D0000}"/>
    <cellStyle name="Comma 3 4 2 9" xfId="20174" xr:uid="{00000000-0005-0000-0000-00008D1D0000}"/>
    <cellStyle name="Comma 3 4 3" xfId="2725" xr:uid="{00000000-0005-0000-0000-00008E1D0000}"/>
    <cellStyle name="Comma 3 4 3 2" xfId="2726" xr:uid="{00000000-0005-0000-0000-00008F1D0000}"/>
    <cellStyle name="Comma 3 4 3 3" xfId="2727" xr:uid="{00000000-0005-0000-0000-0000901D0000}"/>
    <cellStyle name="Comma 3 4 3 4" xfId="2728" xr:uid="{00000000-0005-0000-0000-0000911D0000}"/>
    <cellStyle name="Comma 3 4 3 5" xfId="13460" xr:uid="{00000000-0005-0000-0000-0000921D0000}"/>
    <cellStyle name="Comma 3 4 3 6" xfId="20175" xr:uid="{00000000-0005-0000-0000-0000931D0000}"/>
    <cellStyle name="Comma 3 4 3 7" xfId="20176" xr:uid="{00000000-0005-0000-0000-0000941D0000}"/>
    <cellStyle name="Comma 3 4 4" xfId="2729" xr:uid="{00000000-0005-0000-0000-0000951D0000}"/>
    <cellStyle name="Comma 3 4 4 2" xfId="2730" xr:uid="{00000000-0005-0000-0000-0000961D0000}"/>
    <cellStyle name="Comma 3 4 4 3" xfId="2731" xr:uid="{00000000-0005-0000-0000-0000971D0000}"/>
    <cellStyle name="Comma 3 4 4 4" xfId="2732" xr:uid="{00000000-0005-0000-0000-0000981D0000}"/>
    <cellStyle name="Comma 3 4 4 5" xfId="13461" xr:uid="{00000000-0005-0000-0000-0000991D0000}"/>
    <cellStyle name="Comma 3 4 5" xfId="2733" xr:uid="{00000000-0005-0000-0000-00009A1D0000}"/>
    <cellStyle name="Comma 3 4 5 2" xfId="13462" xr:uid="{00000000-0005-0000-0000-00009B1D0000}"/>
    <cellStyle name="Comma 3 4 6" xfId="2734" xr:uid="{00000000-0005-0000-0000-00009C1D0000}"/>
    <cellStyle name="Comma 3 4 7" xfId="2735" xr:uid="{00000000-0005-0000-0000-00009D1D0000}"/>
    <cellStyle name="Comma 3 4 8" xfId="20177" xr:uid="{00000000-0005-0000-0000-00009E1D0000}"/>
    <cellStyle name="Comma 3 4 9" xfId="20178" xr:uid="{00000000-0005-0000-0000-00009F1D0000}"/>
    <cellStyle name="Comma 3 5" xfId="1243" xr:uid="{00000000-0005-0000-0000-0000A01D0000}"/>
    <cellStyle name="Comma 3 5 2" xfId="2736" xr:uid="{00000000-0005-0000-0000-0000A11D0000}"/>
    <cellStyle name="Comma 3 5 2 2" xfId="2737" xr:uid="{00000000-0005-0000-0000-0000A21D0000}"/>
    <cellStyle name="Comma 3 5 2 2 2" xfId="13463" xr:uid="{00000000-0005-0000-0000-0000A31D0000}"/>
    <cellStyle name="Comma 3 5 2 2 3" xfId="13464" xr:uid="{00000000-0005-0000-0000-0000A41D0000}"/>
    <cellStyle name="Comma 3 5 2 2 4" xfId="13465" xr:uid="{00000000-0005-0000-0000-0000A51D0000}"/>
    <cellStyle name="Comma 3 5 2 2 5" xfId="13466" xr:uid="{00000000-0005-0000-0000-0000A61D0000}"/>
    <cellStyle name="Comma 3 5 2 3" xfId="2738" xr:uid="{00000000-0005-0000-0000-0000A71D0000}"/>
    <cellStyle name="Comma 3 5 2 3 2" xfId="13467" xr:uid="{00000000-0005-0000-0000-0000A81D0000}"/>
    <cellStyle name="Comma 3 5 2 3 3" xfId="13468" xr:uid="{00000000-0005-0000-0000-0000A91D0000}"/>
    <cellStyle name="Comma 3 5 2 3 4" xfId="13469" xr:uid="{00000000-0005-0000-0000-0000AA1D0000}"/>
    <cellStyle name="Comma 3 5 2 3 5" xfId="13470" xr:uid="{00000000-0005-0000-0000-0000AB1D0000}"/>
    <cellStyle name="Comma 3 5 2 4" xfId="2739" xr:uid="{00000000-0005-0000-0000-0000AC1D0000}"/>
    <cellStyle name="Comma 3 5 2 4 2" xfId="13471" xr:uid="{00000000-0005-0000-0000-0000AD1D0000}"/>
    <cellStyle name="Comma 3 5 2 4 3" xfId="13472" xr:uid="{00000000-0005-0000-0000-0000AE1D0000}"/>
    <cellStyle name="Comma 3 5 2 4 4" xfId="13473" xr:uid="{00000000-0005-0000-0000-0000AF1D0000}"/>
    <cellStyle name="Comma 3 5 2 4 5" xfId="13474" xr:uid="{00000000-0005-0000-0000-0000B01D0000}"/>
    <cellStyle name="Comma 3 5 2 5" xfId="13475" xr:uid="{00000000-0005-0000-0000-0000B11D0000}"/>
    <cellStyle name="Comma 3 5 3" xfId="2740" xr:uid="{00000000-0005-0000-0000-0000B21D0000}"/>
    <cellStyle name="Comma 3 5 3 2" xfId="13476" xr:uid="{00000000-0005-0000-0000-0000B31D0000}"/>
    <cellStyle name="Comma 3 5 3 3" xfId="20179" xr:uid="{00000000-0005-0000-0000-0000B41D0000}"/>
    <cellStyle name="Comma 3 5 3 4" xfId="20180" xr:uid="{00000000-0005-0000-0000-0000B51D0000}"/>
    <cellStyle name="Comma 3 5 4" xfId="2741" xr:uid="{00000000-0005-0000-0000-0000B61D0000}"/>
    <cellStyle name="Comma 3 5 4 2" xfId="13477" xr:uid="{00000000-0005-0000-0000-0000B71D0000}"/>
    <cellStyle name="Comma 3 5 4 3" xfId="20181" xr:uid="{00000000-0005-0000-0000-0000B81D0000}"/>
    <cellStyle name="Comma 3 5 4 4" xfId="20182" xr:uid="{00000000-0005-0000-0000-0000B91D0000}"/>
    <cellStyle name="Comma 3 5 5" xfId="10065" xr:uid="{00000000-0005-0000-0000-0000BA1D0000}"/>
    <cellStyle name="Comma 3 5 5 2" xfId="20183" xr:uid="{00000000-0005-0000-0000-0000BB1D0000}"/>
    <cellStyle name="Comma 3 5 5 3" xfId="20184" xr:uid="{00000000-0005-0000-0000-0000BC1D0000}"/>
    <cellStyle name="Comma 3 5 5 4" xfId="20185" xr:uid="{00000000-0005-0000-0000-0000BD1D0000}"/>
    <cellStyle name="Comma 3 5 6" xfId="13478" xr:uid="{00000000-0005-0000-0000-0000BE1D0000}"/>
    <cellStyle name="Comma 3 6" xfId="1244" xr:uid="{00000000-0005-0000-0000-0000BF1D0000}"/>
    <cellStyle name="Comma 3 6 2" xfId="13479" xr:uid="{00000000-0005-0000-0000-0000C01D0000}"/>
    <cellStyle name="Comma 3 6 2 2" xfId="20186" xr:uid="{00000000-0005-0000-0000-0000C11D0000}"/>
    <cellStyle name="Comma 3 6 2 3" xfId="20187" xr:uid="{00000000-0005-0000-0000-0000C21D0000}"/>
    <cellStyle name="Comma 3 6 2 4" xfId="20188" xr:uid="{00000000-0005-0000-0000-0000C31D0000}"/>
    <cellStyle name="Comma 3 6 3" xfId="13480" xr:uid="{00000000-0005-0000-0000-0000C41D0000}"/>
    <cellStyle name="Comma 3 6 4" xfId="13481" xr:uid="{00000000-0005-0000-0000-0000C51D0000}"/>
    <cellStyle name="Comma 3 7" xfId="1245" xr:uid="{00000000-0005-0000-0000-0000C61D0000}"/>
    <cellStyle name="Comma 3 7 2" xfId="13482" xr:uid="{00000000-0005-0000-0000-0000C71D0000}"/>
    <cellStyle name="Comma 3 7 2 2" xfId="20189" xr:uid="{00000000-0005-0000-0000-0000C81D0000}"/>
    <cellStyle name="Comma 3 7 3" xfId="13483" xr:uid="{00000000-0005-0000-0000-0000C91D0000}"/>
    <cellStyle name="Comma 3 7 4" xfId="20190" xr:uid="{00000000-0005-0000-0000-0000CA1D0000}"/>
    <cellStyle name="Comma 3 7 5" xfId="20191" xr:uid="{00000000-0005-0000-0000-0000CB1D0000}"/>
    <cellStyle name="Comma 3 7 6" xfId="20192" xr:uid="{00000000-0005-0000-0000-0000CC1D0000}"/>
    <cellStyle name="Comma 3 8" xfId="10066" xr:uid="{00000000-0005-0000-0000-0000CD1D0000}"/>
    <cellStyle name="Comma 3 8 2" xfId="13484" xr:uid="{00000000-0005-0000-0000-0000CE1D0000}"/>
    <cellStyle name="Comma 3 8 2 2" xfId="13485" xr:uid="{00000000-0005-0000-0000-0000CF1D0000}"/>
    <cellStyle name="Comma 3 8 2 3" xfId="13486" xr:uid="{00000000-0005-0000-0000-0000D01D0000}"/>
    <cellStyle name="Comma 3 8 2 4" xfId="13487" xr:uid="{00000000-0005-0000-0000-0000D11D0000}"/>
    <cellStyle name="Comma 3 8 2 5" xfId="13488" xr:uid="{00000000-0005-0000-0000-0000D21D0000}"/>
    <cellStyle name="Comma 3 8 3" xfId="13489" xr:uid="{00000000-0005-0000-0000-0000D31D0000}"/>
    <cellStyle name="Comma 3 8 4" xfId="13490" xr:uid="{00000000-0005-0000-0000-0000D41D0000}"/>
    <cellStyle name="Comma 3 8 5" xfId="20193" xr:uid="{00000000-0005-0000-0000-0000D51D0000}"/>
    <cellStyle name="Comma 3 8 6" xfId="20194" xr:uid="{00000000-0005-0000-0000-0000D61D0000}"/>
    <cellStyle name="Comma 3 8 7" xfId="20195" xr:uid="{00000000-0005-0000-0000-0000D71D0000}"/>
    <cellStyle name="Comma 3 9" xfId="13491" xr:uid="{00000000-0005-0000-0000-0000D81D0000}"/>
    <cellStyle name="Comma 3 9 2" xfId="13492" xr:uid="{00000000-0005-0000-0000-0000D91D0000}"/>
    <cellStyle name="Comma 3 9 3" xfId="20196" xr:uid="{00000000-0005-0000-0000-0000DA1D0000}"/>
    <cellStyle name="Comma 3 9 4" xfId="20197" xr:uid="{00000000-0005-0000-0000-0000DB1D0000}"/>
    <cellStyle name="Comma 3 9 5" xfId="20198" xr:uid="{00000000-0005-0000-0000-0000DC1D0000}"/>
    <cellStyle name="Comma 3_1มูลค่างาน..(1)" xfId="13493" xr:uid="{00000000-0005-0000-0000-0000DD1D0000}"/>
    <cellStyle name="Comma 30" xfId="1246" xr:uid="{00000000-0005-0000-0000-0000DE1D0000}"/>
    <cellStyle name="Comma 30 2" xfId="1247" xr:uid="{00000000-0005-0000-0000-0000DF1D0000}"/>
    <cellStyle name="Comma 30 2 2" xfId="13494" xr:uid="{00000000-0005-0000-0000-0000E01D0000}"/>
    <cellStyle name="Comma 30 2 3" xfId="13495" xr:uid="{00000000-0005-0000-0000-0000E11D0000}"/>
    <cellStyle name="Comma 30 2 4" xfId="13496" xr:uid="{00000000-0005-0000-0000-0000E21D0000}"/>
    <cellStyle name="Comma 30 3" xfId="13497" xr:uid="{00000000-0005-0000-0000-0000E31D0000}"/>
    <cellStyle name="Comma 30 4" xfId="13498" xr:uid="{00000000-0005-0000-0000-0000E41D0000}"/>
    <cellStyle name="Comma 30 5" xfId="13499" xr:uid="{00000000-0005-0000-0000-0000E51D0000}"/>
    <cellStyle name="Comma 31" xfId="1248" xr:uid="{00000000-0005-0000-0000-0000E61D0000}"/>
    <cellStyle name="Comma 31 2" xfId="13500" xr:uid="{00000000-0005-0000-0000-0000E71D0000}"/>
    <cellStyle name="Comma 31 2 2" xfId="13501" xr:uid="{00000000-0005-0000-0000-0000E81D0000}"/>
    <cellStyle name="Comma 31 2 3" xfId="13502" xr:uid="{00000000-0005-0000-0000-0000E91D0000}"/>
    <cellStyle name="Comma 31 2 4" xfId="20199" xr:uid="{00000000-0005-0000-0000-0000EA1D0000}"/>
    <cellStyle name="Comma 31 2 5" xfId="20200" xr:uid="{00000000-0005-0000-0000-0000EB1D0000}"/>
    <cellStyle name="Comma 31 2 6" xfId="20201" xr:uid="{00000000-0005-0000-0000-0000EC1D0000}"/>
    <cellStyle name="Comma 31 3" xfId="13503" xr:uid="{00000000-0005-0000-0000-0000ED1D0000}"/>
    <cellStyle name="Comma 31 4" xfId="20202" xr:uid="{00000000-0005-0000-0000-0000EE1D0000}"/>
    <cellStyle name="Comma 31 5" xfId="20203" xr:uid="{00000000-0005-0000-0000-0000EF1D0000}"/>
    <cellStyle name="Comma 32" xfId="1249" xr:uid="{00000000-0005-0000-0000-0000F01D0000}"/>
    <cellStyle name="Comma 32 2" xfId="13504" xr:uid="{00000000-0005-0000-0000-0000F11D0000}"/>
    <cellStyle name="Comma 32 3" xfId="13505" xr:uid="{00000000-0005-0000-0000-0000F21D0000}"/>
    <cellStyle name="Comma 32 4" xfId="20204" xr:uid="{00000000-0005-0000-0000-0000F31D0000}"/>
    <cellStyle name="Comma 33" xfId="1250" xr:uid="{00000000-0005-0000-0000-0000F41D0000}"/>
    <cellStyle name="Comma 33 2" xfId="1251" xr:uid="{00000000-0005-0000-0000-0000F51D0000}"/>
    <cellStyle name="Comma 33 2 2" xfId="20205" xr:uid="{00000000-0005-0000-0000-0000F61D0000}"/>
    <cellStyle name="Comma 33 2 3" xfId="20206" xr:uid="{00000000-0005-0000-0000-0000F71D0000}"/>
    <cellStyle name="Comma 33 2 4" xfId="20207" xr:uid="{00000000-0005-0000-0000-0000F81D0000}"/>
    <cellStyle name="Comma 33 3" xfId="13506" xr:uid="{00000000-0005-0000-0000-0000F91D0000}"/>
    <cellStyle name="Comma 33 4" xfId="13507" xr:uid="{00000000-0005-0000-0000-0000FA1D0000}"/>
    <cellStyle name="Comma 34" xfId="1252" xr:uid="{00000000-0005-0000-0000-0000FB1D0000}"/>
    <cellStyle name="Comma 34 2" xfId="1253" xr:uid="{00000000-0005-0000-0000-0000FC1D0000}"/>
    <cellStyle name="Comma 34 2 2" xfId="20208" xr:uid="{00000000-0005-0000-0000-0000FD1D0000}"/>
    <cellStyle name="Comma 34 2 3" xfId="20209" xr:uid="{00000000-0005-0000-0000-0000FE1D0000}"/>
    <cellStyle name="Comma 34 2 4" xfId="20210" xr:uid="{00000000-0005-0000-0000-0000FF1D0000}"/>
    <cellStyle name="Comma 34 3" xfId="10067" xr:uid="{00000000-0005-0000-0000-0000001E0000}"/>
    <cellStyle name="Comma 34 3 2" xfId="10068" xr:uid="{00000000-0005-0000-0000-0000011E0000}"/>
    <cellStyle name="Comma 34 3 2 2" xfId="13508" xr:uid="{00000000-0005-0000-0000-0000021E0000}"/>
    <cellStyle name="Comma 34 3 2 3" xfId="20211" xr:uid="{00000000-0005-0000-0000-0000031E0000}"/>
    <cellStyle name="Comma 34 3 2 4" xfId="20212" xr:uid="{00000000-0005-0000-0000-0000041E0000}"/>
    <cellStyle name="Comma 34 3 3" xfId="13509" xr:uid="{00000000-0005-0000-0000-0000051E0000}"/>
    <cellStyle name="Comma 34 3 4" xfId="20213" xr:uid="{00000000-0005-0000-0000-0000061E0000}"/>
    <cellStyle name="Comma 34 3 5" xfId="20214" xr:uid="{00000000-0005-0000-0000-0000071E0000}"/>
    <cellStyle name="Comma 34 3 6" xfId="20215" xr:uid="{00000000-0005-0000-0000-0000081E0000}"/>
    <cellStyle name="Comma 34 4" xfId="13510" xr:uid="{00000000-0005-0000-0000-0000091E0000}"/>
    <cellStyle name="Comma 34 4 2" xfId="20216" xr:uid="{00000000-0005-0000-0000-00000A1E0000}"/>
    <cellStyle name="Comma 34 4 3" xfId="20217" xr:uid="{00000000-0005-0000-0000-00000B1E0000}"/>
    <cellStyle name="Comma 34 4 4" xfId="20218" xr:uid="{00000000-0005-0000-0000-00000C1E0000}"/>
    <cellStyle name="Comma 34 5 2" xfId="13511" xr:uid="{00000000-0005-0000-0000-00000D1E0000}"/>
    <cellStyle name="Comma 35" xfId="1254" xr:uid="{00000000-0005-0000-0000-00000E1E0000}"/>
    <cellStyle name="Comma 35 2" xfId="13512" xr:uid="{00000000-0005-0000-0000-00000F1E0000}"/>
    <cellStyle name="Comma 35 2 2" xfId="20219" xr:uid="{00000000-0005-0000-0000-0000101E0000}"/>
    <cellStyle name="Comma 35 2 3" xfId="20220" xr:uid="{00000000-0005-0000-0000-0000111E0000}"/>
    <cellStyle name="Comma 35 2 4" xfId="20221" xr:uid="{00000000-0005-0000-0000-0000121E0000}"/>
    <cellStyle name="Comma 35 3" xfId="13513" xr:uid="{00000000-0005-0000-0000-0000131E0000}"/>
    <cellStyle name="Comma 35 3 2" xfId="20222" xr:uid="{00000000-0005-0000-0000-0000141E0000}"/>
    <cellStyle name="Comma 35 3 3" xfId="20223" xr:uid="{00000000-0005-0000-0000-0000151E0000}"/>
    <cellStyle name="Comma 35 3 4" xfId="20224" xr:uid="{00000000-0005-0000-0000-0000161E0000}"/>
    <cellStyle name="Comma 35 4" xfId="13514" xr:uid="{00000000-0005-0000-0000-0000171E0000}"/>
    <cellStyle name="Comma 35 5" xfId="13515" xr:uid="{00000000-0005-0000-0000-0000181E0000}"/>
    <cellStyle name="Comma 35 6" xfId="13516" xr:uid="{00000000-0005-0000-0000-0000191E0000}"/>
    <cellStyle name="Comma 35 7" xfId="13517" xr:uid="{00000000-0005-0000-0000-00001A1E0000}"/>
    <cellStyle name="Comma 35 8" xfId="13518" xr:uid="{00000000-0005-0000-0000-00001B1E0000}"/>
    <cellStyle name="Comma 36" xfId="2742" xr:uid="{00000000-0005-0000-0000-00001C1E0000}"/>
    <cellStyle name="Comma 36 2" xfId="13519" xr:uid="{00000000-0005-0000-0000-00001D1E0000}"/>
    <cellStyle name="Comma 36 2 2" xfId="20225" xr:uid="{00000000-0005-0000-0000-00001E1E0000}"/>
    <cellStyle name="Comma 36 2 3" xfId="20226" xr:uid="{00000000-0005-0000-0000-00001F1E0000}"/>
    <cellStyle name="Comma 36 2 4" xfId="20227" xr:uid="{00000000-0005-0000-0000-0000201E0000}"/>
    <cellStyle name="Comma 36 3" xfId="13520" xr:uid="{00000000-0005-0000-0000-0000211E0000}"/>
    <cellStyle name="Comma 36 3 2" xfId="20228" xr:uid="{00000000-0005-0000-0000-0000221E0000}"/>
    <cellStyle name="Comma 36 3 3" xfId="20229" xr:uid="{00000000-0005-0000-0000-0000231E0000}"/>
    <cellStyle name="Comma 36 3 4" xfId="20230" xr:uid="{00000000-0005-0000-0000-0000241E0000}"/>
    <cellStyle name="Comma 36 4" xfId="13521" xr:uid="{00000000-0005-0000-0000-0000251E0000}"/>
    <cellStyle name="Comma 36 5" xfId="13522" xr:uid="{00000000-0005-0000-0000-0000261E0000}"/>
    <cellStyle name="Comma 36 6" xfId="13523" xr:uid="{00000000-0005-0000-0000-0000271E0000}"/>
    <cellStyle name="Comma 36 7" xfId="13524" xr:uid="{00000000-0005-0000-0000-0000281E0000}"/>
    <cellStyle name="Comma 36 8" xfId="13525" xr:uid="{00000000-0005-0000-0000-0000291E0000}"/>
    <cellStyle name="Comma 36 9" xfId="20231" xr:uid="{00000000-0005-0000-0000-00002A1E0000}"/>
    <cellStyle name="Comma 37" xfId="2743" xr:uid="{00000000-0005-0000-0000-00002B1E0000}"/>
    <cellStyle name="Comma 37 2" xfId="13526" xr:uid="{00000000-0005-0000-0000-00002C1E0000}"/>
    <cellStyle name="Comma 37 2 2" xfId="13527" xr:uid="{00000000-0005-0000-0000-00002D1E0000}"/>
    <cellStyle name="Comma 37 2 2 2" xfId="13528" xr:uid="{00000000-0005-0000-0000-00002E1E0000}"/>
    <cellStyle name="Comma 37 2 2 2 2" xfId="13529" xr:uid="{00000000-0005-0000-0000-00002F1E0000}"/>
    <cellStyle name="Comma 37 2 2 2 2 2" xfId="13530" xr:uid="{00000000-0005-0000-0000-0000301E0000}"/>
    <cellStyle name="Comma 37 2 2 2 3" xfId="13531" xr:uid="{00000000-0005-0000-0000-0000311E0000}"/>
    <cellStyle name="Comma 37 2 2 2 4" xfId="13532" xr:uid="{00000000-0005-0000-0000-0000321E0000}"/>
    <cellStyle name="Comma 37 2 2 2 5" xfId="13533" xr:uid="{00000000-0005-0000-0000-0000331E0000}"/>
    <cellStyle name="Comma 37 2 2 2 6" xfId="13534" xr:uid="{00000000-0005-0000-0000-0000341E0000}"/>
    <cellStyle name="Comma 37 3" xfId="13535" xr:uid="{00000000-0005-0000-0000-0000351E0000}"/>
    <cellStyle name="Comma 37 3 2" xfId="13536" xr:uid="{00000000-0005-0000-0000-0000361E0000}"/>
    <cellStyle name="Comma 37 4" xfId="20232" xr:uid="{00000000-0005-0000-0000-0000371E0000}"/>
    <cellStyle name="Comma 37 5" xfId="20233" xr:uid="{00000000-0005-0000-0000-0000381E0000}"/>
    <cellStyle name="Comma 37 6" xfId="20234" xr:uid="{00000000-0005-0000-0000-0000391E0000}"/>
    <cellStyle name="Comma 38" xfId="2744" xr:uid="{00000000-0005-0000-0000-00003A1E0000}"/>
    <cellStyle name="Comma 38 2" xfId="13537" xr:uid="{00000000-0005-0000-0000-00003B1E0000}"/>
    <cellStyle name="Comma 38 3" xfId="13538" xr:uid="{00000000-0005-0000-0000-00003C1E0000}"/>
    <cellStyle name="Comma 38 4" xfId="20235" xr:uid="{00000000-0005-0000-0000-00003D1E0000}"/>
    <cellStyle name="Comma 38 5" xfId="20236" xr:uid="{00000000-0005-0000-0000-00003E1E0000}"/>
    <cellStyle name="Comma 38 6" xfId="20237" xr:uid="{00000000-0005-0000-0000-00003F1E0000}"/>
    <cellStyle name="Comma 38 7" xfId="20238" xr:uid="{00000000-0005-0000-0000-0000401E0000}"/>
    <cellStyle name="Comma 39" xfId="2745" xr:uid="{00000000-0005-0000-0000-0000411E0000}"/>
    <cellStyle name="Comma 39 2" xfId="13539" xr:uid="{00000000-0005-0000-0000-0000421E0000}"/>
    <cellStyle name="Comma 39 3" xfId="20239" xr:uid="{00000000-0005-0000-0000-0000431E0000}"/>
    <cellStyle name="Comma 39 4" xfId="20240" xr:uid="{00000000-0005-0000-0000-0000441E0000}"/>
    <cellStyle name="Comma 39 5" xfId="20241" xr:uid="{00000000-0005-0000-0000-0000451E0000}"/>
    <cellStyle name="Comma 4" xfId="1255" xr:uid="{00000000-0005-0000-0000-0000461E0000}"/>
    <cellStyle name="Comma 4 10" xfId="2746" xr:uid="{00000000-0005-0000-0000-0000471E0000}"/>
    <cellStyle name="Comma 4 10 2" xfId="13540" xr:uid="{00000000-0005-0000-0000-0000481E0000}"/>
    <cellStyle name="Comma 4 11" xfId="2747" xr:uid="{00000000-0005-0000-0000-0000491E0000}"/>
    <cellStyle name="Comma 4 11 2" xfId="13541" xr:uid="{00000000-0005-0000-0000-00004A1E0000}"/>
    <cellStyle name="Comma 4 12" xfId="13542" xr:uid="{00000000-0005-0000-0000-00004B1E0000}"/>
    <cellStyle name="Comma 4 13" xfId="20242" xr:uid="{00000000-0005-0000-0000-00004C1E0000}"/>
    <cellStyle name="Comma 4 14" xfId="20243" xr:uid="{00000000-0005-0000-0000-00004D1E0000}"/>
    <cellStyle name="Comma 4 2" xfId="1256" xr:uid="{00000000-0005-0000-0000-00004E1E0000}"/>
    <cellStyle name="Comma 4 2 10" xfId="2748" xr:uid="{00000000-0005-0000-0000-00004F1E0000}"/>
    <cellStyle name="Comma 4 2 11" xfId="20244" xr:uid="{00000000-0005-0000-0000-0000501E0000}"/>
    <cellStyle name="Comma 4 2 2" xfId="1257" xr:uid="{00000000-0005-0000-0000-0000511E0000}"/>
    <cellStyle name="Comma 4 2 2 2" xfId="2749" xr:uid="{00000000-0005-0000-0000-0000521E0000}"/>
    <cellStyle name="Comma 4 2 2 2 2" xfId="13543" xr:uid="{00000000-0005-0000-0000-0000531E0000}"/>
    <cellStyle name="Comma 4 2 2 2 3" xfId="13544" xr:uid="{00000000-0005-0000-0000-0000541E0000}"/>
    <cellStyle name="Comma 4 2 2 2 4" xfId="13545" xr:uid="{00000000-0005-0000-0000-0000551E0000}"/>
    <cellStyle name="Comma 4 2 2 3" xfId="20245" xr:uid="{00000000-0005-0000-0000-0000561E0000}"/>
    <cellStyle name="Comma 4 2 2 4" xfId="20246" xr:uid="{00000000-0005-0000-0000-0000571E0000}"/>
    <cellStyle name="Comma 4 2 2 5" xfId="20247" xr:uid="{00000000-0005-0000-0000-0000581E0000}"/>
    <cellStyle name="Comma 4 2 2 6" xfId="20248" xr:uid="{00000000-0005-0000-0000-0000591E0000}"/>
    <cellStyle name="Comma 4 2 2 7" xfId="20249" xr:uid="{00000000-0005-0000-0000-00005A1E0000}"/>
    <cellStyle name="Comma 4 2 2 8" xfId="20250" xr:uid="{00000000-0005-0000-0000-00005B1E0000}"/>
    <cellStyle name="Comma 4 2 2_ตามหนี้" xfId="2750" xr:uid="{00000000-0005-0000-0000-00005C1E0000}"/>
    <cellStyle name="Comma 4 2 3" xfId="1258" xr:uid="{00000000-0005-0000-0000-00005D1E0000}"/>
    <cellStyle name="Comma 4 2 3 2" xfId="20251" xr:uid="{00000000-0005-0000-0000-00005E1E0000}"/>
    <cellStyle name="Comma 4 2 4" xfId="1259" xr:uid="{00000000-0005-0000-0000-00005F1E0000}"/>
    <cellStyle name="Comma 4 2 4 10" xfId="20252" xr:uid="{00000000-0005-0000-0000-0000601E0000}"/>
    <cellStyle name="Comma 4 2 4 2" xfId="10069" xr:uid="{00000000-0005-0000-0000-0000611E0000}"/>
    <cellStyle name="Comma 4 2 4 2 2" xfId="10070" xr:uid="{00000000-0005-0000-0000-0000621E0000}"/>
    <cellStyle name="Comma 4 2 4 2 2 2" xfId="20253" xr:uid="{00000000-0005-0000-0000-0000631E0000}"/>
    <cellStyle name="Comma 4 2 4 2 3" xfId="10071" xr:uid="{00000000-0005-0000-0000-0000641E0000}"/>
    <cellStyle name="Comma 4 2 4 2 3 2" xfId="20254" xr:uid="{00000000-0005-0000-0000-0000651E0000}"/>
    <cellStyle name="Comma 4 2 4 2 4" xfId="10072" xr:uid="{00000000-0005-0000-0000-0000661E0000}"/>
    <cellStyle name="Comma 4 2 4 2 4 2" xfId="20255" xr:uid="{00000000-0005-0000-0000-0000671E0000}"/>
    <cellStyle name="Comma 4 2 4 2 5" xfId="10073" xr:uid="{00000000-0005-0000-0000-0000681E0000}"/>
    <cellStyle name="Comma 4 2 4 2 5 2" xfId="20256" xr:uid="{00000000-0005-0000-0000-0000691E0000}"/>
    <cellStyle name="Comma 4 2 4 2 6" xfId="20257" xr:uid="{00000000-0005-0000-0000-00006A1E0000}"/>
    <cellStyle name="Comma 4 2 4 3" xfId="10074" xr:uid="{00000000-0005-0000-0000-00006B1E0000}"/>
    <cellStyle name="Comma 4 2 4 3 2" xfId="20258" xr:uid="{00000000-0005-0000-0000-00006C1E0000}"/>
    <cellStyle name="Comma 4 2 4 4" xfId="10075" xr:uid="{00000000-0005-0000-0000-00006D1E0000}"/>
    <cellStyle name="Comma 4 2 4 4 2" xfId="20259" xr:uid="{00000000-0005-0000-0000-00006E1E0000}"/>
    <cellStyle name="Comma 4 2 4 5" xfId="10076" xr:uid="{00000000-0005-0000-0000-00006F1E0000}"/>
    <cellStyle name="Comma 4 2 4 5 2" xfId="20260" xr:uid="{00000000-0005-0000-0000-0000701E0000}"/>
    <cellStyle name="Comma 4 2 4 6" xfId="13546" xr:uid="{00000000-0005-0000-0000-0000711E0000}"/>
    <cellStyle name="Comma 4 2 4 7" xfId="20261" xr:uid="{00000000-0005-0000-0000-0000721E0000}"/>
    <cellStyle name="Comma 4 2 4 8" xfId="20262" xr:uid="{00000000-0005-0000-0000-0000731E0000}"/>
    <cellStyle name="Comma 4 2 4 9" xfId="20263" xr:uid="{00000000-0005-0000-0000-0000741E0000}"/>
    <cellStyle name="Comma 4 2 5" xfId="1260" xr:uid="{00000000-0005-0000-0000-0000751E0000}"/>
    <cellStyle name="Comma 4 2 5 2" xfId="13547" xr:uid="{00000000-0005-0000-0000-0000761E0000}"/>
    <cellStyle name="Comma 4 2 5 2 2" xfId="13548" xr:uid="{00000000-0005-0000-0000-0000771E0000}"/>
    <cellStyle name="Comma 4 2 5 2 3" xfId="13549" xr:uid="{00000000-0005-0000-0000-0000781E0000}"/>
    <cellStyle name="Comma 4 2 5 2 4" xfId="13550" xr:uid="{00000000-0005-0000-0000-0000791E0000}"/>
    <cellStyle name="Comma 4 2 5 2 5" xfId="13551" xr:uid="{00000000-0005-0000-0000-00007A1E0000}"/>
    <cellStyle name="Comma 4 2 5 2 6" xfId="13552" xr:uid="{00000000-0005-0000-0000-00007B1E0000}"/>
    <cellStyle name="Comma 4 2 5 2 7" xfId="13553" xr:uid="{00000000-0005-0000-0000-00007C1E0000}"/>
    <cellStyle name="Comma 4 2 5 2 8" xfId="13554" xr:uid="{00000000-0005-0000-0000-00007D1E0000}"/>
    <cellStyle name="Comma 4 2 5 3" xfId="13555" xr:uid="{00000000-0005-0000-0000-00007E1E0000}"/>
    <cellStyle name="Comma 4 2 5 4" xfId="13556" xr:uid="{00000000-0005-0000-0000-00007F1E0000}"/>
    <cellStyle name="Comma 4 2 5 5" xfId="20264" xr:uid="{00000000-0005-0000-0000-0000801E0000}"/>
    <cellStyle name="Comma 4 2 5 6" xfId="20265" xr:uid="{00000000-0005-0000-0000-0000811E0000}"/>
    <cellStyle name="Comma 4 2 5 7" xfId="20266" xr:uid="{00000000-0005-0000-0000-0000821E0000}"/>
    <cellStyle name="Comma 4 2 6" xfId="2751" xr:uid="{00000000-0005-0000-0000-0000831E0000}"/>
    <cellStyle name="Comma 4 2 6 2" xfId="13557" xr:uid="{00000000-0005-0000-0000-0000841E0000}"/>
    <cellStyle name="Comma 4 2 6 2 2" xfId="13558" xr:uid="{00000000-0005-0000-0000-0000851E0000}"/>
    <cellStyle name="Comma 4 2 6 2 3" xfId="13559" xr:uid="{00000000-0005-0000-0000-0000861E0000}"/>
    <cellStyle name="Comma 4 2 6 2 4" xfId="13560" xr:uid="{00000000-0005-0000-0000-0000871E0000}"/>
    <cellStyle name="Comma 4 2 6 2 5" xfId="13561" xr:uid="{00000000-0005-0000-0000-0000881E0000}"/>
    <cellStyle name="Comma 4 2 6 3" xfId="13562" xr:uid="{00000000-0005-0000-0000-0000891E0000}"/>
    <cellStyle name="Comma 4 2 6 4" xfId="13563" xr:uid="{00000000-0005-0000-0000-00008A1E0000}"/>
    <cellStyle name="Comma 4 2 6 5" xfId="20267" xr:uid="{00000000-0005-0000-0000-00008B1E0000}"/>
    <cellStyle name="Comma 4 2 6 6" xfId="20268" xr:uid="{00000000-0005-0000-0000-00008C1E0000}"/>
    <cellStyle name="Comma 4 2 6 7" xfId="20269" xr:uid="{00000000-0005-0000-0000-00008D1E0000}"/>
    <cellStyle name="Comma 4 2 7" xfId="2752" xr:uid="{00000000-0005-0000-0000-00008E1E0000}"/>
    <cellStyle name="Comma 4 2 7 2" xfId="13564" xr:uid="{00000000-0005-0000-0000-00008F1E0000}"/>
    <cellStyle name="Comma 4 2 8" xfId="2753" xr:uid="{00000000-0005-0000-0000-0000901E0000}"/>
    <cellStyle name="Comma 4 2 8 2" xfId="13565" xr:uid="{00000000-0005-0000-0000-0000911E0000}"/>
    <cellStyle name="Comma 4 2 9" xfId="2754" xr:uid="{00000000-0005-0000-0000-0000921E0000}"/>
    <cellStyle name="Comma 4 3" xfId="1261" xr:uid="{00000000-0005-0000-0000-0000931E0000}"/>
    <cellStyle name="Comma 4 3 10" xfId="2755" xr:uid="{00000000-0005-0000-0000-0000941E0000}"/>
    <cellStyle name="Comma 4 3 11" xfId="20270" xr:uid="{00000000-0005-0000-0000-0000951E0000}"/>
    <cellStyle name="Comma 4 3 2" xfId="1262" xr:uid="{00000000-0005-0000-0000-0000961E0000}"/>
    <cellStyle name="Comma 4 3 2 2" xfId="1263" xr:uid="{00000000-0005-0000-0000-0000971E0000}"/>
    <cellStyle name="Comma 4 3 2 2 2" xfId="2756" xr:uid="{00000000-0005-0000-0000-0000981E0000}"/>
    <cellStyle name="Comma 4 3 2 2 2 2" xfId="2757" xr:uid="{00000000-0005-0000-0000-0000991E0000}"/>
    <cellStyle name="Comma 4 3 2 2 2 3" xfId="2758" xr:uid="{00000000-0005-0000-0000-00009A1E0000}"/>
    <cellStyle name="Comma 4 3 2 2 2 4" xfId="13566" xr:uid="{00000000-0005-0000-0000-00009B1E0000}"/>
    <cellStyle name="Comma 4 3 2 2 2 5" xfId="13567" xr:uid="{00000000-0005-0000-0000-00009C1E0000}"/>
    <cellStyle name="Comma 4 3 2 2 3" xfId="2759" xr:uid="{00000000-0005-0000-0000-00009D1E0000}"/>
    <cellStyle name="Comma 4 3 2 2 3 2" xfId="2760" xr:uid="{00000000-0005-0000-0000-00009E1E0000}"/>
    <cellStyle name="Comma 4 3 2 2 3 3" xfId="2761" xr:uid="{00000000-0005-0000-0000-00009F1E0000}"/>
    <cellStyle name="Comma 4 3 2 2 4" xfId="2762" xr:uid="{00000000-0005-0000-0000-0000A01E0000}"/>
    <cellStyle name="Comma 4 3 2 2 4 2" xfId="2763" xr:uid="{00000000-0005-0000-0000-0000A11E0000}"/>
    <cellStyle name="Comma 4 3 2 2 4 3" xfId="2764" xr:uid="{00000000-0005-0000-0000-0000A21E0000}"/>
    <cellStyle name="Comma 4 3 2 2 5" xfId="2765" xr:uid="{00000000-0005-0000-0000-0000A31E0000}"/>
    <cellStyle name="Comma 4 3 2 2 6" xfId="2766" xr:uid="{00000000-0005-0000-0000-0000A41E0000}"/>
    <cellStyle name="Comma 4 3 2 2 7" xfId="2767" xr:uid="{00000000-0005-0000-0000-0000A51E0000}"/>
    <cellStyle name="Comma 4 3 2 2 8" xfId="13568" xr:uid="{00000000-0005-0000-0000-0000A61E0000}"/>
    <cellStyle name="Comma 4 3 2 3" xfId="1264" xr:uid="{00000000-0005-0000-0000-0000A71E0000}"/>
    <cellStyle name="Comma 4 3 2 3 2" xfId="2768" xr:uid="{00000000-0005-0000-0000-0000A81E0000}"/>
    <cellStyle name="Comma 4 3 2 3 3" xfId="2769" xr:uid="{00000000-0005-0000-0000-0000A91E0000}"/>
    <cellStyle name="Comma 4 3 2 3 4" xfId="13569" xr:uid="{00000000-0005-0000-0000-0000AA1E0000}"/>
    <cellStyle name="Comma 4 3 2 4" xfId="2770" xr:uid="{00000000-0005-0000-0000-0000AB1E0000}"/>
    <cellStyle name="Comma 4 3 2 4 2" xfId="2771" xr:uid="{00000000-0005-0000-0000-0000AC1E0000}"/>
    <cellStyle name="Comma 4 3 2 4 3" xfId="2772" xr:uid="{00000000-0005-0000-0000-0000AD1E0000}"/>
    <cellStyle name="Comma 4 3 2 4 4" xfId="13570" xr:uid="{00000000-0005-0000-0000-0000AE1E0000}"/>
    <cellStyle name="Comma 4 3 2 5" xfId="2773" xr:uid="{00000000-0005-0000-0000-0000AF1E0000}"/>
    <cellStyle name="Comma 4 3 2 5 2" xfId="2774" xr:uid="{00000000-0005-0000-0000-0000B01E0000}"/>
    <cellStyle name="Comma 4 3 2 5 3" xfId="2775" xr:uid="{00000000-0005-0000-0000-0000B11E0000}"/>
    <cellStyle name="Comma 4 3 2 5 4" xfId="13571" xr:uid="{00000000-0005-0000-0000-0000B21E0000}"/>
    <cellStyle name="Comma 4 3 2 6" xfId="2776" xr:uid="{00000000-0005-0000-0000-0000B31E0000}"/>
    <cellStyle name="Comma 4 3 2 7" xfId="2777" xr:uid="{00000000-0005-0000-0000-0000B41E0000}"/>
    <cellStyle name="Comma 4 3 2 8" xfId="2778" xr:uid="{00000000-0005-0000-0000-0000B51E0000}"/>
    <cellStyle name="Comma 4 3 2 9" xfId="13572" xr:uid="{00000000-0005-0000-0000-0000B61E0000}"/>
    <cellStyle name="Comma 4 3 3" xfId="1265" xr:uid="{00000000-0005-0000-0000-0000B71E0000}"/>
    <cellStyle name="Comma 4 3 3 2" xfId="2779" xr:uid="{00000000-0005-0000-0000-0000B81E0000}"/>
    <cellStyle name="Comma 4 3 3 2 2" xfId="2780" xr:uid="{00000000-0005-0000-0000-0000B91E0000}"/>
    <cellStyle name="Comma 4 3 3 2 3" xfId="2781" xr:uid="{00000000-0005-0000-0000-0000BA1E0000}"/>
    <cellStyle name="Comma 4 3 3 3" xfId="2782" xr:uid="{00000000-0005-0000-0000-0000BB1E0000}"/>
    <cellStyle name="Comma 4 3 3 3 2" xfId="2783" xr:uid="{00000000-0005-0000-0000-0000BC1E0000}"/>
    <cellStyle name="Comma 4 3 3 3 3" xfId="2784" xr:uid="{00000000-0005-0000-0000-0000BD1E0000}"/>
    <cellStyle name="Comma 4 3 3 4" xfId="2785" xr:uid="{00000000-0005-0000-0000-0000BE1E0000}"/>
    <cellStyle name="Comma 4 3 3 4 2" xfId="2786" xr:uid="{00000000-0005-0000-0000-0000BF1E0000}"/>
    <cellStyle name="Comma 4 3 3 4 3" xfId="2787" xr:uid="{00000000-0005-0000-0000-0000C01E0000}"/>
    <cellStyle name="Comma 4 3 3 5" xfId="2788" xr:uid="{00000000-0005-0000-0000-0000C11E0000}"/>
    <cellStyle name="Comma 4 3 3 6" xfId="2789" xr:uid="{00000000-0005-0000-0000-0000C21E0000}"/>
    <cellStyle name="Comma 4 3 3 7" xfId="2790" xr:uid="{00000000-0005-0000-0000-0000C31E0000}"/>
    <cellStyle name="Comma 4 3 3 8" xfId="13573" xr:uid="{00000000-0005-0000-0000-0000C41E0000}"/>
    <cellStyle name="Comma 4 3 4" xfId="2791" xr:uid="{00000000-0005-0000-0000-0000C51E0000}"/>
    <cellStyle name="Comma 4 3 4 2" xfId="2792" xr:uid="{00000000-0005-0000-0000-0000C61E0000}"/>
    <cellStyle name="Comma 4 3 4 3" xfId="2793" xr:uid="{00000000-0005-0000-0000-0000C71E0000}"/>
    <cellStyle name="Comma 4 3 5" xfId="2794" xr:uid="{00000000-0005-0000-0000-0000C81E0000}"/>
    <cellStyle name="Comma 4 3 5 2" xfId="2795" xr:uid="{00000000-0005-0000-0000-0000C91E0000}"/>
    <cellStyle name="Comma 4 3 5 3" xfId="2796" xr:uid="{00000000-0005-0000-0000-0000CA1E0000}"/>
    <cellStyle name="Comma 4 3 6" xfId="2797" xr:uid="{00000000-0005-0000-0000-0000CB1E0000}"/>
    <cellStyle name="Comma 4 3 6 2" xfId="2798" xr:uid="{00000000-0005-0000-0000-0000CC1E0000}"/>
    <cellStyle name="Comma 4 3 6 3" xfId="2799" xr:uid="{00000000-0005-0000-0000-0000CD1E0000}"/>
    <cellStyle name="Comma 4 3 7" xfId="2800" xr:uid="{00000000-0005-0000-0000-0000CE1E0000}"/>
    <cellStyle name="Comma 4 3 7 2" xfId="2801" xr:uid="{00000000-0005-0000-0000-0000CF1E0000}"/>
    <cellStyle name="Comma 4 3 7 3" xfId="2802" xr:uid="{00000000-0005-0000-0000-0000D01E0000}"/>
    <cellStyle name="Comma 4 3 8" xfId="2803" xr:uid="{00000000-0005-0000-0000-0000D11E0000}"/>
    <cellStyle name="Comma 4 3 9" xfId="2804" xr:uid="{00000000-0005-0000-0000-0000D21E0000}"/>
    <cellStyle name="Comma 4 4" xfId="1266" xr:uid="{00000000-0005-0000-0000-0000D31E0000}"/>
    <cellStyle name="Comma 4 4 10" xfId="20271" xr:uid="{00000000-0005-0000-0000-0000D41E0000}"/>
    <cellStyle name="Comma 4 4 2" xfId="1267" xr:uid="{00000000-0005-0000-0000-0000D51E0000}"/>
    <cellStyle name="Comma 4 4 2 2" xfId="2805" xr:uid="{00000000-0005-0000-0000-0000D61E0000}"/>
    <cellStyle name="Comma 4 4 2 2 2" xfId="2806" xr:uid="{00000000-0005-0000-0000-0000D71E0000}"/>
    <cellStyle name="Comma 4 4 2 2 3" xfId="2807" xr:uid="{00000000-0005-0000-0000-0000D81E0000}"/>
    <cellStyle name="Comma 4 4 2 2 4" xfId="2808" xr:uid="{00000000-0005-0000-0000-0000D91E0000}"/>
    <cellStyle name="Comma 4 4 2 2 5" xfId="13574" xr:uid="{00000000-0005-0000-0000-0000DA1E0000}"/>
    <cellStyle name="Comma 4 4 2 3" xfId="2809" xr:uid="{00000000-0005-0000-0000-0000DB1E0000}"/>
    <cellStyle name="Comma 4 4 2 3 2" xfId="2810" xr:uid="{00000000-0005-0000-0000-0000DC1E0000}"/>
    <cellStyle name="Comma 4 4 2 3 3" xfId="2811" xr:uid="{00000000-0005-0000-0000-0000DD1E0000}"/>
    <cellStyle name="Comma 4 4 2 3 4" xfId="2812" xr:uid="{00000000-0005-0000-0000-0000DE1E0000}"/>
    <cellStyle name="Comma 4 4 2 3 5" xfId="13575" xr:uid="{00000000-0005-0000-0000-0000DF1E0000}"/>
    <cellStyle name="Comma 4 4 2 4" xfId="2813" xr:uid="{00000000-0005-0000-0000-0000E01E0000}"/>
    <cellStyle name="Comma 4 4 2 4 2" xfId="2814" xr:uid="{00000000-0005-0000-0000-0000E11E0000}"/>
    <cellStyle name="Comma 4 4 2 4 3" xfId="2815" xr:uid="{00000000-0005-0000-0000-0000E21E0000}"/>
    <cellStyle name="Comma 4 4 2 4 4" xfId="2816" xr:uid="{00000000-0005-0000-0000-0000E31E0000}"/>
    <cellStyle name="Comma 4 4 2 4 5" xfId="13576" xr:uid="{00000000-0005-0000-0000-0000E41E0000}"/>
    <cellStyle name="Comma 4 4 2 5" xfId="2817" xr:uid="{00000000-0005-0000-0000-0000E51E0000}"/>
    <cellStyle name="Comma 4 4 2 5 2" xfId="13577" xr:uid="{00000000-0005-0000-0000-0000E61E0000}"/>
    <cellStyle name="Comma 4 4 2 6" xfId="2818" xr:uid="{00000000-0005-0000-0000-0000E71E0000}"/>
    <cellStyle name="Comma 4 4 2 7" xfId="2819" xr:uid="{00000000-0005-0000-0000-0000E81E0000}"/>
    <cellStyle name="Comma 4 4 2 8" xfId="13578" xr:uid="{00000000-0005-0000-0000-0000E91E0000}"/>
    <cellStyle name="Comma 4 4 3" xfId="1268" xr:uid="{00000000-0005-0000-0000-0000EA1E0000}"/>
    <cellStyle name="Comma 4 4 3 2" xfId="2820" xr:uid="{00000000-0005-0000-0000-0000EB1E0000}"/>
    <cellStyle name="Comma 4 4 3 3" xfId="2821" xr:uid="{00000000-0005-0000-0000-0000EC1E0000}"/>
    <cellStyle name="Comma 4 4 3 4" xfId="13579" xr:uid="{00000000-0005-0000-0000-0000ED1E0000}"/>
    <cellStyle name="Comma 4 4 3 5" xfId="20272" xr:uid="{00000000-0005-0000-0000-0000EE1E0000}"/>
    <cellStyle name="Comma 4 4 3 6" xfId="20273" xr:uid="{00000000-0005-0000-0000-0000EF1E0000}"/>
    <cellStyle name="Comma 4 4 3 7" xfId="20274" xr:uid="{00000000-0005-0000-0000-0000F01E0000}"/>
    <cellStyle name="Comma 4 4 4" xfId="2822" xr:uid="{00000000-0005-0000-0000-0000F11E0000}"/>
    <cellStyle name="Comma 4 4 4 2" xfId="2823" xr:uid="{00000000-0005-0000-0000-0000F21E0000}"/>
    <cellStyle name="Comma 4 4 4 3" xfId="2824" xr:uid="{00000000-0005-0000-0000-0000F31E0000}"/>
    <cellStyle name="Comma 4 4 4 4" xfId="13580" xr:uid="{00000000-0005-0000-0000-0000F41E0000}"/>
    <cellStyle name="Comma 4 4 5" xfId="2825" xr:uid="{00000000-0005-0000-0000-0000F51E0000}"/>
    <cellStyle name="Comma 4 4 5 2" xfId="2826" xr:uid="{00000000-0005-0000-0000-0000F61E0000}"/>
    <cellStyle name="Comma 4 4 5 3" xfId="2827" xr:uid="{00000000-0005-0000-0000-0000F71E0000}"/>
    <cellStyle name="Comma 4 4 5 4" xfId="13581" xr:uid="{00000000-0005-0000-0000-0000F81E0000}"/>
    <cellStyle name="Comma 4 4 6" xfId="2828" xr:uid="{00000000-0005-0000-0000-0000F91E0000}"/>
    <cellStyle name="Comma 4 4 6 2" xfId="2829" xr:uid="{00000000-0005-0000-0000-0000FA1E0000}"/>
    <cellStyle name="Comma 4 4 6 3" xfId="2830" xr:uid="{00000000-0005-0000-0000-0000FB1E0000}"/>
    <cellStyle name="Comma 4 4 6 4" xfId="20275" xr:uid="{00000000-0005-0000-0000-0000FC1E0000}"/>
    <cellStyle name="Comma 4 4 7" xfId="2831" xr:uid="{00000000-0005-0000-0000-0000FD1E0000}"/>
    <cellStyle name="Comma 4 4 8" xfId="2832" xr:uid="{00000000-0005-0000-0000-0000FE1E0000}"/>
    <cellStyle name="Comma 4 4 9" xfId="2833" xr:uid="{00000000-0005-0000-0000-0000FF1E0000}"/>
    <cellStyle name="Comma 4 5" xfId="1269" xr:uid="{00000000-0005-0000-0000-0000001F0000}"/>
    <cellStyle name="Comma 4 5 2" xfId="2834" xr:uid="{00000000-0005-0000-0000-0000011F0000}"/>
    <cellStyle name="Comma 4 5 2 2" xfId="13582" xr:uid="{00000000-0005-0000-0000-0000021F0000}"/>
    <cellStyle name="Comma 4 5 2 3" xfId="13583" xr:uid="{00000000-0005-0000-0000-0000031F0000}"/>
    <cellStyle name="Comma 4 5 2 4" xfId="13584" xr:uid="{00000000-0005-0000-0000-0000041F0000}"/>
    <cellStyle name="Comma 4 5 2 5" xfId="20276" xr:uid="{00000000-0005-0000-0000-0000051F0000}"/>
    <cellStyle name="Comma 4 5 2 6" xfId="20277" xr:uid="{00000000-0005-0000-0000-0000061F0000}"/>
    <cellStyle name="Comma 4 5 2 7" xfId="20278" xr:uid="{00000000-0005-0000-0000-0000071F0000}"/>
    <cellStyle name="Comma 4 5 3" xfId="2835" xr:uid="{00000000-0005-0000-0000-0000081F0000}"/>
    <cellStyle name="Comma 4 5 3 2" xfId="20279" xr:uid="{00000000-0005-0000-0000-0000091F0000}"/>
    <cellStyle name="Comma 4 5 3 3" xfId="20280" xr:uid="{00000000-0005-0000-0000-00000A1F0000}"/>
    <cellStyle name="Comma 4 5 3 4" xfId="20281" xr:uid="{00000000-0005-0000-0000-00000B1F0000}"/>
    <cellStyle name="Comma 4 5 4" xfId="2836" xr:uid="{00000000-0005-0000-0000-00000C1F0000}"/>
    <cellStyle name="Comma 4 5 4 2" xfId="20282" xr:uid="{00000000-0005-0000-0000-00000D1F0000}"/>
    <cellStyle name="Comma 4 5 4 3" xfId="20283" xr:uid="{00000000-0005-0000-0000-00000E1F0000}"/>
    <cellStyle name="Comma 4 5 4 4" xfId="20284" xr:uid="{00000000-0005-0000-0000-00000F1F0000}"/>
    <cellStyle name="Comma 4 5 5" xfId="13585" xr:uid="{00000000-0005-0000-0000-0000101F0000}"/>
    <cellStyle name="Comma 4 5 6" xfId="20285" xr:uid="{00000000-0005-0000-0000-0000111F0000}"/>
    <cellStyle name="Comma 4 5 7" xfId="20286" xr:uid="{00000000-0005-0000-0000-0000121F0000}"/>
    <cellStyle name="Comma 4 5 8" xfId="20287" xr:uid="{00000000-0005-0000-0000-0000131F0000}"/>
    <cellStyle name="Comma 4 6" xfId="1270" xr:uid="{00000000-0005-0000-0000-0000141F0000}"/>
    <cellStyle name="Comma 4 6 2" xfId="2837" xr:uid="{00000000-0005-0000-0000-0000151F0000}"/>
    <cellStyle name="Comma 4 6 2 2" xfId="13586" xr:uid="{00000000-0005-0000-0000-0000161F0000}"/>
    <cellStyle name="Comma 4 6 2 3" xfId="13587" xr:uid="{00000000-0005-0000-0000-0000171F0000}"/>
    <cellStyle name="Comma 4 6 2 4" xfId="13588" xr:uid="{00000000-0005-0000-0000-0000181F0000}"/>
    <cellStyle name="Comma 4 6 2 5" xfId="20288" xr:uid="{00000000-0005-0000-0000-0000191F0000}"/>
    <cellStyle name="Comma 4 6 2 6" xfId="20289" xr:uid="{00000000-0005-0000-0000-00001A1F0000}"/>
    <cellStyle name="Comma 4 6 2 7" xfId="20290" xr:uid="{00000000-0005-0000-0000-00001B1F0000}"/>
    <cellStyle name="Comma 4 6 3" xfId="13589" xr:uid="{00000000-0005-0000-0000-00001C1F0000}"/>
    <cellStyle name="Comma 4 6 4" xfId="13590" xr:uid="{00000000-0005-0000-0000-00001D1F0000}"/>
    <cellStyle name="Comma 4 6 5" xfId="13591" xr:uid="{00000000-0005-0000-0000-00001E1F0000}"/>
    <cellStyle name="Comma 4 6 6" xfId="20291" xr:uid="{00000000-0005-0000-0000-00001F1F0000}"/>
    <cellStyle name="Comma 4 6 7" xfId="20292" xr:uid="{00000000-0005-0000-0000-0000201F0000}"/>
    <cellStyle name="Comma 4 6 8" xfId="20293" xr:uid="{00000000-0005-0000-0000-0000211F0000}"/>
    <cellStyle name="Comma 4 7" xfId="1271" xr:uid="{00000000-0005-0000-0000-0000221F0000}"/>
    <cellStyle name="Comma 4 7 2" xfId="13592" xr:uid="{00000000-0005-0000-0000-0000231F0000}"/>
    <cellStyle name="Comma 4 7 3" xfId="20294" xr:uid="{00000000-0005-0000-0000-0000241F0000}"/>
    <cellStyle name="Comma 4 7 4" xfId="20295" xr:uid="{00000000-0005-0000-0000-0000251F0000}"/>
    <cellStyle name="Comma 4 7 5" xfId="20296" xr:uid="{00000000-0005-0000-0000-0000261F0000}"/>
    <cellStyle name="Comma 4 7 6" xfId="20297" xr:uid="{00000000-0005-0000-0000-0000271F0000}"/>
    <cellStyle name="Comma 4 7 7" xfId="20298" xr:uid="{00000000-0005-0000-0000-0000281F0000}"/>
    <cellStyle name="Comma 4 7 8" xfId="20299" xr:uid="{00000000-0005-0000-0000-0000291F0000}"/>
    <cellStyle name="Comma 4 8" xfId="2838" xr:uid="{00000000-0005-0000-0000-00002A1F0000}"/>
    <cellStyle name="Comma 4 8 2" xfId="13593" xr:uid="{00000000-0005-0000-0000-00002B1F0000}"/>
    <cellStyle name="Comma 4 8 3" xfId="20300" xr:uid="{00000000-0005-0000-0000-00002C1F0000}"/>
    <cellStyle name="Comma 4 8 4" xfId="20301" xr:uid="{00000000-0005-0000-0000-00002D1F0000}"/>
    <cellStyle name="Comma 4 8 5" xfId="20302" xr:uid="{00000000-0005-0000-0000-00002E1F0000}"/>
    <cellStyle name="Comma 4 9" xfId="2839" xr:uid="{00000000-0005-0000-0000-00002F1F0000}"/>
    <cellStyle name="Comma 4 9 2" xfId="13594" xr:uid="{00000000-0005-0000-0000-0000301F0000}"/>
    <cellStyle name="Comma 4_1มูลค่างาน..(1)" xfId="13595" xr:uid="{00000000-0005-0000-0000-0000311F0000}"/>
    <cellStyle name="Comma 40" xfId="2840" xr:uid="{00000000-0005-0000-0000-0000321F0000}"/>
    <cellStyle name="Comma 40 2" xfId="13596" xr:uid="{00000000-0005-0000-0000-0000331F0000}"/>
    <cellStyle name="Comma 40 2 2" xfId="20303" xr:uid="{00000000-0005-0000-0000-0000341F0000}"/>
    <cellStyle name="Comma 40 2 3" xfId="20304" xr:uid="{00000000-0005-0000-0000-0000351F0000}"/>
    <cellStyle name="Comma 40 2 4" xfId="20305" xr:uid="{00000000-0005-0000-0000-0000361F0000}"/>
    <cellStyle name="Comma 40 3" xfId="20306" xr:uid="{00000000-0005-0000-0000-0000371F0000}"/>
    <cellStyle name="Comma 40 4" xfId="20307" xr:uid="{00000000-0005-0000-0000-0000381F0000}"/>
    <cellStyle name="Comma 40 5" xfId="20308" xr:uid="{00000000-0005-0000-0000-0000391F0000}"/>
    <cellStyle name="Comma 41" xfId="2841" xr:uid="{00000000-0005-0000-0000-00003A1F0000}"/>
    <cellStyle name="Comma 41 2" xfId="20309" xr:uid="{00000000-0005-0000-0000-00003B1F0000}"/>
    <cellStyle name="Comma 41 3" xfId="20310" xr:uid="{00000000-0005-0000-0000-00003C1F0000}"/>
    <cellStyle name="Comma 41 4" xfId="20311" xr:uid="{00000000-0005-0000-0000-00003D1F0000}"/>
    <cellStyle name="Comma 42" xfId="2842" xr:uid="{00000000-0005-0000-0000-00003E1F0000}"/>
    <cellStyle name="Comma 42 2" xfId="2843" xr:uid="{00000000-0005-0000-0000-00003F1F0000}"/>
    <cellStyle name="Comma 42 2 2" xfId="13597" xr:uid="{00000000-0005-0000-0000-0000401F0000}"/>
    <cellStyle name="Comma 42 2 3" xfId="13598" xr:uid="{00000000-0005-0000-0000-0000411F0000}"/>
    <cellStyle name="Comma 42 2 4" xfId="13599" xr:uid="{00000000-0005-0000-0000-0000421F0000}"/>
    <cellStyle name="Comma 42 2 5" xfId="13600" xr:uid="{00000000-0005-0000-0000-0000431F0000}"/>
    <cellStyle name="Comma 42 3" xfId="2844" xr:uid="{00000000-0005-0000-0000-0000441F0000}"/>
    <cellStyle name="Comma 42 3 2" xfId="13601" xr:uid="{00000000-0005-0000-0000-0000451F0000}"/>
    <cellStyle name="Comma 42 3 3" xfId="13602" xr:uid="{00000000-0005-0000-0000-0000461F0000}"/>
    <cellStyle name="Comma 42 3 4" xfId="13603" xr:uid="{00000000-0005-0000-0000-0000471F0000}"/>
    <cellStyle name="Comma 42 3 5" xfId="13604" xr:uid="{00000000-0005-0000-0000-0000481F0000}"/>
    <cellStyle name="Comma 42 4" xfId="2845" xr:uid="{00000000-0005-0000-0000-0000491F0000}"/>
    <cellStyle name="Comma 42 4 2" xfId="13605" xr:uid="{00000000-0005-0000-0000-00004A1F0000}"/>
    <cellStyle name="Comma 42 4 3" xfId="13606" xr:uid="{00000000-0005-0000-0000-00004B1F0000}"/>
    <cellStyle name="Comma 42 4 4" xfId="13607" xr:uid="{00000000-0005-0000-0000-00004C1F0000}"/>
    <cellStyle name="Comma 42 4 5" xfId="13608" xr:uid="{00000000-0005-0000-0000-00004D1F0000}"/>
    <cellStyle name="Comma 42 5" xfId="13609" xr:uid="{00000000-0005-0000-0000-00004E1F0000}"/>
    <cellStyle name="Comma 42 6" xfId="13610" xr:uid="{00000000-0005-0000-0000-00004F1F0000}"/>
    <cellStyle name="Comma 42 7" xfId="13611" xr:uid="{00000000-0005-0000-0000-0000501F0000}"/>
    <cellStyle name="Comma 42 8" xfId="13612" xr:uid="{00000000-0005-0000-0000-0000511F0000}"/>
    <cellStyle name="Comma 43" xfId="2846" xr:uid="{00000000-0005-0000-0000-0000521F0000}"/>
    <cellStyle name="Comma 43 2" xfId="2847" xr:uid="{00000000-0005-0000-0000-0000531F0000}"/>
    <cellStyle name="Comma 43 2 2" xfId="13613" xr:uid="{00000000-0005-0000-0000-0000541F0000}"/>
    <cellStyle name="Comma 43 2 3" xfId="13614" xr:uid="{00000000-0005-0000-0000-0000551F0000}"/>
    <cellStyle name="Comma 43 2 4" xfId="13615" xr:uid="{00000000-0005-0000-0000-0000561F0000}"/>
    <cellStyle name="Comma 43 2 5" xfId="13616" xr:uid="{00000000-0005-0000-0000-0000571F0000}"/>
    <cellStyle name="Comma 43 3" xfId="2848" xr:uid="{00000000-0005-0000-0000-0000581F0000}"/>
    <cellStyle name="Comma 43 3 2" xfId="13617" xr:uid="{00000000-0005-0000-0000-0000591F0000}"/>
    <cellStyle name="Comma 43 3 3" xfId="13618" xr:uid="{00000000-0005-0000-0000-00005A1F0000}"/>
    <cellStyle name="Comma 43 3 4" xfId="13619" xr:uid="{00000000-0005-0000-0000-00005B1F0000}"/>
    <cellStyle name="Comma 43 3 5" xfId="13620" xr:uid="{00000000-0005-0000-0000-00005C1F0000}"/>
    <cellStyle name="Comma 43 4" xfId="2849" xr:uid="{00000000-0005-0000-0000-00005D1F0000}"/>
    <cellStyle name="Comma 43 4 2" xfId="13621" xr:uid="{00000000-0005-0000-0000-00005E1F0000}"/>
    <cellStyle name="Comma 43 4 3" xfId="13622" xr:uid="{00000000-0005-0000-0000-00005F1F0000}"/>
    <cellStyle name="Comma 43 4 4" xfId="13623" xr:uid="{00000000-0005-0000-0000-0000601F0000}"/>
    <cellStyle name="Comma 43 4 5" xfId="13624" xr:uid="{00000000-0005-0000-0000-0000611F0000}"/>
    <cellStyle name="Comma 43 5" xfId="13625" xr:uid="{00000000-0005-0000-0000-0000621F0000}"/>
    <cellStyle name="Comma 43 6" xfId="13626" xr:uid="{00000000-0005-0000-0000-0000631F0000}"/>
    <cellStyle name="Comma 43 7" xfId="13627" xr:uid="{00000000-0005-0000-0000-0000641F0000}"/>
    <cellStyle name="Comma 43 8" xfId="13628" xr:uid="{00000000-0005-0000-0000-0000651F0000}"/>
    <cellStyle name="Comma 44" xfId="2850" xr:uid="{00000000-0005-0000-0000-0000661F0000}"/>
    <cellStyle name="Comma 44 2" xfId="2851" xr:uid="{00000000-0005-0000-0000-0000671F0000}"/>
    <cellStyle name="Comma 44 2 2" xfId="13629" xr:uid="{00000000-0005-0000-0000-0000681F0000}"/>
    <cellStyle name="Comma 44 2 3" xfId="13630" xr:uid="{00000000-0005-0000-0000-0000691F0000}"/>
    <cellStyle name="Comma 44 2 4" xfId="13631" xr:uid="{00000000-0005-0000-0000-00006A1F0000}"/>
    <cellStyle name="Comma 44 2 5" xfId="13632" xr:uid="{00000000-0005-0000-0000-00006B1F0000}"/>
    <cellStyle name="Comma 44 3" xfId="2852" xr:uid="{00000000-0005-0000-0000-00006C1F0000}"/>
    <cellStyle name="Comma 44 3 2" xfId="13633" xr:uid="{00000000-0005-0000-0000-00006D1F0000}"/>
    <cellStyle name="Comma 44 3 3" xfId="13634" xr:uid="{00000000-0005-0000-0000-00006E1F0000}"/>
    <cellStyle name="Comma 44 3 4" xfId="13635" xr:uid="{00000000-0005-0000-0000-00006F1F0000}"/>
    <cellStyle name="Comma 44 3 5" xfId="13636" xr:uid="{00000000-0005-0000-0000-0000701F0000}"/>
    <cellStyle name="Comma 44 4" xfId="2853" xr:uid="{00000000-0005-0000-0000-0000711F0000}"/>
    <cellStyle name="Comma 44 4 2" xfId="13637" xr:uid="{00000000-0005-0000-0000-0000721F0000}"/>
    <cellStyle name="Comma 44 4 3" xfId="13638" xr:uid="{00000000-0005-0000-0000-0000731F0000}"/>
    <cellStyle name="Comma 44 4 4" xfId="13639" xr:uid="{00000000-0005-0000-0000-0000741F0000}"/>
    <cellStyle name="Comma 44 4 5" xfId="13640" xr:uid="{00000000-0005-0000-0000-0000751F0000}"/>
    <cellStyle name="Comma 44 5" xfId="13641" xr:uid="{00000000-0005-0000-0000-0000761F0000}"/>
    <cellStyle name="Comma 44 6" xfId="13642" xr:uid="{00000000-0005-0000-0000-0000771F0000}"/>
    <cellStyle name="Comma 44 7" xfId="13643" xr:uid="{00000000-0005-0000-0000-0000781F0000}"/>
    <cellStyle name="Comma 44 8" xfId="13644" xr:uid="{00000000-0005-0000-0000-0000791F0000}"/>
    <cellStyle name="Comma 45" xfId="2854" xr:uid="{00000000-0005-0000-0000-00007A1F0000}"/>
    <cellStyle name="Comma 45 2" xfId="2855" xr:uid="{00000000-0005-0000-0000-00007B1F0000}"/>
    <cellStyle name="Comma 45 2 2" xfId="13645" xr:uid="{00000000-0005-0000-0000-00007C1F0000}"/>
    <cellStyle name="Comma 45 2 3" xfId="13646" xr:uid="{00000000-0005-0000-0000-00007D1F0000}"/>
    <cellStyle name="Comma 45 2 4" xfId="13647" xr:uid="{00000000-0005-0000-0000-00007E1F0000}"/>
    <cellStyle name="Comma 45 2 5" xfId="13648" xr:uid="{00000000-0005-0000-0000-00007F1F0000}"/>
    <cellStyle name="Comma 45 3" xfId="2856" xr:uid="{00000000-0005-0000-0000-0000801F0000}"/>
    <cellStyle name="Comma 45 3 2" xfId="13649" xr:uid="{00000000-0005-0000-0000-0000811F0000}"/>
    <cellStyle name="Comma 45 3 3" xfId="13650" xr:uid="{00000000-0005-0000-0000-0000821F0000}"/>
    <cellStyle name="Comma 45 3 4" xfId="13651" xr:uid="{00000000-0005-0000-0000-0000831F0000}"/>
    <cellStyle name="Comma 45 3 5" xfId="13652" xr:uid="{00000000-0005-0000-0000-0000841F0000}"/>
    <cellStyle name="Comma 45 4" xfId="2857" xr:uid="{00000000-0005-0000-0000-0000851F0000}"/>
    <cellStyle name="Comma 45 4 2" xfId="13653" xr:uid="{00000000-0005-0000-0000-0000861F0000}"/>
    <cellStyle name="Comma 45 4 3" xfId="13654" xr:uid="{00000000-0005-0000-0000-0000871F0000}"/>
    <cellStyle name="Comma 45 4 4" xfId="13655" xr:uid="{00000000-0005-0000-0000-0000881F0000}"/>
    <cellStyle name="Comma 45 4 5" xfId="13656" xr:uid="{00000000-0005-0000-0000-0000891F0000}"/>
    <cellStyle name="Comma 45 5" xfId="13657" xr:uid="{00000000-0005-0000-0000-00008A1F0000}"/>
    <cellStyle name="Comma 45 6" xfId="13658" xr:uid="{00000000-0005-0000-0000-00008B1F0000}"/>
    <cellStyle name="Comma 45 7" xfId="13659" xr:uid="{00000000-0005-0000-0000-00008C1F0000}"/>
    <cellStyle name="Comma 45 8" xfId="13660" xr:uid="{00000000-0005-0000-0000-00008D1F0000}"/>
    <cellStyle name="Comma 46" xfId="2858" xr:uid="{00000000-0005-0000-0000-00008E1F0000}"/>
    <cellStyle name="Comma 46 2" xfId="2859" xr:uid="{00000000-0005-0000-0000-00008F1F0000}"/>
    <cellStyle name="Comma 46 2 2" xfId="13661" xr:uid="{00000000-0005-0000-0000-0000901F0000}"/>
    <cellStyle name="Comma 46 2 3" xfId="13662" xr:uid="{00000000-0005-0000-0000-0000911F0000}"/>
    <cellStyle name="Comma 46 2 4" xfId="13663" xr:uid="{00000000-0005-0000-0000-0000921F0000}"/>
    <cellStyle name="Comma 46 2 5" xfId="13664" xr:uid="{00000000-0005-0000-0000-0000931F0000}"/>
    <cellStyle name="Comma 46 3" xfId="2860" xr:uid="{00000000-0005-0000-0000-0000941F0000}"/>
    <cellStyle name="Comma 46 3 2" xfId="13665" xr:uid="{00000000-0005-0000-0000-0000951F0000}"/>
    <cellStyle name="Comma 46 3 3" xfId="13666" xr:uid="{00000000-0005-0000-0000-0000961F0000}"/>
    <cellStyle name="Comma 46 3 4" xfId="13667" xr:uid="{00000000-0005-0000-0000-0000971F0000}"/>
    <cellStyle name="Comma 46 3 5" xfId="13668" xr:uid="{00000000-0005-0000-0000-0000981F0000}"/>
    <cellStyle name="Comma 46 4" xfId="2861" xr:uid="{00000000-0005-0000-0000-0000991F0000}"/>
    <cellStyle name="Comma 46 4 2" xfId="13669" xr:uid="{00000000-0005-0000-0000-00009A1F0000}"/>
    <cellStyle name="Comma 46 4 3" xfId="13670" xr:uid="{00000000-0005-0000-0000-00009B1F0000}"/>
    <cellStyle name="Comma 46 4 4" xfId="13671" xr:uid="{00000000-0005-0000-0000-00009C1F0000}"/>
    <cellStyle name="Comma 46 4 5" xfId="13672" xr:uid="{00000000-0005-0000-0000-00009D1F0000}"/>
    <cellStyle name="Comma 46 5" xfId="13673" xr:uid="{00000000-0005-0000-0000-00009E1F0000}"/>
    <cellStyle name="Comma 46 6" xfId="13674" xr:uid="{00000000-0005-0000-0000-00009F1F0000}"/>
    <cellStyle name="Comma 46 7" xfId="13675" xr:uid="{00000000-0005-0000-0000-0000A01F0000}"/>
    <cellStyle name="Comma 46 8" xfId="13676" xr:uid="{00000000-0005-0000-0000-0000A11F0000}"/>
    <cellStyle name="Comma 47" xfId="2862" xr:uid="{00000000-0005-0000-0000-0000A21F0000}"/>
    <cellStyle name="Comma 47 2" xfId="2863" xr:uid="{00000000-0005-0000-0000-0000A31F0000}"/>
    <cellStyle name="Comma 47 2 2" xfId="13677" xr:uid="{00000000-0005-0000-0000-0000A41F0000}"/>
    <cellStyle name="Comma 47 2 3" xfId="13678" xr:uid="{00000000-0005-0000-0000-0000A51F0000}"/>
    <cellStyle name="Comma 47 2 4" xfId="13679" xr:uid="{00000000-0005-0000-0000-0000A61F0000}"/>
    <cellStyle name="Comma 47 2 5" xfId="13680" xr:uid="{00000000-0005-0000-0000-0000A71F0000}"/>
    <cellStyle name="Comma 47 3" xfId="2864" xr:uid="{00000000-0005-0000-0000-0000A81F0000}"/>
    <cellStyle name="Comma 47 3 2" xfId="13681" xr:uid="{00000000-0005-0000-0000-0000A91F0000}"/>
    <cellStyle name="Comma 47 3 3" xfId="13682" xr:uid="{00000000-0005-0000-0000-0000AA1F0000}"/>
    <cellStyle name="Comma 47 3 4" xfId="13683" xr:uid="{00000000-0005-0000-0000-0000AB1F0000}"/>
    <cellStyle name="Comma 47 3 5" xfId="13684" xr:uid="{00000000-0005-0000-0000-0000AC1F0000}"/>
    <cellStyle name="Comma 47 4" xfId="2865" xr:uid="{00000000-0005-0000-0000-0000AD1F0000}"/>
    <cellStyle name="Comma 47 4 2" xfId="13685" xr:uid="{00000000-0005-0000-0000-0000AE1F0000}"/>
    <cellStyle name="Comma 47 4 3" xfId="13686" xr:uid="{00000000-0005-0000-0000-0000AF1F0000}"/>
    <cellStyle name="Comma 47 4 4" xfId="13687" xr:uid="{00000000-0005-0000-0000-0000B01F0000}"/>
    <cellStyle name="Comma 47 4 5" xfId="13688" xr:uid="{00000000-0005-0000-0000-0000B11F0000}"/>
    <cellStyle name="Comma 47 5" xfId="13689" xr:uid="{00000000-0005-0000-0000-0000B21F0000}"/>
    <cellStyle name="Comma 47 6" xfId="13690" xr:uid="{00000000-0005-0000-0000-0000B31F0000}"/>
    <cellStyle name="Comma 47 7" xfId="13691" xr:uid="{00000000-0005-0000-0000-0000B41F0000}"/>
    <cellStyle name="Comma 47 8" xfId="13692" xr:uid="{00000000-0005-0000-0000-0000B51F0000}"/>
    <cellStyle name="Comma 48" xfId="2866" xr:uid="{00000000-0005-0000-0000-0000B61F0000}"/>
    <cellStyle name="Comma 48 2" xfId="2867" xr:uid="{00000000-0005-0000-0000-0000B71F0000}"/>
    <cellStyle name="Comma 48 2 2" xfId="13693" xr:uid="{00000000-0005-0000-0000-0000B81F0000}"/>
    <cellStyle name="Comma 48 2 3" xfId="13694" xr:uid="{00000000-0005-0000-0000-0000B91F0000}"/>
    <cellStyle name="Comma 48 2 4" xfId="13695" xr:uid="{00000000-0005-0000-0000-0000BA1F0000}"/>
    <cellStyle name="Comma 48 2 5" xfId="13696" xr:uid="{00000000-0005-0000-0000-0000BB1F0000}"/>
    <cellStyle name="Comma 48 3" xfId="2868" xr:uid="{00000000-0005-0000-0000-0000BC1F0000}"/>
    <cellStyle name="Comma 48 3 2" xfId="13697" xr:uid="{00000000-0005-0000-0000-0000BD1F0000}"/>
    <cellStyle name="Comma 48 3 3" xfId="13698" xr:uid="{00000000-0005-0000-0000-0000BE1F0000}"/>
    <cellStyle name="Comma 48 3 4" xfId="13699" xr:uid="{00000000-0005-0000-0000-0000BF1F0000}"/>
    <cellStyle name="Comma 48 3 5" xfId="13700" xr:uid="{00000000-0005-0000-0000-0000C01F0000}"/>
    <cellStyle name="Comma 48 4" xfId="2869" xr:uid="{00000000-0005-0000-0000-0000C11F0000}"/>
    <cellStyle name="Comma 48 4 2" xfId="13701" xr:uid="{00000000-0005-0000-0000-0000C21F0000}"/>
    <cellStyle name="Comma 48 4 3" xfId="13702" xr:uid="{00000000-0005-0000-0000-0000C31F0000}"/>
    <cellStyle name="Comma 48 4 4" xfId="13703" xr:uid="{00000000-0005-0000-0000-0000C41F0000}"/>
    <cellStyle name="Comma 48 4 5" xfId="13704" xr:uid="{00000000-0005-0000-0000-0000C51F0000}"/>
    <cellStyle name="Comma 48 5" xfId="13705" xr:uid="{00000000-0005-0000-0000-0000C61F0000}"/>
    <cellStyle name="Comma 48 6" xfId="13706" xr:uid="{00000000-0005-0000-0000-0000C71F0000}"/>
    <cellStyle name="Comma 48 7" xfId="13707" xr:uid="{00000000-0005-0000-0000-0000C81F0000}"/>
    <cellStyle name="Comma 48 8" xfId="13708" xr:uid="{00000000-0005-0000-0000-0000C91F0000}"/>
    <cellStyle name="Comma 49" xfId="2870" xr:uid="{00000000-0005-0000-0000-0000CA1F0000}"/>
    <cellStyle name="Comma 49 2" xfId="2871" xr:uid="{00000000-0005-0000-0000-0000CB1F0000}"/>
    <cellStyle name="Comma 49 2 2" xfId="13709" xr:uid="{00000000-0005-0000-0000-0000CC1F0000}"/>
    <cellStyle name="Comma 49 2 3" xfId="13710" xr:uid="{00000000-0005-0000-0000-0000CD1F0000}"/>
    <cellStyle name="Comma 49 2 4" xfId="13711" xr:uid="{00000000-0005-0000-0000-0000CE1F0000}"/>
    <cellStyle name="Comma 49 2 5" xfId="13712" xr:uid="{00000000-0005-0000-0000-0000CF1F0000}"/>
    <cellStyle name="Comma 49 3" xfId="2872" xr:uid="{00000000-0005-0000-0000-0000D01F0000}"/>
    <cellStyle name="Comma 49 3 2" xfId="13713" xr:uid="{00000000-0005-0000-0000-0000D11F0000}"/>
    <cellStyle name="Comma 49 3 3" xfId="13714" xr:uid="{00000000-0005-0000-0000-0000D21F0000}"/>
    <cellStyle name="Comma 49 3 4" xfId="13715" xr:uid="{00000000-0005-0000-0000-0000D31F0000}"/>
    <cellStyle name="Comma 49 3 5" xfId="13716" xr:uid="{00000000-0005-0000-0000-0000D41F0000}"/>
    <cellStyle name="Comma 49 4" xfId="2873" xr:uid="{00000000-0005-0000-0000-0000D51F0000}"/>
    <cellStyle name="Comma 49 4 2" xfId="13717" xr:uid="{00000000-0005-0000-0000-0000D61F0000}"/>
    <cellStyle name="Comma 49 4 3" xfId="13718" xr:uid="{00000000-0005-0000-0000-0000D71F0000}"/>
    <cellStyle name="Comma 49 4 4" xfId="13719" xr:uid="{00000000-0005-0000-0000-0000D81F0000}"/>
    <cellStyle name="Comma 49 4 5" xfId="13720" xr:uid="{00000000-0005-0000-0000-0000D91F0000}"/>
    <cellStyle name="Comma 49 5" xfId="13721" xr:uid="{00000000-0005-0000-0000-0000DA1F0000}"/>
    <cellStyle name="Comma 49 6" xfId="13722" xr:uid="{00000000-0005-0000-0000-0000DB1F0000}"/>
    <cellStyle name="Comma 49 7" xfId="13723" xr:uid="{00000000-0005-0000-0000-0000DC1F0000}"/>
    <cellStyle name="Comma 49 8" xfId="13724" xr:uid="{00000000-0005-0000-0000-0000DD1F0000}"/>
    <cellStyle name="Comma 5" xfId="1272" xr:uid="{00000000-0005-0000-0000-0000DE1F0000}"/>
    <cellStyle name="Comma 5 10" xfId="13725" xr:uid="{00000000-0005-0000-0000-0000DF1F0000}"/>
    <cellStyle name="Comma 5 11" xfId="13726" xr:uid="{00000000-0005-0000-0000-0000E01F0000}"/>
    <cellStyle name="Comma 5 2" xfId="1273" xr:uid="{00000000-0005-0000-0000-0000E11F0000}"/>
    <cellStyle name="Comma 5 2 10" xfId="13727" xr:uid="{00000000-0005-0000-0000-0000E21F0000}"/>
    <cellStyle name="Comma 5 2 2" xfId="1274" xr:uid="{00000000-0005-0000-0000-0000E31F0000}"/>
    <cellStyle name="Comma 5 2 2 2" xfId="1275" xr:uid="{00000000-0005-0000-0000-0000E41F0000}"/>
    <cellStyle name="Comma 5 2 2 2 2" xfId="13728" xr:uid="{00000000-0005-0000-0000-0000E51F0000}"/>
    <cellStyle name="Comma 5 2 2 2 2 2" xfId="13729" xr:uid="{00000000-0005-0000-0000-0000E61F0000}"/>
    <cellStyle name="Comma 5 2 2 2 2 3" xfId="13730" xr:uid="{00000000-0005-0000-0000-0000E71F0000}"/>
    <cellStyle name="Comma 5 2 2 2 2 4" xfId="13731" xr:uid="{00000000-0005-0000-0000-0000E81F0000}"/>
    <cellStyle name="Comma 5 2 2 2 3" xfId="13732" xr:uid="{00000000-0005-0000-0000-0000E91F0000}"/>
    <cellStyle name="Comma 5 2 2 2 4" xfId="13733" xr:uid="{00000000-0005-0000-0000-0000EA1F0000}"/>
    <cellStyle name="Comma 5 2 2 2 4 2" xfId="20312" xr:uid="{00000000-0005-0000-0000-0000EB1F0000}"/>
    <cellStyle name="Comma 5 2 2 2 4 3" xfId="20313" xr:uid="{00000000-0005-0000-0000-0000EC1F0000}"/>
    <cellStyle name="Comma 5 2 2 2 4 4" xfId="20314" xr:uid="{00000000-0005-0000-0000-0000ED1F0000}"/>
    <cellStyle name="Comma 5 2 2 2 5" xfId="13734" xr:uid="{00000000-0005-0000-0000-0000EE1F0000}"/>
    <cellStyle name="Comma 5 2 2 2 6" xfId="13735" xr:uid="{00000000-0005-0000-0000-0000EF1F0000}"/>
    <cellStyle name="Comma 5 2 2 2 7" xfId="13736" xr:uid="{00000000-0005-0000-0000-0000F01F0000}"/>
    <cellStyle name="Comma 5 2 2 2 8" xfId="13737" xr:uid="{00000000-0005-0000-0000-0000F11F0000}"/>
    <cellStyle name="Comma 5 2 2 2 9" xfId="13738" xr:uid="{00000000-0005-0000-0000-0000F21F0000}"/>
    <cellStyle name="Comma 5 2 2 3" xfId="1276" xr:uid="{00000000-0005-0000-0000-0000F31F0000}"/>
    <cellStyle name="Comma 5 2 2 3 2" xfId="13739" xr:uid="{00000000-0005-0000-0000-0000F41F0000}"/>
    <cellStyle name="Comma 5 2 2 3 3" xfId="13740" xr:uid="{00000000-0005-0000-0000-0000F51F0000}"/>
    <cellStyle name="Comma 5 2 2 3 4" xfId="13741" xr:uid="{00000000-0005-0000-0000-0000F61F0000}"/>
    <cellStyle name="Comma 5 2 2 3 5" xfId="20315" xr:uid="{00000000-0005-0000-0000-0000F71F0000}"/>
    <cellStyle name="Comma 5 2 2 3 6" xfId="20316" xr:uid="{00000000-0005-0000-0000-0000F81F0000}"/>
    <cellStyle name="Comma 5 2 2 3 7" xfId="20317" xr:uid="{00000000-0005-0000-0000-0000F91F0000}"/>
    <cellStyle name="Comma 5 2 2 4" xfId="13742" xr:uid="{00000000-0005-0000-0000-0000FA1F0000}"/>
    <cellStyle name="Comma 5 2 2 4 2" xfId="20318" xr:uid="{00000000-0005-0000-0000-0000FB1F0000}"/>
    <cellStyle name="Comma 5 2 2 4 3" xfId="20319" xr:uid="{00000000-0005-0000-0000-0000FC1F0000}"/>
    <cellStyle name="Comma 5 2 2 4 4" xfId="20320" xr:uid="{00000000-0005-0000-0000-0000FD1F0000}"/>
    <cellStyle name="Comma 5 2 2 5" xfId="13743" xr:uid="{00000000-0005-0000-0000-0000FE1F0000}"/>
    <cellStyle name="Comma 5 2 2 5 2" xfId="20321" xr:uid="{00000000-0005-0000-0000-0000FF1F0000}"/>
    <cellStyle name="Comma 5 2 2 5 3" xfId="20322" xr:uid="{00000000-0005-0000-0000-000000200000}"/>
    <cellStyle name="Comma 5 2 2 5 4" xfId="20323" xr:uid="{00000000-0005-0000-0000-000001200000}"/>
    <cellStyle name="Comma 5 2 2 6" xfId="13744" xr:uid="{00000000-0005-0000-0000-000002200000}"/>
    <cellStyle name="Comma 5 2 2 7" xfId="13745" xr:uid="{00000000-0005-0000-0000-000003200000}"/>
    <cellStyle name="Comma 5 2 2 8" xfId="13746" xr:uid="{00000000-0005-0000-0000-000004200000}"/>
    <cellStyle name="Comma 5 2 2 9" xfId="13747" xr:uid="{00000000-0005-0000-0000-000005200000}"/>
    <cellStyle name="Comma 5 2 2_ตามหนี้" xfId="2874" xr:uid="{00000000-0005-0000-0000-000006200000}"/>
    <cellStyle name="Comma 5 2 3" xfId="1277" xr:uid="{00000000-0005-0000-0000-000007200000}"/>
    <cellStyle name="Comma 5 2 3 2" xfId="13748" xr:uid="{00000000-0005-0000-0000-000008200000}"/>
    <cellStyle name="Comma 5 2 3 2 2" xfId="13749" xr:uid="{00000000-0005-0000-0000-000009200000}"/>
    <cellStyle name="Comma 5 2 3 2 3" xfId="13750" xr:uid="{00000000-0005-0000-0000-00000A200000}"/>
    <cellStyle name="Comma 5 2 3 2 4" xfId="13751" xr:uid="{00000000-0005-0000-0000-00000B200000}"/>
    <cellStyle name="Comma 5 2 3 3" xfId="13752" xr:uid="{00000000-0005-0000-0000-00000C200000}"/>
    <cellStyle name="Comma 5 2 3 4" xfId="13753" xr:uid="{00000000-0005-0000-0000-00000D200000}"/>
    <cellStyle name="Comma 5 2 3 5" xfId="13754" xr:uid="{00000000-0005-0000-0000-00000E200000}"/>
    <cellStyle name="Comma 5 2 3 6" xfId="13755" xr:uid="{00000000-0005-0000-0000-00000F200000}"/>
    <cellStyle name="Comma 5 2 3 7" xfId="20324" xr:uid="{00000000-0005-0000-0000-000010200000}"/>
    <cellStyle name="Comma 5 2 4" xfId="2875" xr:uid="{00000000-0005-0000-0000-000011200000}"/>
    <cellStyle name="Comma 5 2 4 2" xfId="13756" xr:uid="{00000000-0005-0000-0000-000012200000}"/>
    <cellStyle name="Comma 5 2 4 3" xfId="13757" xr:uid="{00000000-0005-0000-0000-000013200000}"/>
    <cellStyle name="Comma 5 2 4 4" xfId="13758" xr:uid="{00000000-0005-0000-0000-000014200000}"/>
    <cellStyle name="Comma 5 2 4 5" xfId="20325" xr:uid="{00000000-0005-0000-0000-000015200000}"/>
    <cellStyle name="Comma 5 2 4 6" xfId="20326" xr:uid="{00000000-0005-0000-0000-000016200000}"/>
    <cellStyle name="Comma 5 2 4 7" xfId="20327" xr:uid="{00000000-0005-0000-0000-000017200000}"/>
    <cellStyle name="Comma 5 2 5" xfId="13759" xr:uid="{00000000-0005-0000-0000-000018200000}"/>
    <cellStyle name="Comma 5 2 5 2" xfId="20328" xr:uid="{00000000-0005-0000-0000-000019200000}"/>
    <cellStyle name="Comma 5 2 5 3" xfId="20329" xr:uid="{00000000-0005-0000-0000-00001A200000}"/>
    <cellStyle name="Comma 5 2 6" xfId="13760" xr:uid="{00000000-0005-0000-0000-00001B200000}"/>
    <cellStyle name="Comma 5 2 6 2" xfId="20330" xr:uid="{00000000-0005-0000-0000-00001C200000}"/>
    <cellStyle name="Comma 5 2 6 3" xfId="20331" xr:uid="{00000000-0005-0000-0000-00001D200000}"/>
    <cellStyle name="Comma 5 2 6 4" xfId="20332" xr:uid="{00000000-0005-0000-0000-00001E200000}"/>
    <cellStyle name="Comma 5 2 7" xfId="13761" xr:uid="{00000000-0005-0000-0000-00001F200000}"/>
    <cellStyle name="Comma 5 2 8" xfId="13762" xr:uid="{00000000-0005-0000-0000-000020200000}"/>
    <cellStyle name="Comma 5 2 9" xfId="13763" xr:uid="{00000000-0005-0000-0000-000021200000}"/>
    <cellStyle name="Comma 5 2_ตามหนี้" xfId="2876" xr:uid="{00000000-0005-0000-0000-000022200000}"/>
    <cellStyle name="Comma 5 3" xfId="1278" xr:uid="{00000000-0005-0000-0000-000023200000}"/>
    <cellStyle name="Comma 5 3 2" xfId="1279" xr:uid="{00000000-0005-0000-0000-000024200000}"/>
    <cellStyle name="Comma 5 3 2 2" xfId="10077" xr:uid="{00000000-0005-0000-0000-000025200000}"/>
    <cellStyle name="Comma 5 3 2 2 2" xfId="10078" xr:uid="{00000000-0005-0000-0000-000026200000}"/>
    <cellStyle name="Comma 5 3 2 2 2 2" xfId="20333" xr:uid="{00000000-0005-0000-0000-000027200000}"/>
    <cellStyle name="Comma 5 3 2 2 3" xfId="10079" xr:uid="{00000000-0005-0000-0000-000028200000}"/>
    <cellStyle name="Comma 5 3 2 2 3 2" xfId="20334" xr:uid="{00000000-0005-0000-0000-000029200000}"/>
    <cellStyle name="Comma 5 3 2 2 4" xfId="10080" xr:uid="{00000000-0005-0000-0000-00002A200000}"/>
    <cellStyle name="Comma 5 3 2 2 4 2" xfId="20335" xr:uid="{00000000-0005-0000-0000-00002B200000}"/>
    <cellStyle name="Comma 5 3 2 2 5" xfId="10081" xr:uid="{00000000-0005-0000-0000-00002C200000}"/>
    <cellStyle name="Comma 5 3 2 2 5 2" xfId="20336" xr:uid="{00000000-0005-0000-0000-00002D200000}"/>
    <cellStyle name="Comma 5 3 2 2 6" xfId="20337" xr:uid="{00000000-0005-0000-0000-00002E200000}"/>
    <cellStyle name="Comma 5 3 2 2 7" xfId="20338" xr:uid="{00000000-0005-0000-0000-00002F200000}"/>
    <cellStyle name="Comma 5 3 2 2 8" xfId="20339" xr:uid="{00000000-0005-0000-0000-000030200000}"/>
    <cellStyle name="Comma 5 3 2 3" xfId="10082" xr:uid="{00000000-0005-0000-0000-000031200000}"/>
    <cellStyle name="Comma 5 3 2 3 2" xfId="20340" xr:uid="{00000000-0005-0000-0000-000032200000}"/>
    <cellStyle name="Comma 5 3 2 3 3" xfId="20341" xr:uid="{00000000-0005-0000-0000-000033200000}"/>
    <cellStyle name="Comma 5 3 2 3 4" xfId="20342" xr:uid="{00000000-0005-0000-0000-000034200000}"/>
    <cellStyle name="Comma 5 3 2 4" xfId="10083" xr:uid="{00000000-0005-0000-0000-000035200000}"/>
    <cellStyle name="Comma 5 3 2 4 2" xfId="20343" xr:uid="{00000000-0005-0000-0000-000036200000}"/>
    <cellStyle name="Comma 5 3 2 5" xfId="10084" xr:uid="{00000000-0005-0000-0000-000037200000}"/>
    <cellStyle name="Comma 5 3 2 5 2" xfId="20344" xr:uid="{00000000-0005-0000-0000-000038200000}"/>
    <cellStyle name="Comma 5 3 2 6" xfId="20345" xr:uid="{00000000-0005-0000-0000-000039200000}"/>
    <cellStyle name="Comma 5 3 3" xfId="1280" xr:uid="{00000000-0005-0000-0000-00003A200000}"/>
    <cellStyle name="Comma 5 3 3 2" xfId="13764" xr:uid="{00000000-0005-0000-0000-00003B200000}"/>
    <cellStyle name="Comma 5 3 3 3" xfId="13765" xr:uid="{00000000-0005-0000-0000-00003C200000}"/>
    <cellStyle name="Comma 5 3 3 4" xfId="13766" xr:uid="{00000000-0005-0000-0000-00003D200000}"/>
    <cellStyle name="Comma 5 3 4" xfId="13767" xr:uid="{00000000-0005-0000-0000-00003E200000}"/>
    <cellStyle name="Comma 5 3 5" xfId="13768" xr:uid="{00000000-0005-0000-0000-00003F200000}"/>
    <cellStyle name="Comma 5 3 6" xfId="13769" xr:uid="{00000000-0005-0000-0000-000040200000}"/>
    <cellStyle name="Comma 5 3_ตามหนี้" xfId="2877" xr:uid="{00000000-0005-0000-0000-000041200000}"/>
    <cellStyle name="Comma 5 4" xfId="1281" xr:uid="{00000000-0005-0000-0000-000042200000}"/>
    <cellStyle name="Comma 5 4 2" xfId="10085" xr:uid="{00000000-0005-0000-0000-000043200000}"/>
    <cellStyle name="Comma 5 4 2 2" xfId="10086" xr:uid="{00000000-0005-0000-0000-000044200000}"/>
    <cellStyle name="Comma 5 4 2 2 2" xfId="13770" xr:uid="{00000000-0005-0000-0000-000045200000}"/>
    <cellStyle name="Comma 5 4 2 2 3" xfId="13771" xr:uid="{00000000-0005-0000-0000-000046200000}"/>
    <cellStyle name="Comma 5 4 2 2 4" xfId="13772" xr:uid="{00000000-0005-0000-0000-000047200000}"/>
    <cellStyle name="Comma 5 4 2 3" xfId="10087" xr:uid="{00000000-0005-0000-0000-000048200000}"/>
    <cellStyle name="Comma 5 4 2 3 2" xfId="20346" xr:uid="{00000000-0005-0000-0000-000049200000}"/>
    <cellStyle name="Comma 5 4 2 4" xfId="10088" xr:uid="{00000000-0005-0000-0000-00004A200000}"/>
    <cellStyle name="Comma 5 4 2 4 2" xfId="20347" xr:uid="{00000000-0005-0000-0000-00004B200000}"/>
    <cellStyle name="Comma 5 4 2 5" xfId="10089" xr:uid="{00000000-0005-0000-0000-00004C200000}"/>
    <cellStyle name="Comma 5 4 2 5 2" xfId="20348" xr:uid="{00000000-0005-0000-0000-00004D200000}"/>
    <cellStyle name="Comma 5 4 2 6" xfId="20349" xr:uid="{00000000-0005-0000-0000-00004E200000}"/>
    <cellStyle name="Comma 5 4 2 7" xfId="20350" xr:uid="{00000000-0005-0000-0000-00004F200000}"/>
    <cellStyle name="Comma 5 4 2 8" xfId="20351" xr:uid="{00000000-0005-0000-0000-000050200000}"/>
    <cellStyle name="Comma 5 4 3" xfId="10090" xr:uid="{00000000-0005-0000-0000-000051200000}"/>
    <cellStyle name="Comma 5 4 3 2" xfId="20352" xr:uid="{00000000-0005-0000-0000-000052200000}"/>
    <cellStyle name="Comma 5 4 3 3" xfId="20353" xr:uid="{00000000-0005-0000-0000-000053200000}"/>
    <cellStyle name="Comma 5 4 3 4" xfId="20354" xr:uid="{00000000-0005-0000-0000-000054200000}"/>
    <cellStyle name="Comma 5 4 4" xfId="10091" xr:uid="{00000000-0005-0000-0000-000055200000}"/>
    <cellStyle name="Comma 5 4 4 2" xfId="20355" xr:uid="{00000000-0005-0000-0000-000056200000}"/>
    <cellStyle name="Comma 5 4 4 3" xfId="20356" xr:uid="{00000000-0005-0000-0000-000057200000}"/>
    <cellStyle name="Comma 5 4 4 4" xfId="20357" xr:uid="{00000000-0005-0000-0000-000058200000}"/>
    <cellStyle name="Comma 5 4 5" xfId="10092" xr:uid="{00000000-0005-0000-0000-000059200000}"/>
    <cellStyle name="Comma 5 4 5 2" xfId="20358" xr:uid="{00000000-0005-0000-0000-00005A200000}"/>
    <cellStyle name="Comma 5 4 5 3" xfId="20359" xr:uid="{00000000-0005-0000-0000-00005B200000}"/>
    <cellStyle name="Comma 5 4 5 4" xfId="20360" xr:uid="{00000000-0005-0000-0000-00005C200000}"/>
    <cellStyle name="Comma 5 4 6" xfId="20361" xr:uid="{00000000-0005-0000-0000-00005D200000}"/>
    <cellStyle name="Comma 5 4 7" xfId="20362" xr:uid="{00000000-0005-0000-0000-00005E200000}"/>
    <cellStyle name="Comma 5 4 8" xfId="20363" xr:uid="{00000000-0005-0000-0000-00005F200000}"/>
    <cellStyle name="Comma 5 5" xfId="1282" xr:uid="{00000000-0005-0000-0000-000060200000}"/>
    <cellStyle name="Comma 5 5 2" xfId="13773" xr:uid="{00000000-0005-0000-0000-000061200000}"/>
    <cellStyle name="Comma 5 5 2 2" xfId="13774" xr:uid="{00000000-0005-0000-0000-000062200000}"/>
    <cellStyle name="Comma 5 5 2 3" xfId="13775" xr:uid="{00000000-0005-0000-0000-000063200000}"/>
    <cellStyle name="Comma 5 5 2 4" xfId="13776" xr:uid="{00000000-0005-0000-0000-000064200000}"/>
    <cellStyle name="Comma 5 5 2 5" xfId="20364" xr:uid="{00000000-0005-0000-0000-000065200000}"/>
    <cellStyle name="Comma 5 5 2 6" xfId="20365" xr:uid="{00000000-0005-0000-0000-000066200000}"/>
    <cellStyle name="Comma 5 5 2 7" xfId="20366" xr:uid="{00000000-0005-0000-0000-000067200000}"/>
    <cellStyle name="Comma 5 5 3" xfId="13777" xr:uid="{00000000-0005-0000-0000-000068200000}"/>
    <cellStyle name="Comma 5 5 3 2" xfId="20367" xr:uid="{00000000-0005-0000-0000-000069200000}"/>
    <cellStyle name="Comma 5 5 3 3" xfId="20368" xr:uid="{00000000-0005-0000-0000-00006A200000}"/>
    <cellStyle name="Comma 5 5 3 4" xfId="20369" xr:uid="{00000000-0005-0000-0000-00006B200000}"/>
    <cellStyle name="Comma 5 5 4" xfId="13778" xr:uid="{00000000-0005-0000-0000-00006C200000}"/>
    <cellStyle name="Comma 5 5 5" xfId="20370" xr:uid="{00000000-0005-0000-0000-00006D200000}"/>
    <cellStyle name="Comma 5 5 6" xfId="20371" xr:uid="{00000000-0005-0000-0000-00006E200000}"/>
    <cellStyle name="Comma 5 5 7" xfId="20372" xr:uid="{00000000-0005-0000-0000-00006F200000}"/>
    <cellStyle name="Comma 5 5 8" xfId="20373" xr:uid="{00000000-0005-0000-0000-000070200000}"/>
    <cellStyle name="Comma 5 6" xfId="1283" xr:uid="{00000000-0005-0000-0000-000071200000}"/>
    <cellStyle name="Comma 5 6 2" xfId="13779" xr:uid="{00000000-0005-0000-0000-000072200000}"/>
    <cellStyle name="Comma 5 6 2 2" xfId="13780" xr:uid="{00000000-0005-0000-0000-000073200000}"/>
    <cellStyle name="Comma 5 6 2 3" xfId="13781" xr:uid="{00000000-0005-0000-0000-000074200000}"/>
    <cellStyle name="Comma 5 6 2 4" xfId="13782" xr:uid="{00000000-0005-0000-0000-000075200000}"/>
    <cellStyle name="Comma 5 6 2 5" xfId="13783" xr:uid="{00000000-0005-0000-0000-000076200000}"/>
    <cellStyle name="Comma 5 6 3" xfId="20374" xr:uid="{00000000-0005-0000-0000-000077200000}"/>
    <cellStyle name="Comma 5 6 4" xfId="20375" xr:uid="{00000000-0005-0000-0000-000078200000}"/>
    <cellStyle name="Comma 5 6 5" xfId="20376" xr:uid="{00000000-0005-0000-0000-000079200000}"/>
    <cellStyle name="Comma 5 7" xfId="2878" xr:uid="{00000000-0005-0000-0000-00007A200000}"/>
    <cellStyle name="Comma 5 7 2" xfId="13784" xr:uid="{00000000-0005-0000-0000-00007B200000}"/>
    <cellStyle name="Comma 5 7 3" xfId="20377" xr:uid="{00000000-0005-0000-0000-00007C200000}"/>
    <cellStyle name="Comma 5 8" xfId="10093" xr:uid="{00000000-0005-0000-0000-00007D200000}"/>
    <cellStyle name="Comma 5 8 2" xfId="20378" xr:uid="{00000000-0005-0000-0000-00007E200000}"/>
    <cellStyle name="Comma 5 9" xfId="10094" xr:uid="{00000000-0005-0000-0000-00007F200000}"/>
    <cellStyle name="Comma 5 9 2" xfId="20379" xr:uid="{00000000-0005-0000-0000-000080200000}"/>
    <cellStyle name="Comma 5_ตามหนี้" xfId="2879" xr:uid="{00000000-0005-0000-0000-000081200000}"/>
    <cellStyle name="Comma 50" xfId="2880" xr:uid="{00000000-0005-0000-0000-000082200000}"/>
    <cellStyle name="Comma 50 2" xfId="2881" xr:uid="{00000000-0005-0000-0000-000083200000}"/>
    <cellStyle name="Comma 50 2 2" xfId="13785" xr:uid="{00000000-0005-0000-0000-000084200000}"/>
    <cellStyle name="Comma 50 2 3" xfId="13786" xr:uid="{00000000-0005-0000-0000-000085200000}"/>
    <cellStyle name="Comma 50 2 4" xfId="13787" xr:uid="{00000000-0005-0000-0000-000086200000}"/>
    <cellStyle name="Comma 50 2 5" xfId="13788" xr:uid="{00000000-0005-0000-0000-000087200000}"/>
    <cellStyle name="Comma 50 3" xfId="2882" xr:uid="{00000000-0005-0000-0000-000088200000}"/>
    <cellStyle name="Comma 50 3 2" xfId="13789" xr:uid="{00000000-0005-0000-0000-000089200000}"/>
    <cellStyle name="Comma 50 3 3" xfId="13790" xr:uid="{00000000-0005-0000-0000-00008A200000}"/>
    <cellStyle name="Comma 50 3 4" xfId="13791" xr:uid="{00000000-0005-0000-0000-00008B200000}"/>
    <cellStyle name="Comma 50 3 5" xfId="13792" xr:uid="{00000000-0005-0000-0000-00008C200000}"/>
    <cellStyle name="Comma 50 4" xfId="2883" xr:uid="{00000000-0005-0000-0000-00008D200000}"/>
    <cellStyle name="Comma 50 4 2" xfId="13793" xr:uid="{00000000-0005-0000-0000-00008E200000}"/>
    <cellStyle name="Comma 50 4 3" xfId="13794" xr:uid="{00000000-0005-0000-0000-00008F200000}"/>
    <cellStyle name="Comma 50 4 4" xfId="13795" xr:uid="{00000000-0005-0000-0000-000090200000}"/>
    <cellStyle name="Comma 50 4 5" xfId="13796" xr:uid="{00000000-0005-0000-0000-000091200000}"/>
    <cellStyle name="Comma 50 5" xfId="13797" xr:uid="{00000000-0005-0000-0000-000092200000}"/>
    <cellStyle name="Comma 50 6" xfId="13798" xr:uid="{00000000-0005-0000-0000-000093200000}"/>
    <cellStyle name="Comma 50 7" xfId="13799" xr:uid="{00000000-0005-0000-0000-000094200000}"/>
    <cellStyle name="Comma 50 8" xfId="13800" xr:uid="{00000000-0005-0000-0000-000095200000}"/>
    <cellStyle name="Comma 51" xfId="2884" xr:uid="{00000000-0005-0000-0000-000096200000}"/>
    <cellStyle name="Comma 51 2" xfId="2885" xr:uid="{00000000-0005-0000-0000-000097200000}"/>
    <cellStyle name="Comma 51 2 2" xfId="13801" xr:uid="{00000000-0005-0000-0000-000098200000}"/>
    <cellStyle name="Comma 51 2 3" xfId="13802" xr:uid="{00000000-0005-0000-0000-000099200000}"/>
    <cellStyle name="Comma 51 2 4" xfId="13803" xr:uid="{00000000-0005-0000-0000-00009A200000}"/>
    <cellStyle name="Comma 51 2 5" xfId="13804" xr:uid="{00000000-0005-0000-0000-00009B200000}"/>
    <cellStyle name="Comma 51 3" xfId="2886" xr:uid="{00000000-0005-0000-0000-00009C200000}"/>
    <cellStyle name="Comma 51 3 2" xfId="13805" xr:uid="{00000000-0005-0000-0000-00009D200000}"/>
    <cellStyle name="Comma 51 3 3" xfId="13806" xr:uid="{00000000-0005-0000-0000-00009E200000}"/>
    <cellStyle name="Comma 51 3 4" xfId="13807" xr:uid="{00000000-0005-0000-0000-00009F200000}"/>
    <cellStyle name="Comma 51 3 5" xfId="13808" xr:uid="{00000000-0005-0000-0000-0000A0200000}"/>
    <cellStyle name="Comma 51 4" xfId="2887" xr:uid="{00000000-0005-0000-0000-0000A1200000}"/>
    <cellStyle name="Comma 51 4 2" xfId="13809" xr:uid="{00000000-0005-0000-0000-0000A2200000}"/>
    <cellStyle name="Comma 51 4 3" xfId="13810" xr:uid="{00000000-0005-0000-0000-0000A3200000}"/>
    <cellStyle name="Comma 51 4 4" xfId="13811" xr:uid="{00000000-0005-0000-0000-0000A4200000}"/>
    <cellStyle name="Comma 51 4 5" xfId="13812" xr:uid="{00000000-0005-0000-0000-0000A5200000}"/>
    <cellStyle name="Comma 51 5" xfId="13813" xr:uid="{00000000-0005-0000-0000-0000A6200000}"/>
    <cellStyle name="Comma 51 6" xfId="13814" xr:uid="{00000000-0005-0000-0000-0000A7200000}"/>
    <cellStyle name="Comma 51 7" xfId="13815" xr:uid="{00000000-0005-0000-0000-0000A8200000}"/>
    <cellStyle name="Comma 51 8" xfId="13816" xr:uid="{00000000-0005-0000-0000-0000A9200000}"/>
    <cellStyle name="Comma 52" xfId="2888" xr:uid="{00000000-0005-0000-0000-0000AA200000}"/>
    <cellStyle name="Comma 52 2" xfId="2889" xr:uid="{00000000-0005-0000-0000-0000AB200000}"/>
    <cellStyle name="Comma 52 2 2" xfId="13817" xr:uid="{00000000-0005-0000-0000-0000AC200000}"/>
    <cellStyle name="Comma 52 2 3" xfId="13818" xr:uid="{00000000-0005-0000-0000-0000AD200000}"/>
    <cellStyle name="Comma 52 2 4" xfId="13819" xr:uid="{00000000-0005-0000-0000-0000AE200000}"/>
    <cellStyle name="Comma 52 2 5" xfId="13820" xr:uid="{00000000-0005-0000-0000-0000AF200000}"/>
    <cellStyle name="Comma 52 3" xfId="2890" xr:uid="{00000000-0005-0000-0000-0000B0200000}"/>
    <cellStyle name="Comma 52 3 2" xfId="13821" xr:uid="{00000000-0005-0000-0000-0000B1200000}"/>
    <cellStyle name="Comma 52 3 3" xfId="13822" xr:uid="{00000000-0005-0000-0000-0000B2200000}"/>
    <cellStyle name="Comma 52 3 4" xfId="13823" xr:uid="{00000000-0005-0000-0000-0000B3200000}"/>
    <cellStyle name="Comma 52 3 5" xfId="13824" xr:uid="{00000000-0005-0000-0000-0000B4200000}"/>
    <cellStyle name="Comma 52 4" xfId="2891" xr:uid="{00000000-0005-0000-0000-0000B5200000}"/>
    <cellStyle name="Comma 52 4 2" xfId="13825" xr:uid="{00000000-0005-0000-0000-0000B6200000}"/>
    <cellStyle name="Comma 52 4 3" xfId="13826" xr:uid="{00000000-0005-0000-0000-0000B7200000}"/>
    <cellStyle name="Comma 52 4 4" xfId="13827" xr:uid="{00000000-0005-0000-0000-0000B8200000}"/>
    <cellStyle name="Comma 52 4 5" xfId="13828" xr:uid="{00000000-0005-0000-0000-0000B9200000}"/>
    <cellStyle name="Comma 52 5" xfId="13829" xr:uid="{00000000-0005-0000-0000-0000BA200000}"/>
    <cellStyle name="Comma 52 6" xfId="13830" xr:uid="{00000000-0005-0000-0000-0000BB200000}"/>
    <cellStyle name="Comma 52 7" xfId="13831" xr:uid="{00000000-0005-0000-0000-0000BC200000}"/>
    <cellStyle name="Comma 52 8" xfId="13832" xr:uid="{00000000-0005-0000-0000-0000BD200000}"/>
    <cellStyle name="Comma 53" xfId="2892" xr:uid="{00000000-0005-0000-0000-0000BE200000}"/>
    <cellStyle name="Comma 53 2" xfId="2893" xr:uid="{00000000-0005-0000-0000-0000BF200000}"/>
    <cellStyle name="Comma 53 2 2" xfId="13833" xr:uid="{00000000-0005-0000-0000-0000C0200000}"/>
    <cellStyle name="Comma 53 2 3" xfId="13834" xr:uid="{00000000-0005-0000-0000-0000C1200000}"/>
    <cellStyle name="Comma 53 2 4" xfId="13835" xr:uid="{00000000-0005-0000-0000-0000C2200000}"/>
    <cellStyle name="Comma 53 2 5" xfId="13836" xr:uid="{00000000-0005-0000-0000-0000C3200000}"/>
    <cellStyle name="Comma 53 3" xfId="2894" xr:uid="{00000000-0005-0000-0000-0000C4200000}"/>
    <cellStyle name="Comma 53 3 2" xfId="13837" xr:uid="{00000000-0005-0000-0000-0000C5200000}"/>
    <cellStyle name="Comma 53 3 3" xfId="13838" xr:uid="{00000000-0005-0000-0000-0000C6200000}"/>
    <cellStyle name="Comma 53 3 4" xfId="13839" xr:uid="{00000000-0005-0000-0000-0000C7200000}"/>
    <cellStyle name="Comma 53 3 5" xfId="13840" xr:uid="{00000000-0005-0000-0000-0000C8200000}"/>
    <cellStyle name="Comma 53 4" xfId="2895" xr:uid="{00000000-0005-0000-0000-0000C9200000}"/>
    <cellStyle name="Comma 53 4 2" xfId="13841" xr:uid="{00000000-0005-0000-0000-0000CA200000}"/>
    <cellStyle name="Comma 53 4 3" xfId="13842" xr:uid="{00000000-0005-0000-0000-0000CB200000}"/>
    <cellStyle name="Comma 53 4 4" xfId="13843" xr:uid="{00000000-0005-0000-0000-0000CC200000}"/>
    <cellStyle name="Comma 53 4 5" xfId="13844" xr:uid="{00000000-0005-0000-0000-0000CD200000}"/>
    <cellStyle name="Comma 53 5" xfId="13845" xr:uid="{00000000-0005-0000-0000-0000CE200000}"/>
    <cellStyle name="Comma 53 6" xfId="13846" xr:uid="{00000000-0005-0000-0000-0000CF200000}"/>
    <cellStyle name="Comma 53 7" xfId="13847" xr:uid="{00000000-0005-0000-0000-0000D0200000}"/>
    <cellStyle name="Comma 53 8" xfId="13848" xr:uid="{00000000-0005-0000-0000-0000D1200000}"/>
    <cellStyle name="Comma 54" xfId="2896" xr:uid="{00000000-0005-0000-0000-0000D2200000}"/>
    <cellStyle name="Comma 54 2" xfId="2897" xr:uid="{00000000-0005-0000-0000-0000D3200000}"/>
    <cellStyle name="Comma 54 2 2" xfId="13849" xr:uid="{00000000-0005-0000-0000-0000D4200000}"/>
    <cellStyle name="Comma 54 2 3" xfId="13850" xr:uid="{00000000-0005-0000-0000-0000D5200000}"/>
    <cellStyle name="Comma 54 2 4" xfId="13851" xr:uid="{00000000-0005-0000-0000-0000D6200000}"/>
    <cellStyle name="Comma 54 2 5" xfId="13852" xr:uid="{00000000-0005-0000-0000-0000D7200000}"/>
    <cellStyle name="Comma 54 3" xfId="2898" xr:uid="{00000000-0005-0000-0000-0000D8200000}"/>
    <cellStyle name="Comma 54 3 2" xfId="13853" xr:uid="{00000000-0005-0000-0000-0000D9200000}"/>
    <cellStyle name="Comma 54 3 3" xfId="13854" xr:uid="{00000000-0005-0000-0000-0000DA200000}"/>
    <cellStyle name="Comma 54 3 4" xfId="13855" xr:uid="{00000000-0005-0000-0000-0000DB200000}"/>
    <cellStyle name="Comma 54 3 5" xfId="13856" xr:uid="{00000000-0005-0000-0000-0000DC200000}"/>
    <cellStyle name="Comma 54 4" xfId="2899" xr:uid="{00000000-0005-0000-0000-0000DD200000}"/>
    <cellStyle name="Comma 54 4 2" xfId="13857" xr:uid="{00000000-0005-0000-0000-0000DE200000}"/>
    <cellStyle name="Comma 54 4 3" xfId="13858" xr:uid="{00000000-0005-0000-0000-0000DF200000}"/>
    <cellStyle name="Comma 54 4 4" xfId="13859" xr:uid="{00000000-0005-0000-0000-0000E0200000}"/>
    <cellStyle name="Comma 54 4 5" xfId="13860" xr:uid="{00000000-0005-0000-0000-0000E1200000}"/>
    <cellStyle name="Comma 54 5" xfId="13861" xr:uid="{00000000-0005-0000-0000-0000E2200000}"/>
    <cellStyle name="Comma 54 6" xfId="13862" xr:uid="{00000000-0005-0000-0000-0000E3200000}"/>
    <cellStyle name="Comma 54 7" xfId="13863" xr:uid="{00000000-0005-0000-0000-0000E4200000}"/>
    <cellStyle name="Comma 54 8" xfId="13864" xr:uid="{00000000-0005-0000-0000-0000E5200000}"/>
    <cellStyle name="Comma 55" xfId="2900" xr:uid="{00000000-0005-0000-0000-0000E6200000}"/>
    <cellStyle name="Comma 55 2" xfId="2901" xr:uid="{00000000-0005-0000-0000-0000E7200000}"/>
    <cellStyle name="Comma 55 2 2" xfId="13865" xr:uid="{00000000-0005-0000-0000-0000E8200000}"/>
    <cellStyle name="Comma 55 2 3" xfId="13866" xr:uid="{00000000-0005-0000-0000-0000E9200000}"/>
    <cellStyle name="Comma 55 2 4" xfId="13867" xr:uid="{00000000-0005-0000-0000-0000EA200000}"/>
    <cellStyle name="Comma 55 2 5" xfId="13868" xr:uid="{00000000-0005-0000-0000-0000EB200000}"/>
    <cellStyle name="Comma 55 3" xfId="2902" xr:uid="{00000000-0005-0000-0000-0000EC200000}"/>
    <cellStyle name="Comma 55 3 2" xfId="13869" xr:uid="{00000000-0005-0000-0000-0000ED200000}"/>
    <cellStyle name="Comma 55 3 3" xfId="13870" xr:uid="{00000000-0005-0000-0000-0000EE200000}"/>
    <cellStyle name="Comma 55 3 4" xfId="13871" xr:uid="{00000000-0005-0000-0000-0000EF200000}"/>
    <cellStyle name="Comma 55 3 5" xfId="13872" xr:uid="{00000000-0005-0000-0000-0000F0200000}"/>
    <cellStyle name="Comma 55 4" xfId="2903" xr:uid="{00000000-0005-0000-0000-0000F1200000}"/>
    <cellStyle name="Comma 55 4 2" xfId="13873" xr:uid="{00000000-0005-0000-0000-0000F2200000}"/>
    <cellStyle name="Comma 55 4 3" xfId="13874" xr:uid="{00000000-0005-0000-0000-0000F3200000}"/>
    <cellStyle name="Comma 55 4 4" xfId="13875" xr:uid="{00000000-0005-0000-0000-0000F4200000}"/>
    <cellStyle name="Comma 55 4 5" xfId="13876" xr:uid="{00000000-0005-0000-0000-0000F5200000}"/>
    <cellStyle name="Comma 55 5" xfId="13877" xr:uid="{00000000-0005-0000-0000-0000F6200000}"/>
    <cellStyle name="Comma 55 6" xfId="13878" xr:uid="{00000000-0005-0000-0000-0000F7200000}"/>
    <cellStyle name="Comma 55 7" xfId="13879" xr:uid="{00000000-0005-0000-0000-0000F8200000}"/>
    <cellStyle name="Comma 55 8" xfId="13880" xr:uid="{00000000-0005-0000-0000-0000F9200000}"/>
    <cellStyle name="Comma 56" xfId="2904" xr:uid="{00000000-0005-0000-0000-0000FA200000}"/>
    <cellStyle name="Comma 56 2" xfId="2905" xr:uid="{00000000-0005-0000-0000-0000FB200000}"/>
    <cellStyle name="Comma 56 2 2" xfId="13881" xr:uid="{00000000-0005-0000-0000-0000FC200000}"/>
    <cellStyle name="Comma 56 2 3" xfId="13882" xr:uid="{00000000-0005-0000-0000-0000FD200000}"/>
    <cellStyle name="Comma 56 2 4" xfId="13883" xr:uid="{00000000-0005-0000-0000-0000FE200000}"/>
    <cellStyle name="Comma 56 2 5" xfId="13884" xr:uid="{00000000-0005-0000-0000-0000FF200000}"/>
    <cellStyle name="Comma 56 3" xfId="2906" xr:uid="{00000000-0005-0000-0000-000000210000}"/>
    <cellStyle name="Comma 56 3 2" xfId="13885" xr:uid="{00000000-0005-0000-0000-000001210000}"/>
    <cellStyle name="Comma 56 3 3" xfId="13886" xr:uid="{00000000-0005-0000-0000-000002210000}"/>
    <cellStyle name="Comma 56 3 4" xfId="13887" xr:uid="{00000000-0005-0000-0000-000003210000}"/>
    <cellStyle name="Comma 56 3 5" xfId="13888" xr:uid="{00000000-0005-0000-0000-000004210000}"/>
    <cellStyle name="Comma 56 4" xfId="2907" xr:uid="{00000000-0005-0000-0000-000005210000}"/>
    <cellStyle name="Comma 56 4 2" xfId="13889" xr:uid="{00000000-0005-0000-0000-000006210000}"/>
    <cellStyle name="Comma 56 4 3" xfId="13890" xr:uid="{00000000-0005-0000-0000-000007210000}"/>
    <cellStyle name="Comma 56 4 4" xfId="13891" xr:uid="{00000000-0005-0000-0000-000008210000}"/>
    <cellStyle name="Comma 56 4 5" xfId="13892" xr:uid="{00000000-0005-0000-0000-000009210000}"/>
    <cellStyle name="Comma 56 5" xfId="13893" xr:uid="{00000000-0005-0000-0000-00000A210000}"/>
    <cellStyle name="Comma 56 6" xfId="13894" xr:uid="{00000000-0005-0000-0000-00000B210000}"/>
    <cellStyle name="Comma 56 7" xfId="13895" xr:uid="{00000000-0005-0000-0000-00000C210000}"/>
    <cellStyle name="Comma 56 8" xfId="13896" xr:uid="{00000000-0005-0000-0000-00000D210000}"/>
    <cellStyle name="Comma 57" xfId="2908" xr:uid="{00000000-0005-0000-0000-00000E210000}"/>
    <cellStyle name="Comma 57 2" xfId="2909" xr:uid="{00000000-0005-0000-0000-00000F210000}"/>
    <cellStyle name="Comma 57 2 2" xfId="13897" xr:uid="{00000000-0005-0000-0000-000010210000}"/>
    <cellStyle name="Comma 57 2 3" xfId="13898" xr:uid="{00000000-0005-0000-0000-000011210000}"/>
    <cellStyle name="Comma 57 2 4" xfId="13899" xr:uid="{00000000-0005-0000-0000-000012210000}"/>
    <cellStyle name="Comma 57 2 5" xfId="13900" xr:uid="{00000000-0005-0000-0000-000013210000}"/>
    <cellStyle name="Comma 57 3" xfId="2910" xr:uid="{00000000-0005-0000-0000-000014210000}"/>
    <cellStyle name="Comma 57 3 2" xfId="13901" xr:uid="{00000000-0005-0000-0000-000015210000}"/>
    <cellStyle name="Comma 57 3 3" xfId="13902" xr:uid="{00000000-0005-0000-0000-000016210000}"/>
    <cellStyle name="Comma 57 3 4" xfId="13903" xr:uid="{00000000-0005-0000-0000-000017210000}"/>
    <cellStyle name="Comma 57 3 5" xfId="13904" xr:uid="{00000000-0005-0000-0000-000018210000}"/>
    <cellStyle name="Comma 57 4" xfId="2911" xr:uid="{00000000-0005-0000-0000-000019210000}"/>
    <cellStyle name="Comma 57 4 2" xfId="13905" xr:uid="{00000000-0005-0000-0000-00001A210000}"/>
    <cellStyle name="Comma 57 4 3" xfId="13906" xr:uid="{00000000-0005-0000-0000-00001B210000}"/>
    <cellStyle name="Comma 57 4 4" xfId="13907" xr:uid="{00000000-0005-0000-0000-00001C210000}"/>
    <cellStyle name="Comma 57 4 5" xfId="13908" xr:uid="{00000000-0005-0000-0000-00001D210000}"/>
    <cellStyle name="Comma 57 5" xfId="13909" xr:uid="{00000000-0005-0000-0000-00001E210000}"/>
    <cellStyle name="Comma 57 6" xfId="13910" xr:uid="{00000000-0005-0000-0000-00001F210000}"/>
    <cellStyle name="Comma 57 7" xfId="13911" xr:uid="{00000000-0005-0000-0000-000020210000}"/>
    <cellStyle name="Comma 57 8" xfId="13912" xr:uid="{00000000-0005-0000-0000-000021210000}"/>
    <cellStyle name="Comma 58" xfId="2912" xr:uid="{00000000-0005-0000-0000-000022210000}"/>
    <cellStyle name="Comma 58 2" xfId="2913" xr:uid="{00000000-0005-0000-0000-000023210000}"/>
    <cellStyle name="Comma 58 2 2" xfId="13913" xr:uid="{00000000-0005-0000-0000-000024210000}"/>
    <cellStyle name="Comma 58 2 3" xfId="13914" xr:uid="{00000000-0005-0000-0000-000025210000}"/>
    <cellStyle name="Comma 58 2 4" xfId="13915" xr:uid="{00000000-0005-0000-0000-000026210000}"/>
    <cellStyle name="Comma 58 2 5" xfId="13916" xr:uid="{00000000-0005-0000-0000-000027210000}"/>
    <cellStyle name="Comma 58 3" xfId="2914" xr:uid="{00000000-0005-0000-0000-000028210000}"/>
    <cellStyle name="Comma 58 3 2" xfId="13917" xr:uid="{00000000-0005-0000-0000-000029210000}"/>
    <cellStyle name="Comma 58 3 3" xfId="13918" xr:uid="{00000000-0005-0000-0000-00002A210000}"/>
    <cellStyle name="Comma 58 3 4" xfId="13919" xr:uid="{00000000-0005-0000-0000-00002B210000}"/>
    <cellStyle name="Comma 58 3 5" xfId="13920" xr:uid="{00000000-0005-0000-0000-00002C210000}"/>
    <cellStyle name="Comma 58 4" xfId="2915" xr:uid="{00000000-0005-0000-0000-00002D210000}"/>
    <cellStyle name="Comma 58 4 2" xfId="13921" xr:uid="{00000000-0005-0000-0000-00002E210000}"/>
    <cellStyle name="Comma 58 4 3" xfId="13922" xr:uid="{00000000-0005-0000-0000-00002F210000}"/>
    <cellStyle name="Comma 58 4 4" xfId="13923" xr:uid="{00000000-0005-0000-0000-000030210000}"/>
    <cellStyle name="Comma 58 4 5" xfId="13924" xr:uid="{00000000-0005-0000-0000-000031210000}"/>
    <cellStyle name="Comma 58 5" xfId="13925" xr:uid="{00000000-0005-0000-0000-000032210000}"/>
    <cellStyle name="Comma 58 6" xfId="13926" xr:uid="{00000000-0005-0000-0000-000033210000}"/>
    <cellStyle name="Comma 58 7" xfId="13927" xr:uid="{00000000-0005-0000-0000-000034210000}"/>
    <cellStyle name="Comma 58 8" xfId="13928" xr:uid="{00000000-0005-0000-0000-000035210000}"/>
    <cellStyle name="Comma 59" xfId="2916" xr:uid="{00000000-0005-0000-0000-000036210000}"/>
    <cellStyle name="Comma 59 2" xfId="2917" xr:uid="{00000000-0005-0000-0000-000037210000}"/>
    <cellStyle name="Comma 59 2 2" xfId="13929" xr:uid="{00000000-0005-0000-0000-000038210000}"/>
    <cellStyle name="Comma 59 2 3" xfId="13930" xr:uid="{00000000-0005-0000-0000-000039210000}"/>
    <cellStyle name="Comma 59 2 4" xfId="13931" xr:uid="{00000000-0005-0000-0000-00003A210000}"/>
    <cellStyle name="Comma 59 2 5" xfId="13932" xr:uid="{00000000-0005-0000-0000-00003B210000}"/>
    <cellStyle name="Comma 59 3" xfId="2918" xr:uid="{00000000-0005-0000-0000-00003C210000}"/>
    <cellStyle name="Comma 59 3 2" xfId="13933" xr:uid="{00000000-0005-0000-0000-00003D210000}"/>
    <cellStyle name="Comma 59 3 3" xfId="13934" xr:uid="{00000000-0005-0000-0000-00003E210000}"/>
    <cellStyle name="Comma 59 3 4" xfId="13935" xr:uid="{00000000-0005-0000-0000-00003F210000}"/>
    <cellStyle name="Comma 59 3 5" xfId="13936" xr:uid="{00000000-0005-0000-0000-000040210000}"/>
    <cellStyle name="Comma 59 4" xfId="2919" xr:uid="{00000000-0005-0000-0000-000041210000}"/>
    <cellStyle name="Comma 59 4 2" xfId="13937" xr:uid="{00000000-0005-0000-0000-000042210000}"/>
    <cellStyle name="Comma 59 4 3" xfId="13938" xr:uid="{00000000-0005-0000-0000-000043210000}"/>
    <cellStyle name="Comma 59 4 4" xfId="13939" xr:uid="{00000000-0005-0000-0000-000044210000}"/>
    <cellStyle name="Comma 59 4 5" xfId="13940" xr:uid="{00000000-0005-0000-0000-000045210000}"/>
    <cellStyle name="Comma 59 5" xfId="13941" xr:uid="{00000000-0005-0000-0000-000046210000}"/>
    <cellStyle name="Comma 59 6" xfId="13942" xr:uid="{00000000-0005-0000-0000-000047210000}"/>
    <cellStyle name="Comma 59 7" xfId="13943" xr:uid="{00000000-0005-0000-0000-000048210000}"/>
    <cellStyle name="Comma 59 8" xfId="13944" xr:uid="{00000000-0005-0000-0000-000049210000}"/>
    <cellStyle name="Comma 6" xfId="1284" xr:uid="{00000000-0005-0000-0000-00004A210000}"/>
    <cellStyle name="Comma 6 10" xfId="13945" xr:uid="{00000000-0005-0000-0000-00004B210000}"/>
    <cellStyle name="Comma 6 11" xfId="20380" xr:uid="{00000000-0005-0000-0000-00004C210000}"/>
    <cellStyle name="Comma 6 12" xfId="20381" xr:uid="{00000000-0005-0000-0000-00004D210000}"/>
    <cellStyle name="Comma 6 13" xfId="20382" xr:uid="{00000000-0005-0000-0000-00004E210000}"/>
    <cellStyle name="Comma 6 2" xfId="1285" xr:uid="{00000000-0005-0000-0000-00004F210000}"/>
    <cellStyle name="Comma 6 2 10" xfId="13946" xr:uid="{00000000-0005-0000-0000-000050210000}"/>
    <cellStyle name="Comma 6 2 2" xfId="1286" xr:uid="{00000000-0005-0000-0000-000051210000}"/>
    <cellStyle name="Comma 6 2 2 10" xfId="20383" xr:uid="{00000000-0005-0000-0000-000052210000}"/>
    <cellStyle name="Comma 6 2 2 2" xfId="13947" xr:uid="{00000000-0005-0000-0000-000053210000}"/>
    <cellStyle name="Comma 6 2 2 2 2" xfId="13948" xr:uid="{00000000-0005-0000-0000-000054210000}"/>
    <cellStyle name="Comma 6 2 2 2 2 2" xfId="20384" xr:uid="{00000000-0005-0000-0000-000055210000}"/>
    <cellStyle name="Comma 6 2 2 2 2 3" xfId="20385" xr:uid="{00000000-0005-0000-0000-000056210000}"/>
    <cellStyle name="Comma 6 2 2 2 2 4" xfId="20386" xr:uid="{00000000-0005-0000-0000-000057210000}"/>
    <cellStyle name="Comma 6 2 2 2 3" xfId="13949" xr:uid="{00000000-0005-0000-0000-000058210000}"/>
    <cellStyle name="Comma 6 2 2 2 3 2" xfId="20387" xr:uid="{00000000-0005-0000-0000-000059210000}"/>
    <cellStyle name="Comma 6 2 2 2 3 3" xfId="20388" xr:uid="{00000000-0005-0000-0000-00005A210000}"/>
    <cellStyle name="Comma 6 2 2 2 3 4" xfId="20389" xr:uid="{00000000-0005-0000-0000-00005B210000}"/>
    <cellStyle name="Comma 6 2 2 2 4" xfId="13950" xr:uid="{00000000-0005-0000-0000-00005C210000}"/>
    <cellStyle name="Comma 6 2 2 2 4 2" xfId="20390" xr:uid="{00000000-0005-0000-0000-00005D210000}"/>
    <cellStyle name="Comma 6 2 2 2 4 3" xfId="20391" xr:uid="{00000000-0005-0000-0000-00005E210000}"/>
    <cellStyle name="Comma 6 2 2 2 4 4" xfId="20392" xr:uid="{00000000-0005-0000-0000-00005F210000}"/>
    <cellStyle name="Comma 6 2 2 3" xfId="13951" xr:uid="{00000000-0005-0000-0000-000060210000}"/>
    <cellStyle name="Comma 6 2 2 3 2" xfId="20393" xr:uid="{00000000-0005-0000-0000-000061210000}"/>
    <cellStyle name="Comma 6 2 2 3 3" xfId="20394" xr:uid="{00000000-0005-0000-0000-000062210000}"/>
    <cellStyle name="Comma 6 2 2 3 4" xfId="20395" xr:uid="{00000000-0005-0000-0000-000063210000}"/>
    <cellStyle name="Comma 6 2 2 4" xfId="13952" xr:uid="{00000000-0005-0000-0000-000064210000}"/>
    <cellStyle name="Comma 6 2 2 4 2" xfId="20396" xr:uid="{00000000-0005-0000-0000-000065210000}"/>
    <cellStyle name="Comma 6 2 2 4 3" xfId="20397" xr:uid="{00000000-0005-0000-0000-000066210000}"/>
    <cellStyle name="Comma 6 2 2 4 4" xfId="20398" xr:uid="{00000000-0005-0000-0000-000067210000}"/>
    <cellStyle name="Comma 6 2 2 5" xfId="13953" xr:uid="{00000000-0005-0000-0000-000068210000}"/>
    <cellStyle name="Comma 6 2 2 6" xfId="13954" xr:uid="{00000000-0005-0000-0000-000069210000}"/>
    <cellStyle name="Comma 6 2 2 7" xfId="20399" xr:uid="{00000000-0005-0000-0000-00006A210000}"/>
    <cellStyle name="Comma 6 2 2 8" xfId="20400" xr:uid="{00000000-0005-0000-0000-00006B210000}"/>
    <cellStyle name="Comma 6 2 2 9" xfId="20401" xr:uid="{00000000-0005-0000-0000-00006C210000}"/>
    <cellStyle name="Comma 6 2 3" xfId="1287" xr:uid="{00000000-0005-0000-0000-00006D210000}"/>
    <cellStyle name="Comma 6 2 3 2" xfId="10095" xr:uid="{00000000-0005-0000-0000-00006E210000}"/>
    <cellStyle name="Comma 6 2 3 2 2" xfId="20402" xr:uid="{00000000-0005-0000-0000-00006F210000}"/>
    <cellStyle name="Comma 6 2 3 3" xfId="10096" xr:uid="{00000000-0005-0000-0000-000070210000}"/>
    <cellStyle name="Comma 6 2 3 3 2" xfId="20403" xr:uid="{00000000-0005-0000-0000-000071210000}"/>
    <cellStyle name="Comma 6 2 3 4" xfId="10097" xr:uid="{00000000-0005-0000-0000-000072210000}"/>
    <cellStyle name="Comma 6 2 3 4 2" xfId="20404" xr:uid="{00000000-0005-0000-0000-000073210000}"/>
    <cellStyle name="Comma 6 2 3 5" xfId="10098" xr:uid="{00000000-0005-0000-0000-000074210000}"/>
    <cellStyle name="Comma 6 2 3 5 2" xfId="20405" xr:uid="{00000000-0005-0000-0000-000075210000}"/>
    <cellStyle name="Comma 6 2 3 5 3" xfId="20406" xr:uid="{00000000-0005-0000-0000-000076210000}"/>
    <cellStyle name="Comma 6 2 3 5 4" xfId="20407" xr:uid="{00000000-0005-0000-0000-000077210000}"/>
    <cellStyle name="Comma 6 2 3 6" xfId="13955" xr:uid="{00000000-0005-0000-0000-000078210000}"/>
    <cellStyle name="Comma 6 2 3 7" xfId="13956" xr:uid="{00000000-0005-0000-0000-000079210000}"/>
    <cellStyle name="Comma 6 2 4" xfId="10099" xr:uid="{00000000-0005-0000-0000-00007A210000}"/>
    <cellStyle name="Comma 6 2 4 2" xfId="13957" xr:uid="{00000000-0005-0000-0000-00007B210000}"/>
    <cellStyle name="Comma 6 2 4 3" xfId="13958" xr:uid="{00000000-0005-0000-0000-00007C210000}"/>
    <cellStyle name="Comma 6 2 4 4" xfId="13959" xr:uid="{00000000-0005-0000-0000-00007D210000}"/>
    <cellStyle name="Comma 6 2 4 5" xfId="13960" xr:uid="{00000000-0005-0000-0000-00007E210000}"/>
    <cellStyle name="Comma 6 2 5" xfId="10100" xr:uid="{00000000-0005-0000-0000-00007F210000}"/>
    <cellStyle name="Comma 6 2 5 2" xfId="20408" xr:uid="{00000000-0005-0000-0000-000080210000}"/>
    <cellStyle name="Comma 6 2 6" xfId="10101" xr:uid="{00000000-0005-0000-0000-000081210000}"/>
    <cellStyle name="Comma 6 2 6 2" xfId="20409" xr:uid="{00000000-0005-0000-0000-000082210000}"/>
    <cellStyle name="Comma 6 2 7" xfId="13961" xr:uid="{00000000-0005-0000-0000-000083210000}"/>
    <cellStyle name="Comma 6 2 8" xfId="13962" xr:uid="{00000000-0005-0000-0000-000084210000}"/>
    <cellStyle name="Comma 6 2 9" xfId="13963" xr:uid="{00000000-0005-0000-0000-000085210000}"/>
    <cellStyle name="Comma 6 3" xfId="1288" xr:uid="{00000000-0005-0000-0000-000086210000}"/>
    <cellStyle name="Comma 6 3 10" xfId="2920" xr:uid="{00000000-0005-0000-0000-000087210000}"/>
    <cellStyle name="Comma 6 3 11" xfId="2921" xr:uid="{00000000-0005-0000-0000-000088210000}"/>
    <cellStyle name="Comma 6 3 12" xfId="20410" xr:uid="{00000000-0005-0000-0000-000089210000}"/>
    <cellStyle name="Comma 6 3 2" xfId="2922" xr:uid="{00000000-0005-0000-0000-00008A210000}"/>
    <cellStyle name="Comma 6 3 2 2" xfId="2923" xr:uid="{00000000-0005-0000-0000-00008B210000}"/>
    <cellStyle name="Comma 6 3 2 2 2" xfId="2924" xr:uid="{00000000-0005-0000-0000-00008C210000}"/>
    <cellStyle name="Comma 6 3 2 2 2 2" xfId="2925" xr:uid="{00000000-0005-0000-0000-00008D210000}"/>
    <cellStyle name="Comma 6 3 2 2 2 3" xfId="2926" xr:uid="{00000000-0005-0000-0000-00008E210000}"/>
    <cellStyle name="Comma 6 3 2 2 3" xfId="2927" xr:uid="{00000000-0005-0000-0000-00008F210000}"/>
    <cellStyle name="Comma 6 3 2 2 3 2" xfId="2928" xr:uid="{00000000-0005-0000-0000-000090210000}"/>
    <cellStyle name="Comma 6 3 2 2 3 3" xfId="2929" xr:uid="{00000000-0005-0000-0000-000091210000}"/>
    <cellStyle name="Comma 6 3 2 2 4" xfId="2930" xr:uid="{00000000-0005-0000-0000-000092210000}"/>
    <cellStyle name="Comma 6 3 2 2 4 2" xfId="2931" xr:uid="{00000000-0005-0000-0000-000093210000}"/>
    <cellStyle name="Comma 6 3 2 2 4 3" xfId="2932" xr:uid="{00000000-0005-0000-0000-000094210000}"/>
    <cellStyle name="Comma 6 3 2 2 5" xfId="2933" xr:uid="{00000000-0005-0000-0000-000095210000}"/>
    <cellStyle name="Comma 6 3 2 2 6" xfId="2934" xr:uid="{00000000-0005-0000-0000-000096210000}"/>
    <cellStyle name="Comma 6 3 2 2 7" xfId="2935" xr:uid="{00000000-0005-0000-0000-000097210000}"/>
    <cellStyle name="Comma 6 3 2 3" xfId="2936" xr:uid="{00000000-0005-0000-0000-000098210000}"/>
    <cellStyle name="Comma 6 3 2 3 2" xfId="2937" xr:uid="{00000000-0005-0000-0000-000099210000}"/>
    <cellStyle name="Comma 6 3 2 3 3" xfId="2938" xr:uid="{00000000-0005-0000-0000-00009A210000}"/>
    <cellStyle name="Comma 6 3 2 4" xfId="2939" xr:uid="{00000000-0005-0000-0000-00009B210000}"/>
    <cellStyle name="Comma 6 3 2 4 2" xfId="2940" xr:uid="{00000000-0005-0000-0000-00009C210000}"/>
    <cellStyle name="Comma 6 3 2 4 3" xfId="2941" xr:uid="{00000000-0005-0000-0000-00009D210000}"/>
    <cellStyle name="Comma 6 3 2 5" xfId="2942" xr:uid="{00000000-0005-0000-0000-00009E210000}"/>
    <cellStyle name="Comma 6 3 2 5 2" xfId="2943" xr:uid="{00000000-0005-0000-0000-00009F210000}"/>
    <cellStyle name="Comma 6 3 2 5 3" xfId="2944" xr:uid="{00000000-0005-0000-0000-0000A0210000}"/>
    <cellStyle name="Comma 6 3 2 6" xfId="2945" xr:uid="{00000000-0005-0000-0000-0000A1210000}"/>
    <cellStyle name="Comma 6 3 2 7" xfId="2946" xr:uid="{00000000-0005-0000-0000-0000A2210000}"/>
    <cellStyle name="Comma 6 3 2 8" xfId="2947" xr:uid="{00000000-0005-0000-0000-0000A3210000}"/>
    <cellStyle name="Comma 6 3 2 9" xfId="20411" xr:uid="{00000000-0005-0000-0000-0000A4210000}"/>
    <cellStyle name="Comma 6 3 3" xfId="2948" xr:uid="{00000000-0005-0000-0000-0000A5210000}"/>
    <cellStyle name="Comma 6 3 3 2" xfId="13964" xr:uid="{00000000-0005-0000-0000-0000A6210000}"/>
    <cellStyle name="Comma 6 3 4" xfId="2949" xr:uid="{00000000-0005-0000-0000-0000A7210000}"/>
    <cellStyle name="Comma 6 3 4 2" xfId="2950" xr:uid="{00000000-0005-0000-0000-0000A8210000}"/>
    <cellStyle name="Comma 6 3 4 2 2" xfId="2951" xr:uid="{00000000-0005-0000-0000-0000A9210000}"/>
    <cellStyle name="Comma 6 3 4 2 3" xfId="2952" xr:uid="{00000000-0005-0000-0000-0000AA210000}"/>
    <cellStyle name="Comma 6 3 4 3" xfId="2953" xr:uid="{00000000-0005-0000-0000-0000AB210000}"/>
    <cellStyle name="Comma 6 3 4 3 2" xfId="2954" xr:uid="{00000000-0005-0000-0000-0000AC210000}"/>
    <cellStyle name="Comma 6 3 4 3 3" xfId="2955" xr:uid="{00000000-0005-0000-0000-0000AD210000}"/>
    <cellStyle name="Comma 6 3 4 4" xfId="2956" xr:uid="{00000000-0005-0000-0000-0000AE210000}"/>
    <cellStyle name="Comma 6 3 4 4 2" xfId="2957" xr:uid="{00000000-0005-0000-0000-0000AF210000}"/>
    <cellStyle name="Comma 6 3 4 4 3" xfId="2958" xr:uid="{00000000-0005-0000-0000-0000B0210000}"/>
    <cellStyle name="Comma 6 3 4 5" xfId="2959" xr:uid="{00000000-0005-0000-0000-0000B1210000}"/>
    <cellStyle name="Comma 6 3 4 6" xfId="2960" xr:uid="{00000000-0005-0000-0000-0000B2210000}"/>
    <cellStyle name="Comma 6 3 4 7" xfId="2961" xr:uid="{00000000-0005-0000-0000-0000B3210000}"/>
    <cellStyle name="Comma 6 3 5" xfId="2962" xr:uid="{00000000-0005-0000-0000-0000B4210000}"/>
    <cellStyle name="Comma 6 3 5 2" xfId="2963" xr:uid="{00000000-0005-0000-0000-0000B5210000}"/>
    <cellStyle name="Comma 6 3 5 3" xfId="2964" xr:uid="{00000000-0005-0000-0000-0000B6210000}"/>
    <cellStyle name="Comma 6 3 6" xfId="2965" xr:uid="{00000000-0005-0000-0000-0000B7210000}"/>
    <cellStyle name="Comma 6 3 6 2" xfId="2966" xr:uid="{00000000-0005-0000-0000-0000B8210000}"/>
    <cellStyle name="Comma 6 3 6 3" xfId="2967" xr:uid="{00000000-0005-0000-0000-0000B9210000}"/>
    <cellStyle name="Comma 6 3 6 4" xfId="13965" xr:uid="{00000000-0005-0000-0000-0000BA210000}"/>
    <cellStyle name="Comma 6 3 7" xfId="2968" xr:uid="{00000000-0005-0000-0000-0000BB210000}"/>
    <cellStyle name="Comma 6 3 7 2" xfId="2969" xr:uid="{00000000-0005-0000-0000-0000BC210000}"/>
    <cellStyle name="Comma 6 3 7 3" xfId="2970" xr:uid="{00000000-0005-0000-0000-0000BD210000}"/>
    <cellStyle name="Comma 6 3 8" xfId="2971" xr:uid="{00000000-0005-0000-0000-0000BE210000}"/>
    <cellStyle name="Comma 6 3 8 2" xfId="2972" xr:uid="{00000000-0005-0000-0000-0000BF210000}"/>
    <cellStyle name="Comma 6 3 8 3" xfId="2973" xr:uid="{00000000-0005-0000-0000-0000C0210000}"/>
    <cellStyle name="Comma 6 3 9" xfId="2974" xr:uid="{00000000-0005-0000-0000-0000C1210000}"/>
    <cellStyle name="Comma 6 3 9 2" xfId="20412" xr:uid="{00000000-0005-0000-0000-0000C2210000}"/>
    <cellStyle name="Comma 6 4" xfId="1289" xr:uid="{00000000-0005-0000-0000-0000C3210000}"/>
    <cellStyle name="Comma 6 4 2" xfId="2975" xr:uid="{00000000-0005-0000-0000-0000C4210000}"/>
    <cellStyle name="Comma 6 4 2 2" xfId="2976" xr:uid="{00000000-0005-0000-0000-0000C5210000}"/>
    <cellStyle name="Comma 6 4 2 2 2" xfId="2977" xr:uid="{00000000-0005-0000-0000-0000C6210000}"/>
    <cellStyle name="Comma 6 4 2 2 3" xfId="2978" xr:uid="{00000000-0005-0000-0000-0000C7210000}"/>
    <cellStyle name="Comma 6 4 2 2 4" xfId="2979" xr:uid="{00000000-0005-0000-0000-0000C8210000}"/>
    <cellStyle name="Comma 6 4 2 3" xfId="13966" xr:uid="{00000000-0005-0000-0000-0000C9210000}"/>
    <cellStyle name="Comma 6 4 2 4" xfId="13967" xr:uid="{00000000-0005-0000-0000-0000CA210000}"/>
    <cellStyle name="Comma 6 4 2 5" xfId="20413" xr:uid="{00000000-0005-0000-0000-0000CB210000}"/>
    <cellStyle name="Comma 6 4 2 6" xfId="20414" xr:uid="{00000000-0005-0000-0000-0000CC210000}"/>
    <cellStyle name="Comma 6 4 2 7" xfId="20415" xr:uid="{00000000-0005-0000-0000-0000CD210000}"/>
    <cellStyle name="Comma 6 4 3" xfId="2980" xr:uid="{00000000-0005-0000-0000-0000CE210000}"/>
    <cellStyle name="Comma 6 4 3 2" xfId="2981" xr:uid="{00000000-0005-0000-0000-0000CF210000}"/>
    <cellStyle name="Comma 6 4 3 3" xfId="2982" xr:uid="{00000000-0005-0000-0000-0000D0210000}"/>
    <cellStyle name="Comma 6 4 3 4" xfId="2983" xr:uid="{00000000-0005-0000-0000-0000D1210000}"/>
    <cellStyle name="Comma 6 4 4" xfId="13968" xr:uid="{00000000-0005-0000-0000-0000D2210000}"/>
    <cellStyle name="Comma 6 4 4 2" xfId="13969" xr:uid="{00000000-0005-0000-0000-0000D3210000}"/>
    <cellStyle name="Comma 6 4 4 3" xfId="13970" xr:uid="{00000000-0005-0000-0000-0000D4210000}"/>
    <cellStyle name="Comma 6 4 4 4" xfId="13971" xr:uid="{00000000-0005-0000-0000-0000D5210000}"/>
    <cellStyle name="Comma 6 4 4 5" xfId="13972" xr:uid="{00000000-0005-0000-0000-0000D6210000}"/>
    <cellStyle name="Comma 6 5" xfId="2984" xr:uid="{00000000-0005-0000-0000-0000D7210000}"/>
    <cellStyle name="Comma 6 5 10" xfId="20416" xr:uid="{00000000-0005-0000-0000-0000D8210000}"/>
    <cellStyle name="Comma 6 5 2" xfId="2985" xr:uid="{00000000-0005-0000-0000-0000D9210000}"/>
    <cellStyle name="Comma 6 5 2 2" xfId="20417" xr:uid="{00000000-0005-0000-0000-0000DA210000}"/>
    <cellStyle name="Comma 6 5 2 3" xfId="20418" xr:uid="{00000000-0005-0000-0000-0000DB210000}"/>
    <cellStyle name="Comma 6 5 2 4" xfId="20419" xr:uid="{00000000-0005-0000-0000-0000DC210000}"/>
    <cellStyle name="Comma 6 5 3" xfId="2986" xr:uid="{00000000-0005-0000-0000-0000DD210000}"/>
    <cellStyle name="Comma 6 5 4" xfId="2987" xr:uid="{00000000-0005-0000-0000-0000DE210000}"/>
    <cellStyle name="Comma 6 5 5" xfId="13973" xr:uid="{00000000-0005-0000-0000-0000DF210000}"/>
    <cellStyle name="Comma 6 5 6" xfId="20420" xr:uid="{00000000-0005-0000-0000-0000E0210000}"/>
    <cellStyle name="Comma 6 5 7" xfId="20421" xr:uid="{00000000-0005-0000-0000-0000E1210000}"/>
    <cellStyle name="Comma 6 5 8" xfId="20422" xr:uid="{00000000-0005-0000-0000-0000E2210000}"/>
    <cellStyle name="Comma 6 5 9" xfId="20423" xr:uid="{00000000-0005-0000-0000-0000E3210000}"/>
    <cellStyle name="Comma 6 6" xfId="10102" xr:uid="{00000000-0005-0000-0000-0000E4210000}"/>
    <cellStyle name="Comma 6 6 2" xfId="20424" xr:uid="{00000000-0005-0000-0000-0000E5210000}"/>
    <cellStyle name="Comma 6 7" xfId="13974" xr:uid="{00000000-0005-0000-0000-0000E6210000}"/>
    <cellStyle name="Comma 6 7 2" xfId="20425" xr:uid="{00000000-0005-0000-0000-0000E7210000}"/>
    <cellStyle name="Comma 6 7 3" xfId="20426" xr:uid="{00000000-0005-0000-0000-0000E8210000}"/>
    <cellStyle name="Comma 6 7 4" xfId="20427" xr:uid="{00000000-0005-0000-0000-0000E9210000}"/>
    <cellStyle name="Comma 6 8" xfId="13975" xr:uid="{00000000-0005-0000-0000-0000EA210000}"/>
    <cellStyle name="Comma 6 9" xfId="13976" xr:uid="{00000000-0005-0000-0000-0000EB210000}"/>
    <cellStyle name="Comma 6_1มูลค่างาน..(1)" xfId="13977" xr:uid="{00000000-0005-0000-0000-0000EC210000}"/>
    <cellStyle name="Comma 60" xfId="2988" xr:uid="{00000000-0005-0000-0000-0000ED210000}"/>
    <cellStyle name="Comma 60 2" xfId="2989" xr:uid="{00000000-0005-0000-0000-0000EE210000}"/>
    <cellStyle name="Comma 60 2 2" xfId="13978" xr:uid="{00000000-0005-0000-0000-0000EF210000}"/>
    <cellStyle name="Comma 60 2 3" xfId="13979" xr:uid="{00000000-0005-0000-0000-0000F0210000}"/>
    <cellStyle name="Comma 60 2 4" xfId="13980" xr:uid="{00000000-0005-0000-0000-0000F1210000}"/>
    <cellStyle name="Comma 60 2 5" xfId="13981" xr:uid="{00000000-0005-0000-0000-0000F2210000}"/>
    <cellStyle name="Comma 60 3" xfId="2990" xr:uid="{00000000-0005-0000-0000-0000F3210000}"/>
    <cellStyle name="Comma 60 3 2" xfId="13982" xr:uid="{00000000-0005-0000-0000-0000F4210000}"/>
    <cellStyle name="Comma 60 3 3" xfId="13983" xr:uid="{00000000-0005-0000-0000-0000F5210000}"/>
    <cellStyle name="Comma 60 3 4" xfId="13984" xr:uid="{00000000-0005-0000-0000-0000F6210000}"/>
    <cellStyle name="Comma 60 3 5" xfId="13985" xr:uid="{00000000-0005-0000-0000-0000F7210000}"/>
    <cellStyle name="Comma 60 4" xfId="2991" xr:uid="{00000000-0005-0000-0000-0000F8210000}"/>
    <cellStyle name="Comma 60 4 2" xfId="13986" xr:uid="{00000000-0005-0000-0000-0000F9210000}"/>
    <cellStyle name="Comma 60 4 3" xfId="13987" xr:uid="{00000000-0005-0000-0000-0000FA210000}"/>
    <cellStyle name="Comma 60 4 4" xfId="13988" xr:uid="{00000000-0005-0000-0000-0000FB210000}"/>
    <cellStyle name="Comma 60 4 5" xfId="13989" xr:uid="{00000000-0005-0000-0000-0000FC210000}"/>
    <cellStyle name="Comma 60 5" xfId="13990" xr:uid="{00000000-0005-0000-0000-0000FD210000}"/>
    <cellStyle name="Comma 60 6" xfId="13991" xr:uid="{00000000-0005-0000-0000-0000FE210000}"/>
    <cellStyle name="Comma 60 7" xfId="13992" xr:uid="{00000000-0005-0000-0000-0000FF210000}"/>
    <cellStyle name="Comma 60 8" xfId="13993" xr:uid="{00000000-0005-0000-0000-000000220000}"/>
    <cellStyle name="Comma 61" xfId="2992" xr:uid="{00000000-0005-0000-0000-000001220000}"/>
    <cellStyle name="Comma 61 2" xfId="2993" xr:uid="{00000000-0005-0000-0000-000002220000}"/>
    <cellStyle name="Comma 61 2 2" xfId="13994" xr:uid="{00000000-0005-0000-0000-000003220000}"/>
    <cellStyle name="Comma 61 2 3" xfId="13995" xr:uid="{00000000-0005-0000-0000-000004220000}"/>
    <cellStyle name="Comma 61 2 4" xfId="13996" xr:uid="{00000000-0005-0000-0000-000005220000}"/>
    <cellStyle name="Comma 61 2 5" xfId="13997" xr:uid="{00000000-0005-0000-0000-000006220000}"/>
    <cellStyle name="Comma 61 3" xfId="2994" xr:uid="{00000000-0005-0000-0000-000007220000}"/>
    <cellStyle name="Comma 61 3 2" xfId="13998" xr:uid="{00000000-0005-0000-0000-000008220000}"/>
    <cellStyle name="Comma 61 3 3" xfId="13999" xr:uid="{00000000-0005-0000-0000-000009220000}"/>
    <cellStyle name="Comma 61 3 4" xfId="14000" xr:uid="{00000000-0005-0000-0000-00000A220000}"/>
    <cellStyle name="Comma 61 3 5" xfId="14001" xr:uid="{00000000-0005-0000-0000-00000B220000}"/>
    <cellStyle name="Comma 61 4" xfId="2995" xr:uid="{00000000-0005-0000-0000-00000C220000}"/>
    <cellStyle name="Comma 61 4 2" xfId="14002" xr:uid="{00000000-0005-0000-0000-00000D220000}"/>
    <cellStyle name="Comma 61 4 3" xfId="14003" xr:uid="{00000000-0005-0000-0000-00000E220000}"/>
    <cellStyle name="Comma 61 4 4" xfId="14004" xr:uid="{00000000-0005-0000-0000-00000F220000}"/>
    <cellStyle name="Comma 61 4 5" xfId="14005" xr:uid="{00000000-0005-0000-0000-000010220000}"/>
    <cellStyle name="Comma 61 5" xfId="14006" xr:uid="{00000000-0005-0000-0000-000011220000}"/>
    <cellStyle name="Comma 61 6" xfId="14007" xr:uid="{00000000-0005-0000-0000-000012220000}"/>
    <cellStyle name="Comma 61 7" xfId="14008" xr:uid="{00000000-0005-0000-0000-000013220000}"/>
    <cellStyle name="Comma 61 8" xfId="14009" xr:uid="{00000000-0005-0000-0000-000014220000}"/>
    <cellStyle name="Comma 62" xfId="2996" xr:uid="{00000000-0005-0000-0000-000015220000}"/>
    <cellStyle name="Comma 62 2" xfId="2997" xr:uid="{00000000-0005-0000-0000-000016220000}"/>
    <cellStyle name="Comma 62 2 2" xfId="14010" xr:uid="{00000000-0005-0000-0000-000017220000}"/>
    <cellStyle name="Comma 62 2 3" xfId="14011" xr:uid="{00000000-0005-0000-0000-000018220000}"/>
    <cellStyle name="Comma 62 2 4" xfId="14012" xr:uid="{00000000-0005-0000-0000-000019220000}"/>
    <cellStyle name="Comma 62 2 5" xfId="14013" xr:uid="{00000000-0005-0000-0000-00001A220000}"/>
    <cellStyle name="Comma 62 2 6" xfId="14014" xr:uid="{00000000-0005-0000-0000-00001B220000}"/>
    <cellStyle name="Comma 62 3" xfId="2998" xr:uid="{00000000-0005-0000-0000-00001C220000}"/>
    <cellStyle name="Comma 62 3 2" xfId="14015" xr:uid="{00000000-0005-0000-0000-00001D220000}"/>
    <cellStyle name="Comma 62 3 3" xfId="14016" xr:uid="{00000000-0005-0000-0000-00001E220000}"/>
    <cellStyle name="Comma 62 3 4" xfId="14017" xr:uid="{00000000-0005-0000-0000-00001F220000}"/>
    <cellStyle name="Comma 62 3 5" xfId="14018" xr:uid="{00000000-0005-0000-0000-000020220000}"/>
    <cellStyle name="Comma 62 4" xfId="2999" xr:uid="{00000000-0005-0000-0000-000021220000}"/>
    <cellStyle name="Comma 62 4 2" xfId="14019" xr:uid="{00000000-0005-0000-0000-000022220000}"/>
    <cellStyle name="Comma 62 4 3" xfId="14020" xr:uid="{00000000-0005-0000-0000-000023220000}"/>
    <cellStyle name="Comma 62 4 4" xfId="14021" xr:uid="{00000000-0005-0000-0000-000024220000}"/>
    <cellStyle name="Comma 62 4 5" xfId="14022" xr:uid="{00000000-0005-0000-0000-000025220000}"/>
    <cellStyle name="Comma 62 5" xfId="14023" xr:uid="{00000000-0005-0000-0000-000026220000}"/>
    <cellStyle name="Comma 62 6" xfId="14024" xr:uid="{00000000-0005-0000-0000-000027220000}"/>
    <cellStyle name="Comma 62 7" xfId="14025" xr:uid="{00000000-0005-0000-0000-000028220000}"/>
    <cellStyle name="Comma 62 8" xfId="14026" xr:uid="{00000000-0005-0000-0000-000029220000}"/>
    <cellStyle name="Comma 63" xfId="3000" xr:uid="{00000000-0005-0000-0000-00002A220000}"/>
    <cellStyle name="Comma 63 2" xfId="3001" xr:uid="{00000000-0005-0000-0000-00002B220000}"/>
    <cellStyle name="Comma 63 2 2" xfId="14027" xr:uid="{00000000-0005-0000-0000-00002C220000}"/>
    <cellStyle name="Comma 63 2 3" xfId="14028" xr:uid="{00000000-0005-0000-0000-00002D220000}"/>
    <cellStyle name="Comma 63 2 4" xfId="14029" xr:uid="{00000000-0005-0000-0000-00002E220000}"/>
    <cellStyle name="Comma 63 2 5" xfId="14030" xr:uid="{00000000-0005-0000-0000-00002F220000}"/>
    <cellStyle name="Comma 63 3" xfId="3002" xr:uid="{00000000-0005-0000-0000-000030220000}"/>
    <cellStyle name="Comma 63 3 2" xfId="14031" xr:uid="{00000000-0005-0000-0000-000031220000}"/>
    <cellStyle name="Comma 63 3 3" xfId="14032" xr:uid="{00000000-0005-0000-0000-000032220000}"/>
    <cellStyle name="Comma 63 3 4" xfId="14033" xr:uid="{00000000-0005-0000-0000-000033220000}"/>
    <cellStyle name="Comma 63 3 5" xfId="14034" xr:uid="{00000000-0005-0000-0000-000034220000}"/>
    <cellStyle name="Comma 63 4" xfId="3003" xr:uid="{00000000-0005-0000-0000-000035220000}"/>
    <cellStyle name="Comma 63 4 2" xfId="14035" xr:uid="{00000000-0005-0000-0000-000036220000}"/>
    <cellStyle name="Comma 63 4 3" xfId="14036" xr:uid="{00000000-0005-0000-0000-000037220000}"/>
    <cellStyle name="Comma 63 4 4" xfId="14037" xr:uid="{00000000-0005-0000-0000-000038220000}"/>
    <cellStyle name="Comma 63 4 5" xfId="14038" xr:uid="{00000000-0005-0000-0000-000039220000}"/>
    <cellStyle name="Comma 63 5" xfId="14039" xr:uid="{00000000-0005-0000-0000-00003A220000}"/>
    <cellStyle name="Comma 63 6" xfId="14040" xr:uid="{00000000-0005-0000-0000-00003B220000}"/>
    <cellStyle name="Comma 63 7" xfId="14041" xr:uid="{00000000-0005-0000-0000-00003C220000}"/>
    <cellStyle name="Comma 63 8" xfId="14042" xr:uid="{00000000-0005-0000-0000-00003D220000}"/>
    <cellStyle name="Comma 64" xfId="3004" xr:uid="{00000000-0005-0000-0000-00003E220000}"/>
    <cellStyle name="Comma 64 2" xfId="3005" xr:uid="{00000000-0005-0000-0000-00003F220000}"/>
    <cellStyle name="Comma 64 2 2" xfId="14043" xr:uid="{00000000-0005-0000-0000-000040220000}"/>
    <cellStyle name="Comma 64 2 3" xfId="14044" xr:uid="{00000000-0005-0000-0000-000041220000}"/>
    <cellStyle name="Comma 64 2 4" xfId="14045" xr:uid="{00000000-0005-0000-0000-000042220000}"/>
    <cellStyle name="Comma 64 2 5" xfId="14046" xr:uid="{00000000-0005-0000-0000-000043220000}"/>
    <cellStyle name="Comma 64 3" xfId="3006" xr:uid="{00000000-0005-0000-0000-000044220000}"/>
    <cellStyle name="Comma 64 3 2" xfId="14047" xr:uid="{00000000-0005-0000-0000-000045220000}"/>
    <cellStyle name="Comma 64 3 3" xfId="14048" xr:uid="{00000000-0005-0000-0000-000046220000}"/>
    <cellStyle name="Comma 64 3 4" xfId="14049" xr:uid="{00000000-0005-0000-0000-000047220000}"/>
    <cellStyle name="Comma 64 3 5" xfId="14050" xr:uid="{00000000-0005-0000-0000-000048220000}"/>
    <cellStyle name="Comma 64 4" xfId="3007" xr:uid="{00000000-0005-0000-0000-000049220000}"/>
    <cellStyle name="Comma 64 4 2" xfId="14051" xr:uid="{00000000-0005-0000-0000-00004A220000}"/>
    <cellStyle name="Comma 64 4 3" xfId="14052" xr:uid="{00000000-0005-0000-0000-00004B220000}"/>
    <cellStyle name="Comma 64 4 4" xfId="14053" xr:uid="{00000000-0005-0000-0000-00004C220000}"/>
    <cellStyle name="Comma 64 4 5" xfId="14054" xr:uid="{00000000-0005-0000-0000-00004D220000}"/>
    <cellStyle name="Comma 64 5" xfId="14055" xr:uid="{00000000-0005-0000-0000-00004E220000}"/>
    <cellStyle name="Comma 64 6" xfId="14056" xr:uid="{00000000-0005-0000-0000-00004F220000}"/>
    <cellStyle name="Comma 64 7" xfId="14057" xr:uid="{00000000-0005-0000-0000-000050220000}"/>
    <cellStyle name="Comma 64 8" xfId="14058" xr:uid="{00000000-0005-0000-0000-000051220000}"/>
    <cellStyle name="Comma 65" xfId="3008" xr:uid="{00000000-0005-0000-0000-000052220000}"/>
    <cellStyle name="Comma 65 2" xfId="3009" xr:uid="{00000000-0005-0000-0000-000053220000}"/>
    <cellStyle name="Comma 65 2 2" xfId="14059" xr:uid="{00000000-0005-0000-0000-000054220000}"/>
    <cellStyle name="Comma 65 2 3" xfId="14060" xr:uid="{00000000-0005-0000-0000-000055220000}"/>
    <cellStyle name="Comma 65 2 4" xfId="14061" xr:uid="{00000000-0005-0000-0000-000056220000}"/>
    <cellStyle name="Comma 65 2 5" xfId="14062" xr:uid="{00000000-0005-0000-0000-000057220000}"/>
    <cellStyle name="Comma 65 3" xfId="3010" xr:uid="{00000000-0005-0000-0000-000058220000}"/>
    <cellStyle name="Comma 65 3 2" xfId="14063" xr:uid="{00000000-0005-0000-0000-000059220000}"/>
    <cellStyle name="Comma 65 3 3" xfId="14064" xr:uid="{00000000-0005-0000-0000-00005A220000}"/>
    <cellStyle name="Comma 65 3 4" xfId="14065" xr:uid="{00000000-0005-0000-0000-00005B220000}"/>
    <cellStyle name="Comma 65 3 5" xfId="14066" xr:uid="{00000000-0005-0000-0000-00005C220000}"/>
    <cellStyle name="Comma 65 4" xfId="3011" xr:uid="{00000000-0005-0000-0000-00005D220000}"/>
    <cellStyle name="Comma 65 4 2" xfId="14067" xr:uid="{00000000-0005-0000-0000-00005E220000}"/>
    <cellStyle name="Comma 65 4 3" xfId="14068" xr:uid="{00000000-0005-0000-0000-00005F220000}"/>
    <cellStyle name="Comma 65 4 4" xfId="14069" xr:uid="{00000000-0005-0000-0000-000060220000}"/>
    <cellStyle name="Comma 65 4 5" xfId="14070" xr:uid="{00000000-0005-0000-0000-000061220000}"/>
    <cellStyle name="Comma 65 5" xfId="14071" xr:uid="{00000000-0005-0000-0000-000062220000}"/>
    <cellStyle name="Comma 65 6" xfId="14072" xr:uid="{00000000-0005-0000-0000-000063220000}"/>
    <cellStyle name="Comma 65 7" xfId="14073" xr:uid="{00000000-0005-0000-0000-000064220000}"/>
    <cellStyle name="Comma 65 8" xfId="14074" xr:uid="{00000000-0005-0000-0000-000065220000}"/>
    <cellStyle name="Comma 66" xfId="3012" xr:uid="{00000000-0005-0000-0000-000066220000}"/>
    <cellStyle name="Comma 66 2" xfId="3013" xr:uid="{00000000-0005-0000-0000-000067220000}"/>
    <cellStyle name="Comma 66 2 2" xfId="14075" xr:uid="{00000000-0005-0000-0000-000068220000}"/>
    <cellStyle name="Comma 66 2 3" xfId="14076" xr:uid="{00000000-0005-0000-0000-000069220000}"/>
    <cellStyle name="Comma 66 2 4" xfId="14077" xr:uid="{00000000-0005-0000-0000-00006A220000}"/>
    <cellStyle name="Comma 66 2 5" xfId="14078" xr:uid="{00000000-0005-0000-0000-00006B220000}"/>
    <cellStyle name="Comma 66 3" xfId="3014" xr:uid="{00000000-0005-0000-0000-00006C220000}"/>
    <cellStyle name="Comma 66 3 2" xfId="14079" xr:uid="{00000000-0005-0000-0000-00006D220000}"/>
    <cellStyle name="Comma 66 3 3" xfId="14080" xr:uid="{00000000-0005-0000-0000-00006E220000}"/>
    <cellStyle name="Comma 66 3 4" xfId="14081" xr:uid="{00000000-0005-0000-0000-00006F220000}"/>
    <cellStyle name="Comma 66 3 5" xfId="14082" xr:uid="{00000000-0005-0000-0000-000070220000}"/>
    <cellStyle name="Comma 66 4" xfId="3015" xr:uid="{00000000-0005-0000-0000-000071220000}"/>
    <cellStyle name="Comma 66 4 2" xfId="14083" xr:uid="{00000000-0005-0000-0000-000072220000}"/>
    <cellStyle name="Comma 66 4 3" xfId="14084" xr:uid="{00000000-0005-0000-0000-000073220000}"/>
    <cellStyle name="Comma 66 4 4" xfId="14085" xr:uid="{00000000-0005-0000-0000-000074220000}"/>
    <cellStyle name="Comma 66 4 5" xfId="14086" xr:uid="{00000000-0005-0000-0000-000075220000}"/>
    <cellStyle name="Comma 66 5" xfId="14087" xr:uid="{00000000-0005-0000-0000-000076220000}"/>
    <cellStyle name="Comma 66 6" xfId="14088" xr:uid="{00000000-0005-0000-0000-000077220000}"/>
    <cellStyle name="Comma 66 7" xfId="14089" xr:uid="{00000000-0005-0000-0000-000078220000}"/>
    <cellStyle name="Comma 66 8" xfId="14090" xr:uid="{00000000-0005-0000-0000-000079220000}"/>
    <cellStyle name="Comma 67" xfId="3016" xr:uid="{00000000-0005-0000-0000-00007A220000}"/>
    <cellStyle name="Comma 67 2" xfId="3017" xr:uid="{00000000-0005-0000-0000-00007B220000}"/>
    <cellStyle name="Comma 67 2 2" xfId="14091" xr:uid="{00000000-0005-0000-0000-00007C220000}"/>
    <cellStyle name="Comma 67 2 3" xfId="14092" xr:uid="{00000000-0005-0000-0000-00007D220000}"/>
    <cellStyle name="Comma 67 2 4" xfId="14093" xr:uid="{00000000-0005-0000-0000-00007E220000}"/>
    <cellStyle name="Comma 67 2 5" xfId="14094" xr:uid="{00000000-0005-0000-0000-00007F220000}"/>
    <cellStyle name="Comma 67 3" xfId="3018" xr:uid="{00000000-0005-0000-0000-000080220000}"/>
    <cellStyle name="Comma 67 3 2" xfId="14095" xr:uid="{00000000-0005-0000-0000-000081220000}"/>
    <cellStyle name="Comma 67 3 3" xfId="14096" xr:uid="{00000000-0005-0000-0000-000082220000}"/>
    <cellStyle name="Comma 67 3 4" xfId="14097" xr:uid="{00000000-0005-0000-0000-000083220000}"/>
    <cellStyle name="Comma 67 3 5" xfId="14098" xr:uid="{00000000-0005-0000-0000-000084220000}"/>
    <cellStyle name="Comma 67 4" xfId="3019" xr:uid="{00000000-0005-0000-0000-000085220000}"/>
    <cellStyle name="Comma 67 4 2" xfId="14099" xr:uid="{00000000-0005-0000-0000-000086220000}"/>
    <cellStyle name="Comma 67 4 3" xfId="14100" xr:uid="{00000000-0005-0000-0000-000087220000}"/>
    <cellStyle name="Comma 67 4 4" xfId="14101" xr:uid="{00000000-0005-0000-0000-000088220000}"/>
    <cellStyle name="Comma 67 4 5" xfId="14102" xr:uid="{00000000-0005-0000-0000-000089220000}"/>
    <cellStyle name="Comma 67 5" xfId="14103" xr:uid="{00000000-0005-0000-0000-00008A220000}"/>
    <cellStyle name="Comma 67 6" xfId="14104" xr:uid="{00000000-0005-0000-0000-00008B220000}"/>
    <cellStyle name="Comma 67 7" xfId="14105" xr:uid="{00000000-0005-0000-0000-00008C220000}"/>
    <cellStyle name="Comma 67 8" xfId="14106" xr:uid="{00000000-0005-0000-0000-00008D220000}"/>
    <cellStyle name="Comma 68" xfId="3020" xr:uid="{00000000-0005-0000-0000-00008E220000}"/>
    <cellStyle name="Comma 68 2" xfId="3021" xr:uid="{00000000-0005-0000-0000-00008F220000}"/>
    <cellStyle name="Comma 68 2 2" xfId="14107" xr:uid="{00000000-0005-0000-0000-000090220000}"/>
    <cellStyle name="Comma 68 2 3" xfId="14108" xr:uid="{00000000-0005-0000-0000-000091220000}"/>
    <cellStyle name="Comma 68 2 4" xfId="14109" xr:uid="{00000000-0005-0000-0000-000092220000}"/>
    <cellStyle name="Comma 68 2 5" xfId="14110" xr:uid="{00000000-0005-0000-0000-000093220000}"/>
    <cellStyle name="Comma 68 3" xfId="3022" xr:uid="{00000000-0005-0000-0000-000094220000}"/>
    <cellStyle name="Comma 68 3 2" xfId="14111" xr:uid="{00000000-0005-0000-0000-000095220000}"/>
    <cellStyle name="Comma 68 3 3" xfId="14112" xr:uid="{00000000-0005-0000-0000-000096220000}"/>
    <cellStyle name="Comma 68 3 4" xfId="14113" xr:uid="{00000000-0005-0000-0000-000097220000}"/>
    <cellStyle name="Comma 68 3 5" xfId="14114" xr:uid="{00000000-0005-0000-0000-000098220000}"/>
    <cellStyle name="Comma 68 4" xfId="3023" xr:uid="{00000000-0005-0000-0000-000099220000}"/>
    <cellStyle name="Comma 68 4 2" xfId="14115" xr:uid="{00000000-0005-0000-0000-00009A220000}"/>
    <cellStyle name="Comma 68 4 3" xfId="14116" xr:uid="{00000000-0005-0000-0000-00009B220000}"/>
    <cellStyle name="Comma 68 4 4" xfId="14117" xr:uid="{00000000-0005-0000-0000-00009C220000}"/>
    <cellStyle name="Comma 68 4 5" xfId="14118" xr:uid="{00000000-0005-0000-0000-00009D220000}"/>
    <cellStyle name="Comma 68 5" xfId="14119" xr:uid="{00000000-0005-0000-0000-00009E220000}"/>
    <cellStyle name="Comma 68 6" xfId="14120" xr:uid="{00000000-0005-0000-0000-00009F220000}"/>
    <cellStyle name="Comma 68 7" xfId="14121" xr:uid="{00000000-0005-0000-0000-0000A0220000}"/>
    <cellStyle name="Comma 68 8" xfId="14122" xr:uid="{00000000-0005-0000-0000-0000A1220000}"/>
    <cellStyle name="Comma 69" xfId="3024" xr:uid="{00000000-0005-0000-0000-0000A2220000}"/>
    <cellStyle name="Comma 69 2" xfId="3025" xr:uid="{00000000-0005-0000-0000-0000A3220000}"/>
    <cellStyle name="Comma 69 2 2" xfId="14123" xr:uid="{00000000-0005-0000-0000-0000A4220000}"/>
    <cellStyle name="Comma 69 2 3" xfId="14124" xr:uid="{00000000-0005-0000-0000-0000A5220000}"/>
    <cellStyle name="Comma 69 2 4" xfId="14125" xr:uid="{00000000-0005-0000-0000-0000A6220000}"/>
    <cellStyle name="Comma 69 2 5" xfId="14126" xr:uid="{00000000-0005-0000-0000-0000A7220000}"/>
    <cellStyle name="Comma 69 3" xfId="3026" xr:uid="{00000000-0005-0000-0000-0000A8220000}"/>
    <cellStyle name="Comma 69 3 2" xfId="14127" xr:uid="{00000000-0005-0000-0000-0000A9220000}"/>
    <cellStyle name="Comma 69 3 3" xfId="14128" xr:uid="{00000000-0005-0000-0000-0000AA220000}"/>
    <cellStyle name="Comma 69 3 4" xfId="14129" xr:uid="{00000000-0005-0000-0000-0000AB220000}"/>
    <cellStyle name="Comma 69 3 5" xfId="14130" xr:uid="{00000000-0005-0000-0000-0000AC220000}"/>
    <cellStyle name="Comma 69 4" xfId="3027" xr:uid="{00000000-0005-0000-0000-0000AD220000}"/>
    <cellStyle name="Comma 69 4 2" xfId="14131" xr:uid="{00000000-0005-0000-0000-0000AE220000}"/>
    <cellStyle name="Comma 69 4 3" xfId="14132" xr:uid="{00000000-0005-0000-0000-0000AF220000}"/>
    <cellStyle name="Comma 69 4 4" xfId="14133" xr:uid="{00000000-0005-0000-0000-0000B0220000}"/>
    <cellStyle name="Comma 69 4 5" xfId="14134" xr:uid="{00000000-0005-0000-0000-0000B1220000}"/>
    <cellStyle name="Comma 69 5" xfId="14135" xr:uid="{00000000-0005-0000-0000-0000B2220000}"/>
    <cellStyle name="Comma 69 6" xfId="14136" xr:uid="{00000000-0005-0000-0000-0000B3220000}"/>
    <cellStyle name="Comma 69 7" xfId="14137" xr:uid="{00000000-0005-0000-0000-0000B4220000}"/>
    <cellStyle name="Comma 69 8" xfId="14138" xr:uid="{00000000-0005-0000-0000-0000B5220000}"/>
    <cellStyle name="Comma 7" xfId="1290" xr:uid="{00000000-0005-0000-0000-0000B6220000}"/>
    <cellStyle name="Comma 7 10" xfId="3028" xr:uid="{00000000-0005-0000-0000-0000B7220000}"/>
    <cellStyle name="Comma 7 11" xfId="3029" xr:uid="{00000000-0005-0000-0000-0000B8220000}"/>
    <cellStyle name="Comma 7 11 2" xfId="14139" xr:uid="{00000000-0005-0000-0000-0000B9220000}"/>
    <cellStyle name="Comma 7 11 3" xfId="14140" xr:uid="{00000000-0005-0000-0000-0000BA220000}"/>
    <cellStyle name="Comma 7 11 4" xfId="14141" xr:uid="{00000000-0005-0000-0000-0000BB220000}"/>
    <cellStyle name="Comma 7 11 5" xfId="14142" xr:uid="{00000000-0005-0000-0000-0000BC220000}"/>
    <cellStyle name="Comma 7 12" xfId="3030" xr:uid="{00000000-0005-0000-0000-0000BD220000}"/>
    <cellStyle name="Comma 7 12 2" xfId="14143" xr:uid="{00000000-0005-0000-0000-0000BE220000}"/>
    <cellStyle name="Comma 7 12 3" xfId="14144" xr:uid="{00000000-0005-0000-0000-0000BF220000}"/>
    <cellStyle name="Comma 7 12 4" xfId="14145" xr:uid="{00000000-0005-0000-0000-0000C0220000}"/>
    <cellStyle name="Comma 7 12 5" xfId="14146" xr:uid="{00000000-0005-0000-0000-0000C1220000}"/>
    <cellStyle name="Comma 7 13" xfId="3031" xr:uid="{00000000-0005-0000-0000-0000C2220000}"/>
    <cellStyle name="Comma 7 13 2" xfId="14147" xr:uid="{00000000-0005-0000-0000-0000C3220000}"/>
    <cellStyle name="Comma 7 13 3" xfId="14148" xr:uid="{00000000-0005-0000-0000-0000C4220000}"/>
    <cellStyle name="Comma 7 13 4" xfId="14149" xr:uid="{00000000-0005-0000-0000-0000C5220000}"/>
    <cellStyle name="Comma 7 13 5" xfId="14150" xr:uid="{00000000-0005-0000-0000-0000C6220000}"/>
    <cellStyle name="Comma 7 14" xfId="20428" xr:uid="{00000000-0005-0000-0000-0000C7220000}"/>
    <cellStyle name="Comma 7 2" xfId="1291" xr:uid="{00000000-0005-0000-0000-0000C8220000}"/>
    <cellStyle name="Comma 7 2 10" xfId="20429" xr:uid="{00000000-0005-0000-0000-0000C9220000}"/>
    <cellStyle name="Comma 7 2 11" xfId="20430" xr:uid="{00000000-0005-0000-0000-0000CA220000}"/>
    <cellStyle name="Comma 7 2 2" xfId="1292" xr:uid="{00000000-0005-0000-0000-0000CB220000}"/>
    <cellStyle name="Comma 7 2 2 10" xfId="20431" xr:uid="{00000000-0005-0000-0000-0000CC220000}"/>
    <cellStyle name="Comma 7 2 2 11" xfId="20432" xr:uid="{00000000-0005-0000-0000-0000CD220000}"/>
    <cellStyle name="Comma 7 2 2 2" xfId="1293" xr:uid="{00000000-0005-0000-0000-0000CE220000}"/>
    <cellStyle name="Comma 7 2 2 2 2" xfId="14151" xr:uid="{00000000-0005-0000-0000-0000CF220000}"/>
    <cellStyle name="Comma 7 2 2 2 3" xfId="20433" xr:uid="{00000000-0005-0000-0000-0000D0220000}"/>
    <cellStyle name="Comma 7 2 2 2 4" xfId="20434" xr:uid="{00000000-0005-0000-0000-0000D1220000}"/>
    <cellStyle name="Comma 7 2 2 2 5" xfId="20435" xr:uid="{00000000-0005-0000-0000-0000D2220000}"/>
    <cellStyle name="Comma 7 2 2 2 6" xfId="20436" xr:uid="{00000000-0005-0000-0000-0000D3220000}"/>
    <cellStyle name="Comma 7 2 2 2 7" xfId="20437" xr:uid="{00000000-0005-0000-0000-0000D4220000}"/>
    <cellStyle name="Comma 7 2 2 2 8" xfId="20438" xr:uid="{00000000-0005-0000-0000-0000D5220000}"/>
    <cellStyle name="Comma 7 2 2 3" xfId="1294" xr:uid="{00000000-0005-0000-0000-0000D6220000}"/>
    <cellStyle name="Comma 7 2 2 3 2" xfId="1295" xr:uid="{00000000-0005-0000-0000-0000D7220000}"/>
    <cellStyle name="Comma 7 2 2 3 3" xfId="14152" xr:uid="{00000000-0005-0000-0000-0000D8220000}"/>
    <cellStyle name="Comma 7 2 2 3 4" xfId="20439" xr:uid="{00000000-0005-0000-0000-0000D9220000}"/>
    <cellStyle name="Comma 7 2 2 3 5" xfId="20440" xr:uid="{00000000-0005-0000-0000-0000DA220000}"/>
    <cellStyle name="Comma 7 2 2 4" xfId="1296" xr:uid="{00000000-0005-0000-0000-0000DB220000}"/>
    <cellStyle name="Comma 7 2 2 4 2" xfId="14153" xr:uid="{00000000-0005-0000-0000-0000DC220000}"/>
    <cellStyle name="Comma 7 2 2 4 3" xfId="20441" xr:uid="{00000000-0005-0000-0000-0000DD220000}"/>
    <cellStyle name="Comma 7 2 2 4 4" xfId="20442" xr:uid="{00000000-0005-0000-0000-0000DE220000}"/>
    <cellStyle name="Comma 7 2 2 5" xfId="1297" xr:uid="{00000000-0005-0000-0000-0000DF220000}"/>
    <cellStyle name="Comma 7 2 2 5 2" xfId="14154" xr:uid="{00000000-0005-0000-0000-0000E0220000}"/>
    <cellStyle name="Comma 7 2 2 5 3" xfId="20443" xr:uid="{00000000-0005-0000-0000-0000E1220000}"/>
    <cellStyle name="Comma 7 2 2 5 4" xfId="20444" xr:uid="{00000000-0005-0000-0000-0000E2220000}"/>
    <cellStyle name="Comma 7 2 2 6" xfId="14155" xr:uid="{00000000-0005-0000-0000-0000E3220000}"/>
    <cellStyle name="Comma 7 2 2 6 2" xfId="14156" xr:uid="{00000000-0005-0000-0000-0000E4220000}"/>
    <cellStyle name="Comma 7 2 2 6 3" xfId="14157" xr:uid="{00000000-0005-0000-0000-0000E5220000}"/>
    <cellStyle name="Comma 7 2 2 6 4" xfId="14158" xr:uid="{00000000-0005-0000-0000-0000E6220000}"/>
    <cellStyle name="Comma 7 2 2 6 5" xfId="14159" xr:uid="{00000000-0005-0000-0000-0000E7220000}"/>
    <cellStyle name="Comma 7 2 2 7" xfId="14160" xr:uid="{00000000-0005-0000-0000-0000E8220000}"/>
    <cellStyle name="Comma 7 2 2 8" xfId="20445" xr:uid="{00000000-0005-0000-0000-0000E9220000}"/>
    <cellStyle name="Comma 7 2 2 9" xfId="20446" xr:uid="{00000000-0005-0000-0000-0000EA220000}"/>
    <cellStyle name="Comma 7 2 3" xfId="1298" xr:uid="{00000000-0005-0000-0000-0000EB220000}"/>
    <cellStyle name="Comma 7 2 3 2" xfId="14161" xr:uid="{00000000-0005-0000-0000-0000EC220000}"/>
    <cellStyle name="Comma 7 2 3 2 2" xfId="14162" xr:uid="{00000000-0005-0000-0000-0000ED220000}"/>
    <cellStyle name="Comma 7 2 3 2 3" xfId="14163" xr:uid="{00000000-0005-0000-0000-0000EE220000}"/>
    <cellStyle name="Comma 7 2 3 2 4" xfId="14164" xr:uid="{00000000-0005-0000-0000-0000EF220000}"/>
    <cellStyle name="Comma 7 2 3 2 5" xfId="14165" xr:uid="{00000000-0005-0000-0000-0000F0220000}"/>
    <cellStyle name="Comma 7 2 3 3" xfId="14166" xr:uid="{00000000-0005-0000-0000-0000F1220000}"/>
    <cellStyle name="Comma 7 2 3 3 2" xfId="20447" xr:uid="{00000000-0005-0000-0000-0000F2220000}"/>
    <cellStyle name="Comma 7 2 3 3 3" xfId="20448" xr:uid="{00000000-0005-0000-0000-0000F3220000}"/>
    <cellStyle name="Comma 7 2 3 3 4" xfId="20449" xr:uid="{00000000-0005-0000-0000-0000F4220000}"/>
    <cellStyle name="Comma 7 2 3 4" xfId="14167" xr:uid="{00000000-0005-0000-0000-0000F5220000}"/>
    <cellStyle name="Comma 7 2 3 4 2" xfId="20450" xr:uid="{00000000-0005-0000-0000-0000F6220000}"/>
    <cellStyle name="Comma 7 2 3 4 3" xfId="20451" xr:uid="{00000000-0005-0000-0000-0000F7220000}"/>
    <cellStyle name="Comma 7 2 3 4 4" xfId="20452" xr:uid="{00000000-0005-0000-0000-0000F8220000}"/>
    <cellStyle name="Comma 7 2 3 5" xfId="20453" xr:uid="{00000000-0005-0000-0000-0000F9220000}"/>
    <cellStyle name="Comma 7 2 3 6" xfId="20454" xr:uid="{00000000-0005-0000-0000-0000FA220000}"/>
    <cellStyle name="Comma 7 2 3 7" xfId="20455" xr:uid="{00000000-0005-0000-0000-0000FB220000}"/>
    <cellStyle name="Comma 7 2 4" xfId="1299" xr:uid="{00000000-0005-0000-0000-0000FC220000}"/>
    <cellStyle name="Comma 7 2 4 2" xfId="14168" xr:uid="{00000000-0005-0000-0000-0000FD220000}"/>
    <cellStyle name="Comma 7 2 4 2 2" xfId="14169" xr:uid="{00000000-0005-0000-0000-0000FE220000}"/>
    <cellStyle name="Comma 7 2 4 2 3" xfId="14170" xr:uid="{00000000-0005-0000-0000-0000FF220000}"/>
    <cellStyle name="Comma 7 2 4 2 4" xfId="14171" xr:uid="{00000000-0005-0000-0000-000000230000}"/>
    <cellStyle name="Comma 7 2 4 2 5" xfId="14172" xr:uid="{00000000-0005-0000-0000-000001230000}"/>
    <cellStyle name="Comma 7 2 4 3" xfId="14173" xr:uid="{00000000-0005-0000-0000-000002230000}"/>
    <cellStyle name="Comma 7 2 4 3 2" xfId="20456" xr:uid="{00000000-0005-0000-0000-000003230000}"/>
    <cellStyle name="Comma 7 2 4 3 3" xfId="20457" xr:uid="{00000000-0005-0000-0000-000004230000}"/>
    <cellStyle name="Comma 7 2 4 3 4" xfId="20458" xr:uid="{00000000-0005-0000-0000-000005230000}"/>
    <cellStyle name="Comma 7 2 4 4" xfId="14174" xr:uid="{00000000-0005-0000-0000-000006230000}"/>
    <cellStyle name="Comma 7 2 4 4 2" xfId="20459" xr:uid="{00000000-0005-0000-0000-000007230000}"/>
    <cellStyle name="Comma 7 2 4 4 3" xfId="20460" xr:uid="{00000000-0005-0000-0000-000008230000}"/>
    <cellStyle name="Comma 7 2 4 4 4" xfId="20461" xr:uid="{00000000-0005-0000-0000-000009230000}"/>
    <cellStyle name="Comma 7 2 4 5" xfId="20462" xr:uid="{00000000-0005-0000-0000-00000A230000}"/>
    <cellStyle name="Comma 7 2 4 6" xfId="20463" xr:uid="{00000000-0005-0000-0000-00000B230000}"/>
    <cellStyle name="Comma 7 2 4 7" xfId="20464" xr:uid="{00000000-0005-0000-0000-00000C230000}"/>
    <cellStyle name="Comma 7 2 5" xfId="10103" xr:uid="{00000000-0005-0000-0000-00000D230000}"/>
    <cellStyle name="Comma 7 2 5 2" xfId="20465" xr:uid="{00000000-0005-0000-0000-00000E230000}"/>
    <cellStyle name="Comma 7 2 5 3" xfId="20466" xr:uid="{00000000-0005-0000-0000-00000F230000}"/>
    <cellStyle name="Comma 7 2 5 4" xfId="20467" xr:uid="{00000000-0005-0000-0000-000010230000}"/>
    <cellStyle name="Comma 7 2 6" xfId="14175" xr:uid="{00000000-0005-0000-0000-000011230000}"/>
    <cellStyle name="Comma 7 2 6 2" xfId="20468" xr:uid="{00000000-0005-0000-0000-000012230000}"/>
    <cellStyle name="Comma 7 2 6 3" xfId="20469" xr:uid="{00000000-0005-0000-0000-000013230000}"/>
    <cellStyle name="Comma 7 2 6 4" xfId="20470" xr:uid="{00000000-0005-0000-0000-000014230000}"/>
    <cellStyle name="Comma 7 2 7" xfId="14176" xr:uid="{00000000-0005-0000-0000-000015230000}"/>
    <cellStyle name="Comma 7 2 7 2" xfId="20471" xr:uid="{00000000-0005-0000-0000-000016230000}"/>
    <cellStyle name="Comma 7 2 7 3" xfId="20472" xr:uid="{00000000-0005-0000-0000-000017230000}"/>
    <cellStyle name="Comma 7 2 7 4" xfId="20473" xr:uid="{00000000-0005-0000-0000-000018230000}"/>
    <cellStyle name="Comma 7 2 8" xfId="14177" xr:uid="{00000000-0005-0000-0000-000019230000}"/>
    <cellStyle name="Comma 7 2 9" xfId="14178" xr:uid="{00000000-0005-0000-0000-00001A230000}"/>
    <cellStyle name="Comma 7 2_ตามหนี้" xfId="3032" xr:uid="{00000000-0005-0000-0000-00001B230000}"/>
    <cellStyle name="Comma 7 3" xfId="1300" xr:uid="{00000000-0005-0000-0000-00001C230000}"/>
    <cellStyle name="Comma 7 3 2" xfId="1301" xr:uid="{00000000-0005-0000-0000-00001D230000}"/>
    <cellStyle name="Comma 7 3 2 10" xfId="20474" xr:uid="{00000000-0005-0000-0000-00001E230000}"/>
    <cellStyle name="Comma 7 3 2 2" xfId="10104" xr:uid="{00000000-0005-0000-0000-00001F230000}"/>
    <cellStyle name="Comma 7 3 2 2 2" xfId="14179" xr:uid="{00000000-0005-0000-0000-000020230000}"/>
    <cellStyle name="Comma 7 3 2 2 3" xfId="20475" xr:uid="{00000000-0005-0000-0000-000021230000}"/>
    <cellStyle name="Comma 7 3 2 2 4" xfId="20476" xr:uid="{00000000-0005-0000-0000-000022230000}"/>
    <cellStyle name="Comma 7 3 2 3" xfId="10105" xr:uid="{00000000-0005-0000-0000-000023230000}"/>
    <cellStyle name="Comma 7 3 2 3 2" xfId="14180" xr:uid="{00000000-0005-0000-0000-000024230000}"/>
    <cellStyle name="Comma 7 3 2 3 3" xfId="20477" xr:uid="{00000000-0005-0000-0000-000025230000}"/>
    <cellStyle name="Comma 7 3 2 3 4" xfId="20478" xr:uid="{00000000-0005-0000-0000-000026230000}"/>
    <cellStyle name="Comma 7 3 2 4" xfId="10106" xr:uid="{00000000-0005-0000-0000-000027230000}"/>
    <cellStyle name="Comma 7 3 2 4 2" xfId="20479" xr:uid="{00000000-0005-0000-0000-000028230000}"/>
    <cellStyle name="Comma 7 3 2 4 3" xfId="20480" xr:uid="{00000000-0005-0000-0000-000029230000}"/>
    <cellStyle name="Comma 7 3 2 4 4" xfId="20481" xr:uid="{00000000-0005-0000-0000-00002A230000}"/>
    <cellStyle name="Comma 7 3 2 5" xfId="10107" xr:uid="{00000000-0005-0000-0000-00002B230000}"/>
    <cellStyle name="Comma 7 3 2 5 2" xfId="20482" xr:uid="{00000000-0005-0000-0000-00002C230000}"/>
    <cellStyle name="Comma 7 3 2 5 3" xfId="20483" xr:uid="{00000000-0005-0000-0000-00002D230000}"/>
    <cellStyle name="Comma 7 3 2 5 4" xfId="20484" xr:uid="{00000000-0005-0000-0000-00002E230000}"/>
    <cellStyle name="Comma 7 3 2 6" xfId="14181" xr:uid="{00000000-0005-0000-0000-00002F230000}"/>
    <cellStyle name="Comma 7 3 2 7" xfId="14182" xr:uid="{00000000-0005-0000-0000-000030230000}"/>
    <cellStyle name="Comma 7 3 2 8" xfId="20485" xr:uid="{00000000-0005-0000-0000-000031230000}"/>
    <cellStyle name="Comma 7 3 2 9" xfId="20486" xr:uid="{00000000-0005-0000-0000-000032230000}"/>
    <cellStyle name="Comma 7 3 3" xfId="10108" xr:uid="{00000000-0005-0000-0000-000033230000}"/>
    <cellStyle name="Comma 7 3 3 2" xfId="14183" xr:uid="{00000000-0005-0000-0000-000034230000}"/>
    <cellStyle name="Comma 7 3 3 3" xfId="20487" xr:uid="{00000000-0005-0000-0000-000035230000}"/>
    <cellStyle name="Comma 7 3 3 4" xfId="20488" xr:uid="{00000000-0005-0000-0000-000036230000}"/>
    <cellStyle name="Comma 7 3 4" xfId="10109" xr:uid="{00000000-0005-0000-0000-000037230000}"/>
    <cellStyle name="Comma 7 3 4 2" xfId="14184" xr:uid="{00000000-0005-0000-0000-000038230000}"/>
    <cellStyle name="Comma 7 3 4 3" xfId="20489" xr:uid="{00000000-0005-0000-0000-000039230000}"/>
    <cellStyle name="Comma 7 3 4 4" xfId="20490" xr:uid="{00000000-0005-0000-0000-00003A230000}"/>
    <cellStyle name="Comma 7 3 5" xfId="10110" xr:uid="{00000000-0005-0000-0000-00003B230000}"/>
    <cellStyle name="Comma 7 3 5 2" xfId="20491" xr:uid="{00000000-0005-0000-0000-00003C230000}"/>
    <cellStyle name="Comma 7 3 6" xfId="20492" xr:uid="{00000000-0005-0000-0000-00003D230000}"/>
    <cellStyle name="Comma 7 3 7" xfId="20493" xr:uid="{00000000-0005-0000-0000-00003E230000}"/>
    <cellStyle name="Comma 7 3 8" xfId="20494" xr:uid="{00000000-0005-0000-0000-00003F230000}"/>
    <cellStyle name="Comma 7 4" xfId="1302" xr:uid="{00000000-0005-0000-0000-000040230000}"/>
    <cellStyle name="Comma 7 4 10" xfId="20495" xr:uid="{00000000-0005-0000-0000-000041230000}"/>
    <cellStyle name="Comma 7 4 2" xfId="14185" xr:uid="{00000000-0005-0000-0000-000042230000}"/>
    <cellStyle name="Comma 7 4 2 2" xfId="14186" xr:uid="{00000000-0005-0000-0000-000043230000}"/>
    <cellStyle name="Comma 7 4 2 3" xfId="14187" xr:uid="{00000000-0005-0000-0000-000044230000}"/>
    <cellStyle name="Comma 7 4 2 4" xfId="14188" xr:uid="{00000000-0005-0000-0000-000045230000}"/>
    <cellStyle name="Comma 7 4 3" xfId="14189" xr:uid="{00000000-0005-0000-0000-000046230000}"/>
    <cellStyle name="Comma 7 4 4" xfId="14190" xr:uid="{00000000-0005-0000-0000-000047230000}"/>
    <cellStyle name="Comma 7 4 5" xfId="20496" xr:uid="{00000000-0005-0000-0000-000048230000}"/>
    <cellStyle name="Comma 7 4 6" xfId="20497" xr:uid="{00000000-0005-0000-0000-000049230000}"/>
    <cellStyle name="Comma 7 4 7" xfId="20498" xr:uid="{00000000-0005-0000-0000-00004A230000}"/>
    <cellStyle name="Comma 7 4 8" xfId="20499" xr:uid="{00000000-0005-0000-0000-00004B230000}"/>
    <cellStyle name="Comma 7 4 9" xfId="20500" xr:uid="{00000000-0005-0000-0000-00004C230000}"/>
    <cellStyle name="Comma 7 5" xfId="1303" xr:uid="{00000000-0005-0000-0000-00004D230000}"/>
    <cellStyle name="Comma 7 5 2" xfId="14191" xr:uid="{00000000-0005-0000-0000-00004E230000}"/>
    <cellStyle name="Comma 7 5 3" xfId="14192" xr:uid="{00000000-0005-0000-0000-00004F230000}"/>
    <cellStyle name="Comma 7 5 4" xfId="14193" xr:uid="{00000000-0005-0000-0000-000050230000}"/>
    <cellStyle name="Comma 7 5 5" xfId="20501" xr:uid="{00000000-0005-0000-0000-000051230000}"/>
    <cellStyle name="Comma 7 5 6" xfId="20502" xr:uid="{00000000-0005-0000-0000-000052230000}"/>
    <cellStyle name="Comma 7 5 7" xfId="20503" xr:uid="{00000000-0005-0000-0000-000053230000}"/>
    <cellStyle name="Comma 7 6" xfId="3033" xr:uid="{00000000-0005-0000-0000-000054230000}"/>
    <cellStyle name="Comma 7 6 2" xfId="14194" xr:uid="{00000000-0005-0000-0000-000055230000}"/>
    <cellStyle name="Comma 7 7" xfId="3034" xr:uid="{00000000-0005-0000-0000-000056230000}"/>
    <cellStyle name="Comma 7 7 2" xfId="20504" xr:uid="{00000000-0005-0000-0000-000057230000}"/>
    <cellStyle name="Comma 7 7 3" xfId="20505" xr:uid="{00000000-0005-0000-0000-000058230000}"/>
    <cellStyle name="Comma 7 7 4" xfId="20506" xr:uid="{00000000-0005-0000-0000-000059230000}"/>
    <cellStyle name="Comma 7 8" xfId="3035" xr:uid="{00000000-0005-0000-0000-00005A230000}"/>
    <cellStyle name="Comma 7 8 2" xfId="20507" xr:uid="{00000000-0005-0000-0000-00005B230000}"/>
    <cellStyle name="Comma 7 8 3" xfId="20508" xr:uid="{00000000-0005-0000-0000-00005C230000}"/>
    <cellStyle name="Comma 7 8 4" xfId="20509" xr:uid="{00000000-0005-0000-0000-00005D230000}"/>
    <cellStyle name="Comma 7 9" xfId="3036" xr:uid="{00000000-0005-0000-0000-00005E230000}"/>
    <cellStyle name="Comma 7_1มูลค่างาน..(1)" xfId="14195" xr:uid="{00000000-0005-0000-0000-00005F230000}"/>
    <cellStyle name="Comma 70" xfId="3037" xr:uid="{00000000-0005-0000-0000-000060230000}"/>
    <cellStyle name="Comma 70 2" xfId="3038" xr:uid="{00000000-0005-0000-0000-000061230000}"/>
    <cellStyle name="Comma 70 2 2" xfId="3039" xr:uid="{00000000-0005-0000-0000-000062230000}"/>
    <cellStyle name="Comma 70 2 3" xfId="3040" xr:uid="{00000000-0005-0000-0000-000063230000}"/>
    <cellStyle name="Comma 70 3" xfId="3041" xr:uid="{00000000-0005-0000-0000-000064230000}"/>
    <cellStyle name="Comma 70 3 2" xfId="3042" xr:uid="{00000000-0005-0000-0000-000065230000}"/>
    <cellStyle name="Comma 70 3 3" xfId="3043" xr:uid="{00000000-0005-0000-0000-000066230000}"/>
    <cellStyle name="Comma 70 4" xfId="3044" xr:uid="{00000000-0005-0000-0000-000067230000}"/>
    <cellStyle name="Comma 70 5" xfId="3045" xr:uid="{00000000-0005-0000-0000-000068230000}"/>
    <cellStyle name="Comma 70 6" xfId="3046" xr:uid="{00000000-0005-0000-0000-000069230000}"/>
    <cellStyle name="Comma 70 7" xfId="3047" xr:uid="{00000000-0005-0000-0000-00006A230000}"/>
    <cellStyle name="Comma 71" xfId="3048" xr:uid="{00000000-0005-0000-0000-00006B230000}"/>
    <cellStyle name="Comma 71 2" xfId="3049" xr:uid="{00000000-0005-0000-0000-00006C230000}"/>
    <cellStyle name="Comma 71 2 2" xfId="3050" xr:uid="{00000000-0005-0000-0000-00006D230000}"/>
    <cellStyle name="Comma 71 2 3" xfId="3051" xr:uid="{00000000-0005-0000-0000-00006E230000}"/>
    <cellStyle name="Comma 71 3" xfId="3052" xr:uid="{00000000-0005-0000-0000-00006F230000}"/>
    <cellStyle name="Comma 71 3 2" xfId="3053" xr:uid="{00000000-0005-0000-0000-000070230000}"/>
    <cellStyle name="Comma 71 3 3" xfId="3054" xr:uid="{00000000-0005-0000-0000-000071230000}"/>
    <cellStyle name="Comma 71 4" xfId="3055" xr:uid="{00000000-0005-0000-0000-000072230000}"/>
    <cellStyle name="Comma 71 4 2" xfId="3056" xr:uid="{00000000-0005-0000-0000-000073230000}"/>
    <cellStyle name="Comma 71 4 3" xfId="3057" xr:uid="{00000000-0005-0000-0000-000074230000}"/>
    <cellStyle name="Comma 71 5" xfId="3058" xr:uid="{00000000-0005-0000-0000-000075230000}"/>
    <cellStyle name="Comma 71 6" xfId="3059" xr:uid="{00000000-0005-0000-0000-000076230000}"/>
    <cellStyle name="Comma 71 7" xfId="3060" xr:uid="{00000000-0005-0000-0000-000077230000}"/>
    <cellStyle name="Comma 71 8" xfId="3061" xr:uid="{00000000-0005-0000-0000-000078230000}"/>
    <cellStyle name="Comma 72" xfId="3062" xr:uid="{00000000-0005-0000-0000-000079230000}"/>
    <cellStyle name="Comma 72 2" xfId="3063" xr:uid="{00000000-0005-0000-0000-00007A230000}"/>
    <cellStyle name="Comma 72 2 2" xfId="3064" xr:uid="{00000000-0005-0000-0000-00007B230000}"/>
    <cellStyle name="Comma 72 2 3" xfId="3065" xr:uid="{00000000-0005-0000-0000-00007C230000}"/>
    <cellStyle name="Comma 72 3" xfId="3066" xr:uid="{00000000-0005-0000-0000-00007D230000}"/>
    <cellStyle name="Comma 72 3 2" xfId="3067" xr:uid="{00000000-0005-0000-0000-00007E230000}"/>
    <cellStyle name="Comma 72 3 3" xfId="3068" xr:uid="{00000000-0005-0000-0000-00007F230000}"/>
    <cellStyle name="Comma 72 4" xfId="3069" xr:uid="{00000000-0005-0000-0000-000080230000}"/>
    <cellStyle name="Comma 72 4 2" xfId="3070" xr:uid="{00000000-0005-0000-0000-000081230000}"/>
    <cellStyle name="Comma 72 4 3" xfId="3071" xr:uid="{00000000-0005-0000-0000-000082230000}"/>
    <cellStyle name="Comma 72 5" xfId="3072" xr:uid="{00000000-0005-0000-0000-000083230000}"/>
    <cellStyle name="Comma 72 6" xfId="3073" xr:uid="{00000000-0005-0000-0000-000084230000}"/>
    <cellStyle name="Comma 72 7" xfId="3074" xr:uid="{00000000-0005-0000-0000-000085230000}"/>
    <cellStyle name="Comma 73" xfId="3075" xr:uid="{00000000-0005-0000-0000-000086230000}"/>
    <cellStyle name="Comma 73 2" xfId="3076" xr:uid="{00000000-0005-0000-0000-000087230000}"/>
    <cellStyle name="Comma 73 2 2" xfId="3077" xr:uid="{00000000-0005-0000-0000-000088230000}"/>
    <cellStyle name="Comma 73 2 3" xfId="3078" xr:uid="{00000000-0005-0000-0000-000089230000}"/>
    <cellStyle name="Comma 73 3" xfId="3079" xr:uid="{00000000-0005-0000-0000-00008A230000}"/>
    <cellStyle name="Comma 73 3 2" xfId="3080" xr:uid="{00000000-0005-0000-0000-00008B230000}"/>
    <cellStyle name="Comma 73 3 3" xfId="3081" xr:uid="{00000000-0005-0000-0000-00008C230000}"/>
    <cellStyle name="Comma 73 4" xfId="3082" xr:uid="{00000000-0005-0000-0000-00008D230000}"/>
    <cellStyle name="Comma 73 4 2" xfId="3083" xr:uid="{00000000-0005-0000-0000-00008E230000}"/>
    <cellStyle name="Comma 73 4 3" xfId="3084" xr:uid="{00000000-0005-0000-0000-00008F230000}"/>
    <cellStyle name="Comma 73 5" xfId="3085" xr:uid="{00000000-0005-0000-0000-000090230000}"/>
    <cellStyle name="Comma 73 6" xfId="3086" xr:uid="{00000000-0005-0000-0000-000091230000}"/>
    <cellStyle name="Comma 73 7" xfId="3087" xr:uid="{00000000-0005-0000-0000-000092230000}"/>
    <cellStyle name="Comma 74" xfId="3088" xr:uid="{00000000-0005-0000-0000-000093230000}"/>
    <cellStyle name="Comma 74 2" xfId="3089" xr:uid="{00000000-0005-0000-0000-000094230000}"/>
    <cellStyle name="Comma 74 2 2" xfId="3090" xr:uid="{00000000-0005-0000-0000-000095230000}"/>
    <cellStyle name="Comma 74 2 3" xfId="3091" xr:uid="{00000000-0005-0000-0000-000096230000}"/>
    <cellStyle name="Comma 74 3" xfId="3092" xr:uid="{00000000-0005-0000-0000-000097230000}"/>
    <cellStyle name="Comma 74 3 2" xfId="3093" xr:uid="{00000000-0005-0000-0000-000098230000}"/>
    <cellStyle name="Comma 74 3 3" xfId="3094" xr:uid="{00000000-0005-0000-0000-000099230000}"/>
    <cellStyle name="Comma 74 4" xfId="3095" xr:uid="{00000000-0005-0000-0000-00009A230000}"/>
    <cellStyle name="Comma 74 4 2" xfId="3096" xr:uid="{00000000-0005-0000-0000-00009B230000}"/>
    <cellStyle name="Comma 74 4 3" xfId="3097" xr:uid="{00000000-0005-0000-0000-00009C230000}"/>
    <cellStyle name="Comma 74 5" xfId="3098" xr:uid="{00000000-0005-0000-0000-00009D230000}"/>
    <cellStyle name="Comma 74 6" xfId="3099" xr:uid="{00000000-0005-0000-0000-00009E230000}"/>
    <cellStyle name="Comma 74 7" xfId="3100" xr:uid="{00000000-0005-0000-0000-00009F230000}"/>
    <cellStyle name="Comma 75" xfId="3101" xr:uid="{00000000-0005-0000-0000-0000A0230000}"/>
    <cellStyle name="Comma 75 2" xfId="3102" xr:uid="{00000000-0005-0000-0000-0000A1230000}"/>
    <cellStyle name="Comma 75 2 2" xfId="3103" xr:uid="{00000000-0005-0000-0000-0000A2230000}"/>
    <cellStyle name="Comma 75 2 3" xfId="3104" xr:uid="{00000000-0005-0000-0000-0000A3230000}"/>
    <cellStyle name="Comma 75 3" xfId="3105" xr:uid="{00000000-0005-0000-0000-0000A4230000}"/>
    <cellStyle name="Comma 75 3 2" xfId="3106" xr:uid="{00000000-0005-0000-0000-0000A5230000}"/>
    <cellStyle name="Comma 75 3 3" xfId="3107" xr:uid="{00000000-0005-0000-0000-0000A6230000}"/>
    <cellStyle name="Comma 75 4" xfId="3108" xr:uid="{00000000-0005-0000-0000-0000A7230000}"/>
    <cellStyle name="Comma 75 4 2" xfId="3109" xr:uid="{00000000-0005-0000-0000-0000A8230000}"/>
    <cellStyle name="Comma 75 4 3" xfId="3110" xr:uid="{00000000-0005-0000-0000-0000A9230000}"/>
    <cellStyle name="Comma 75 5" xfId="3111" xr:uid="{00000000-0005-0000-0000-0000AA230000}"/>
    <cellStyle name="Comma 75 6" xfId="3112" xr:uid="{00000000-0005-0000-0000-0000AB230000}"/>
    <cellStyle name="Comma 75 7" xfId="3113" xr:uid="{00000000-0005-0000-0000-0000AC230000}"/>
    <cellStyle name="Comma 76" xfId="3114" xr:uid="{00000000-0005-0000-0000-0000AD230000}"/>
    <cellStyle name="Comma 76 2" xfId="3115" xr:uid="{00000000-0005-0000-0000-0000AE230000}"/>
    <cellStyle name="Comma 76 2 2" xfId="3116" xr:uid="{00000000-0005-0000-0000-0000AF230000}"/>
    <cellStyle name="Comma 76 2 3" xfId="3117" xr:uid="{00000000-0005-0000-0000-0000B0230000}"/>
    <cellStyle name="Comma 76 3" xfId="3118" xr:uid="{00000000-0005-0000-0000-0000B1230000}"/>
    <cellStyle name="Comma 76 3 2" xfId="3119" xr:uid="{00000000-0005-0000-0000-0000B2230000}"/>
    <cellStyle name="Comma 76 3 3" xfId="3120" xr:uid="{00000000-0005-0000-0000-0000B3230000}"/>
    <cellStyle name="Comma 76 4" xfId="3121" xr:uid="{00000000-0005-0000-0000-0000B4230000}"/>
    <cellStyle name="Comma 76 4 2" xfId="3122" xr:uid="{00000000-0005-0000-0000-0000B5230000}"/>
    <cellStyle name="Comma 76 4 3" xfId="3123" xr:uid="{00000000-0005-0000-0000-0000B6230000}"/>
    <cellStyle name="Comma 76 5" xfId="3124" xr:uid="{00000000-0005-0000-0000-0000B7230000}"/>
    <cellStyle name="Comma 76 6" xfId="3125" xr:uid="{00000000-0005-0000-0000-0000B8230000}"/>
    <cellStyle name="Comma 76 7" xfId="3126" xr:uid="{00000000-0005-0000-0000-0000B9230000}"/>
    <cellStyle name="Comma 77" xfId="3127" xr:uid="{00000000-0005-0000-0000-0000BA230000}"/>
    <cellStyle name="Comma 77 2" xfId="3128" xr:uid="{00000000-0005-0000-0000-0000BB230000}"/>
    <cellStyle name="Comma 77 2 2" xfId="3129" xr:uid="{00000000-0005-0000-0000-0000BC230000}"/>
    <cellStyle name="Comma 77 2 3" xfId="3130" xr:uid="{00000000-0005-0000-0000-0000BD230000}"/>
    <cellStyle name="Comma 77 3" xfId="3131" xr:uid="{00000000-0005-0000-0000-0000BE230000}"/>
    <cellStyle name="Comma 77 3 2" xfId="3132" xr:uid="{00000000-0005-0000-0000-0000BF230000}"/>
    <cellStyle name="Comma 77 3 3" xfId="3133" xr:uid="{00000000-0005-0000-0000-0000C0230000}"/>
    <cellStyle name="Comma 77 4" xfId="3134" xr:uid="{00000000-0005-0000-0000-0000C1230000}"/>
    <cellStyle name="Comma 77 4 2" xfId="3135" xr:uid="{00000000-0005-0000-0000-0000C2230000}"/>
    <cellStyle name="Comma 77 4 3" xfId="3136" xr:uid="{00000000-0005-0000-0000-0000C3230000}"/>
    <cellStyle name="Comma 77 5" xfId="3137" xr:uid="{00000000-0005-0000-0000-0000C4230000}"/>
    <cellStyle name="Comma 77 6" xfId="3138" xr:uid="{00000000-0005-0000-0000-0000C5230000}"/>
    <cellStyle name="Comma 77 7" xfId="3139" xr:uid="{00000000-0005-0000-0000-0000C6230000}"/>
    <cellStyle name="Comma 78" xfId="3140" xr:uid="{00000000-0005-0000-0000-0000C7230000}"/>
    <cellStyle name="Comma 78 2" xfId="3141" xr:uid="{00000000-0005-0000-0000-0000C8230000}"/>
    <cellStyle name="Comma 78 2 2" xfId="3142" xr:uid="{00000000-0005-0000-0000-0000C9230000}"/>
    <cellStyle name="Comma 78 2 3" xfId="3143" xr:uid="{00000000-0005-0000-0000-0000CA230000}"/>
    <cellStyle name="Comma 78 3" xfId="3144" xr:uid="{00000000-0005-0000-0000-0000CB230000}"/>
    <cellStyle name="Comma 78 3 2" xfId="3145" xr:uid="{00000000-0005-0000-0000-0000CC230000}"/>
    <cellStyle name="Comma 78 3 3" xfId="3146" xr:uid="{00000000-0005-0000-0000-0000CD230000}"/>
    <cellStyle name="Comma 78 4" xfId="3147" xr:uid="{00000000-0005-0000-0000-0000CE230000}"/>
    <cellStyle name="Comma 78 5" xfId="3148" xr:uid="{00000000-0005-0000-0000-0000CF230000}"/>
    <cellStyle name="Comma 78 6" xfId="3149" xr:uid="{00000000-0005-0000-0000-0000D0230000}"/>
    <cellStyle name="Comma 79" xfId="3150" xr:uid="{00000000-0005-0000-0000-0000D1230000}"/>
    <cellStyle name="Comma 79 2" xfId="3151" xr:uid="{00000000-0005-0000-0000-0000D2230000}"/>
    <cellStyle name="Comma 79 2 2" xfId="3152" xr:uid="{00000000-0005-0000-0000-0000D3230000}"/>
    <cellStyle name="Comma 79 2 3" xfId="3153" xr:uid="{00000000-0005-0000-0000-0000D4230000}"/>
    <cellStyle name="Comma 79 3" xfId="3154" xr:uid="{00000000-0005-0000-0000-0000D5230000}"/>
    <cellStyle name="Comma 79 3 2" xfId="3155" xr:uid="{00000000-0005-0000-0000-0000D6230000}"/>
    <cellStyle name="Comma 79 3 3" xfId="3156" xr:uid="{00000000-0005-0000-0000-0000D7230000}"/>
    <cellStyle name="Comma 79 4" xfId="3157" xr:uid="{00000000-0005-0000-0000-0000D8230000}"/>
    <cellStyle name="Comma 79 5" xfId="3158" xr:uid="{00000000-0005-0000-0000-0000D9230000}"/>
    <cellStyle name="Comma 79 6" xfId="3159" xr:uid="{00000000-0005-0000-0000-0000DA230000}"/>
    <cellStyle name="Comma 8" xfId="1304" xr:uid="{00000000-0005-0000-0000-0000DB230000}"/>
    <cellStyle name="Comma 8 10" xfId="20510" xr:uid="{00000000-0005-0000-0000-0000DC230000}"/>
    <cellStyle name="Comma 8 11" xfId="20511" xr:uid="{00000000-0005-0000-0000-0000DD230000}"/>
    <cellStyle name="Comma 8 2" xfId="1305" xr:uid="{00000000-0005-0000-0000-0000DE230000}"/>
    <cellStyle name="Comma 8 2 10" xfId="3160" xr:uid="{00000000-0005-0000-0000-0000DF230000}"/>
    <cellStyle name="Comma 8 2 11" xfId="20512" xr:uid="{00000000-0005-0000-0000-0000E0230000}"/>
    <cellStyle name="Comma 8 2 2" xfId="3161" xr:uid="{00000000-0005-0000-0000-0000E1230000}"/>
    <cellStyle name="Comma 8 2 2 2" xfId="3162" xr:uid="{00000000-0005-0000-0000-0000E2230000}"/>
    <cellStyle name="Comma 8 2 2 2 2" xfId="3163" xr:uid="{00000000-0005-0000-0000-0000E3230000}"/>
    <cellStyle name="Comma 8 2 2 2 2 2" xfId="3164" xr:uid="{00000000-0005-0000-0000-0000E4230000}"/>
    <cellStyle name="Comma 8 2 2 2 2 3" xfId="3165" xr:uid="{00000000-0005-0000-0000-0000E5230000}"/>
    <cellStyle name="Comma 8 2 2 2 3" xfId="3166" xr:uid="{00000000-0005-0000-0000-0000E6230000}"/>
    <cellStyle name="Comma 8 2 2 2 3 2" xfId="3167" xr:uid="{00000000-0005-0000-0000-0000E7230000}"/>
    <cellStyle name="Comma 8 2 2 2 3 3" xfId="3168" xr:uid="{00000000-0005-0000-0000-0000E8230000}"/>
    <cellStyle name="Comma 8 2 2 2 4" xfId="3169" xr:uid="{00000000-0005-0000-0000-0000E9230000}"/>
    <cellStyle name="Comma 8 2 2 2 4 2" xfId="3170" xr:uid="{00000000-0005-0000-0000-0000EA230000}"/>
    <cellStyle name="Comma 8 2 2 2 4 3" xfId="3171" xr:uid="{00000000-0005-0000-0000-0000EB230000}"/>
    <cellStyle name="Comma 8 2 2 2 5" xfId="3172" xr:uid="{00000000-0005-0000-0000-0000EC230000}"/>
    <cellStyle name="Comma 8 2 2 2 6" xfId="3173" xr:uid="{00000000-0005-0000-0000-0000ED230000}"/>
    <cellStyle name="Comma 8 2 2 2 7" xfId="3174" xr:uid="{00000000-0005-0000-0000-0000EE230000}"/>
    <cellStyle name="Comma 8 2 2 3" xfId="3175" xr:uid="{00000000-0005-0000-0000-0000EF230000}"/>
    <cellStyle name="Comma 8 2 2 3 2" xfId="3176" xr:uid="{00000000-0005-0000-0000-0000F0230000}"/>
    <cellStyle name="Comma 8 2 2 3 3" xfId="3177" xr:uid="{00000000-0005-0000-0000-0000F1230000}"/>
    <cellStyle name="Comma 8 2 2 4" xfId="3178" xr:uid="{00000000-0005-0000-0000-0000F2230000}"/>
    <cellStyle name="Comma 8 2 2 4 2" xfId="3179" xr:uid="{00000000-0005-0000-0000-0000F3230000}"/>
    <cellStyle name="Comma 8 2 2 4 3" xfId="3180" xr:uid="{00000000-0005-0000-0000-0000F4230000}"/>
    <cellStyle name="Comma 8 2 2 5" xfId="3181" xr:uid="{00000000-0005-0000-0000-0000F5230000}"/>
    <cellStyle name="Comma 8 2 2 5 2" xfId="3182" xr:uid="{00000000-0005-0000-0000-0000F6230000}"/>
    <cellStyle name="Comma 8 2 2 5 3" xfId="3183" xr:uid="{00000000-0005-0000-0000-0000F7230000}"/>
    <cellStyle name="Comma 8 2 2 6" xfId="3184" xr:uid="{00000000-0005-0000-0000-0000F8230000}"/>
    <cellStyle name="Comma 8 2 2 7" xfId="3185" xr:uid="{00000000-0005-0000-0000-0000F9230000}"/>
    <cellStyle name="Comma 8 2 2 8" xfId="3186" xr:uid="{00000000-0005-0000-0000-0000FA230000}"/>
    <cellStyle name="Comma 8 2 3" xfId="3187" xr:uid="{00000000-0005-0000-0000-0000FB230000}"/>
    <cellStyle name="Comma 8 2 3 2" xfId="3188" xr:uid="{00000000-0005-0000-0000-0000FC230000}"/>
    <cellStyle name="Comma 8 2 3 2 2" xfId="3189" xr:uid="{00000000-0005-0000-0000-0000FD230000}"/>
    <cellStyle name="Comma 8 2 3 2 3" xfId="3190" xr:uid="{00000000-0005-0000-0000-0000FE230000}"/>
    <cellStyle name="Comma 8 2 3 3" xfId="3191" xr:uid="{00000000-0005-0000-0000-0000FF230000}"/>
    <cellStyle name="Comma 8 2 3 3 2" xfId="3192" xr:uid="{00000000-0005-0000-0000-000000240000}"/>
    <cellStyle name="Comma 8 2 3 3 3" xfId="3193" xr:uid="{00000000-0005-0000-0000-000001240000}"/>
    <cellStyle name="Comma 8 2 3 4" xfId="3194" xr:uid="{00000000-0005-0000-0000-000002240000}"/>
    <cellStyle name="Comma 8 2 3 4 2" xfId="3195" xr:uid="{00000000-0005-0000-0000-000003240000}"/>
    <cellStyle name="Comma 8 2 3 4 3" xfId="3196" xr:uid="{00000000-0005-0000-0000-000004240000}"/>
    <cellStyle name="Comma 8 2 3 5" xfId="3197" xr:uid="{00000000-0005-0000-0000-000005240000}"/>
    <cellStyle name="Comma 8 2 3 6" xfId="3198" xr:uid="{00000000-0005-0000-0000-000006240000}"/>
    <cellStyle name="Comma 8 2 3 7" xfId="3199" xr:uid="{00000000-0005-0000-0000-000007240000}"/>
    <cellStyle name="Comma 8 2 4" xfId="3200" xr:uid="{00000000-0005-0000-0000-000008240000}"/>
    <cellStyle name="Comma 8 2 4 2" xfId="3201" xr:uid="{00000000-0005-0000-0000-000009240000}"/>
    <cellStyle name="Comma 8 2 4 3" xfId="3202" xr:uid="{00000000-0005-0000-0000-00000A240000}"/>
    <cellStyle name="Comma 8 2 5" xfId="3203" xr:uid="{00000000-0005-0000-0000-00000B240000}"/>
    <cellStyle name="Comma 8 2 5 2" xfId="3204" xr:uid="{00000000-0005-0000-0000-00000C240000}"/>
    <cellStyle name="Comma 8 2 5 3" xfId="3205" xr:uid="{00000000-0005-0000-0000-00000D240000}"/>
    <cellStyle name="Comma 8 2 6" xfId="3206" xr:uid="{00000000-0005-0000-0000-00000E240000}"/>
    <cellStyle name="Comma 8 2 6 2" xfId="3207" xr:uid="{00000000-0005-0000-0000-00000F240000}"/>
    <cellStyle name="Comma 8 2 6 3" xfId="3208" xr:uid="{00000000-0005-0000-0000-000010240000}"/>
    <cellStyle name="Comma 8 2 7" xfId="3209" xr:uid="{00000000-0005-0000-0000-000011240000}"/>
    <cellStyle name="Comma 8 2 7 2" xfId="3210" xr:uid="{00000000-0005-0000-0000-000012240000}"/>
    <cellStyle name="Comma 8 2 7 3" xfId="3211" xr:uid="{00000000-0005-0000-0000-000013240000}"/>
    <cellStyle name="Comma 8 2 8" xfId="3212" xr:uid="{00000000-0005-0000-0000-000014240000}"/>
    <cellStyle name="Comma 8 2 9" xfId="3213" xr:uid="{00000000-0005-0000-0000-000015240000}"/>
    <cellStyle name="Comma 8 3" xfId="1306" xr:uid="{00000000-0005-0000-0000-000016240000}"/>
    <cellStyle name="Comma 8 3 2" xfId="14196" xr:uid="{00000000-0005-0000-0000-000017240000}"/>
    <cellStyle name="Comma 8 3 2 2" xfId="14197" xr:uid="{00000000-0005-0000-0000-000018240000}"/>
    <cellStyle name="Comma 8 3 2 3" xfId="14198" xr:uid="{00000000-0005-0000-0000-000019240000}"/>
    <cellStyle name="Comma 8 3 2 4" xfId="14199" xr:uid="{00000000-0005-0000-0000-00001A240000}"/>
    <cellStyle name="Comma 8 3 2 5" xfId="20513" xr:uid="{00000000-0005-0000-0000-00001B240000}"/>
    <cellStyle name="Comma 8 3 2 6" xfId="20514" xr:uid="{00000000-0005-0000-0000-00001C240000}"/>
    <cellStyle name="Comma 8 3 3" xfId="14200" xr:uid="{00000000-0005-0000-0000-00001D240000}"/>
    <cellStyle name="Comma 8 3 4" xfId="14201" xr:uid="{00000000-0005-0000-0000-00001E240000}"/>
    <cellStyle name="Comma 8 3 5" xfId="14202" xr:uid="{00000000-0005-0000-0000-00001F240000}"/>
    <cellStyle name="Comma 8 3 6" xfId="14203" xr:uid="{00000000-0005-0000-0000-000020240000}"/>
    <cellStyle name="Comma 8 4" xfId="1307" xr:uid="{00000000-0005-0000-0000-000021240000}"/>
    <cellStyle name="Comma 8 4 2" xfId="10111" xr:uid="{00000000-0005-0000-0000-000022240000}"/>
    <cellStyle name="Comma 8 4 2 2" xfId="20515" xr:uid="{00000000-0005-0000-0000-000023240000}"/>
    <cellStyle name="Comma 8 4 2 3" xfId="20516" xr:uid="{00000000-0005-0000-0000-000024240000}"/>
    <cellStyle name="Comma 8 4 2 4" xfId="20517" xr:uid="{00000000-0005-0000-0000-000025240000}"/>
    <cellStyle name="Comma 8 4 2 5" xfId="20518" xr:uid="{00000000-0005-0000-0000-000026240000}"/>
    <cellStyle name="Comma 8 4 3" xfId="10112" xr:uid="{00000000-0005-0000-0000-000027240000}"/>
    <cellStyle name="Comma 8 4 3 2" xfId="20519" xr:uid="{00000000-0005-0000-0000-000028240000}"/>
    <cellStyle name="Comma 8 4 3 3" xfId="20520" xr:uid="{00000000-0005-0000-0000-000029240000}"/>
    <cellStyle name="Comma 8 4 3 4" xfId="20521" xr:uid="{00000000-0005-0000-0000-00002A240000}"/>
    <cellStyle name="Comma 8 4 4" xfId="10113" xr:uid="{00000000-0005-0000-0000-00002B240000}"/>
    <cellStyle name="Comma 8 4 4 2" xfId="20522" xr:uid="{00000000-0005-0000-0000-00002C240000}"/>
    <cellStyle name="Comma 8 4 4 3" xfId="20523" xr:uid="{00000000-0005-0000-0000-00002D240000}"/>
    <cellStyle name="Comma 8 4 4 4" xfId="20524" xr:uid="{00000000-0005-0000-0000-00002E240000}"/>
    <cellStyle name="Comma 8 4 5" xfId="10114" xr:uid="{00000000-0005-0000-0000-00002F240000}"/>
    <cellStyle name="Comma 8 4 5 2" xfId="20525" xr:uid="{00000000-0005-0000-0000-000030240000}"/>
    <cellStyle name="Comma 8 4 6" xfId="14204" xr:uid="{00000000-0005-0000-0000-000031240000}"/>
    <cellStyle name="Comma 8 4 7" xfId="20526" xr:uid="{00000000-0005-0000-0000-000032240000}"/>
    <cellStyle name="Comma 8 4 8" xfId="20527" xr:uid="{00000000-0005-0000-0000-000033240000}"/>
    <cellStyle name="Comma 8 5" xfId="10115" xr:uid="{00000000-0005-0000-0000-000034240000}"/>
    <cellStyle name="Comma 8 5 2" xfId="20528" xr:uid="{00000000-0005-0000-0000-000035240000}"/>
    <cellStyle name="Comma 8 5 3" xfId="20529" xr:uid="{00000000-0005-0000-0000-000036240000}"/>
    <cellStyle name="Comma 8 5 4" xfId="20530" xr:uid="{00000000-0005-0000-0000-000037240000}"/>
    <cellStyle name="Comma 8 6" xfId="10116" xr:uid="{00000000-0005-0000-0000-000038240000}"/>
    <cellStyle name="Comma 8 6 2" xfId="20531" xr:uid="{00000000-0005-0000-0000-000039240000}"/>
    <cellStyle name="Comma 8 7" xfId="10117" xr:uid="{00000000-0005-0000-0000-00003A240000}"/>
    <cellStyle name="Comma 8 7 2" xfId="20532" xr:uid="{00000000-0005-0000-0000-00003B240000}"/>
    <cellStyle name="Comma 8 8" xfId="10118" xr:uid="{00000000-0005-0000-0000-00003C240000}"/>
    <cellStyle name="Comma 8 8 2" xfId="20533" xr:uid="{00000000-0005-0000-0000-00003D240000}"/>
    <cellStyle name="Comma 8 9" xfId="14205" xr:uid="{00000000-0005-0000-0000-00003E240000}"/>
    <cellStyle name="Comma 8_payment ขั้นบันได" xfId="14206" xr:uid="{00000000-0005-0000-0000-00003F240000}"/>
    <cellStyle name="Comma 80" xfId="3214" xr:uid="{00000000-0005-0000-0000-000040240000}"/>
    <cellStyle name="Comma 81" xfId="3215" xr:uid="{00000000-0005-0000-0000-000041240000}"/>
    <cellStyle name="Comma 82" xfId="3216" xr:uid="{00000000-0005-0000-0000-000042240000}"/>
    <cellStyle name="Comma 83" xfId="3217" xr:uid="{00000000-0005-0000-0000-000043240000}"/>
    <cellStyle name="Comma 83 2" xfId="3218" xr:uid="{00000000-0005-0000-0000-000044240000}"/>
    <cellStyle name="Comma 84" xfId="3219" xr:uid="{00000000-0005-0000-0000-000045240000}"/>
    <cellStyle name="Comma 84 2" xfId="3220" xr:uid="{00000000-0005-0000-0000-000046240000}"/>
    <cellStyle name="Comma 85" xfId="3221" xr:uid="{00000000-0005-0000-0000-000047240000}"/>
    <cellStyle name="Comma 86" xfId="3222" xr:uid="{00000000-0005-0000-0000-000048240000}"/>
    <cellStyle name="Comma 87" xfId="3223" xr:uid="{00000000-0005-0000-0000-000049240000}"/>
    <cellStyle name="Comma 88" xfId="3224" xr:uid="{00000000-0005-0000-0000-00004A240000}"/>
    <cellStyle name="Comma 89" xfId="10119" xr:uid="{00000000-0005-0000-0000-00004B240000}"/>
    <cellStyle name="Comma 89 2" xfId="14207" xr:uid="{00000000-0005-0000-0000-00004C240000}"/>
    <cellStyle name="Comma 9" xfId="1308" xr:uid="{00000000-0005-0000-0000-00004D240000}"/>
    <cellStyle name="Comma 9 10" xfId="14208" xr:uid="{00000000-0005-0000-0000-00004E240000}"/>
    <cellStyle name="Comma 9 11" xfId="14209" xr:uid="{00000000-0005-0000-0000-00004F240000}"/>
    <cellStyle name="Comma 9 12" xfId="14210" xr:uid="{00000000-0005-0000-0000-000050240000}"/>
    <cellStyle name="Comma 9 13" xfId="20534" xr:uid="{00000000-0005-0000-0000-000051240000}"/>
    <cellStyle name="Comma 9 2" xfId="1309" xr:uid="{00000000-0005-0000-0000-000052240000}"/>
    <cellStyle name="Comma 9 2 10" xfId="3225" xr:uid="{00000000-0005-0000-0000-000053240000}"/>
    <cellStyle name="Comma 9 2 11" xfId="3226" xr:uid="{00000000-0005-0000-0000-000054240000}"/>
    <cellStyle name="Comma 9 2 2" xfId="1310" xr:uid="{00000000-0005-0000-0000-000055240000}"/>
    <cellStyle name="Comma 9 2 2 2" xfId="3227" xr:uid="{00000000-0005-0000-0000-000056240000}"/>
    <cellStyle name="Comma 9 2 2 2 2" xfId="3228" xr:uid="{00000000-0005-0000-0000-000057240000}"/>
    <cellStyle name="Comma 9 2 2 2 2 2" xfId="3229" xr:uid="{00000000-0005-0000-0000-000058240000}"/>
    <cellStyle name="Comma 9 2 2 2 2 3" xfId="3230" xr:uid="{00000000-0005-0000-0000-000059240000}"/>
    <cellStyle name="Comma 9 2 2 2 3" xfId="3231" xr:uid="{00000000-0005-0000-0000-00005A240000}"/>
    <cellStyle name="Comma 9 2 2 2 3 2" xfId="3232" xr:uid="{00000000-0005-0000-0000-00005B240000}"/>
    <cellStyle name="Comma 9 2 2 2 3 3" xfId="3233" xr:uid="{00000000-0005-0000-0000-00005C240000}"/>
    <cellStyle name="Comma 9 2 2 2 4" xfId="3234" xr:uid="{00000000-0005-0000-0000-00005D240000}"/>
    <cellStyle name="Comma 9 2 2 2 4 2" xfId="3235" xr:uid="{00000000-0005-0000-0000-00005E240000}"/>
    <cellStyle name="Comma 9 2 2 2 4 3" xfId="3236" xr:uid="{00000000-0005-0000-0000-00005F240000}"/>
    <cellStyle name="Comma 9 2 2 2 5" xfId="3237" xr:uid="{00000000-0005-0000-0000-000060240000}"/>
    <cellStyle name="Comma 9 2 2 2 6" xfId="3238" xr:uid="{00000000-0005-0000-0000-000061240000}"/>
    <cellStyle name="Comma 9 2 2 2 7" xfId="3239" xr:uid="{00000000-0005-0000-0000-000062240000}"/>
    <cellStyle name="Comma 9 2 2 3" xfId="3240" xr:uid="{00000000-0005-0000-0000-000063240000}"/>
    <cellStyle name="Comma 9 2 2 3 2" xfId="3241" xr:uid="{00000000-0005-0000-0000-000064240000}"/>
    <cellStyle name="Comma 9 2 2 3 3" xfId="3242" xr:uid="{00000000-0005-0000-0000-000065240000}"/>
    <cellStyle name="Comma 9 2 2 4" xfId="3243" xr:uid="{00000000-0005-0000-0000-000066240000}"/>
    <cellStyle name="Comma 9 2 2 4 2" xfId="3244" xr:uid="{00000000-0005-0000-0000-000067240000}"/>
    <cellStyle name="Comma 9 2 2 4 3" xfId="3245" xr:uid="{00000000-0005-0000-0000-000068240000}"/>
    <cellStyle name="Comma 9 2 2 5" xfId="3246" xr:uid="{00000000-0005-0000-0000-000069240000}"/>
    <cellStyle name="Comma 9 2 2 5 2" xfId="3247" xr:uid="{00000000-0005-0000-0000-00006A240000}"/>
    <cellStyle name="Comma 9 2 2 5 3" xfId="3248" xr:uid="{00000000-0005-0000-0000-00006B240000}"/>
    <cellStyle name="Comma 9 2 2 6" xfId="3249" xr:uid="{00000000-0005-0000-0000-00006C240000}"/>
    <cellStyle name="Comma 9 2 2 7" xfId="3250" xr:uid="{00000000-0005-0000-0000-00006D240000}"/>
    <cellStyle name="Comma 9 2 2 8" xfId="3251" xr:uid="{00000000-0005-0000-0000-00006E240000}"/>
    <cellStyle name="Comma 9 2 3" xfId="3252" xr:uid="{00000000-0005-0000-0000-00006F240000}"/>
    <cellStyle name="Comma 9 2 3 2" xfId="14211" xr:uid="{00000000-0005-0000-0000-000070240000}"/>
    <cellStyle name="Comma 9 2 3 3" xfId="14212" xr:uid="{00000000-0005-0000-0000-000071240000}"/>
    <cellStyle name="Comma 9 2 3 4" xfId="14213" xr:uid="{00000000-0005-0000-0000-000072240000}"/>
    <cellStyle name="Comma 9 2 3 5" xfId="20535" xr:uid="{00000000-0005-0000-0000-000073240000}"/>
    <cellStyle name="Comma 9 2 4" xfId="3253" xr:uid="{00000000-0005-0000-0000-000074240000}"/>
    <cellStyle name="Comma 9 2 4 2" xfId="3254" xr:uid="{00000000-0005-0000-0000-000075240000}"/>
    <cellStyle name="Comma 9 2 4 2 2" xfId="3255" xr:uid="{00000000-0005-0000-0000-000076240000}"/>
    <cellStyle name="Comma 9 2 4 2 3" xfId="3256" xr:uid="{00000000-0005-0000-0000-000077240000}"/>
    <cellStyle name="Comma 9 2 4 3" xfId="3257" xr:uid="{00000000-0005-0000-0000-000078240000}"/>
    <cellStyle name="Comma 9 2 4 3 2" xfId="3258" xr:uid="{00000000-0005-0000-0000-000079240000}"/>
    <cellStyle name="Comma 9 2 4 3 3" xfId="3259" xr:uid="{00000000-0005-0000-0000-00007A240000}"/>
    <cellStyle name="Comma 9 2 4 4" xfId="3260" xr:uid="{00000000-0005-0000-0000-00007B240000}"/>
    <cellStyle name="Comma 9 2 4 4 2" xfId="3261" xr:uid="{00000000-0005-0000-0000-00007C240000}"/>
    <cellStyle name="Comma 9 2 4 4 3" xfId="3262" xr:uid="{00000000-0005-0000-0000-00007D240000}"/>
    <cellStyle name="Comma 9 2 4 5" xfId="3263" xr:uid="{00000000-0005-0000-0000-00007E240000}"/>
    <cellStyle name="Comma 9 2 4 6" xfId="3264" xr:uid="{00000000-0005-0000-0000-00007F240000}"/>
    <cellStyle name="Comma 9 2 4 7" xfId="3265" xr:uid="{00000000-0005-0000-0000-000080240000}"/>
    <cellStyle name="Comma 9 2 5" xfId="3266" xr:uid="{00000000-0005-0000-0000-000081240000}"/>
    <cellStyle name="Comma 9 2 5 2" xfId="3267" xr:uid="{00000000-0005-0000-0000-000082240000}"/>
    <cellStyle name="Comma 9 2 5 3" xfId="3268" xr:uid="{00000000-0005-0000-0000-000083240000}"/>
    <cellStyle name="Comma 9 2 6" xfId="3269" xr:uid="{00000000-0005-0000-0000-000084240000}"/>
    <cellStyle name="Comma 9 2 6 2" xfId="3270" xr:uid="{00000000-0005-0000-0000-000085240000}"/>
    <cellStyle name="Comma 9 2 6 3" xfId="3271" xr:uid="{00000000-0005-0000-0000-000086240000}"/>
    <cellStyle name="Comma 9 2 7" xfId="3272" xr:uid="{00000000-0005-0000-0000-000087240000}"/>
    <cellStyle name="Comma 9 2 7 2" xfId="3273" xr:uid="{00000000-0005-0000-0000-000088240000}"/>
    <cellStyle name="Comma 9 2 7 3" xfId="3274" xr:uid="{00000000-0005-0000-0000-000089240000}"/>
    <cellStyle name="Comma 9 2 8" xfId="3275" xr:uid="{00000000-0005-0000-0000-00008A240000}"/>
    <cellStyle name="Comma 9 2 8 2" xfId="3276" xr:uid="{00000000-0005-0000-0000-00008B240000}"/>
    <cellStyle name="Comma 9 2 8 3" xfId="3277" xr:uid="{00000000-0005-0000-0000-00008C240000}"/>
    <cellStyle name="Comma 9 2 9" xfId="3278" xr:uid="{00000000-0005-0000-0000-00008D240000}"/>
    <cellStyle name="Comma 9 3" xfId="1311" xr:uid="{00000000-0005-0000-0000-00008E240000}"/>
    <cellStyle name="Comma 9 3 2" xfId="3279" xr:uid="{00000000-0005-0000-0000-00008F240000}"/>
    <cellStyle name="Comma 9 3 2 2" xfId="3280" xr:uid="{00000000-0005-0000-0000-000090240000}"/>
    <cellStyle name="Comma 9 3 2 2 2" xfId="3281" xr:uid="{00000000-0005-0000-0000-000091240000}"/>
    <cellStyle name="Comma 9 3 2 2 3" xfId="3282" xr:uid="{00000000-0005-0000-0000-000092240000}"/>
    <cellStyle name="Comma 9 3 2 3" xfId="3283" xr:uid="{00000000-0005-0000-0000-000093240000}"/>
    <cellStyle name="Comma 9 3 2 3 2" xfId="3284" xr:uid="{00000000-0005-0000-0000-000094240000}"/>
    <cellStyle name="Comma 9 3 2 3 3" xfId="3285" xr:uid="{00000000-0005-0000-0000-000095240000}"/>
    <cellStyle name="Comma 9 3 2 4" xfId="3286" xr:uid="{00000000-0005-0000-0000-000096240000}"/>
    <cellStyle name="Comma 9 3 2 4 2" xfId="3287" xr:uid="{00000000-0005-0000-0000-000097240000}"/>
    <cellStyle name="Comma 9 3 2 4 3" xfId="3288" xr:uid="{00000000-0005-0000-0000-000098240000}"/>
    <cellStyle name="Comma 9 3 2 5" xfId="3289" xr:uid="{00000000-0005-0000-0000-000099240000}"/>
    <cellStyle name="Comma 9 3 2 6" xfId="3290" xr:uid="{00000000-0005-0000-0000-00009A240000}"/>
    <cellStyle name="Comma 9 3 2 7" xfId="3291" xr:uid="{00000000-0005-0000-0000-00009B240000}"/>
    <cellStyle name="Comma 9 3 2 8" xfId="14214" xr:uid="{00000000-0005-0000-0000-00009C240000}"/>
    <cellStyle name="Comma 9 3 3" xfId="3292" xr:uid="{00000000-0005-0000-0000-00009D240000}"/>
    <cellStyle name="Comma 9 3 3 2" xfId="3293" xr:uid="{00000000-0005-0000-0000-00009E240000}"/>
    <cellStyle name="Comma 9 3 3 3" xfId="3294" xr:uid="{00000000-0005-0000-0000-00009F240000}"/>
    <cellStyle name="Comma 9 3 3 4" xfId="20536" xr:uid="{00000000-0005-0000-0000-0000A0240000}"/>
    <cellStyle name="Comma 9 3 3 5" xfId="20537" xr:uid="{00000000-0005-0000-0000-0000A1240000}"/>
    <cellStyle name="Comma 9 3 4" xfId="3295" xr:uid="{00000000-0005-0000-0000-0000A2240000}"/>
    <cellStyle name="Comma 9 3 4 2" xfId="3296" xr:uid="{00000000-0005-0000-0000-0000A3240000}"/>
    <cellStyle name="Comma 9 3 4 3" xfId="3297" xr:uid="{00000000-0005-0000-0000-0000A4240000}"/>
    <cellStyle name="Comma 9 3 4 4" xfId="20538" xr:uid="{00000000-0005-0000-0000-0000A5240000}"/>
    <cellStyle name="Comma 9 3 5" xfId="3298" xr:uid="{00000000-0005-0000-0000-0000A6240000}"/>
    <cellStyle name="Comma 9 3 5 2" xfId="3299" xr:uid="{00000000-0005-0000-0000-0000A7240000}"/>
    <cellStyle name="Comma 9 3 5 3" xfId="3300" xr:uid="{00000000-0005-0000-0000-0000A8240000}"/>
    <cellStyle name="Comma 9 3 6" xfId="3301" xr:uid="{00000000-0005-0000-0000-0000A9240000}"/>
    <cellStyle name="Comma 9 3 7" xfId="3302" xr:uid="{00000000-0005-0000-0000-0000AA240000}"/>
    <cellStyle name="Comma 9 3 8" xfId="3303" xr:uid="{00000000-0005-0000-0000-0000AB240000}"/>
    <cellStyle name="Comma 9 4" xfId="1312" xr:uid="{00000000-0005-0000-0000-0000AC240000}"/>
    <cellStyle name="Comma 9 4 2" xfId="14215" xr:uid="{00000000-0005-0000-0000-0000AD240000}"/>
    <cellStyle name="Comma 9 4 3" xfId="14216" xr:uid="{00000000-0005-0000-0000-0000AE240000}"/>
    <cellStyle name="Comma 9 4 4" xfId="14217" xr:uid="{00000000-0005-0000-0000-0000AF240000}"/>
    <cellStyle name="Comma 9 4 5" xfId="20539" xr:uid="{00000000-0005-0000-0000-0000B0240000}"/>
    <cellStyle name="Comma 9 4 6" xfId="20540" xr:uid="{00000000-0005-0000-0000-0000B1240000}"/>
    <cellStyle name="Comma 9 4 7" xfId="20541" xr:uid="{00000000-0005-0000-0000-0000B2240000}"/>
    <cellStyle name="Comma 9 5" xfId="1313" xr:uid="{00000000-0005-0000-0000-0000B3240000}"/>
    <cellStyle name="Comma 9 5 2" xfId="14218" xr:uid="{00000000-0005-0000-0000-0000B4240000}"/>
    <cellStyle name="Comma 9 5 3" xfId="14219" xr:uid="{00000000-0005-0000-0000-0000B5240000}"/>
    <cellStyle name="Comma 9 5 4" xfId="14220" xr:uid="{00000000-0005-0000-0000-0000B6240000}"/>
    <cellStyle name="Comma 9 5 5" xfId="20542" xr:uid="{00000000-0005-0000-0000-0000B7240000}"/>
    <cellStyle name="Comma 9 5 6" xfId="20543" xr:uid="{00000000-0005-0000-0000-0000B8240000}"/>
    <cellStyle name="Comma 9 5 7" xfId="20544" xr:uid="{00000000-0005-0000-0000-0000B9240000}"/>
    <cellStyle name="Comma 9 6" xfId="14221" xr:uid="{00000000-0005-0000-0000-0000BA240000}"/>
    <cellStyle name="Comma 9 6 2" xfId="20545" xr:uid="{00000000-0005-0000-0000-0000BB240000}"/>
    <cellStyle name="Comma 9 6 3" xfId="20546" xr:uid="{00000000-0005-0000-0000-0000BC240000}"/>
    <cellStyle name="Comma 9 6 4" xfId="20547" xr:uid="{00000000-0005-0000-0000-0000BD240000}"/>
    <cellStyle name="Comma 9 7" xfId="14222" xr:uid="{00000000-0005-0000-0000-0000BE240000}"/>
    <cellStyle name="Comma 9 7 2" xfId="20548" xr:uid="{00000000-0005-0000-0000-0000BF240000}"/>
    <cellStyle name="Comma 9 7 3" xfId="20549" xr:uid="{00000000-0005-0000-0000-0000C0240000}"/>
    <cellStyle name="Comma 9 7 4" xfId="20550" xr:uid="{00000000-0005-0000-0000-0000C1240000}"/>
    <cellStyle name="Comma 9 8" xfId="14223" xr:uid="{00000000-0005-0000-0000-0000C2240000}"/>
    <cellStyle name="Comma 9 8 2" xfId="20551" xr:uid="{00000000-0005-0000-0000-0000C3240000}"/>
    <cellStyle name="Comma 9 8 3" xfId="20552" xr:uid="{00000000-0005-0000-0000-0000C4240000}"/>
    <cellStyle name="Comma 9 8 4" xfId="20553" xr:uid="{00000000-0005-0000-0000-0000C5240000}"/>
    <cellStyle name="Comma 9 9" xfId="14224" xr:uid="{00000000-0005-0000-0000-0000C6240000}"/>
    <cellStyle name="Comma 90" xfId="10680" xr:uid="{00000000-0005-0000-0000-0000C7240000}"/>
    <cellStyle name="Comma 90 2" xfId="14225" xr:uid="{00000000-0005-0000-0000-0000C8240000}"/>
    <cellStyle name="Comma 90 3" xfId="14226" xr:uid="{00000000-0005-0000-0000-0000C9240000}"/>
    <cellStyle name="Comma 91" xfId="14227" xr:uid="{00000000-0005-0000-0000-0000CA240000}"/>
    <cellStyle name="Comma 91 2" xfId="14228" xr:uid="{00000000-0005-0000-0000-0000CB240000}"/>
    <cellStyle name="Comma 91 3" xfId="14229" xr:uid="{00000000-0005-0000-0000-0000CC240000}"/>
    <cellStyle name="Comma 91 4" xfId="14230" xr:uid="{00000000-0005-0000-0000-0000CD240000}"/>
    <cellStyle name="Comma 91 5" xfId="14231" xr:uid="{00000000-0005-0000-0000-0000CE240000}"/>
    <cellStyle name="Comma 92" xfId="14232" xr:uid="{00000000-0005-0000-0000-0000CF240000}"/>
    <cellStyle name="Comma 93" xfId="14233" xr:uid="{00000000-0005-0000-0000-0000D0240000}"/>
    <cellStyle name="Comma 94" xfId="17653" xr:uid="{00000000-0005-0000-0000-0000D1240000}"/>
    <cellStyle name="Comma 95" xfId="20554" xr:uid="{00000000-0005-0000-0000-0000D2240000}"/>
    <cellStyle name="Comma 96" xfId="20555" xr:uid="{00000000-0005-0000-0000-0000D3240000}"/>
    <cellStyle name="Comma 97" xfId="20556" xr:uid="{00000000-0005-0000-0000-0000D4240000}"/>
    <cellStyle name="comma zerodec" xfId="1314" xr:uid="{00000000-0005-0000-0000-0000D5240000}"/>
    <cellStyle name="comma zerodec 2" xfId="14234" xr:uid="{00000000-0005-0000-0000-0000D6240000}"/>
    <cellStyle name="comma zerodec 3" xfId="14235" xr:uid="{00000000-0005-0000-0000-0000D7240000}"/>
    <cellStyle name="Comma_Sheet1" xfId="2107" xr:uid="{00000000-0005-0000-0000-0000D8240000}"/>
    <cellStyle name="Comma0" xfId="1315" xr:uid="{00000000-0005-0000-0000-0000D9240000}"/>
    <cellStyle name="Comma0 2" xfId="1316" xr:uid="{00000000-0005-0000-0000-0000DA240000}"/>
    <cellStyle name="Comma0 2 2" xfId="20557" xr:uid="{00000000-0005-0000-0000-0000DB240000}"/>
    <cellStyle name="Comma0 3" xfId="20558" xr:uid="{00000000-0005-0000-0000-0000DC240000}"/>
    <cellStyle name="Comma0 4" xfId="20559" xr:uid="{00000000-0005-0000-0000-0000DD240000}"/>
    <cellStyle name="Comma0 5" xfId="20560" xr:uid="{00000000-0005-0000-0000-0000DE240000}"/>
    <cellStyle name="Copied" xfId="14236" xr:uid="{00000000-0005-0000-0000-0000DF240000}"/>
    <cellStyle name="Curren - Style1" xfId="1317" xr:uid="{00000000-0005-0000-0000-0000E0240000}"/>
    <cellStyle name="Curren - Style3" xfId="14237" xr:uid="{00000000-0005-0000-0000-0000E1240000}"/>
    <cellStyle name="Curren - Style4" xfId="14238" xr:uid="{00000000-0005-0000-0000-0000E2240000}"/>
    <cellStyle name="Currency [00]" xfId="1318" xr:uid="{00000000-0005-0000-0000-0000E3240000}"/>
    <cellStyle name="Currency [00] 2" xfId="14239" xr:uid="{00000000-0005-0000-0000-0000E4240000}"/>
    <cellStyle name="Currency 0" xfId="1319" xr:uid="{00000000-0005-0000-0000-0000E5240000}"/>
    <cellStyle name="Currency 2" xfId="1320" xr:uid="{00000000-0005-0000-0000-0000E6240000}"/>
    <cellStyle name="Currency 2 2" xfId="1321" xr:uid="{00000000-0005-0000-0000-0000E7240000}"/>
    <cellStyle name="Currency 2 2 2" xfId="14240" xr:uid="{00000000-0005-0000-0000-0000E8240000}"/>
    <cellStyle name="Currency 2 2 3" xfId="14241" xr:uid="{00000000-0005-0000-0000-0000E9240000}"/>
    <cellStyle name="Currency 2 2 4" xfId="14242" xr:uid="{00000000-0005-0000-0000-0000EA240000}"/>
    <cellStyle name="Currency 2 3" xfId="14243" xr:uid="{00000000-0005-0000-0000-0000EB240000}"/>
    <cellStyle name="Currency 2 4" xfId="14244" xr:uid="{00000000-0005-0000-0000-0000EC240000}"/>
    <cellStyle name="Currency 2 5" xfId="14245" xr:uid="{00000000-0005-0000-0000-0000ED240000}"/>
    <cellStyle name="Currency 2 6" xfId="14246" xr:uid="{00000000-0005-0000-0000-0000EE240000}"/>
    <cellStyle name="Currency 2 7" xfId="14247" xr:uid="{00000000-0005-0000-0000-0000EF240000}"/>
    <cellStyle name="Currency 2 8" xfId="20561" xr:uid="{00000000-0005-0000-0000-0000F0240000}"/>
    <cellStyle name="Currency 3" xfId="1322" xr:uid="{00000000-0005-0000-0000-0000F1240000}"/>
    <cellStyle name="Currency 3 2" xfId="10120" xr:uid="{00000000-0005-0000-0000-0000F2240000}"/>
    <cellStyle name="Currency 3 2 2" xfId="20562" xr:uid="{00000000-0005-0000-0000-0000F3240000}"/>
    <cellStyle name="Currency 3 3" xfId="14248" xr:uid="{00000000-0005-0000-0000-0000F4240000}"/>
    <cellStyle name="Currency 3 3 2" xfId="20563" xr:uid="{00000000-0005-0000-0000-0000F5240000}"/>
    <cellStyle name="Currency 3 4" xfId="14249" xr:uid="{00000000-0005-0000-0000-0000F6240000}"/>
    <cellStyle name="Currency 3 4 2" xfId="20564" xr:uid="{00000000-0005-0000-0000-0000F7240000}"/>
    <cellStyle name="Currency 3 5" xfId="14250" xr:uid="{00000000-0005-0000-0000-0000F8240000}"/>
    <cellStyle name="Currency 3 6" xfId="14251" xr:uid="{00000000-0005-0000-0000-0000F9240000}"/>
    <cellStyle name="Currency 4" xfId="14252" xr:uid="{00000000-0005-0000-0000-0000FA240000}"/>
    <cellStyle name="Currency 5" xfId="14253" xr:uid="{00000000-0005-0000-0000-0000FB240000}"/>
    <cellStyle name="Currency 6" xfId="20565" xr:uid="{00000000-0005-0000-0000-0000FC240000}"/>
    <cellStyle name="Currency0" xfId="1323" xr:uid="{00000000-0005-0000-0000-0000FD240000}"/>
    <cellStyle name="Currency0 2" xfId="1324" xr:uid="{00000000-0005-0000-0000-0000FE240000}"/>
    <cellStyle name="Currency0 2 2" xfId="20566" xr:uid="{00000000-0005-0000-0000-0000FF240000}"/>
    <cellStyle name="Currency0 3" xfId="20567" xr:uid="{00000000-0005-0000-0000-000000250000}"/>
    <cellStyle name="Currency0 4" xfId="20568" xr:uid="{00000000-0005-0000-0000-000001250000}"/>
    <cellStyle name="Currency0 5" xfId="20569" xr:uid="{00000000-0005-0000-0000-000002250000}"/>
    <cellStyle name="Currency1" xfId="1325" xr:uid="{00000000-0005-0000-0000-000003250000}"/>
    <cellStyle name="Currency1 2" xfId="14254" xr:uid="{00000000-0005-0000-0000-000004250000}"/>
    <cellStyle name="Currency1 3" xfId="14255" xr:uid="{00000000-0005-0000-0000-000005250000}"/>
    <cellStyle name="cy [0]_ChartMacro" xfId="1326" xr:uid="{00000000-0005-0000-0000-000006250000}"/>
    <cellStyle name="DarkBlueOutline" xfId="1327" xr:uid="{00000000-0005-0000-0000-000007250000}"/>
    <cellStyle name="DarkBlueOutline 2" xfId="20570" xr:uid="{00000000-0005-0000-0000-000008250000}"/>
    <cellStyle name="DarkBlueOutlineYellow" xfId="1328" xr:uid="{00000000-0005-0000-0000-000009250000}"/>
    <cellStyle name="DarkBlueOutlineYellow 2" xfId="20571" xr:uid="{00000000-0005-0000-0000-00000A250000}"/>
    <cellStyle name="DATA (new)" xfId="1329" xr:uid="{00000000-0005-0000-0000-00000B250000}"/>
    <cellStyle name="DATA (new) 2" xfId="14256" xr:uid="{00000000-0005-0000-0000-00000C250000}"/>
    <cellStyle name="DATA (new) 2 2" xfId="20572" xr:uid="{00000000-0005-0000-0000-00000D250000}"/>
    <cellStyle name="DATA (new) 3" xfId="14257" xr:uid="{00000000-0005-0000-0000-00000E250000}"/>
    <cellStyle name="DATA (new) 3 2" xfId="20573" xr:uid="{00000000-0005-0000-0000-00000F250000}"/>
    <cellStyle name="DATA (new) 4" xfId="14258" xr:uid="{00000000-0005-0000-0000-000010250000}"/>
    <cellStyle name="DATA (new) 4 2" xfId="20574" xr:uid="{00000000-0005-0000-0000-000011250000}"/>
    <cellStyle name="DATA (new) 5" xfId="14259" xr:uid="{00000000-0005-0000-0000-000012250000}"/>
    <cellStyle name="DATA (new) 6" xfId="14260" xr:uid="{00000000-0005-0000-0000-000013250000}"/>
    <cellStyle name="Date" xfId="1330" xr:uid="{00000000-0005-0000-0000-000014250000}"/>
    <cellStyle name="Date 2" xfId="1331" xr:uid="{00000000-0005-0000-0000-000015250000}"/>
    <cellStyle name="Date 2 2" xfId="14261" xr:uid="{00000000-0005-0000-0000-000016250000}"/>
    <cellStyle name="Date 2 3" xfId="14262" xr:uid="{00000000-0005-0000-0000-000017250000}"/>
    <cellStyle name="Date 2 4" xfId="14263" xr:uid="{00000000-0005-0000-0000-000018250000}"/>
    <cellStyle name="Date 2 5" xfId="14264" xr:uid="{00000000-0005-0000-0000-000019250000}"/>
    <cellStyle name="Date 2 6" xfId="20575" xr:uid="{00000000-0005-0000-0000-00001A250000}"/>
    <cellStyle name="Date 2 7" xfId="20576" xr:uid="{00000000-0005-0000-0000-00001B250000}"/>
    <cellStyle name="Date 2 8" xfId="20577" xr:uid="{00000000-0005-0000-0000-00001C250000}"/>
    <cellStyle name="Date 3" xfId="20578" xr:uid="{00000000-0005-0000-0000-00001D250000}"/>
    <cellStyle name="Date 4" xfId="20579" xr:uid="{00000000-0005-0000-0000-00001E250000}"/>
    <cellStyle name="Date 5" xfId="20580" xr:uid="{00000000-0005-0000-0000-00001F250000}"/>
    <cellStyle name="Date 6" xfId="20581" xr:uid="{00000000-0005-0000-0000-000020250000}"/>
    <cellStyle name="Date 7" xfId="20582" xr:uid="{00000000-0005-0000-0000-000021250000}"/>
    <cellStyle name="Date 8" xfId="20583" xr:uid="{00000000-0005-0000-0000-000022250000}"/>
    <cellStyle name="Date Aligned" xfId="1332" xr:uid="{00000000-0005-0000-0000-000023250000}"/>
    <cellStyle name="Date Short" xfId="1333" xr:uid="{00000000-0005-0000-0000-000024250000}"/>
    <cellStyle name="Date_USW" xfId="1334" xr:uid="{00000000-0005-0000-0000-000025250000}"/>
    <cellStyle name="DATEA" xfId="20584" xr:uid="{00000000-0005-0000-0000-000026250000}"/>
    <cellStyle name="Days" xfId="1335" xr:uid="{00000000-0005-0000-0000-000027250000}"/>
    <cellStyle name="Days 2" xfId="20585" xr:uid="{00000000-0005-0000-0000-000028250000}"/>
    <cellStyle name="DELTA" xfId="1336" xr:uid="{00000000-0005-0000-0000-000029250000}"/>
    <cellStyle name="DELTA 2" xfId="14265" xr:uid="{00000000-0005-0000-0000-00002A250000}"/>
    <cellStyle name="Dezimal [0]_35ERI8T2gbIEMixb4v26icuOo" xfId="14266" xr:uid="{00000000-0005-0000-0000-00002B250000}"/>
    <cellStyle name="Dezimal_35ERI8T2gbIEMixb4v26icuOo" xfId="14267" xr:uid="{00000000-0005-0000-0000-00002C250000}"/>
    <cellStyle name="Dollar (zero dec)" xfId="1337" xr:uid="{00000000-0005-0000-0000-00002D250000}"/>
    <cellStyle name="Dollar (zero dec) 2" xfId="14268" xr:uid="{00000000-0005-0000-0000-00002E250000}"/>
    <cellStyle name="Dollar (zero dec) 3" xfId="14269" xr:uid="{00000000-0005-0000-0000-00002F250000}"/>
    <cellStyle name="Dollars" xfId="1338" xr:uid="{00000000-0005-0000-0000-000030250000}"/>
    <cellStyle name="Dollars(0)" xfId="1339" xr:uid="{00000000-0005-0000-0000-000031250000}"/>
    <cellStyle name="Dotted Line" xfId="1340" xr:uid="{00000000-0005-0000-0000-000032250000}"/>
    <cellStyle name="Dotted Line 2" xfId="14270" xr:uid="{00000000-0005-0000-0000-000033250000}"/>
    <cellStyle name="Dotted Line 3" xfId="14271" xr:uid="{00000000-0005-0000-0000-000034250000}"/>
    <cellStyle name="Dotted Line 4" xfId="14272" xr:uid="{00000000-0005-0000-0000-000035250000}"/>
    <cellStyle name="Dotted Line 5" xfId="14273" xr:uid="{00000000-0005-0000-0000-000036250000}"/>
    <cellStyle name="Dotted Line 6" xfId="14274" xr:uid="{00000000-0005-0000-0000-000037250000}"/>
    <cellStyle name="Dotted Line 7" xfId="14275" xr:uid="{00000000-0005-0000-0000-000038250000}"/>
    <cellStyle name="Dotted Line 8" xfId="14276" xr:uid="{00000000-0005-0000-0000-000039250000}"/>
    <cellStyle name="Dotted Line 9" xfId="14277" xr:uid="{00000000-0005-0000-0000-00003A250000}"/>
    <cellStyle name="ency [0]_CAPEX94" xfId="1341" xr:uid="{00000000-0005-0000-0000-00003B250000}"/>
    <cellStyle name="ency_laroux_8" xfId="1342" xr:uid="{00000000-0005-0000-0000-00003C250000}"/>
    <cellStyle name="Enghead" xfId="14278" xr:uid="{00000000-0005-0000-0000-00003D250000}"/>
    <cellStyle name="Enter Currency (0)" xfId="1343" xr:uid="{00000000-0005-0000-0000-00003E250000}"/>
    <cellStyle name="Enter Currency (0) 2" xfId="14279" xr:uid="{00000000-0005-0000-0000-00003F250000}"/>
    <cellStyle name="Enter Currency (2)" xfId="1344" xr:uid="{00000000-0005-0000-0000-000040250000}"/>
    <cellStyle name="Enter Units (0)" xfId="1345" xr:uid="{00000000-0005-0000-0000-000041250000}"/>
    <cellStyle name="Enter Units (0) 2" xfId="14280" xr:uid="{00000000-0005-0000-0000-000042250000}"/>
    <cellStyle name="Enter Units (1)" xfId="1346" xr:uid="{00000000-0005-0000-0000-000043250000}"/>
    <cellStyle name="Enter Units (2)" xfId="1347" xr:uid="{00000000-0005-0000-0000-000044250000}"/>
    <cellStyle name="Entered" xfId="14281" xr:uid="{00000000-0005-0000-0000-000045250000}"/>
    <cellStyle name="Euro" xfId="1348" xr:uid="{00000000-0005-0000-0000-000046250000}"/>
    <cellStyle name="Euro 2" xfId="1349" xr:uid="{00000000-0005-0000-0000-000047250000}"/>
    <cellStyle name="Euro 2 2" xfId="20586" xr:uid="{00000000-0005-0000-0000-000048250000}"/>
    <cellStyle name="Euro 3" xfId="20587" xr:uid="{00000000-0005-0000-0000-000049250000}"/>
    <cellStyle name="evision Log" xfId="20588" xr:uid="{00000000-0005-0000-0000-00004A250000}"/>
    <cellStyle name="EX94_laroux_1_laroux" xfId="1350" xr:uid="{00000000-0005-0000-0000-00004B250000}"/>
    <cellStyle name="Excel Built-in Comma" xfId="1351" xr:uid="{00000000-0005-0000-0000-00004C250000}"/>
    <cellStyle name="Excel Built-in Normal" xfId="14282" xr:uid="{00000000-0005-0000-0000-00004D250000}"/>
    <cellStyle name="Excel Built-in Percent" xfId="14283" xr:uid="{00000000-0005-0000-0000-00004E250000}"/>
    <cellStyle name="Excel_BuiltIn_Comma 1" xfId="1352" xr:uid="{00000000-0005-0000-0000-00004F250000}"/>
    <cellStyle name="Explanatory Text 10" xfId="20589" xr:uid="{00000000-0005-0000-0000-000050250000}"/>
    <cellStyle name="Explanatory Text 11" xfId="20590" xr:uid="{00000000-0005-0000-0000-000051250000}"/>
    <cellStyle name="Explanatory Text 12" xfId="20591" xr:uid="{00000000-0005-0000-0000-000052250000}"/>
    <cellStyle name="Explanatory Text 13" xfId="20592" xr:uid="{00000000-0005-0000-0000-000053250000}"/>
    <cellStyle name="Explanatory Text 14" xfId="20593" xr:uid="{00000000-0005-0000-0000-000054250000}"/>
    <cellStyle name="Explanatory Text 15" xfId="20594" xr:uid="{00000000-0005-0000-0000-000055250000}"/>
    <cellStyle name="Explanatory Text 2" xfId="1353" xr:uid="{00000000-0005-0000-0000-000056250000}"/>
    <cellStyle name="Explanatory Text 2 10" xfId="20595" xr:uid="{00000000-0005-0000-0000-000057250000}"/>
    <cellStyle name="Explanatory Text 2 11" xfId="20596" xr:uid="{00000000-0005-0000-0000-000058250000}"/>
    <cellStyle name="Explanatory Text 2 12" xfId="20597" xr:uid="{00000000-0005-0000-0000-000059250000}"/>
    <cellStyle name="Explanatory Text 2 13" xfId="20598" xr:uid="{00000000-0005-0000-0000-00005A250000}"/>
    <cellStyle name="Explanatory Text 2 14" xfId="20599" xr:uid="{00000000-0005-0000-0000-00005B250000}"/>
    <cellStyle name="Explanatory Text 2 15" xfId="20600" xr:uid="{00000000-0005-0000-0000-00005C250000}"/>
    <cellStyle name="Explanatory Text 2 2" xfId="20601" xr:uid="{00000000-0005-0000-0000-00005D250000}"/>
    <cellStyle name="Explanatory Text 2 3" xfId="20602" xr:uid="{00000000-0005-0000-0000-00005E250000}"/>
    <cellStyle name="Explanatory Text 2 4" xfId="20603" xr:uid="{00000000-0005-0000-0000-00005F250000}"/>
    <cellStyle name="Explanatory Text 2 5" xfId="20604" xr:uid="{00000000-0005-0000-0000-000060250000}"/>
    <cellStyle name="Explanatory Text 2 6" xfId="20605" xr:uid="{00000000-0005-0000-0000-000061250000}"/>
    <cellStyle name="Explanatory Text 2 7" xfId="20606" xr:uid="{00000000-0005-0000-0000-000062250000}"/>
    <cellStyle name="Explanatory Text 2 8" xfId="20607" xr:uid="{00000000-0005-0000-0000-000063250000}"/>
    <cellStyle name="Explanatory Text 2 9" xfId="20608" xr:uid="{00000000-0005-0000-0000-000064250000}"/>
    <cellStyle name="Explanatory Text 3" xfId="1354" xr:uid="{00000000-0005-0000-0000-000065250000}"/>
    <cellStyle name="Explanatory Text 4" xfId="20609" xr:uid="{00000000-0005-0000-0000-000066250000}"/>
    <cellStyle name="Explanatory Text 5" xfId="20610" xr:uid="{00000000-0005-0000-0000-000067250000}"/>
    <cellStyle name="Explanatory Text 6" xfId="20611" xr:uid="{00000000-0005-0000-0000-000068250000}"/>
    <cellStyle name="Explanatory Text 7" xfId="20612" xr:uid="{00000000-0005-0000-0000-000069250000}"/>
    <cellStyle name="Explanatory Text 8" xfId="20613" xr:uid="{00000000-0005-0000-0000-00006A250000}"/>
    <cellStyle name="Explanatory Text 9" xfId="20614" xr:uid="{00000000-0005-0000-0000-00006B250000}"/>
    <cellStyle name="F2" xfId="1355" xr:uid="{00000000-0005-0000-0000-00006C250000}"/>
    <cellStyle name="F2 2" xfId="20615" xr:uid="{00000000-0005-0000-0000-00006D250000}"/>
    <cellStyle name="F3" xfId="1356" xr:uid="{00000000-0005-0000-0000-00006E250000}"/>
    <cellStyle name="F3 2" xfId="20616" xr:uid="{00000000-0005-0000-0000-00006F250000}"/>
    <cellStyle name="F4" xfId="1357" xr:uid="{00000000-0005-0000-0000-000070250000}"/>
    <cellStyle name="F4 2" xfId="20617" xr:uid="{00000000-0005-0000-0000-000071250000}"/>
    <cellStyle name="F5" xfId="1358" xr:uid="{00000000-0005-0000-0000-000072250000}"/>
    <cellStyle name="F5 2" xfId="20618" xr:uid="{00000000-0005-0000-0000-000073250000}"/>
    <cellStyle name="F6" xfId="1359" xr:uid="{00000000-0005-0000-0000-000074250000}"/>
    <cellStyle name="F6 2" xfId="20619" xr:uid="{00000000-0005-0000-0000-000075250000}"/>
    <cellStyle name="F7" xfId="1360" xr:uid="{00000000-0005-0000-0000-000076250000}"/>
    <cellStyle name="F7 2" xfId="20620" xr:uid="{00000000-0005-0000-0000-000077250000}"/>
    <cellStyle name="F8" xfId="1361" xr:uid="{00000000-0005-0000-0000-000078250000}"/>
    <cellStyle name="F8 2" xfId="20621" xr:uid="{00000000-0005-0000-0000-000079250000}"/>
    <cellStyle name="Fixed" xfId="1362" xr:uid="{00000000-0005-0000-0000-00007A250000}"/>
    <cellStyle name="Fixed 2" xfId="14284" xr:uid="{00000000-0005-0000-0000-00007B250000}"/>
    <cellStyle name="Fixed 3" xfId="20622" xr:uid="{00000000-0005-0000-0000-00007C250000}"/>
    <cellStyle name="Fixed 4" xfId="20623" xr:uid="{00000000-0005-0000-0000-00007D250000}"/>
    <cellStyle name="Fixed 5" xfId="20624" xr:uid="{00000000-0005-0000-0000-00007E250000}"/>
    <cellStyle name="Fixed 6" xfId="20625" xr:uid="{00000000-0005-0000-0000-00007F250000}"/>
    <cellStyle name="Fixed 7" xfId="20626" xr:uid="{00000000-0005-0000-0000-000080250000}"/>
    <cellStyle name="Fixed 8" xfId="20627" xr:uid="{00000000-0005-0000-0000-000081250000}"/>
    <cellStyle name="Footnote" xfId="1363" xr:uid="{00000000-0005-0000-0000-000082250000}"/>
    <cellStyle name="g,bos]ydxitdyo" xfId="1364" xr:uid="{00000000-0005-0000-0000-000083250000}"/>
    <cellStyle name="g,bos]ydxitdyo 1" xfId="20628" xr:uid="{00000000-0005-0000-0000-000084250000}"/>
    <cellStyle name="g,bos]ydxitdyo 10" xfId="14285" xr:uid="{00000000-0005-0000-0000-000085250000}"/>
    <cellStyle name="g,bos]ydxitdyo 10 2" xfId="20629" xr:uid="{00000000-0005-0000-0000-000086250000}"/>
    <cellStyle name="g,bos]ydxitdyo 10 3" xfId="20630" xr:uid="{00000000-0005-0000-0000-000087250000}"/>
    <cellStyle name="g,bos]ydxitdyo 10 4" xfId="20631" xr:uid="{00000000-0005-0000-0000-000088250000}"/>
    <cellStyle name="g,bos]ydxitdyo 11" xfId="14286" xr:uid="{00000000-0005-0000-0000-000089250000}"/>
    <cellStyle name="g,bos]ydxitdyo 11 2" xfId="20632" xr:uid="{00000000-0005-0000-0000-00008A250000}"/>
    <cellStyle name="g,bos]ydxitdyo 11 3" xfId="20633" xr:uid="{00000000-0005-0000-0000-00008B250000}"/>
    <cellStyle name="g,bos]ydxitdyo 11 4" xfId="20634" xr:uid="{00000000-0005-0000-0000-00008C250000}"/>
    <cellStyle name="g,bos]ydxitdyo 12" xfId="14287" xr:uid="{00000000-0005-0000-0000-00008D250000}"/>
    <cellStyle name="g,bos]ydxitdyo 12 2" xfId="20635" xr:uid="{00000000-0005-0000-0000-00008E250000}"/>
    <cellStyle name="g,bos]ydxitdyo 12 3" xfId="20636" xr:uid="{00000000-0005-0000-0000-00008F250000}"/>
    <cellStyle name="g,bos]ydxitdyo 12 4" xfId="20637" xr:uid="{00000000-0005-0000-0000-000090250000}"/>
    <cellStyle name="g,bos]ydxitdyo 13" xfId="14288" xr:uid="{00000000-0005-0000-0000-000091250000}"/>
    <cellStyle name="g,bos]ydxitdyo 13 2" xfId="20638" xr:uid="{00000000-0005-0000-0000-000092250000}"/>
    <cellStyle name="g,bos]ydxitdyo 13 3" xfId="20639" xr:uid="{00000000-0005-0000-0000-000093250000}"/>
    <cellStyle name="g,bos]ydxitdyo 13 4" xfId="20640" xr:uid="{00000000-0005-0000-0000-000094250000}"/>
    <cellStyle name="g,bos]ydxitdyo 14" xfId="14289" xr:uid="{00000000-0005-0000-0000-000095250000}"/>
    <cellStyle name="g,bos]ydxitdyo 14 2" xfId="20641" xr:uid="{00000000-0005-0000-0000-000096250000}"/>
    <cellStyle name="g,bos]ydxitdyo 14 3" xfId="20642" xr:uid="{00000000-0005-0000-0000-000097250000}"/>
    <cellStyle name="g,bos]ydxitdyo 14 4" xfId="20643" xr:uid="{00000000-0005-0000-0000-000098250000}"/>
    <cellStyle name="g,bos]ydxitdyo 15" xfId="14290" xr:uid="{00000000-0005-0000-0000-000099250000}"/>
    <cellStyle name="g,bos]ydxitdyo 15 2" xfId="20644" xr:uid="{00000000-0005-0000-0000-00009A250000}"/>
    <cellStyle name="g,bos]ydxitdyo 15 3" xfId="20645" xr:uid="{00000000-0005-0000-0000-00009B250000}"/>
    <cellStyle name="g,bos]ydxitdyo 15 4" xfId="20646" xr:uid="{00000000-0005-0000-0000-00009C250000}"/>
    <cellStyle name="g,bos]ydxitdyo 16" xfId="14291" xr:uid="{00000000-0005-0000-0000-00009D250000}"/>
    <cellStyle name="g,bos]ydxitdyo 16 2" xfId="20647" xr:uid="{00000000-0005-0000-0000-00009E250000}"/>
    <cellStyle name="g,bos]ydxitdyo 16 3" xfId="20648" xr:uid="{00000000-0005-0000-0000-00009F250000}"/>
    <cellStyle name="g,bos]ydxitdyo 17" xfId="20649" xr:uid="{00000000-0005-0000-0000-0000A0250000}"/>
    <cellStyle name="g,bos]ydxitdyo 17 2" xfId="20650" xr:uid="{00000000-0005-0000-0000-0000A1250000}"/>
    <cellStyle name="g,bos]ydxitdyo 17 3" xfId="20651" xr:uid="{00000000-0005-0000-0000-0000A2250000}"/>
    <cellStyle name="g,bos]ydxitdyo 18" xfId="20652" xr:uid="{00000000-0005-0000-0000-0000A3250000}"/>
    <cellStyle name="g,bos]ydxitdyo 19" xfId="20653" xr:uid="{00000000-0005-0000-0000-0000A4250000}"/>
    <cellStyle name="g,bos]ydxitdyo 2" xfId="1365" xr:uid="{00000000-0005-0000-0000-0000A5250000}"/>
    <cellStyle name="g,bos]ydxitdyo 2 10" xfId="20654" xr:uid="{00000000-0005-0000-0000-0000A6250000}"/>
    <cellStyle name="g,bos]ydxitdyo 2 2" xfId="14292" xr:uid="{00000000-0005-0000-0000-0000A7250000}"/>
    <cellStyle name="g,bos]ydxitdyo 2 2 2" xfId="14293" xr:uid="{00000000-0005-0000-0000-0000A8250000}"/>
    <cellStyle name="g,bos]ydxitdyo 2 2 2 2" xfId="20655" xr:uid="{00000000-0005-0000-0000-0000A9250000}"/>
    <cellStyle name="g,bos]ydxitdyo 2 2 2 3" xfId="20656" xr:uid="{00000000-0005-0000-0000-0000AA250000}"/>
    <cellStyle name="g,bos]ydxitdyo 2 2 2 4" xfId="20657" xr:uid="{00000000-0005-0000-0000-0000AB250000}"/>
    <cellStyle name="g,bos]ydxitdyo 2 2 3" xfId="14294" xr:uid="{00000000-0005-0000-0000-0000AC250000}"/>
    <cellStyle name="g,bos]ydxitdyo 2 2 3 2" xfId="20658" xr:uid="{00000000-0005-0000-0000-0000AD250000}"/>
    <cellStyle name="g,bos]ydxitdyo 2 2 3 3" xfId="20659" xr:uid="{00000000-0005-0000-0000-0000AE250000}"/>
    <cellStyle name="g,bos]ydxitdyo 2 2 3 4" xfId="20660" xr:uid="{00000000-0005-0000-0000-0000AF250000}"/>
    <cellStyle name="g,bos]ydxitdyo 2 2 4" xfId="14295" xr:uid="{00000000-0005-0000-0000-0000B0250000}"/>
    <cellStyle name="g,bos]ydxitdyo 2 2 4 2" xfId="20661" xr:uid="{00000000-0005-0000-0000-0000B1250000}"/>
    <cellStyle name="g,bos]ydxitdyo 2 2 4 3" xfId="20662" xr:uid="{00000000-0005-0000-0000-0000B2250000}"/>
    <cellStyle name="g,bos]ydxitdyo 2 2 4 4" xfId="20663" xr:uid="{00000000-0005-0000-0000-0000B3250000}"/>
    <cellStyle name="g,bos]ydxitdyo 2 2 5" xfId="14296" xr:uid="{00000000-0005-0000-0000-0000B4250000}"/>
    <cellStyle name="g,bos]ydxitdyo 2 2 5 2" xfId="20664" xr:uid="{00000000-0005-0000-0000-0000B5250000}"/>
    <cellStyle name="g,bos]ydxitdyo 2 2 5 3" xfId="20665" xr:uid="{00000000-0005-0000-0000-0000B6250000}"/>
    <cellStyle name="g,bos]ydxitdyo 2 2 5 4" xfId="20666" xr:uid="{00000000-0005-0000-0000-0000B7250000}"/>
    <cellStyle name="g,bos]ydxitdyo 2 2 6" xfId="14297" xr:uid="{00000000-0005-0000-0000-0000B8250000}"/>
    <cellStyle name="g,bos]ydxitdyo 2 2 7" xfId="14298" xr:uid="{00000000-0005-0000-0000-0000B9250000}"/>
    <cellStyle name="g,bos]ydxitdyo 2 2 8" xfId="14299" xr:uid="{00000000-0005-0000-0000-0000BA250000}"/>
    <cellStyle name="g,bos]ydxitdyo 2 2 9" xfId="14300" xr:uid="{00000000-0005-0000-0000-0000BB250000}"/>
    <cellStyle name="g,bos]ydxitdyo 2 3" xfId="14301" xr:uid="{00000000-0005-0000-0000-0000BC250000}"/>
    <cellStyle name="g,bos]ydxitdyo 2 3 2" xfId="14302" xr:uid="{00000000-0005-0000-0000-0000BD250000}"/>
    <cellStyle name="g,bos]ydxitdyo 2 3 2 2" xfId="20667" xr:uid="{00000000-0005-0000-0000-0000BE250000}"/>
    <cellStyle name="g,bos]ydxitdyo 2 3 2 3" xfId="20668" xr:uid="{00000000-0005-0000-0000-0000BF250000}"/>
    <cellStyle name="g,bos]ydxitdyo 2 3 2 4" xfId="20669" xr:uid="{00000000-0005-0000-0000-0000C0250000}"/>
    <cellStyle name="g,bos]ydxitdyo 2 3 3" xfId="14303" xr:uid="{00000000-0005-0000-0000-0000C1250000}"/>
    <cellStyle name="g,bos]ydxitdyo 2 3 3 2" xfId="20670" xr:uid="{00000000-0005-0000-0000-0000C2250000}"/>
    <cellStyle name="g,bos]ydxitdyo 2 3 3 3" xfId="20671" xr:uid="{00000000-0005-0000-0000-0000C3250000}"/>
    <cellStyle name="g,bos]ydxitdyo 2 3 3 4" xfId="20672" xr:uid="{00000000-0005-0000-0000-0000C4250000}"/>
    <cellStyle name="g,bos]ydxitdyo 2 3 4" xfId="14304" xr:uid="{00000000-0005-0000-0000-0000C5250000}"/>
    <cellStyle name="g,bos]ydxitdyo 2 3 4 2" xfId="20673" xr:uid="{00000000-0005-0000-0000-0000C6250000}"/>
    <cellStyle name="g,bos]ydxitdyo 2 3 4 3" xfId="20674" xr:uid="{00000000-0005-0000-0000-0000C7250000}"/>
    <cellStyle name="g,bos]ydxitdyo 2 3 4 4" xfId="20675" xr:uid="{00000000-0005-0000-0000-0000C8250000}"/>
    <cellStyle name="g,bos]ydxitdyo 2 3 5" xfId="14305" xr:uid="{00000000-0005-0000-0000-0000C9250000}"/>
    <cellStyle name="g,bos]ydxitdyo 2 3 5 2" xfId="20676" xr:uid="{00000000-0005-0000-0000-0000CA250000}"/>
    <cellStyle name="g,bos]ydxitdyo 2 3 5 3" xfId="20677" xr:uid="{00000000-0005-0000-0000-0000CB250000}"/>
    <cellStyle name="g,bos]ydxitdyo 2 3 5 4" xfId="20678" xr:uid="{00000000-0005-0000-0000-0000CC250000}"/>
    <cellStyle name="g,bos]ydxitdyo 2 3 6" xfId="20679" xr:uid="{00000000-0005-0000-0000-0000CD250000}"/>
    <cellStyle name="g,bos]ydxitdyo 2 3 7" xfId="20680" xr:uid="{00000000-0005-0000-0000-0000CE250000}"/>
    <cellStyle name="g,bos]ydxitdyo 2 3 8" xfId="20681" xr:uid="{00000000-0005-0000-0000-0000CF250000}"/>
    <cellStyle name="g,bos]ydxitdyo 2 4" xfId="14306" xr:uid="{00000000-0005-0000-0000-0000D0250000}"/>
    <cellStyle name="g,bos]ydxitdyo 2 4 2" xfId="20682" xr:uid="{00000000-0005-0000-0000-0000D1250000}"/>
    <cellStyle name="g,bos]ydxitdyo 2 4 3" xfId="20683" xr:uid="{00000000-0005-0000-0000-0000D2250000}"/>
    <cellStyle name="g,bos]ydxitdyo 2 4 4" xfId="20684" xr:uid="{00000000-0005-0000-0000-0000D3250000}"/>
    <cellStyle name="g,bos]ydxitdyo 2 5" xfId="14307" xr:uid="{00000000-0005-0000-0000-0000D4250000}"/>
    <cellStyle name="g,bos]ydxitdyo 2 5 2" xfId="20685" xr:uid="{00000000-0005-0000-0000-0000D5250000}"/>
    <cellStyle name="g,bos]ydxitdyo 2 5 3" xfId="20686" xr:uid="{00000000-0005-0000-0000-0000D6250000}"/>
    <cellStyle name="g,bos]ydxitdyo 2 5 4" xfId="20687" xr:uid="{00000000-0005-0000-0000-0000D7250000}"/>
    <cellStyle name="g,bos]ydxitdyo 2 6" xfId="14308" xr:uid="{00000000-0005-0000-0000-0000D8250000}"/>
    <cellStyle name="g,bos]ydxitdyo 2 6 2" xfId="20688" xr:uid="{00000000-0005-0000-0000-0000D9250000}"/>
    <cellStyle name="g,bos]ydxitdyo 2 6 3" xfId="20689" xr:uid="{00000000-0005-0000-0000-0000DA250000}"/>
    <cellStyle name="g,bos]ydxitdyo 2 6 4" xfId="20690" xr:uid="{00000000-0005-0000-0000-0000DB250000}"/>
    <cellStyle name="g,bos]ydxitdyo 2 7" xfId="14309" xr:uid="{00000000-0005-0000-0000-0000DC250000}"/>
    <cellStyle name="g,bos]ydxitdyo 2 7 2" xfId="20691" xr:uid="{00000000-0005-0000-0000-0000DD250000}"/>
    <cellStyle name="g,bos]ydxitdyo 2 7 3" xfId="20692" xr:uid="{00000000-0005-0000-0000-0000DE250000}"/>
    <cellStyle name="g,bos]ydxitdyo 2 7 4" xfId="20693" xr:uid="{00000000-0005-0000-0000-0000DF250000}"/>
    <cellStyle name="g,bos]ydxitdyo 2 8" xfId="20694" xr:uid="{00000000-0005-0000-0000-0000E0250000}"/>
    <cellStyle name="g,bos]ydxitdyo 2 9" xfId="20695" xr:uid="{00000000-0005-0000-0000-0000E1250000}"/>
    <cellStyle name="g,bos]ydxitdyo 3" xfId="14310" xr:uid="{00000000-0005-0000-0000-0000E2250000}"/>
    <cellStyle name="g,bos]ydxitdyo 3 2" xfId="14311" xr:uid="{00000000-0005-0000-0000-0000E3250000}"/>
    <cellStyle name="g,bos]ydxitdyo 3 2 2" xfId="20696" xr:uid="{00000000-0005-0000-0000-0000E4250000}"/>
    <cellStyle name="g,bos]ydxitdyo 3 2 3" xfId="20697" xr:uid="{00000000-0005-0000-0000-0000E5250000}"/>
    <cellStyle name="g,bos]ydxitdyo 3 2 4" xfId="20698" xr:uid="{00000000-0005-0000-0000-0000E6250000}"/>
    <cellStyle name="g,bos]ydxitdyo 3 3" xfId="14312" xr:uid="{00000000-0005-0000-0000-0000E7250000}"/>
    <cellStyle name="g,bos]ydxitdyo 3 3 2" xfId="20699" xr:uid="{00000000-0005-0000-0000-0000E8250000}"/>
    <cellStyle name="g,bos]ydxitdyo 3 3 3" xfId="20700" xr:uid="{00000000-0005-0000-0000-0000E9250000}"/>
    <cellStyle name="g,bos]ydxitdyo 3 3 4" xfId="20701" xr:uid="{00000000-0005-0000-0000-0000EA250000}"/>
    <cellStyle name="g,bos]ydxitdyo 3 4" xfId="14313" xr:uid="{00000000-0005-0000-0000-0000EB250000}"/>
    <cellStyle name="g,bos]ydxitdyo 3 4 2" xfId="20702" xr:uid="{00000000-0005-0000-0000-0000EC250000}"/>
    <cellStyle name="g,bos]ydxitdyo 3 4 3" xfId="20703" xr:uid="{00000000-0005-0000-0000-0000ED250000}"/>
    <cellStyle name="g,bos]ydxitdyo 3 4 4" xfId="20704" xr:uid="{00000000-0005-0000-0000-0000EE250000}"/>
    <cellStyle name="g,bos]ydxitdyo 3 5" xfId="14314" xr:uid="{00000000-0005-0000-0000-0000EF250000}"/>
    <cellStyle name="g,bos]ydxitdyo 3 5 2" xfId="20705" xr:uid="{00000000-0005-0000-0000-0000F0250000}"/>
    <cellStyle name="g,bos]ydxitdyo 3 5 3" xfId="20706" xr:uid="{00000000-0005-0000-0000-0000F1250000}"/>
    <cellStyle name="g,bos]ydxitdyo 3 5 4" xfId="20707" xr:uid="{00000000-0005-0000-0000-0000F2250000}"/>
    <cellStyle name="g,bos]ydxitdyo 3 6" xfId="20708" xr:uid="{00000000-0005-0000-0000-0000F3250000}"/>
    <cellStyle name="g,bos]ydxitdyo 3 6 2" xfId="20709" xr:uid="{00000000-0005-0000-0000-0000F4250000}"/>
    <cellStyle name="g,bos]ydxitdyo 3 7" xfId="20710" xr:uid="{00000000-0005-0000-0000-0000F5250000}"/>
    <cellStyle name="g,bos]ydxitdyo 3 8" xfId="20711" xr:uid="{00000000-0005-0000-0000-0000F6250000}"/>
    <cellStyle name="g,bos]ydxitdyo 4" xfId="14315" xr:uid="{00000000-0005-0000-0000-0000F7250000}"/>
    <cellStyle name="g,bos]ydxitdyo 4 2" xfId="14316" xr:uid="{00000000-0005-0000-0000-0000F8250000}"/>
    <cellStyle name="g,bos]ydxitdyo 4 2 2" xfId="20712" xr:uid="{00000000-0005-0000-0000-0000F9250000}"/>
    <cellStyle name="g,bos]ydxitdyo 4 2 3" xfId="20713" xr:uid="{00000000-0005-0000-0000-0000FA250000}"/>
    <cellStyle name="g,bos]ydxitdyo 4 2 4" xfId="20714" xr:uid="{00000000-0005-0000-0000-0000FB250000}"/>
    <cellStyle name="g,bos]ydxitdyo 4 3" xfId="14317" xr:uid="{00000000-0005-0000-0000-0000FC250000}"/>
    <cellStyle name="g,bos]ydxitdyo 4 3 2" xfId="20715" xr:uid="{00000000-0005-0000-0000-0000FD250000}"/>
    <cellStyle name="g,bos]ydxitdyo 4 3 3" xfId="20716" xr:uid="{00000000-0005-0000-0000-0000FE250000}"/>
    <cellStyle name="g,bos]ydxitdyo 4 3 4" xfId="20717" xr:uid="{00000000-0005-0000-0000-0000FF250000}"/>
    <cellStyle name="g,bos]ydxitdyo 4 4" xfId="14318" xr:uid="{00000000-0005-0000-0000-000000260000}"/>
    <cellStyle name="g,bos]ydxitdyo 4 4 2" xfId="20718" xr:uid="{00000000-0005-0000-0000-000001260000}"/>
    <cellStyle name="g,bos]ydxitdyo 4 4 3" xfId="20719" xr:uid="{00000000-0005-0000-0000-000002260000}"/>
    <cellStyle name="g,bos]ydxitdyo 4 4 4" xfId="20720" xr:uid="{00000000-0005-0000-0000-000003260000}"/>
    <cellStyle name="g,bos]ydxitdyo 4 5" xfId="14319" xr:uid="{00000000-0005-0000-0000-000004260000}"/>
    <cellStyle name="g,bos]ydxitdyo 4 5 2" xfId="20721" xr:uid="{00000000-0005-0000-0000-000005260000}"/>
    <cellStyle name="g,bos]ydxitdyo 4 5 3" xfId="20722" xr:uid="{00000000-0005-0000-0000-000006260000}"/>
    <cellStyle name="g,bos]ydxitdyo 4 5 4" xfId="20723" xr:uid="{00000000-0005-0000-0000-000007260000}"/>
    <cellStyle name="g,bos]ydxitdyo 4 6" xfId="20724" xr:uid="{00000000-0005-0000-0000-000008260000}"/>
    <cellStyle name="g,bos]ydxitdyo 4 6 2" xfId="20725" xr:uid="{00000000-0005-0000-0000-000009260000}"/>
    <cellStyle name="g,bos]ydxitdyo 4 7" xfId="20726" xr:uid="{00000000-0005-0000-0000-00000A260000}"/>
    <cellStyle name="g,bos]ydxitdyo 4 8" xfId="20727" xr:uid="{00000000-0005-0000-0000-00000B260000}"/>
    <cellStyle name="g,bos]ydxitdyo 5" xfId="14320" xr:uid="{00000000-0005-0000-0000-00000C260000}"/>
    <cellStyle name="g,bos]ydxitdyo 5 2" xfId="20728" xr:uid="{00000000-0005-0000-0000-00000D260000}"/>
    <cellStyle name="g,bos]ydxitdyo 5 3" xfId="20729" xr:uid="{00000000-0005-0000-0000-00000E260000}"/>
    <cellStyle name="g,bos]ydxitdyo 5 4" xfId="20730" xr:uid="{00000000-0005-0000-0000-00000F260000}"/>
    <cellStyle name="g,bos]ydxitdyo 6" xfId="14321" xr:uid="{00000000-0005-0000-0000-000010260000}"/>
    <cellStyle name="g,bos]ydxitdyo 6 2" xfId="20731" xr:uid="{00000000-0005-0000-0000-000011260000}"/>
    <cellStyle name="g,bos]ydxitdyo 6 3" xfId="20732" xr:uid="{00000000-0005-0000-0000-000012260000}"/>
    <cellStyle name="g,bos]ydxitdyo 6 4" xfId="20733" xr:uid="{00000000-0005-0000-0000-000013260000}"/>
    <cellStyle name="g,bos]ydxitdyo 7" xfId="14322" xr:uid="{00000000-0005-0000-0000-000014260000}"/>
    <cellStyle name="g,bos]ydxitdyo 7 2" xfId="20734" xr:uid="{00000000-0005-0000-0000-000015260000}"/>
    <cellStyle name="g,bos]ydxitdyo 7 3" xfId="20735" xr:uid="{00000000-0005-0000-0000-000016260000}"/>
    <cellStyle name="g,bos]ydxitdyo 7 4" xfId="20736" xr:uid="{00000000-0005-0000-0000-000017260000}"/>
    <cellStyle name="g,bos]ydxitdyo 8" xfId="14323" xr:uid="{00000000-0005-0000-0000-000018260000}"/>
    <cellStyle name="g,bos]ydxitdyo 8 2" xfId="20737" xr:uid="{00000000-0005-0000-0000-000019260000}"/>
    <cellStyle name="g,bos]ydxitdyo 8 3" xfId="20738" xr:uid="{00000000-0005-0000-0000-00001A260000}"/>
    <cellStyle name="g,bos]ydxitdyo 8 4" xfId="20739" xr:uid="{00000000-0005-0000-0000-00001B260000}"/>
    <cellStyle name="g,bos]ydxitdyo 9" xfId="14324" xr:uid="{00000000-0005-0000-0000-00001C260000}"/>
    <cellStyle name="g,bos]ydxitdyo 9 2" xfId="20740" xr:uid="{00000000-0005-0000-0000-00001D260000}"/>
    <cellStyle name="g,bos]ydxitdyo 9 3" xfId="20741" xr:uid="{00000000-0005-0000-0000-00001E260000}"/>
    <cellStyle name="g,bos]ydxitdyo 9 4" xfId="20742" xr:uid="{00000000-0005-0000-0000-00001F260000}"/>
    <cellStyle name="g,bos]ydxitdyo_SME(B) ที่ดินอาคารหลายหลัง" xfId="20743" xr:uid="{00000000-0005-0000-0000-000020260000}"/>
    <cellStyle name="Good 10" xfId="20744" xr:uid="{00000000-0005-0000-0000-000021260000}"/>
    <cellStyle name="Good 11" xfId="20745" xr:uid="{00000000-0005-0000-0000-000022260000}"/>
    <cellStyle name="Good 12" xfId="20746" xr:uid="{00000000-0005-0000-0000-000023260000}"/>
    <cellStyle name="Good 13" xfId="20747" xr:uid="{00000000-0005-0000-0000-000024260000}"/>
    <cellStyle name="Good 14" xfId="20748" xr:uid="{00000000-0005-0000-0000-000025260000}"/>
    <cellStyle name="Good 15" xfId="20749" xr:uid="{00000000-0005-0000-0000-000026260000}"/>
    <cellStyle name="Good 16" xfId="20750" xr:uid="{00000000-0005-0000-0000-000027260000}"/>
    <cellStyle name="Good 2" xfId="1366" xr:uid="{00000000-0005-0000-0000-000028260000}"/>
    <cellStyle name="Good 2 10" xfId="20751" xr:uid="{00000000-0005-0000-0000-000029260000}"/>
    <cellStyle name="Good 2 11" xfId="20752" xr:uid="{00000000-0005-0000-0000-00002A260000}"/>
    <cellStyle name="Good 2 12" xfId="20753" xr:uid="{00000000-0005-0000-0000-00002B260000}"/>
    <cellStyle name="Good 2 13" xfId="20754" xr:uid="{00000000-0005-0000-0000-00002C260000}"/>
    <cellStyle name="Good 2 14" xfId="20755" xr:uid="{00000000-0005-0000-0000-00002D260000}"/>
    <cellStyle name="Good 2 15" xfId="20756" xr:uid="{00000000-0005-0000-0000-00002E260000}"/>
    <cellStyle name="Good 2 2" xfId="10121" xr:uid="{00000000-0005-0000-0000-00002F260000}"/>
    <cellStyle name="Good 2 2 2" xfId="10122" xr:uid="{00000000-0005-0000-0000-000030260000}"/>
    <cellStyle name="Good 2 2 2 2" xfId="20757" xr:uid="{00000000-0005-0000-0000-000031260000}"/>
    <cellStyle name="Good 2 2 3" xfId="10123" xr:uid="{00000000-0005-0000-0000-000032260000}"/>
    <cellStyle name="Good 2 2 3 2" xfId="20758" xr:uid="{00000000-0005-0000-0000-000033260000}"/>
    <cellStyle name="Good 2 2 4" xfId="10124" xr:uid="{00000000-0005-0000-0000-000034260000}"/>
    <cellStyle name="Good 2 2 4 2" xfId="20759" xr:uid="{00000000-0005-0000-0000-000035260000}"/>
    <cellStyle name="Good 2 2 5" xfId="10125" xr:uid="{00000000-0005-0000-0000-000036260000}"/>
    <cellStyle name="Good 2 2 5 2" xfId="20760" xr:uid="{00000000-0005-0000-0000-000037260000}"/>
    <cellStyle name="Good 2 2 6" xfId="20761" xr:uid="{00000000-0005-0000-0000-000038260000}"/>
    <cellStyle name="Good 2 3" xfId="10126" xr:uid="{00000000-0005-0000-0000-000039260000}"/>
    <cellStyle name="Good 2 3 2" xfId="20762" xr:uid="{00000000-0005-0000-0000-00003A260000}"/>
    <cellStyle name="Good 2 4" xfId="10127" xr:uid="{00000000-0005-0000-0000-00003B260000}"/>
    <cellStyle name="Good 2 4 2" xfId="20763" xr:uid="{00000000-0005-0000-0000-00003C260000}"/>
    <cellStyle name="Good 2 5" xfId="10128" xr:uid="{00000000-0005-0000-0000-00003D260000}"/>
    <cellStyle name="Good 2 5 2" xfId="20764" xr:uid="{00000000-0005-0000-0000-00003E260000}"/>
    <cellStyle name="Good 2 6" xfId="14325" xr:uid="{00000000-0005-0000-0000-00003F260000}"/>
    <cellStyle name="Good 2 7" xfId="20765" xr:uid="{00000000-0005-0000-0000-000040260000}"/>
    <cellStyle name="Good 2 8" xfId="20766" xr:uid="{00000000-0005-0000-0000-000041260000}"/>
    <cellStyle name="Good 2 9" xfId="20767" xr:uid="{00000000-0005-0000-0000-000042260000}"/>
    <cellStyle name="Good 2_Sheet2" xfId="10129" xr:uid="{00000000-0005-0000-0000-000043260000}"/>
    <cellStyle name="Good 3" xfId="1367" xr:uid="{00000000-0005-0000-0000-000044260000}"/>
    <cellStyle name="Good 3 2" xfId="14326" xr:uid="{00000000-0005-0000-0000-000045260000}"/>
    <cellStyle name="Good 3 3" xfId="14327" xr:uid="{00000000-0005-0000-0000-000046260000}"/>
    <cellStyle name="Good 3 4" xfId="14328" xr:uid="{00000000-0005-0000-0000-000047260000}"/>
    <cellStyle name="Good 4" xfId="20768" xr:uid="{00000000-0005-0000-0000-000048260000}"/>
    <cellStyle name="Good 5" xfId="20769" xr:uid="{00000000-0005-0000-0000-000049260000}"/>
    <cellStyle name="Good 6" xfId="20770" xr:uid="{00000000-0005-0000-0000-00004A260000}"/>
    <cellStyle name="Good 7" xfId="20771" xr:uid="{00000000-0005-0000-0000-00004B260000}"/>
    <cellStyle name="Good 8" xfId="20772" xr:uid="{00000000-0005-0000-0000-00004C260000}"/>
    <cellStyle name="Good 9" xfId="20773" xr:uid="{00000000-0005-0000-0000-00004D260000}"/>
    <cellStyle name="GRAY" xfId="1368" xr:uid="{00000000-0005-0000-0000-00004E260000}"/>
    <cellStyle name="GRAY 2" xfId="20774" xr:uid="{00000000-0005-0000-0000-00004F260000}"/>
    <cellStyle name="Grey" xfId="1369" xr:uid="{00000000-0005-0000-0000-000050260000}"/>
    <cellStyle name="Grey 2" xfId="1370" xr:uid="{00000000-0005-0000-0000-000051260000}"/>
    <cellStyle name="Grey 3" xfId="1371" xr:uid="{00000000-0005-0000-0000-000052260000}"/>
    <cellStyle name="Grey 4" xfId="1372" xr:uid="{00000000-0005-0000-0000-000053260000}"/>
    <cellStyle name="Grey 5" xfId="1373" xr:uid="{00000000-0005-0000-0000-000054260000}"/>
    <cellStyle name="Grey_ตามหนี้" xfId="3304" xr:uid="{00000000-0005-0000-0000-000055260000}"/>
    <cellStyle name="Gross Margin" xfId="1374" xr:uid="{00000000-0005-0000-0000-000056260000}"/>
    <cellStyle name="Gross Margin 2" xfId="14329" xr:uid="{00000000-0005-0000-0000-000057260000}"/>
    <cellStyle name="Gross Margin 3" xfId="14330" xr:uid="{00000000-0005-0000-0000-000058260000}"/>
    <cellStyle name="Hard Percent" xfId="1375" xr:uid="{00000000-0005-0000-0000-000059260000}"/>
    <cellStyle name="Head1" xfId="1376" xr:uid="{00000000-0005-0000-0000-00005A260000}"/>
    <cellStyle name="Head1 2" xfId="20775" xr:uid="{00000000-0005-0000-0000-00005B260000}"/>
    <cellStyle name="Head2" xfId="1377" xr:uid="{00000000-0005-0000-0000-00005C260000}"/>
    <cellStyle name="Head2 2" xfId="20776" xr:uid="{00000000-0005-0000-0000-00005D260000}"/>
    <cellStyle name="header" xfId="1378" xr:uid="{00000000-0005-0000-0000-00005E260000}"/>
    <cellStyle name="Header 2" xfId="14331" xr:uid="{00000000-0005-0000-0000-00005F260000}"/>
    <cellStyle name="Header 2 2" xfId="20777" xr:uid="{00000000-0005-0000-0000-000060260000}"/>
    <cellStyle name="Header 2 3" xfId="20778" xr:uid="{00000000-0005-0000-0000-000061260000}"/>
    <cellStyle name="Header 3" xfId="14332" xr:uid="{00000000-0005-0000-0000-000062260000}"/>
    <cellStyle name="Header 4" xfId="14333" xr:uid="{00000000-0005-0000-0000-000063260000}"/>
    <cellStyle name="Header 5" xfId="14334" xr:uid="{00000000-0005-0000-0000-000064260000}"/>
    <cellStyle name="Header Total" xfId="1379" xr:uid="{00000000-0005-0000-0000-000065260000}"/>
    <cellStyle name="Header Total 2" xfId="20779" xr:uid="{00000000-0005-0000-0000-000066260000}"/>
    <cellStyle name="Header1" xfId="1380" xr:uid="{00000000-0005-0000-0000-000067260000}"/>
    <cellStyle name="Header1 2" xfId="14335" xr:uid="{00000000-0005-0000-0000-000068260000}"/>
    <cellStyle name="Header1 3" xfId="20780" xr:uid="{00000000-0005-0000-0000-000069260000}"/>
    <cellStyle name="Header2" xfId="1381" xr:uid="{00000000-0005-0000-0000-00006A260000}"/>
    <cellStyle name="Header2 10" xfId="14336" xr:uid="{00000000-0005-0000-0000-00006B260000}"/>
    <cellStyle name="Header2 10 2" xfId="20781" xr:uid="{00000000-0005-0000-0000-00006C260000}"/>
    <cellStyle name="Header2 10 2 2" xfId="20782" xr:uid="{00000000-0005-0000-0000-00006D260000}"/>
    <cellStyle name="Header2 10 2 3" xfId="20783" xr:uid="{00000000-0005-0000-0000-00006E260000}"/>
    <cellStyle name="Header2 10 3" xfId="20784" xr:uid="{00000000-0005-0000-0000-00006F260000}"/>
    <cellStyle name="Header2 10 3 2" xfId="20785" xr:uid="{00000000-0005-0000-0000-000070260000}"/>
    <cellStyle name="Header2 10 3 3" xfId="20786" xr:uid="{00000000-0005-0000-0000-000071260000}"/>
    <cellStyle name="Header2 10 4" xfId="20787" xr:uid="{00000000-0005-0000-0000-000072260000}"/>
    <cellStyle name="Header2 10 5" xfId="20788" xr:uid="{00000000-0005-0000-0000-000073260000}"/>
    <cellStyle name="Header2 10 6" xfId="20789" xr:uid="{00000000-0005-0000-0000-000074260000}"/>
    <cellStyle name="Header2 11" xfId="14337" xr:uid="{00000000-0005-0000-0000-000075260000}"/>
    <cellStyle name="Header2 11 2" xfId="20790" xr:uid="{00000000-0005-0000-0000-000076260000}"/>
    <cellStyle name="Header2 11 2 2" xfId="20791" xr:uid="{00000000-0005-0000-0000-000077260000}"/>
    <cellStyle name="Header2 11 2 3" xfId="20792" xr:uid="{00000000-0005-0000-0000-000078260000}"/>
    <cellStyle name="Header2 11 3" xfId="20793" xr:uid="{00000000-0005-0000-0000-000079260000}"/>
    <cellStyle name="Header2 11 3 2" xfId="20794" xr:uid="{00000000-0005-0000-0000-00007A260000}"/>
    <cellStyle name="Header2 11 3 3" xfId="20795" xr:uid="{00000000-0005-0000-0000-00007B260000}"/>
    <cellStyle name="Header2 11 4" xfId="20796" xr:uid="{00000000-0005-0000-0000-00007C260000}"/>
    <cellStyle name="Header2 11 5" xfId="20797" xr:uid="{00000000-0005-0000-0000-00007D260000}"/>
    <cellStyle name="Header2 11 6" xfId="20798" xr:uid="{00000000-0005-0000-0000-00007E260000}"/>
    <cellStyle name="Header2 12" xfId="14338" xr:uid="{00000000-0005-0000-0000-00007F260000}"/>
    <cellStyle name="Header2 12 2" xfId="20799" xr:uid="{00000000-0005-0000-0000-000080260000}"/>
    <cellStyle name="Header2 12 2 2" xfId="20800" xr:uid="{00000000-0005-0000-0000-000081260000}"/>
    <cellStyle name="Header2 12 2 3" xfId="20801" xr:uid="{00000000-0005-0000-0000-000082260000}"/>
    <cellStyle name="Header2 12 3" xfId="20802" xr:uid="{00000000-0005-0000-0000-000083260000}"/>
    <cellStyle name="Header2 12 3 2" xfId="20803" xr:uid="{00000000-0005-0000-0000-000084260000}"/>
    <cellStyle name="Header2 12 3 3" xfId="20804" xr:uid="{00000000-0005-0000-0000-000085260000}"/>
    <cellStyle name="Header2 12 4" xfId="20805" xr:uid="{00000000-0005-0000-0000-000086260000}"/>
    <cellStyle name="Header2 12 5" xfId="20806" xr:uid="{00000000-0005-0000-0000-000087260000}"/>
    <cellStyle name="Header2 12 6" xfId="20807" xr:uid="{00000000-0005-0000-0000-000088260000}"/>
    <cellStyle name="Header2 13" xfId="14339" xr:uid="{00000000-0005-0000-0000-000089260000}"/>
    <cellStyle name="Header2 13 2" xfId="20808" xr:uid="{00000000-0005-0000-0000-00008A260000}"/>
    <cellStyle name="Header2 13 2 2" xfId="20809" xr:uid="{00000000-0005-0000-0000-00008B260000}"/>
    <cellStyle name="Header2 13 2 3" xfId="20810" xr:uid="{00000000-0005-0000-0000-00008C260000}"/>
    <cellStyle name="Header2 13 3" xfId="20811" xr:uid="{00000000-0005-0000-0000-00008D260000}"/>
    <cellStyle name="Header2 13 3 2" xfId="20812" xr:uid="{00000000-0005-0000-0000-00008E260000}"/>
    <cellStyle name="Header2 13 3 3" xfId="20813" xr:uid="{00000000-0005-0000-0000-00008F260000}"/>
    <cellStyle name="Header2 13 4" xfId="20814" xr:uid="{00000000-0005-0000-0000-000090260000}"/>
    <cellStyle name="Header2 13 5" xfId="20815" xr:uid="{00000000-0005-0000-0000-000091260000}"/>
    <cellStyle name="Header2 13 6" xfId="20816" xr:uid="{00000000-0005-0000-0000-000092260000}"/>
    <cellStyle name="Header2 14" xfId="14340" xr:uid="{00000000-0005-0000-0000-000093260000}"/>
    <cellStyle name="Header2 14 2" xfId="20817" xr:uid="{00000000-0005-0000-0000-000094260000}"/>
    <cellStyle name="Header2 14 2 2" xfId="20818" xr:uid="{00000000-0005-0000-0000-000095260000}"/>
    <cellStyle name="Header2 14 2 3" xfId="20819" xr:uid="{00000000-0005-0000-0000-000096260000}"/>
    <cellStyle name="Header2 14 3" xfId="20820" xr:uid="{00000000-0005-0000-0000-000097260000}"/>
    <cellStyle name="Header2 14 3 2" xfId="20821" xr:uid="{00000000-0005-0000-0000-000098260000}"/>
    <cellStyle name="Header2 14 3 3" xfId="20822" xr:uid="{00000000-0005-0000-0000-000099260000}"/>
    <cellStyle name="Header2 14 4" xfId="20823" xr:uid="{00000000-0005-0000-0000-00009A260000}"/>
    <cellStyle name="Header2 14 5" xfId="20824" xr:uid="{00000000-0005-0000-0000-00009B260000}"/>
    <cellStyle name="Header2 14 6" xfId="20825" xr:uid="{00000000-0005-0000-0000-00009C260000}"/>
    <cellStyle name="Header2 15" xfId="14341" xr:uid="{00000000-0005-0000-0000-00009D260000}"/>
    <cellStyle name="Header2 15 2" xfId="20826" xr:uid="{00000000-0005-0000-0000-00009E260000}"/>
    <cellStyle name="Header2 15 2 2" xfId="20827" xr:uid="{00000000-0005-0000-0000-00009F260000}"/>
    <cellStyle name="Header2 15 2 3" xfId="20828" xr:uid="{00000000-0005-0000-0000-0000A0260000}"/>
    <cellStyle name="Header2 15 3" xfId="20829" xr:uid="{00000000-0005-0000-0000-0000A1260000}"/>
    <cellStyle name="Header2 15 3 2" xfId="20830" xr:uid="{00000000-0005-0000-0000-0000A2260000}"/>
    <cellStyle name="Header2 15 3 3" xfId="20831" xr:uid="{00000000-0005-0000-0000-0000A3260000}"/>
    <cellStyle name="Header2 15 4" xfId="20832" xr:uid="{00000000-0005-0000-0000-0000A4260000}"/>
    <cellStyle name="Header2 15 5" xfId="20833" xr:uid="{00000000-0005-0000-0000-0000A5260000}"/>
    <cellStyle name="Header2 15 6" xfId="20834" xr:uid="{00000000-0005-0000-0000-0000A6260000}"/>
    <cellStyle name="Header2 16" xfId="14342" xr:uid="{00000000-0005-0000-0000-0000A7260000}"/>
    <cellStyle name="Header2 16 2" xfId="20835" xr:uid="{00000000-0005-0000-0000-0000A8260000}"/>
    <cellStyle name="Header2 16 3" xfId="20836" xr:uid="{00000000-0005-0000-0000-0000A9260000}"/>
    <cellStyle name="Header2 17" xfId="20837" xr:uid="{00000000-0005-0000-0000-0000AA260000}"/>
    <cellStyle name="Header2 17 2" xfId="20838" xr:uid="{00000000-0005-0000-0000-0000AB260000}"/>
    <cellStyle name="Header2 17 3" xfId="20839" xr:uid="{00000000-0005-0000-0000-0000AC260000}"/>
    <cellStyle name="Header2 18" xfId="20840" xr:uid="{00000000-0005-0000-0000-0000AD260000}"/>
    <cellStyle name="Header2 19" xfId="20841" xr:uid="{00000000-0005-0000-0000-0000AE260000}"/>
    <cellStyle name="Header2 2" xfId="14343" xr:uid="{00000000-0005-0000-0000-0000AF260000}"/>
    <cellStyle name="Header2 2 10" xfId="20842" xr:uid="{00000000-0005-0000-0000-0000B0260000}"/>
    <cellStyle name="Header2 2 11" xfId="20843" xr:uid="{00000000-0005-0000-0000-0000B1260000}"/>
    <cellStyle name="Header2 2 2" xfId="14344" xr:uid="{00000000-0005-0000-0000-0000B2260000}"/>
    <cellStyle name="Header2 2 2 2" xfId="14345" xr:uid="{00000000-0005-0000-0000-0000B3260000}"/>
    <cellStyle name="Header2 2 2 2 2" xfId="20844" xr:uid="{00000000-0005-0000-0000-0000B4260000}"/>
    <cellStyle name="Header2 2 2 2 3" xfId="20845" xr:uid="{00000000-0005-0000-0000-0000B5260000}"/>
    <cellStyle name="Header2 2 2 2 4" xfId="20846" xr:uid="{00000000-0005-0000-0000-0000B6260000}"/>
    <cellStyle name="Header2 2 2 3" xfId="14346" xr:uid="{00000000-0005-0000-0000-0000B7260000}"/>
    <cellStyle name="Header2 2 2 3 2" xfId="20847" xr:uid="{00000000-0005-0000-0000-0000B8260000}"/>
    <cellStyle name="Header2 2 2 3 3" xfId="20848" xr:uid="{00000000-0005-0000-0000-0000B9260000}"/>
    <cellStyle name="Header2 2 2 3 4" xfId="20849" xr:uid="{00000000-0005-0000-0000-0000BA260000}"/>
    <cellStyle name="Header2 2 2 4" xfId="14347" xr:uid="{00000000-0005-0000-0000-0000BB260000}"/>
    <cellStyle name="Header2 2 2 4 2" xfId="20850" xr:uid="{00000000-0005-0000-0000-0000BC260000}"/>
    <cellStyle name="Header2 2 2 4 3" xfId="20851" xr:uid="{00000000-0005-0000-0000-0000BD260000}"/>
    <cellStyle name="Header2 2 2 4 4" xfId="20852" xr:uid="{00000000-0005-0000-0000-0000BE260000}"/>
    <cellStyle name="Header2 2 2 5" xfId="14348" xr:uid="{00000000-0005-0000-0000-0000BF260000}"/>
    <cellStyle name="Header2 2 2 5 2" xfId="20853" xr:uid="{00000000-0005-0000-0000-0000C0260000}"/>
    <cellStyle name="Header2 2 2 5 3" xfId="20854" xr:uid="{00000000-0005-0000-0000-0000C1260000}"/>
    <cellStyle name="Header2 2 2 5 4" xfId="20855" xr:uid="{00000000-0005-0000-0000-0000C2260000}"/>
    <cellStyle name="Header2 2 2 6" xfId="20856" xr:uid="{00000000-0005-0000-0000-0000C3260000}"/>
    <cellStyle name="Header2 2 2 7" xfId="20857" xr:uid="{00000000-0005-0000-0000-0000C4260000}"/>
    <cellStyle name="Header2 2 2 8" xfId="20858" xr:uid="{00000000-0005-0000-0000-0000C5260000}"/>
    <cellStyle name="Header2 2 3" xfId="14349" xr:uid="{00000000-0005-0000-0000-0000C6260000}"/>
    <cellStyle name="Header2 2 3 2" xfId="14350" xr:uid="{00000000-0005-0000-0000-0000C7260000}"/>
    <cellStyle name="Header2 2 3 2 2" xfId="20859" xr:uid="{00000000-0005-0000-0000-0000C8260000}"/>
    <cellStyle name="Header2 2 3 2 3" xfId="20860" xr:uid="{00000000-0005-0000-0000-0000C9260000}"/>
    <cellStyle name="Header2 2 3 2 4" xfId="20861" xr:uid="{00000000-0005-0000-0000-0000CA260000}"/>
    <cellStyle name="Header2 2 3 3" xfId="14351" xr:uid="{00000000-0005-0000-0000-0000CB260000}"/>
    <cellStyle name="Header2 2 3 3 2" xfId="20862" xr:uid="{00000000-0005-0000-0000-0000CC260000}"/>
    <cellStyle name="Header2 2 3 3 3" xfId="20863" xr:uid="{00000000-0005-0000-0000-0000CD260000}"/>
    <cellStyle name="Header2 2 3 3 4" xfId="20864" xr:uid="{00000000-0005-0000-0000-0000CE260000}"/>
    <cellStyle name="Header2 2 3 4" xfId="14352" xr:uid="{00000000-0005-0000-0000-0000CF260000}"/>
    <cellStyle name="Header2 2 3 4 2" xfId="20865" xr:uid="{00000000-0005-0000-0000-0000D0260000}"/>
    <cellStyle name="Header2 2 3 4 3" xfId="20866" xr:uid="{00000000-0005-0000-0000-0000D1260000}"/>
    <cellStyle name="Header2 2 3 4 4" xfId="20867" xr:uid="{00000000-0005-0000-0000-0000D2260000}"/>
    <cellStyle name="Header2 2 3 5" xfId="14353" xr:uid="{00000000-0005-0000-0000-0000D3260000}"/>
    <cellStyle name="Header2 2 3 5 2" xfId="20868" xr:uid="{00000000-0005-0000-0000-0000D4260000}"/>
    <cellStyle name="Header2 2 3 5 3" xfId="20869" xr:uid="{00000000-0005-0000-0000-0000D5260000}"/>
    <cellStyle name="Header2 2 3 5 4" xfId="20870" xr:uid="{00000000-0005-0000-0000-0000D6260000}"/>
    <cellStyle name="Header2 2 3 6" xfId="20871" xr:uid="{00000000-0005-0000-0000-0000D7260000}"/>
    <cellStyle name="Header2 2 3 7" xfId="20872" xr:uid="{00000000-0005-0000-0000-0000D8260000}"/>
    <cellStyle name="Header2 2 3 8" xfId="20873" xr:uid="{00000000-0005-0000-0000-0000D9260000}"/>
    <cellStyle name="Header2 2 4" xfId="14354" xr:uid="{00000000-0005-0000-0000-0000DA260000}"/>
    <cellStyle name="Header2 2 4 2" xfId="20874" xr:uid="{00000000-0005-0000-0000-0000DB260000}"/>
    <cellStyle name="Header2 2 4 3" xfId="20875" xr:uid="{00000000-0005-0000-0000-0000DC260000}"/>
    <cellStyle name="Header2 2 4 4" xfId="20876" xr:uid="{00000000-0005-0000-0000-0000DD260000}"/>
    <cellStyle name="Header2 2 5" xfId="14355" xr:uid="{00000000-0005-0000-0000-0000DE260000}"/>
    <cellStyle name="Header2 2 5 2" xfId="20877" xr:uid="{00000000-0005-0000-0000-0000DF260000}"/>
    <cellStyle name="Header2 2 5 3" xfId="20878" xr:uid="{00000000-0005-0000-0000-0000E0260000}"/>
    <cellStyle name="Header2 2 5 4" xfId="20879" xr:uid="{00000000-0005-0000-0000-0000E1260000}"/>
    <cellStyle name="Header2 2 6" xfId="14356" xr:uid="{00000000-0005-0000-0000-0000E2260000}"/>
    <cellStyle name="Header2 2 6 2" xfId="20880" xr:uid="{00000000-0005-0000-0000-0000E3260000}"/>
    <cellStyle name="Header2 2 6 3" xfId="20881" xr:uid="{00000000-0005-0000-0000-0000E4260000}"/>
    <cellStyle name="Header2 2 6 4" xfId="20882" xr:uid="{00000000-0005-0000-0000-0000E5260000}"/>
    <cellStyle name="Header2 2 7" xfId="14357" xr:uid="{00000000-0005-0000-0000-0000E6260000}"/>
    <cellStyle name="Header2 2 7 2" xfId="20883" xr:uid="{00000000-0005-0000-0000-0000E7260000}"/>
    <cellStyle name="Header2 2 7 3" xfId="20884" xr:uid="{00000000-0005-0000-0000-0000E8260000}"/>
    <cellStyle name="Header2 2 7 4" xfId="20885" xr:uid="{00000000-0005-0000-0000-0000E9260000}"/>
    <cellStyle name="Header2 2 8" xfId="20886" xr:uid="{00000000-0005-0000-0000-0000EA260000}"/>
    <cellStyle name="Header2 2 8 2" xfId="20887" xr:uid="{00000000-0005-0000-0000-0000EB260000}"/>
    <cellStyle name="Header2 2 8 3" xfId="20888" xr:uid="{00000000-0005-0000-0000-0000EC260000}"/>
    <cellStyle name="Header2 2 9" xfId="20889" xr:uid="{00000000-0005-0000-0000-0000ED260000}"/>
    <cellStyle name="Header2 20" xfId="20890" xr:uid="{00000000-0005-0000-0000-0000EE260000}"/>
    <cellStyle name="Header2 3" xfId="14358" xr:uid="{00000000-0005-0000-0000-0000EF260000}"/>
    <cellStyle name="Header2 3 10" xfId="20891" xr:uid="{00000000-0005-0000-0000-0000F0260000}"/>
    <cellStyle name="Header2 3 11" xfId="20892" xr:uid="{00000000-0005-0000-0000-0000F1260000}"/>
    <cellStyle name="Header2 3 12" xfId="20893" xr:uid="{00000000-0005-0000-0000-0000F2260000}"/>
    <cellStyle name="Header2 3 2" xfId="14359" xr:uid="{00000000-0005-0000-0000-0000F3260000}"/>
    <cellStyle name="Header2 3 2 2" xfId="20894" xr:uid="{00000000-0005-0000-0000-0000F4260000}"/>
    <cellStyle name="Header2 3 2 3" xfId="20895" xr:uid="{00000000-0005-0000-0000-0000F5260000}"/>
    <cellStyle name="Header2 3 2 4" xfId="20896" xr:uid="{00000000-0005-0000-0000-0000F6260000}"/>
    <cellStyle name="Header2 3 3" xfId="14360" xr:uid="{00000000-0005-0000-0000-0000F7260000}"/>
    <cellStyle name="Header2 3 3 2" xfId="20897" xr:uid="{00000000-0005-0000-0000-0000F8260000}"/>
    <cellStyle name="Header2 3 3 3" xfId="20898" xr:uid="{00000000-0005-0000-0000-0000F9260000}"/>
    <cellStyle name="Header2 3 3 4" xfId="20899" xr:uid="{00000000-0005-0000-0000-0000FA260000}"/>
    <cellStyle name="Header2 3 4" xfId="14361" xr:uid="{00000000-0005-0000-0000-0000FB260000}"/>
    <cellStyle name="Header2 3 4 2" xfId="20900" xr:uid="{00000000-0005-0000-0000-0000FC260000}"/>
    <cellStyle name="Header2 3 4 3" xfId="20901" xr:uid="{00000000-0005-0000-0000-0000FD260000}"/>
    <cellStyle name="Header2 3 4 4" xfId="20902" xr:uid="{00000000-0005-0000-0000-0000FE260000}"/>
    <cellStyle name="Header2 3 5" xfId="14362" xr:uid="{00000000-0005-0000-0000-0000FF260000}"/>
    <cellStyle name="Header2 3 5 2" xfId="20903" xr:uid="{00000000-0005-0000-0000-000000270000}"/>
    <cellStyle name="Header2 3 5 3" xfId="20904" xr:uid="{00000000-0005-0000-0000-000001270000}"/>
    <cellStyle name="Header2 3 5 4" xfId="20905" xr:uid="{00000000-0005-0000-0000-000002270000}"/>
    <cellStyle name="Header2 3 6" xfId="14363" xr:uid="{00000000-0005-0000-0000-000003270000}"/>
    <cellStyle name="Header2 3 6 2" xfId="20906" xr:uid="{00000000-0005-0000-0000-000004270000}"/>
    <cellStyle name="Header2 3 6 3" xfId="20907" xr:uid="{00000000-0005-0000-0000-000005270000}"/>
    <cellStyle name="Header2 3 6 4" xfId="20908" xr:uid="{00000000-0005-0000-0000-000006270000}"/>
    <cellStyle name="Header2 3 7" xfId="14364" xr:uid="{00000000-0005-0000-0000-000007270000}"/>
    <cellStyle name="Header2 3 7 2" xfId="20909" xr:uid="{00000000-0005-0000-0000-000008270000}"/>
    <cellStyle name="Header2 3 7 3" xfId="20910" xr:uid="{00000000-0005-0000-0000-000009270000}"/>
    <cellStyle name="Header2 3 7 4" xfId="20911" xr:uid="{00000000-0005-0000-0000-00000A270000}"/>
    <cellStyle name="Header2 3 8" xfId="20912" xr:uid="{00000000-0005-0000-0000-00000B270000}"/>
    <cellStyle name="Header2 3 8 2" xfId="20913" xr:uid="{00000000-0005-0000-0000-00000C270000}"/>
    <cellStyle name="Header2 3 8 3" xfId="20914" xr:uid="{00000000-0005-0000-0000-00000D270000}"/>
    <cellStyle name="Header2 3 9" xfId="20915" xr:uid="{00000000-0005-0000-0000-00000E270000}"/>
    <cellStyle name="Header2 3 9 2" xfId="20916" xr:uid="{00000000-0005-0000-0000-00000F270000}"/>
    <cellStyle name="Header2 3 9 3" xfId="20917" xr:uid="{00000000-0005-0000-0000-000010270000}"/>
    <cellStyle name="Header2 4" xfId="14365" xr:uid="{00000000-0005-0000-0000-000011270000}"/>
    <cellStyle name="Header2 4 10" xfId="20918" xr:uid="{00000000-0005-0000-0000-000012270000}"/>
    <cellStyle name="Header2 4 11" xfId="20919" xr:uid="{00000000-0005-0000-0000-000013270000}"/>
    <cellStyle name="Header2 4 12" xfId="20920" xr:uid="{00000000-0005-0000-0000-000014270000}"/>
    <cellStyle name="Header2 4 2" xfId="14366" xr:uid="{00000000-0005-0000-0000-000015270000}"/>
    <cellStyle name="Header2 4 2 2" xfId="20921" xr:uid="{00000000-0005-0000-0000-000016270000}"/>
    <cellStyle name="Header2 4 2 3" xfId="20922" xr:uid="{00000000-0005-0000-0000-000017270000}"/>
    <cellStyle name="Header2 4 2 4" xfId="20923" xr:uid="{00000000-0005-0000-0000-000018270000}"/>
    <cellStyle name="Header2 4 3" xfId="14367" xr:uid="{00000000-0005-0000-0000-000019270000}"/>
    <cellStyle name="Header2 4 3 2" xfId="20924" xr:uid="{00000000-0005-0000-0000-00001A270000}"/>
    <cellStyle name="Header2 4 3 3" xfId="20925" xr:uid="{00000000-0005-0000-0000-00001B270000}"/>
    <cellStyle name="Header2 4 3 4" xfId="20926" xr:uid="{00000000-0005-0000-0000-00001C270000}"/>
    <cellStyle name="Header2 4 4" xfId="14368" xr:uid="{00000000-0005-0000-0000-00001D270000}"/>
    <cellStyle name="Header2 4 4 2" xfId="20927" xr:uid="{00000000-0005-0000-0000-00001E270000}"/>
    <cellStyle name="Header2 4 4 3" xfId="20928" xr:uid="{00000000-0005-0000-0000-00001F270000}"/>
    <cellStyle name="Header2 4 4 4" xfId="20929" xr:uid="{00000000-0005-0000-0000-000020270000}"/>
    <cellStyle name="Header2 4 5" xfId="14369" xr:uid="{00000000-0005-0000-0000-000021270000}"/>
    <cellStyle name="Header2 4 5 2" xfId="20930" xr:uid="{00000000-0005-0000-0000-000022270000}"/>
    <cellStyle name="Header2 4 5 3" xfId="20931" xr:uid="{00000000-0005-0000-0000-000023270000}"/>
    <cellStyle name="Header2 4 5 4" xfId="20932" xr:uid="{00000000-0005-0000-0000-000024270000}"/>
    <cellStyle name="Header2 4 6" xfId="14370" xr:uid="{00000000-0005-0000-0000-000025270000}"/>
    <cellStyle name="Header2 4 6 2" xfId="20933" xr:uid="{00000000-0005-0000-0000-000026270000}"/>
    <cellStyle name="Header2 4 6 3" xfId="20934" xr:uid="{00000000-0005-0000-0000-000027270000}"/>
    <cellStyle name="Header2 4 6 4" xfId="20935" xr:uid="{00000000-0005-0000-0000-000028270000}"/>
    <cellStyle name="Header2 4 7" xfId="14371" xr:uid="{00000000-0005-0000-0000-000029270000}"/>
    <cellStyle name="Header2 4 7 2" xfId="20936" xr:uid="{00000000-0005-0000-0000-00002A270000}"/>
    <cellStyle name="Header2 4 7 3" xfId="20937" xr:uid="{00000000-0005-0000-0000-00002B270000}"/>
    <cellStyle name="Header2 4 7 4" xfId="20938" xr:uid="{00000000-0005-0000-0000-00002C270000}"/>
    <cellStyle name="Header2 4 8" xfId="20939" xr:uid="{00000000-0005-0000-0000-00002D270000}"/>
    <cellStyle name="Header2 4 8 2" xfId="20940" xr:uid="{00000000-0005-0000-0000-00002E270000}"/>
    <cellStyle name="Header2 4 8 3" xfId="20941" xr:uid="{00000000-0005-0000-0000-00002F270000}"/>
    <cellStyle name="Header2 4 9" xfId="20942" xr:uid="{00000000-0005-0000-0000-000030270000}"/>
    <cellStyle name="Header2 4 9 2" xfId="20943" xr:uid="{00000000-0005-0000-0000-000031270000}"/>
    <cellStyle name="Header2 4 9 3" xfId="20944" xr:uid="{00000000-0005-0000-0000-000032270000}"/>
    <cellStyle name="Header2 5" xfId="14372" xr:uid="{00000000-0005-0000-0000-000033270000}"/>
    <cellStyle name="Header2 5 2" xfId="20945" xr:uid="{00000000-0005-0000-0000-000034270000}"/>
    <cellStyle name="Header2 5 2 2" xfId="20946" xr:uid="{00000000-0005-0000-0000-000035270000}"/>
    <cellStyle name="Header2 5 2 3" xfId="20947" xr:uid="{00000000-0005-0000-0000-000036270000}"/>
    <cellStyle name="Header2 5 3" xfId="20948" xr:uid="{00000000-0005-0000-0000-000037270000}"/>
    <cellStyle name="Header2 5 4" xfId="20949" xr:uid="{00000000-0005-0000-0000-000038270000}"/>
    <cellStyle name="Header2 5 5" xfId="20950" xr:uid="{00000000-0005-0000-0000-000039270000}"/>
    <cellStyle name="Header2 6" xfId="14373" xr:uid="{00000000-0005-0000-0000-00003A270000}"/>
    <cellStyle name="Header2 6 2" xfId="20951" xr:uid="{00000000-0005-0000-0000-00003B270000}"/>
    <cellStyle name="Header2 6 2 2" xfId="20952" xr:uid="{00000000-0005-0000-0000-00003C270000}"/>
    <cellStyle name="Header2 6 2 3" xfId="20953" xr:uid="{00000000-0005-0000-0000-00003D270000}"/>
    <cellStyle name="Header2 6 3" xfId="20954" xr:uid="{00000000-0005-0000-0000-00003E270000}"/>
    <cellStyle name="Header2 6 4" xfId="20955" xr:uid="{00000000-0005-0000-0000-00003F270000}"/>
    <cellStyle name="Header2 6 5" xfId="20956" xr:uid="{00000000-0005-0000-0000-000040270000}"/>
    <cellStyle name="Header2 7" xfId="14374" xr:uid="{00000000-0005-0000-0000-000041270000}"/>
    <cellStyle name="Header2 7 2" xfId="20957" xr:uid="{00000000-0005-0000-0000-000042270000}"/>
    <cellStyle name="Header2 7 2 2" xfId="20958" xr:uid="{00000000-0005-0000-0000-000043270000}"/>
    <cellStyle name="Header2 7 2 3" xfId="20959" xr:uid="{00000000-0005-0000-0000-000044270000}"/>
    <cellStyle name="Header2 7 3" xfId="20960" xr:uid="{00000000-0005-0000-0000-000045270000}"/>
    <cellStyle name="Header2 7 3 2" xfId="20961" xr:uid="{00000000-0005-0000-0000-000046270000}"/>
    <cellStyle name="Header2 7 3 3" xfId="20962" xr:uid="{00000000-0005-0000-0000-000047270000}"/>
    <cellStyle name="Header2 7 4" xfId="20963" xr:uid="{00000000-0005-0000-0000-000048270000}"/>
    <cellStyle name="Header2 7 5" xfId="20964" xr:uid="{00000000-0005-0000-0000-000049270000}"/>
    <cellStyle name="Header2 7 6" xfId="20965" xr:uid="{00000000-0005-0000-0000-00004A270000}"/>
    <cellStyle name="Header2 8" xfId="14375" xr:uid="{00000000-0005-0000-0000-00004B270000}"/>
    <cellStyle name="Header2 8 2" xfId="20966" xr:uid="{00000000-0005-0000-0000-00004C270000}"/>
    <cellStyle name="Header2 8 2 2" xfId="20967" xr:uid="{00000000-0005-0000-0000-00004D270000}"/>
    <cellStyle name="Header2 8 2 3" xfId="20968" xr:uid="{00000000-0005-0000-0000-00004E270000}"/>
    <cellStyle name="Header2 8 3" xfId="20969" xr:uid="{00000000-0005-0000-0000-00004F270000}"/>
    <cellStyle name="Header2 8 3 2" xfId="20970" xr:uid="{00000000-0005-0000-0000-000050270000}"/>
    <cellStyle name="Header2 8 3 3" xfId="20971" xr:uid="{00000000-0005-0000-0000-000051270000}"/>
    <cellStyle name="Header2 8 4" xfId="20972" xr:uid="{00000000-0005-0000-0000-000052270000}"/>
    <cellStyle name="Header2 8 5" xfId="20973" xr:uid="{00000000-0005-0000-0000-000053270000}"/>
    <cellStyle name="Header2 8 6" xfId="20974" xr:uid="{00000000-0005-0000-0000-000054270000}"/>
    <cellStyle name="Header2 9" xfId="14376" xr:uid="{00000000-0005-0000-0000-000055270000}"/>
    <cellStyle name="Header2 9 2" xfId="20975" xr:uid="{00000000-0005-0000-0000-000056270000}"/>
    <cellStyle name="Header2 9 2 2" xfId="20976" xr:uid="{00000000-0005-0000-0000-000057270000}"/>
    <cellStyle name="Header2 9 2 3" xfId="20977" xr:uid="{00000000-0005-0000-0000-000058270000}"/>
    <cellStyle name="Header2 9 3" xfId="20978" xr:uid="{00000000-0005-0000-0000-000059270000}"/>
    <cellStyle name="Header2 9 3 2" xfId="20979" xr:uid="{00000000-0005-0000-0000-00005A270000}"/>
    <cellStyle name="Header2 9 3 3" xfId="20980" xr:uid="{00000000-0005-0000-0000-00005B270000}"/>
    <cellStyle name="Header2 9 4" xfId="20981" xr:uid="{00000000-0005-0000-0000-00005C270000}"/>
    <cellStyle name="Header2 9 5" xfId="20982" xr:uid="{00000000-0005-0000-0000-00005D270000}"/>
    <cellStyle name="Header2 9 6" xfId="20983" xr:uid="{00000000-0005-0000-0000-00005E270000}"/>
    <cellStyle name="Header3" xfId="1382" xr:uid="{00000000-0005-0000-0000-00005F270000}"/>
    <cellStyle name="Header3 2" xfId="20984" xr:uid="{00000000-0005-0000-0000-000060270000}"/>
    <cellStyle name="Headin - Style2" xfId="1383" xr:uid="{00000000-0005-0000-0000-000061270000}"/>
    <cellStyle name="Heading" xfId="1384" xr:uid="{00000000-0005-0000-0000-000062270000}"/>
    <cellStyle name="Heading 1 10" xfId="20985" xr:uid="{00000000-0005-0000-0000-000063270000}"/>
    <cellStyle name="Heading 1 11" xfId="20986" xr:uid="{00000000-0005-0000-0000-000064270000}"/>
    <cellStyle name="Heading 1 12" xfId="20987" xr:uid="{00000000-0005-0000-0000-000065270000}"/>
    <cellStyle name="Heading 1 13" xfId="20988" xr:uid="{00000000-0005-0000-0000-000066270000}"/>
    <cellStyle name="Heading 1 14" xfId="20989" xr:uid="{00000000-0005-0000-0000-000067270000}"/>
    <cellStyle name="Heading 1 15" xfId="20990" xr:uid="{00000000-0005-0000-0000-000068270000}"/>
    <cellStyle name="Heading 1 2" xfId="1385" xr:uid="{00000000-0005-0000-0000-000069270000}"/>
    <cellStyle name="Heading 1 2 10" xfId="20991" xr:uid="{00000000-0005-0000-0000-00006A270000}"/>
    <cellStyle name="Heading 1 2 11" xfId="20992" xr:uid="{00000000-0005-0000-0000-00006B270000}"/>
    <cellStyle name="Heading 1 2 12" xfId="20993" xr:uid="{00000000-0005-0000-0000-00006C270000}"/>
    <cellStyle name="Heading 1 2 13" xfId="20994" xr:uid="{00000000-0005-0000-0000-00006D270000}"/>
    <cellStyle name="Heading 1 2 14" xfId="20995" xr:uid="{00000000-0005-0000-0000-00006E270000}"/>
    <cellStyle name="Heading 1 2 15" xfId="20996" xr:uid="{00000000-0005-0000-0000-00006F270000}"/>
    <cellStyle name="Heading 1 2 2" xfId="14377" xr:uid="{00000000-0005-0000-0000-000070270000}"/>
    <cellStyle name="Heading 1 2 2 2" xfId="14378" xr:uid="{00000000-0005-0000-0000-000071270000}"/>
    <cellStyle name="Heading 1 2 2 3" xfId="14379" xr:uid="{00000000-0005-0000-0000-000072270000}"/>
    <cellStyle name="Heading 1 2 2 4" xfId="14380" xr:uid="{00000000-0005-0000-0000-000073270000}"/>
    <cellStyle name="Heading 1 2 3" xfId="14381" xr:uid="{00000000-0005-0000-0000-000074270000}"/>
    <cellStyle name="Heading 1 2 4" xfId="14382" xr:uid="{00000000-0005-0000-0000-000075270000}"/>
    <cellStyle name="Heading 1 2 5" xfId="20997" xr:uid="{00000000-0005-0000-0000-000076270000}"/>
    <cellStyle name="Heading 1 2 6" xfId="20998" xr:uid="{00000000-0005-0000-0000-000077270000}"/>
    <cellStyle name="Heading 1 2 7" xfId="20999" xr:uid="{00000000-0005-0000-0000-000078270000}"/>
    <cellStyle name="Heading 1 2 8" xfId="21000" xr:uid="{00000000-0005-0000-0000-000079270000}"/>
    <cellStyle name="Heading 1 2 9" xfId="21001" xr:uid="{00000000-0005-0000-0000-00007A270000}"/>
    <cellStyle name="Heading 1 3" xfId="1386" xr:uid="{00000000-0005-0000-0000-00007B270000}"/>
    <cellStyle name="Heading 1 4" xfId="21002" xr:uid="{00000000-0005-0000-0000-00007C270000}"/>
    <cellStyle name="Heading 1 5" xfId="21003" xr:uid="{00000000-0005-0000-0000-00007D270000}"/>
    <cellStyle name="Heading 1 6" xfId="21004" xr:uid="{00000000-0005-0000-0000-00007E270000}"/>
    <cellStyle name="Heading 1 7" xfId="21005" xr:uid="{00000000-0005-0000-0000-00007F270000}"/>
    <cellStyle name="Heading 1 8" xfId="21006" xr:uid="{00000000-0005-0000-0000-000080270000}"/>
    <cellStyle name="Heading 1 9" xfId="21007" xr:uid="{00000000-0005-0000-0000-000081270000}"/>
    <cellStyle name="Heading 10" xfId="14383" xr:uid="{00000000-0005-0000-0000-000082270000}"/>
    <cellStyle name="Heading 11" xfId="14384" xr:uid="{00000000-0005-0000-0000-000083270000}"/>
    <cellStyle name="Heading 2 10" xfId="21008" xr:uid="{00000000-0005-0000-0000-000084270000}"/>
    <cellStyle name="Heading 2 11" xfId="21009" xr:uid="{00000000-0005-0000-0000-000085270000}"/>
    <cellStyle name="Heading 2 12" xfId="21010" xr:uid="{00000000-0005-0000-0000-000086270000}"/>
    <cellStyle name="Heading 2 13" xfId="21011" xr:uid="{00000000-0005-0000-0000-000087270000}"/>
    <cellStyle name="Heading 2 14" xfId="21012" xr:uid="{00000000-0005-0000-0000-000088270000}"/>
    <cellStyle name="Heading 2 15" xfId="21013" xr:uid="{00000000-0005-0000-0000-000089270000}"/>
    <cellStyle name="Heading 2 2" xfId="1387" xr:uid="{00000000-0005-0000-0000-00008A270000}"/>
    <cellStyle name="Heading 2 2 10" xfId="21014" xr:uid="{00000000-0005-0000-0000-00008B270000}"/>
    <cellStyle name="Heading 2 2 11" xfId="21015" xr:uid="{00000000-0005-0000-0000-00008C270000}"/>
    <cellStyle name="Heading 2 2 12" xfId="21016" xr:uid="{00000000-0005-0000-0000-00008D270000}"/>
    <cellStyle name="Heading 2 2 13" xfId="21017" xr:uid="{00000000-0005-0000-0000-00008E270000}"/>
    <cellStyle name="Heading 2 2 14" xfId="21018" xr:uid="{00000000-0005-0000-0000-00008F270000}"/>
    <cellStyle name="Heading 2 2 15" xfId="21019" xr:uid="{00000000-0005-0000-0000-000090270000}"/>
    <cellStyle name="Heading 2 2 2" xfId="14385" xr:uid="{00000000-0005-0000-0000-000091270000}"/>
    <cellStyle name="Heading 2 2 2 2" xfId="14386" xr:uid="{00000000-0005-0000-0000-000092270000}"/>
    <cellStyle name="Heading 2 2 2 3" xfId="14387" xr:uid="{00000000-0005-0000-0000-000093270000}"/>
    <cellStyle name="Heading 2 2 2 4" xfId="14388" xr:uid="{00000000-0005-0000-0000-000094270000}"/>
    <cellStyle name="Heading 2 2 3" xfId="14389" xr:uid="{00000000-0005-0000-0000-000095270000}"/>
    <cellStyle name="Heading 2 2 4" xfId="14390" xr:uid="{00000000-0005-0000-0000-000096270000}"/>
    <cellStyle name="Heading 2 2 5" xfId="21020" xr:uid="{00000000-0005-0000-0000-000097270000}"/>
    <cellStyle name="Heading 2 2 6" xfId="21021" xr:uid="{00000000-0005-0000-0000-000098270000}"/>
    <cellStyle name="Heading 2 2 7" xfId="21022" xr:uid="{00000000-0005-0000-0000-000099270000}"/>
    <cellStyle name="Heading 2 2 8" xfId="21023" xr:uid="{00000000-0005-0000-0000-00009A270000}"/>
    <cellStyle name="Heading 2 2 9" xfId="21024" xr:uid="{00000000-0005-0000-0000-00009B270000}"/>
    <cellStyle name="Heading 2 3" xfId="1388" xr:uid="{00000000-0005-0000-0000-00009C270000}"/>
    <cellStyle name="Heading 2 4" xfId="21025" xr:uid="{00000000-0005-0000-0000-00009D270000}"/>
    <cellStyle name="Heading 2 5" xfId="21026" xr:uid="{00000000-0005-0000-0000-00009E270000}"/>
    <cellStyle name="Heading 2 6" xfId="21027" xr:uid="{00000000-0005-0000-0000-00009F270000}"/>
    <cellStyle name="Heading 2 7" xfId="21028" xr:uid="{00000000-0005-0000-0000-0000A0270000}"/>
    <cellStyle name="Heading 2 8" xfId="21029" xr:uid="{00000000-0005-0000-0000-0000A1270000}"/>
    <cellStyle name="Heading 2 9" xfId="21030" xr:uid="{00000000-0005-0000-0000-0000A2270000}"/>
    <cellStyle name="Heading 3 10" xfId="21031" xr:uid="{00000000-0005-0000-0000-0000A3270000}"/>
    <cellStyle name="Heading 3 11" xfId="21032" xr:uid="{00000000-0005-0000-0000-0000A4270000}"/>
    <cellStyle name="Heading 3 12" xfId="21033" xr:uid="{00000000-0005-0000-0000-0000A5270000}"/>
    <cellStyle name="Heading 3 13" xfId="21034" xr:uid="{00000000-0005-0000-0000-0000A6270000}"/>
    <cellStyle name="Heading 3 14" xfId="21035" xr:uid="{00000000-0005-0000-0000-0000A7270000}"/>
    <cellStyle name="Heading 3 15" xfId="21036" xr:uid="{00000000-0005-0000-0000-0000A8270000}"/>
    <cellStyle name="Heading 3 2" xfId="1389" xr:uid="{00000000-0005-0000-0000-0000A9270000}"/>
    <cellStyle name="Heading 3 2 10" xfId="21037" xr:uid="{00000000-0005-0000-0000-0000AA270000}"/>
    <cellStyle name="Heading 3 2 11" xfId="21038" xr:uid="{00000000-0005-0000-0000-0000AB270000}"/>
    <cellStyle name="Heading 3 2 12" xfId="21039" xr:uid="{00000000-0005-0000-0000-0000AC270000}"/>
    <cellStyle name="Heading 3 2 13" xfId="21040" xr:uid="{00000000-0005-0000-0000-0000AD270000}"/>
    <cellStyle name="Heading 3 2 14" xfId="21041" xr:uid="{00000000-0005-0000-0000-0000AE270000}"/>
    <cellStyle name="Heading 3 2 15" xfId="21042" xr:uid="{00000000-0005-0000-0000-0000AF270000}"/>
    <cellStyle name="Heading 3 2 2" xfId="14391" xr:uid="{00000000-0005-0000-0000-0000B0270000}"/>
    <cellStyle name="Heading 3 2 2 2" xfId="14392" xr:uid="{00000000-0005-0000-0000-0000B1270000}"/>
    <cellStyle name="Heading 3 2 2 3" xfId="14393" xr:uid="{00000000-0005-0000-0000-0000B2270000}"/>
    <cellStyle name="Heading 3 2 2 4" xfId="14394" xr:uid="{00000000-0005-0000-0000-0000B3270000}"/>
    <cellStyle name="Heading 3 2 3" xfId="14395" xr:uid="{00000000-0005-0000-0000-0000B4270000}"/>
    <cellStyle name="Heading 3 2 4" xfId="14396" xr:uid="{00000000-0005-0000-0000-0000B5270000}"/>
    <cellStyle name="Heading 3 2 5" xfId="21043" xr:uid="{00000000-0005-0000-0000-0000B6270000}"/>
    <cellStyle name="Heading 3 2 6" xfId="21044" xr:uid="{00000000-0005-0000-0000-0000B7270000}"/>
    <cellStyle name="Heading 3 2 7" xfId="21045" xr:uid="{00000000-0005-0000-0000-0000B8270000}"/>
    <cellStyle name="Heading 3 2 8" xfId="21046" xr:uid="{00000000-0005-0000-0000-0000B9270000}"/>
    <cellStyle name="Heading 3 2 9" xfId="21047" xr:uid="{00000000-0005-0000-0000-0000BA270000}"/>
    <cellStyle name="Heading 3 3" xfId="1390" xr:uid="{00000000-0005-0000-0000-0000BB270000}"/>
    <cellStyle name="Heading 3 4" xfId="21048" xr:uid="{00000000-0005-0000-0000-0000BC270000}"/>
    <cellStyle name="Heading 3 5" xfId="21049" xr:uid="{00000000-0005-0000-0000-0000BD270000}"/>
    <cellStyle name="Heading 3 6" xfId="21050" xr:uid="{00000000-0005-0000-0000-0000BE270000}"/>
    <cellStyle name="Heading 3 7" xfId="21051" xr:uid="{00000000-0005-0000-0000-0000BF270000}"/>
    <cellStyle name="Heading 3 8" xfId="21052" xr:uid="{00000000-0005-0000-0000-0000C0270000}"/>
    <cellStyle name="Heading 3 9" xfId="21053" xr:uid="{00000000-0005-0000-0000-0000C1270000}"/>
    <cellStyle name="Heading 4 10" xfId="21054" xr:uid="{00000000-0005-0000-0000-0000C2270000}"/>
    <cellStyle name="Heading 4 11" xfId="21055" xr:uid="{00000000-0005-0000-0000-0000C3270000}"/>
    <cellStyle name="Heading 4 12" xfId="21056" xr:uid="{00000000-0005-0000-0000-0000C4270000}"/>
    <cellStyle name="Heading 4 13" xfId="21057" xr:uid="{00000000-0005-0000-0000-0000C5270000}"/>
    <cellStyle name="Heading 4 14" xfId="21058" xr:uid="{00000000-0005-0000-0000-0000C6270000}"/>
    <cellStyle name="Heading 4 15" xfId="21059" xr:uid="{00000000-0005-0000-0000-0000C7270000}"/>
    <cellStyle name="Heading 4 2" xfId="1391" xr:uid="{00000000-0005-0000-0000-0000C8270000}"/>
    <cellStyle name="Heading 4 2 10" xfId="21060" xr:uid="{00000000-0005-0000-0000-0000C9270000}"/>
    <cellStyle name="Heading 4 2 11" xfId="21061" xr:uid="{00000000-0005-0000-0000-0000CA270000}"/>
    <cellStyle name="Heading 4 2 12" xfId="21062" xr:uid="{00000000-0005-0000-0000-0000CB270000}"/>
    <cellStyle name="Heading 4 2 13" xfId="21063" xr:uid="{00000000-0005-0000-0000-0000CC270000}"/>
    <cellStyle name="Heading 4 2 14" xfId="21064" xr:uid="{00000000-0005-0000-0000-0000CD270000}"/>
    <cellStyle name="Heading 4 2 15" xfId="21065" xr:uid="{00000000-0005-0000-0000-0000CE270000}"/>
    <cellStyle name="Heading 4 2 2" xfId="14397" xr:uid="{00000000-0005-0000-0000-0000CF270000}"/>
    <cellStyle name="Heading 4 2 2 2" xfId="14398" xr:uid="{00000000-0005-0000-0000-0000D0270000}"/>
    <cellStyle name="Heading 4 2 2 3" xfId="14399" xr:uid="{00000000-0005-0000-0000-0000D1270000}"/>
    <cellStyle name="Heading 4 2 2 4" xfId="14400" xr:uid="{00000000-0005-0000-0000-0000D2270000}"/>
    <cellStyle name="Heading 4 2 3" xfId="14401" xr:uid="{00000000-0005-0000-0000-0000D3270000}"/>
    <cellStyle name="Heading 4 2 4" xfId="14402" xr:uid="{00000000-0005-0000-0000-0000D4270000}"/>
    <cellStyle name="Heading 4 2 5" xfId="21066" xr:uid="{00000000-0005-0000-0000-0000D5270000}"/>
    <cellStyle name="Heading 4 2 6" xfId="21067" xr:uid="{00000000-0005-0000-0000-0000D6270000}"/>
    <cellStyle name="Heading 4 2 7" xfId="21068" xr:uid="{00000000-0005-0000-0000-0000D7270000}"/>
    <cellStyle name="Heading 4 2 8" xfId="21069" xr:uid="{00000000-0005-0000-0000-0000D8270000}"/>
    <cellStyle name="Heading 4 2 9" xfId="21070" xr:uid="{00000000-0005-0000-0000-0000D9270000}"/>
    <cellStyle name="Heading 4 3" xfId="1392" xr:uid="{00000000-0005-0000-0000-0000DA270000}"/>
    <cellStyle name="Heading 4 4" xfId="21071" xr:uid="{00000000-0005-0000-0000-0000DB270000}"/>
    <cellStyle name="Heading 4 5" xfId="21072" xr:uid="{00000000-0005-0000-0000-0000DC270000}"/>
    <cellStyle name="Heading 4 6" xfId="21073" xr:uid="{00000000-0005-0000-0000-0000DD270000}"/>
    <cellStyle name="Heading 4 7" xfId="21074" xr:uid="{00000000-0005-0000-0000-0000DE270000}"/>
    <cellStyle name="Heading 4 8" xfId="21075" xr:uid="{00000000-0005-0000-0000-0000DF270000}"/>
    <cellStyle name="Heading 4 9" xfId="21076" xr:uid="{00000000-0005-0000-0000-0000E0270000}"/>
    <cellStyle name="Heading 5" xfId="1393" xr:uid="{00000000-0005-0000-0000-0000E1270000}"/>
    <cellStyle name="Heading 5 2" xfId="10130" xr:uid="{00000000-0005-0000-0000-0000E2270000}"/>
    <cellStyle name="Heading 5 2 2" xfId="21077" xr:uid="{00000000-0005-0000-0000-0000E3270000}"/>
    <cellStyle name="Heading 5 3" xfId="10131" xr:uid="{00000000-0005-0000-0000-0000E4270000}"/>
    <cellStyle name="Heading 5 3 2" xfId="21078" xr:uid="{00000000-0005-0000-0000-0000E5270000}"/>
    <cellStyle name="Heading 5 4" xfId="10132" xr:uid="{00000000-0005-0000-0000-0000E6270000}"/>
    <cellStyle name="Heading 5 4 2" xfId="21079" xr:uid="{00000000-0005-0000-0000-0000E7270000}"/>
    <cellStyle name="Heading 5 5" xfId="10133" xr:uid="{00000000-0005-0000-0000-0000E8270000}"/>
    <cellStyle name="Heading 5 5 2" xfId="21080" xr:uid="{00000000-0005-0000-0000-0000E9270000}"/>
    <cellStyle name="Heading 5 6" xfId="14403" xr:uid="{00000000-0005-0000-0000-0000EA270000}"/>
    <cellStyle name="Heading 5 7" xfId="21081" xr:uid="{00000000-0005-0000-0000-0000EB270000}"/>
    <cellStyle name="Heading 5 8" xfId="21082" xr:uid="{00000000-0005-0000-0000-0000EC270000}"/>
    <cellStyle name="Heading 6" xfId="1394" xr:uid="{00000000-0005-0000-0000-0000ED270000}"/>
    <cellStyle name="Heading 6 2" xfId="14404" xr:uid="{00000000-0005-0000-0000-0000EE270000}"/>
    <cellStyle name="Heading 6 3" xfId="21083" xr:uid="{00000000-0005-0000-0000-0000EF270000}"/>
    <cellStyle name="Heading 6 4" xfId="21084" xr:uid="{00000000-0005-0000-0000-0000F0270000}"/>
    <cellStyle name="Heading 7" xfId="10134" xr:uid="{00000000-0005-0000-0000-0000F1270000}"/>
    <cellStyle name="Heading 7 2" xfId="21085" xr:uid="{00000000-0005-0000-0000-0000F2270000}"/>
    <cellStyle name="Heading 8" xfId="10135" xr:uid="{00000000-0005-0000-0000-0000F3270000}"/>
    <cellStyle name="Heading 8 2" xfId="21086" xr:uid="{00000000-0005-0000-0000-0000F4270000}"/>
    <cellStyle name="Heading 9" xfId="14405" xr:uid="{00000000-0005-0000-0000-0000F5270000}"/>
    <cellStyle name="Heading1" xfId="1395" xr:uid="{00000000-0005-0000-0000-0000F6270000}"/>
    <cellStyle name="Heading1 1" xfId="21087" xr:uid="{00000000-0005-0000-0000-0000F7270000}"/>
    <cellStyle name="Heading1 2" xfId="14406" xr:uid="{00000000-0005-0000-0000-0000F8270000}"/>
    <cellStyle name="HEADING1 3" xfId="21088" xr:uid="{00000000-0005-0000-0000-0000F9270000}"/>
    <cellStyle name="HEADING1 4" xfId="21089" xr:uid="{00000000-0005-0000-0000-0000FA270000}"/>
    <cellStyle name="HEADING1 5" xfId="21090" xr:uid="{00000000-0005-0000-0000-0000FB270000}"/>
    <cellStyle name="HEADING1 6" xfId="21091" xr:uid="{00000000-0005-0000-0000-0000FC270000}"/>
    <cellStyle name="HEADING1 7" xfId="21092" xr:uid="{00000000-0005-0000-0000-0000FD270000}"/>
    <cellStyle name="Heading1 8" xfId="21093" xr:uid="{00000000-0005-0000-0000-0000FE270000}"/>
    <cellStyle name="Heading2" xfId="1396" xr:uid="{00000000-0005-0000-0000-0000FF270000}"/>
    <cellStyle name="Heading2 2" xfId="14407" xr:uid="{00000000-0005-0000-0000-000000280000}"/>
    <cellStyle name="HEADING2 3" xfId="21094" xr:uid="{00000000-0005-0000-0000-000001280000}"/>
    <cellStyle name="HEADING2 4" xfId="21095" xr:uid="{00000000-0005-0000-0000-000002280000}"/>
    <cellStyle name="HEADING2 5" xfId="21096" xr:uid="{00000000-0005-0000-0000-000003280000}"/>
    <cellStyle name="HEADING2 6" xfId="21097" xr:uid="{00000000-0005-0000-0000-000004280000}"/>
    <cellStyle name="HEADING2 7" xfId="21098" xr:uid="{00000000-0005-0000-0000-000005280000}"/>
    <cellStyle name="Heading2 8" xfId="21099" xr:uid="{00000000-0005-0000-0000-000006280000}"/>
    <cellStyle name="Hyperlink 2" xfId="1397" xr:uid="{00000000-0005-0000-0000-000007280000}"/>
    <cellStyle name="Hyperlink 2 2" xfId="1398" xr:uid="{00000000-0005-0000-0000-000008280000}"/>
    <cellStyle name="Hyperlink 2 2 2" xfId="10136" xr:uid="{00000000-0005-0000-0000-000009280000}"/>
    <cellStyle name="Hyperlink 2 2 2 2" xfId="21100" xr:uid="{00000000-0005-0000-0000-00000A280000}"/>
    <cellStyle name="Hyperlink 2 2 3" xfId="10137" xr:uid="{00000000-0005-0000-0000-00000B280000}"/>
    <cellStyle name="Hyperlink 2 2 3 2" xfId="21101" xr:uid="{00000000-0005-0000-0000-00000C280000}"/>
    <cellStyle name="Hyperlink 2 2 4" xfId="10138" xr:uid="{00000000-0005-0000-0000-00000D280000}"/>
    <cellStyle name="Hyperlink 2 2 4 2" xfId="21102" xr:uid="{00000000-0005-0000-0000-00000E280000}"/>
    <cellStyle name="Hyperlink 2 2 5" xfId="10139" xr:uid="{00000000-0005-0000-0000-00000F280000}"/>
    <cellStyle name="Hyperlink 2 2 5 2" xfId="21103" xr:uid="{00000000-0005-0000-0000-000010280000}"/>
    <cellStyle name="Hyperlink 2 2 6" xfId="14408" xr:uid="{00000000-0005-0000-0000-000011280000}"/>
    <cellStyle name="Hyperlink 2 3" xfId="10140" xr:uid="{00000000-0005-0000-0000-000012280000}"/>
    <cellStyle name="Hyperlink 2 3 2" xfId="21104" xr:uid="{00000000-0005-0000-0000-000013280000}"/>
    <cellStyle name="Hyperlink 2 4" xfId="10141" xr:uid="{00000000-0005-0000-0000-000014280000}"/>
    <cellStyle name="Hyperlink 2 4 2" xfId="21105" xr:uid="{00000000-0005-0000-0000-000015280000}"/>
    <cellStyle name="Hyperlink 2 5" xfId="10142" xr:uid="{00000000-0005-0000-0000-000016280000}"/>
    <cellStyle name="Hyperlink 2 5 2" xfId="21106" xr:uid="{00000000-0005-0000-0000-000017280000}"/>
    <cellStyle name="Hyperlink 2 6" xfId="14409" xr:uid="{00000000-0005-0000-0000-000018280000}"/>
    <cellStyle name="Hyperlink 3" xfId="1399" xr:uid="{00000000-0005-0000-0000-000019280000}"/>
    <cellStyle name="Hyperlink 4" xfId="1400" xr:uid="{00000000-0005-0000-0000-00001A280000}"/>
    <cellStyle name="Hyperlink 5" xfId="14410" xr:uid="{00000000-0005-0000-0000-00001B280000}"/>
    <cellStyle name="Hyperlink seguido" xfId="1401" xr:uid="{00000000-0005-0000-0000-00001C280000}"/>
    <cellStyle name="Hyperlink_CA_สินเชื่อรายย่อย_นายอติรุจ___เขตส่งเป็นตัวอย่าง" xfId="1402" xr:uid="{00000000-0005-0000-0000-00001D280000}"/>
    <cellStyle name="iles|_x0005_h" xfId="21107" xr:uid="{00000000-0005-0000-0000-00001E280000}"/>
    <cellStyle name="IN" xfId="1403" xr:uid="{00000000-0005-0000-0000-00001F280000}"/>
    <cellStyle name="IN 2" xfId="21108" xr:uid="{00000000-0005-0000-0000-000020280000}"/>
    <cellStyle name="Input [yellow]" xfId="1404" xr:uid="{00000000-0005-0000-0000-000021280000}"/>
    <cellStyle name="Input [yellow] 10" xfId="21109" xr:uid="{00000000-0005-0000-0000-000022280000}"/>
    <cellStyle name="Input [yellow] 10 2" xfId="21110" xr:uid="{00000000-0005-0000-0000-000023280000}"/>
    <cellStyle name="Input [yellow] 10 3" xfId="21111" xr:uid="{00000000-0005-0000-0000-000024280000}"/>
    <cellStyle name="Input [yellow] 11" xfId="21112" xr:uid="{00000000-0005-0000-0000-000025280000}"/>
    <cellStyle name="Input [yellow] 11 2" xfId="21113" xr:uid="{00000000-0005-0000-0000-000026280000}"/>
    <cellStyle name="Input [yellow] 12" xfId="21114" xr:uid="{00000000-0005-0000-0000-000027280000}"/>
    <cellStyle name="Input [yellow] 12 2" xfId="21115" xr:uid="{00000000-0005-0000-0000-000028280000}"/>
    <cellStyle name="Input [yellow] 13" xfId="21116" xr:uid="{00000000-0005-0000-0000-000029280000}"/>
    <cellStyle name="Input [yellow] 13 2" xfId="21117" xr:uid="{00000000-0005-0000-0000-00002A280000}"/>
    <cellStyle name="Input [yellow] 14" xfId="21118" xr:uid="{00000000-0005-0000-0000-00002B280000}"/>
    <cellStyle name="Input [yellow] 14 2" xfId="21119" xr:uid="{00000000-0005-0000-0000-00002C280000}"/>
    <cellStyle name="Input [yellow] 15" xfId="21120" xr:uid="{00000000-0005-0000-0000-00002D280000}"/>
    <cellStyle name="Input [yellow] 15 2" xfId="21121" xr:uid="{00000000-0005-0000-0000-00002E280000}"/>
    <cellStyle name="Input [yellow] 16" xfId="21122" xr:uid="{00000000-0005-0000-0000-00002F280000}"/>
    <cellStyle name="Input [yellow] 2" xfId="1405" xr:uid="{00000000-0005-0000-0000-000030280000}"/>
    <cellStyle name="Input [yellow] 2 10" xfId="21123" xr:uid="{00000000-0005-0000-0000-000031280000}"/>
    <cellStyle name="Input [yellow] 2 10 2" xfId="21124" xr:uid="{00000000-0005-0000-0000-000032280000}"/>
    <cellStyle name="Input [yellow] 2 11" xfId="21125" xr:uid="{00000000-0005-0000-0000-000033280000}"/>
    <cellStyle name="Input [yellow] 2 11 2" xfId="21126" xr:uid="{00000000-0005-0000-0000-000034280000}"/>
    <cellStyle name="Input [yellow] 2 12" xfId="21127" xr:uid="{00000000-0005-0000-0000-000035280000}"/>
    <cellStyle name="Input [yellow] 2 2" xfId="14411" xr:uid="{00000000-0005-0000-0000-000036280000}"/>
    <cellStyle name="Input [yellow] 2 2 10" xfId="21128" xr:uid="{00000000-0005-0000-0000-000037280000}"/>
    <cellStyle name="Input [yellow] 2 2 2" xfId="14412" xr:uid="{00000000-0005-0000-0000-000038280000}"/>
    <cellStyle name="Input [yellow] 2 2 2 2" xfId="21129" xr:uid="{00000000-0005-0000-0000-000039280000}"/>
    <cellStyle name="Input [yellow] 2 2 2 3" xfId="21130" xr:uid="{00000000-0005-0000-0000-00003A280000}"/>
    <cellStyle name="Input [yellow] 2 2 2 4" xfId="21131" xr:uid="{00000000-0005-0000-0000-00003B280000}"/>
    <cellStyle name="Input [yellow] 2 2 3" xfId="14413" xr:uid="{00000000-0005-0000-0000-00003C280000}"/>
    <cellStyle name="Input [yellow] 2 2 3 2" xfId="21132" xr:uid="{00000000-0005-0000-0000-00003D280000}"/>
    <cellStyle name="Input [yellow] 2 2 3 3" xfId="21133" xr:uid="{00000000-0005-0000-0000-00003E280000}"/>
    <cellStyle name="Input [yellow] 2 2 3 4" xfId="21134" xr:uid="{00000000-0005-0000-0000-00003F280000}"/>
    <cellStyle name="Input [yellow] 2 2 4" xfId="14414" xr:uid="{00000000-0005-0000-0000-000040280000}"/>
    <cellStyle name="Input [yellow] 2 2 4 2" xfId="21135" xr:uid="{00000000-0005-0000-0000-000041280000}"/>
    <cellStyle name="Input [yellow] 2 2 4 3" xfId="21136" xr:uid="{00000000-0005-0000-0000-000042280000}"/>
    <cellStyle name="Input [yellow] 2 2 4 4" xfId="21137" xr:uid="{00000000-0005-0000-0000-000043280000}"/>
    <cellStyle name="Input [yellow] 2 2 5" xfId="14415" xr:uid="{00000000-0005-0000-0000-000044280000}"/>
    <cellStyle name="Input [yellow] 2 2 5 2" xfId="21138" xr:uid="{00000000-0005-0000-0000-000045280000}"/>
    <cellStyle name="Input [yellow] 2 2 5 3" xfId="21139" xr:uid="{00000000-0005-0000-0000-000046280000}"/>
    <cellStyle name="Input [yellow] 2 2 5 4" xfId="21140" xr:uid="{00000000-0005-0000-0000-000047280000}"/>
    <cellStyle name="Input [yellow] 2 2 6" xfId="21141" xr:uid="{00000000-0005-0000-0000-000048280000}"/>
    <cellStyle name="Input [yellow] 2 2 6 2" xfId="21142" xr:uid="{00000000-0005-0000-0000-000049280000}"/>
    <cellStyle name="Input [yellow] 2 2 6 3" xfId="21143" xr:uid="{00000000-0005-0000-0000-00004A280000}"/>
    <cellStyle name="Input [yellow] 2 2 7" xfId="21144" xr:uid="{00000000-0005-0000-0000-00004B280000}"/>
    <cellStyle name="Input [yellow] 2 2 7 2" xfId="21145" xr:uid="{00000000-0005-0000-0000-00004C280000}"/>
    <cellStyle name="Input [yellow] 2 2 7 3" xfId="21146" xr:uid="{00000000-0005-0000-0000-00004D280000}"/>
    <cellStyle name="Input [yellow] 2 2 8" xfId="21147" xr:uid="{00000000-0005-0000-0000-00004E280000}"/>
    <cellStyle name="Input [yellow] 2 2 9" xfId="21148" xr:uid="{00000000-0005-0000-0000-00004F280000}"/>
    <cellStyle name="Input [yellow] 2 3" xfId="14416" xr:uid="{00000000-0005-0000-0000-000050280000}"/>
    <cellStyle name="Input [yellow] 2 3 2" xfId="14417" xr:uid="{00000000-0005-0000-0000-000051280000}"/>
    <cellStyle name="Input [yellow] 2 3 2 2" xfId="21149" xr:uid="{00000000-0005-0000-0000-000052280000}"/>
    <cellStyle name="Input [yellow] 2 3 2 3" xfId="21150" xr:uid="{00000000-0005-0000-0000-000053280000}"/>
    <cellStyle name="Input [yellow] 2 3 2 4" xfId="21151" xr:uid="{00000000-0005-0000-0000-000054280000}"/>
    <cellStyle name="Input [yellow] 2 3 3" xfId="14418" xr:uid="{00000000-0005-0000-0000-000055280000}"/>
    <cellStyle name="Input [yellow] 2 3 3 2" xfId="21152" xr:uid="{00000000-0005-0000-0000-000056280000}"/>
    <cellStyle name="Input [yellow] 2 3 3 3" xfId="21153" xr:uid="{00000000-0005-0000-0000-000057280000}"/>
    <cellStyle name="Input [yellow] 2 3 3 4" xfId="21154" xr:uid="{00000000-0005-0000-0000-000058280000}"/>
    <cellStyle name="Input [yellow] 2 3 4" xfId="14419" xr:uid="{00000000-0005-0000-0000-000059280000}"/>
    <cellStyle name="Input [yellow] 2 3 4 2" xfId="21155" xr:uid="{00000000-0005-0000-0000-00005A280000}"/>
    <cellStyle name="Input [yellow] 2 3 4 3" xfId="21156" xr:uid="{00000000-0005-0000-0000-00005B280000}"/>
    <cellStyle name="Input [yellow] 2 3 4 4" xfId="21157" xr:uid="{00000000-0005-0000-0000-00005C280000}"/>
    <cellStyle name="Input [yellow] 2 3 5" xfId="14420" xr:uid="{00000000-0005-0000-0000-00005D280000}"/>
    <cellStyle name="Input [yellow] 2 3 5 2" xfId="21158" xr:uid="{00000000-0005-0000-0000-00005E280000}"/>
    <cellStyle name="Input [yellow] 2 3 5 3" xfId="21159" xr:uid="{00000000-0005-0000-0000-00005F280000}"/>
    <cellStyle name="Input [yellow] 2 3 5 4" xfId="21160" xr:uid="{00000000-0005-0000-0000-000060280000}"/>
    <cellStyle name="Input [yellow] 2 3 6" xfId="14421" xr:uid="{00000000-0005-0000-0000-000061280000}"/>
    <cellStyle name="Input [yellow] 2 3 6 2" xfId="21161" xr:uid="{00000000-0005-0000-0000-000062280000}"/>
    <cellStyle name="Input [yellow] 2 3 7" xfId="14422" xr:uid="{00000000-0005-0000-0000-000063280000}"/>
    <cellStyle name="Input [yellow] 2 3 8" xfId="14423" xr:uid="{00000000-0005-0000-0000-000064280000}"/>
    <cellStyle name="Input [yellow] 2 3 9" xfId="14424" xr:uid="{00000000-0005-0000-0000-000065280000}"/>
    <cellStyle name="Input [yellow] 2 4" xfId="14425" xr:uid="{00000000-0005-0000-0000-000066280000}"/>
    <cellStyle name="Input [yellow] 2 4 2" xfId="21162" xr:uid="{00000000-0005-0000-0000-000067280000}"/>
    <cellStyle name="Input [yellow] 2 4 2 2" xfId="21163" xr:uid="{00000000-0005-0000-0000-000068280000}"/>
    <cellStyle name="Input [yellow] 2 4 3" xfId="21164" xr:uid="{00000000-0005-0000-0000-000069280000}"/>
    <cellStyle name="Input [yellow] 2 4 3 2" xfId="21165" xr:uid="{00000000-0005-0000-0000-00006A280000}"/>
    <cellStyle name="Input [yellow] 2 4 4" xfId="21166" xr:uid="{00000000-0005-0000-0000-00006B280000}"/>
    <cellStyle name="Input [yellow] 2 4 4 2" xfId="21167" xr:uid="{00000000-0005-0000-0000-00006C280000}"/>
    <cellStyle name="Input [yellow] 2 4 5" xfId="21168" xr:uid="{00000000-0005-0000-0000-00006D280000}"/>
    <cellStyle name="Input [yellow] 2 4 5 2" xfId="21169" xr:uid="{00000000-0005-0000-0000-00006E280000}"/>
    <cellStyle name="Input [yellow] 2 4 6" xfId="21170" xr:uid="{00000000-0005-0000-0000-00006F280000}"/>
    <cellStyle name="Input [yellow] 2 4 6 2" xfId="21171" xr:uid="{00000000-0005-0000-0000-000070280000}"/>
    <cellStyle name="Input [yellow] 2 4 7" xfId="21172" xr:uid="{00000000-0005-0000-0000-000071280000}"/>
    <cellStyle name="Input [yellow] 2 5" xfId="14426" xr:uid="{00000000-0005-0000-0000-000072280000}"/>
    <cellStyle name="Input [yellow] 2 5 2" xfId="21173" xr:uid="{00000000-0005-0000-0000-000073280000}"/>
    <cellStyle name="Input [yellow] 2 5 3" xfId="21174" xr:uid="{00000000-0005-0000-0000-000074280000}"/>
    <cellStyle name="Input [yellow] 2 5 4" xfId="21175" xr:uid="{00000000-0005-0000-0000-000075280000}"/>
    <cellStyle name="Input [yellow] 2 6" xfId="14427" xr:uid="{00000000-0005-0000-0000-000076280000}"/>
    <cellStyle name="Input [yellow] 2 6 2" xfId="21176" xr:uid="{00000000-0005-0000-0000-000077280000}"/>
    <cellStyle name="Input [yellow] 2 6 3" xfId="21177" xr:uid="{00000000-0005-0000-0000-000078280000}"/>
    <cellStyle name="Input [yellow] 2 6 4" xfId="21178" xr:uid="{00000000-0005-0000-0000-000079280000}"/>
    <cellStyle name="Input [yellow] 2 7" xfId="14428" xr:uid="{00000000-0005-0000-0000-00007A280000}"/>
    <cellStyle name="Input [yellow] 2 7 2" xfId="21179" xr:uid="{00000000-0005-0000-0000-00007B280000}"/>
    <cellStyle name="Input [yellow] 2 7 3" xfId="21180" xr:uid="{00000000-0005-0000-0000-00007C280000}"/>
    <cellStyle name="Input [yellow] 2 7 4" xfId="21181" xr:uid="{00000000-0005-0000-0000-00007D280000}"/>
    <cellStyle name="Input [yellow] 2 8" xfId="21182" xr:uid="{00000000-0005-0000-0000-00007E280000}"/>
    <cellStyle name="Input [yellow] 2 8 2" xfId="21183" xr:uid="{00000000-0005-0000-0000-00007F280000}"/>
    <cellStyle name="Input [yellow] 2 8 3" xfId="21184" xr:uid="{00000000-0005-0000-0000-000080280000}"/>
    <cellStyle name="Input [yellow] 2 9" xfId="21185" xr:uid="{00000000-0005-0000-0000-000081280000}"/>
    <cellStyle name="Input [yellow] 2 9 2" xfId="21186" xr:uid="{00000000-0005-0000-0000-000082280000}"/>
    <cellStyle name="Input [yellow] 2 9 3" xfId="21187" xr:uid="{00000000-0005-0000-0000-000083280000}"/>
    <cellStyle name="Input [yellow] 3" xfId="1406" xr:uid="{00000000-0005-0000-0000-000084280000}"/>
    <cellStyle name="Input [yellow] 3 2" xfId="14429" xr:uid="{00000000-0005-0000-0000-000085280000}"/>
    <cellStyle name="Input [yellow] 3 2 2" xfId="21188" xr:uid="{00000000-0005-0000-0000-000086280000}"/>
    <cellStyle name="Input [yellow] 3 2 3" xfId="21189" xr:uid="{00000000-0005-0000-0000-000087280000}"/>
    <cellStyle name="Input [yellow] 3 3" xfId="21190" xr:uid="{00000000-0005-0000-0000-000088280000}"/>
    <cellStyle name="Input [yellow] 3 3 2" xfId="21191" xr:uid="{00000000-0005-0000-0000-000089280000}"/>
    <cellStyle name="Input [yellow] 3 3 3" xfId="21192" xr:uid="{00000000-0005-0000-0000-00008A280000}"/>
    <cellStyle name="Input [yellow] 3 4" xfId="21193" xr:uid="{00000000-0005-0000-0000-00008B280000}"/>
    <cellStyle name="Input [yellow] 3 4 2" xfId="21194" xr:uid="{00000000-0005-0000-0000-00008C280000}"/>
    <cellStyle name="Input [yellow] 3 5" xfId="21195" xr:uid="{00000000-0005-0000-0000-00008D280000}"/>
    <cellStyle name="Input [yellow] 3 5 2" xfId="21196" xr:uid="{00000000-0005-0000-0000-00008E280000}"/>
    <cellStyle name="Input [yellow] 3 6" xfId="21197" xr:uid="{00000000-0005-0000-0000-00008F280000}"/>
    <cellStyle name="Input [yellow] 3 6 2" xfId="21198" xr:uid="{00000000-0005-0000-0000-000090280000}"/>
    <cellStyle name="Input [yellow] 3 7" xfId="21199" xr:uid="{00000000-0005-0000-0000-000091280000}"/>
    <cellStyle name="Input [yellow] 4" xfId="1407" xr:uid="{00000000-0005-0000-0000-000092280000}"/>
    <cellStyle name="Input [yellow] 4 2" xfId="14430" xr:uid="{00000000-0005-0000-0000-000093280000}"/>
    <cellStyle name="Input [yellow] 4 2 2" xfId="21200" xr:uid="{00000000-0005-0000-0000-000094280000}"/>
    <cellStyle name="Input [yellow] 4 2 3" xfId="21201" xr:uid="{00000000-0005-0000-0000-000095280000}"/>
    <cellStyle name="Input [yellow] 4 3" xfId="21202" xr:uid="{00000000-0005-0000-0000-000096280000}"/>
    <cellStyle name="Input [yellow] 4 3 2" xfId="21203" xr:uid="{00000000-0005-0000-0000-000097280000}"/>
    <cellStyle name="Input [yellow] 4 3 3" xfId="21204" xr:uid="{00000000-0005-0000-0000-000098280000}"/>
    <cellStyle name="Input [yellow] 4 4" xfId="21205" xr:uid="{00000000-0005-0000-0000-000099280000}"/>
    <cellStyle name="Input [yellow] 4 4 2" xfId="21206" xr:uid="{00000000-0005-0000-0000-00009A280000}"/>
    <cellStyle name="Input [yellow] 4 5" xfId="21207" xr:uid="{00000000-0005-0000-0000-00009B280000}"/>
    <cellStyle name="Input [yellow] 4 5 2" xfId="21208" xr:uid="{00000000-0005-0000-0000-00009C280000}"/>
    <cellStyle name="Input [yellow] 4 6" xfId="21209" xr:uid="{00000000-0005-0000-0000-00009D280000}"/>
    <cellStyle name="Input [yellow] 4 6 2" xfId="21210" xr:uid="{00000000-0005-0000-0000-00009E280000}"/>
    <cellStyle name="Input [yellow] 4 7" xfId="21211" xr:uid="{00000000-0005-0000-0000-00009F280000}"/>
    <cellStyle name="Input [yellow] 5" xfId="1408" xr:uid="{00000000-0005-0000-0000-0000A0280000}"/>
    <cellStyle name="Input [yellow] 5 2" xfId="14431" xr:uid="{00000000-0005-0000-0000-0000A1280000}"/>
    <cellStyle name="Input [yellow] 5 2 2" xfId="21212" xr:uid="{00000000-0005-0000-0000-0000A2280000}"/>
    <cellStyle name="Input [yellow] 5 2 3" xfId="21213" xr:uid="{00000000-0005-0000-0000-0000A3280000}"/>
    <cellStyle name="Input [yellow] 5 3" xfId="21214" xr:uid="{00000000-0005-0000-0000-0000A4280000}"/>
    <cellStyle name="Input [yellow] 5 3 2" xfId="21215" xr:uid="{00000000-0005-0000-0000-0000A5280000}"/>
    <cellStyle name="Input [yellow] 5 3 3" xfId="21216" xr:uid="{00000000-0005-0000-0000-0000A6280000}"/>
    <cellStyle name="Input [yellow] 5 4" xfId="21217" xr:uid="{00000000-0005-0000-0000-0000A7280000}"/>
    <cellStyle name="Input [yellow] 5 4 2" xfId="21218" xr:uid="{00000000-0005-0000-0000-0000A8280000}"/>
    <cellStyle name="Input [yellow] 5 5" xfId="21219" xr:uid="{00000000-0005-0000-0000-0000A9280000}"/>
    <cellStyle name="Input [yellow] 5 5 2" xfId="21220" xr:uid="{00000000-0005-0000-0000-0000AA280000}"/>
    <cellStyle name="Input [yellow] 5 6" xfId="21221" xr:uid="{00000000-0005-0000-0000-0000AB280000}"/>
    <cellStyle name="Input [yellow] 5 6 2" xfId="21222" xr:uid="{00000000-0005-0000-0000-0000AC280000}"/>
    <cellStyle name="Input [yellow] 5 7" xfId="21223" xr:uid="{00000000-0005-0000-0000-0000AD280000}"/>
    <cellStyle name="Input [yellow] 6" xfId="14432" xr:uid="{00000000-0005-0000-0000-0000AE280000}"/>
    <cellStyle name="Input [yellow] 6 2" xfId="21224" xr:uid="{00000000-0005-0000-0000-0000AF280000}"/>
    <cellStyle name="Input [yellow] 6 2 2" xfId="21225" xr:uid="{00000000-0005-0000-0000-0000B0280000}"/>
    <cellStyle name="Input [yellow] 6 2 3" xfId="21226" xr:uid="{00000000-0005-0000-0000-0000B1280000}"/>
    <cellStyle name="Input [yellow] 6 3" xfId="21227" xr:uid="{00000000-0005-0000-0000-0000B2280000}"/>
    <cellStyle name="Input [yellow] 6 3 2" xfId="21228" xr:uid="{00000000-0005-0000-0000-0000B3280000}"/>
    <cellStyle name="Input [yellow] 6 3 3" xfId="21229" xr:uid="{00000000-0005-0000-0000-0000B4280000}"/>
    <cellStyle name="Input [yellow] 6 4" xfId="21230" xr:uid="{00000000-0005-0000-0000-0000B5280000}"/>
    <cellStyle name="Input [yellow] 6 5" xfId="21231" xr:uid="{00000000-0005-0000-0000-0000B6280000}"/>
    <cellStyle name="Input [yellow] 6 6" xfId="21232" xr:uid="{00000000-0005-0000-0000-0000B7280000}"/>
    <cellStyle name="Input [yellow] 7" xfId="14433" xr:uid="{00000000-0005-0000-0000-0000B8280000}"/>
    <cellStyle name="Input [yellow] 7 2" xfId="21233" xr:uid="{00000000-0005-0000-0000-0000B9280000}"/>
    <cellStyle name="Input [yellow] 7 3" xfId="21234" xr:uid="{00000000-0005-0000-0000-0000BA280000}"/>
    <cellStyle name="Input [yellow] 7 4" xfId="21235" xr:uid="{00000000-0005-0000-0000-0000BB280000}"/>
    <cellStyle name="Input [yellow] 8" xfId="14434" xr:uid="{00000000-0005-0000-0000-0000BC280000}"/>
    <cellStyle name="Input [yellow] 8 2" xfId="21236" xr:uid="{00000000-0005-0000-0000-0000BD280000}"/>
    <cellStyle name="Input [yellow] 8 3" xfId="21237" xr:uid="{00000000-0005-0000-0000-0000BE280000}"/>
    <cellStyle name="Input [yellow] 8 4" xfId="21238" xr:uid="{00000000-0005-0000-0000-0000BF280000}"/>
    <cellStyle name="Input [yellow] 9" xfId="14435" xr:uid="{00000000-0005-0000-0000-0000C0280000}"/>
    <cellStyle name="Input [yellow] 9 2" xfId="21239" xr:uid="{00000000-0005-0000-0000-0000C1280000}"/>
    <cellStyle name="Input [yellow] 9 3" xfId="21240" xr:uid="{00000000-0005-0000-0000-0000C2280000}"/>
    <cellStyle name="Input [yellow]_ตามหนี้" xfId="3305" xr:uid="{00000000-0005-0000-0000-0000C3280000}"/>
    <cellStyle name="Input 10" xfId="21241" xr:uid="{00000000-0005-0000-0000-0000C4280000}"/>
    <cellStyle name="Input 10 2" xfId="21242" xr:uid="{00000000-0005-0000-0000-0000C5280000}"/>
    <cellStyle name="Input 11" xfId="21243" xr:uid="{00000000-0005-0000-0000-0000C6280000}"/>
    <cellStyle name="Input 11 2" xfId="21244" xr:uid="{00000000-0005-0000-0000-0000C7280000}"/>
    <cellStyle name="Input 12" xfId="21245" xr:uid="{00000000-0005-0000-0000-0000C8280000}"/>
    <cellStyle name="Input 12 2" xfId="21246" xr:uid="{00000000-0005-0000-0000-0000C9280000}"/>
    <cellStyle name="Input 13" xfId="21247" xr:uid="{00000000-0005-0000-0000-0000CA280000}"/>
    <cellStyle name="Input 13 2" xfId="21248" xr:uid="{00000000-0005-0000-0000-0000CB280000}"/>
    <cellStyle name="Input 14" xfId="21249" xr:uid="{00000000-0005-0000-0000-0000CC280000}"/>
    <cellStyle name="Input 14 2" xfId="21250" xr:uid="{00000000-0005-0000-0000-0000CD280000}"/>
    <cellStyle name="Input 15" xfId="21251" xr:uid="{00000000-0005-0000-0000-0000CE280000}"/>
    <cellStyle name="Input 15 2" xfId="21252" xr:uid="{00000000-0005-0000-0000-0000CF280000}"/>
    <cellStyle name="Input 2" xfId="1409" xr:uid="{00000000-0005-0000-0000-0000D0280000}"/>
    <cellStyle name="Input 2 10" xfId="14436" xr:uid="{00000000-0005-0000-0000-0000D1280000}"/>
    <cellStyle name="Input 2 11" xfId="21253" xr:uid="{00000000-0005-0000-0000-0000D2280000}"/>
    <cellStyle name="Input 2 12" xfId="21254" xr:uid="{00000000-0005-0000-0000-0000D3280000}"/>
    <cellStyle name="Input 2 13" xfId="21255" xr:uid="{00000000-0005-0000-0000-0000D4280000}"/>
    <cellStyle name="Input 2 14" xfId="21256" xr:uid="{00000000-0005-0000-0000-0000D5280000}"/>
    <cellStyle name="Input 2 15" xfId="21257" xr:uid="{00000000-0005-0000-0000-0000D6280000}"/>
    <cellStyle name="Input 2 2" xfId="14437" xr:uid="{00000000-0005-0000-0000-0000D7280000}"/>
    <cellStyle name="Input 2 2 2" xfId="14438" xr:uid="{00000000-0005-0000-0000-0000D8280000}"/>
    <cellStyle name="Input 2 2 3" xfId="14439" xr:uid="{00000000-0005-0000-0000-0000D9280000}"/>
    <cellStyle name="Input 2 2 4" xfId="14440" xr:uid="{00000000-0005-0000-0000-0000DA280000}"/>
    <cellStyle name="Input 2 2 5" xfId="14441" xr:uid="{00000000-0005-0000-0000-0000DB280000}"/>
    <cellStyle name="Input 2 3" xfId="14442" xr:uid="{00000000-0005-0000-0000-0000DC280000}"/>
    <cellStyle name="Input 2 3 2" xfId="21258" xr:uid="{00000000-0005-0000-0000-0000DD280000}"/>
    <cellStyle name="Input 2 3 3" xfId="21259" xr:uid="{00000000-0005-0000-0000-0000DE280000}"/>
    <cellStyle name="Input 2 3 4" xfId="21260" xr:uid="{00000000-0005-0000-0000-0000DF280000}"/>
    <cellStyle name="Input 2 4" xfId="14443" xr:uid="{00000000-0005-0000-0000-0000E0280000}"/>
    <cellStyle name="Input 2 4 2" xfId="21261" xr:uid="{00000000-0005-0000-0000-0000E1280000}"/>
    <cellStyle name="Input 2 4 3" xfId="21262" xr:uid="{00000000-0005-0000-0000-0000E2280000}"/>
    <cellStyle name="Input 2 4 4" xfId="21263" xr:uid="{00000000-0005-0000-0000-0000E3280000}"/>
    <cellStyle name="Input 2 5" xfId="14444" xr:uid="{00000000-0005-0000-0000-0000E4280000}"/>
    <cellStyle name="Input 2 5 2" xfId="21264" xr:uid="{00000000-0005-0000-0000-0000E5280000}"/>
    <cellStyle name="Input 2 5 3" xfId="21265" xr:uid="{00000000-0005-0000-0000-0000E6280000}"/>
    <cellStyle name="Input 2 5 4" xfId="21266" xr:uid="{00000000-0005-0000-0000-0000E7280000}"/>
    <cellStyle name="Input 2 6" xfId="14445" xr:uid="{00000000-0005-0000-0000-0000E8280000}"/>
    <cellStyle name="Input 2 6 2" xfId="21267" xr:uid="{00000000-0005-0000-0000-0000E9280000}"/>
    <cellStyle name="Input 2 6 3" xfId="21268" xr:uid="{00000000-0005-0000-0000-0000EA280000}"/>
    <cellStyle name="Input 2 6 4" xfId="21269" xr:uid="{00000000-0005-0000-0000-0000EB280000}"/>
    <cellStyle name="Input 2 7" xfId="14446" xr:uid="{00000000-0005-0000-0000-0000EC280000}"/>
    <cellStyle name="Input 2 7 2" xfId="21270" xr:uid="{00000000-0005-0000-0000-0000ED280000}"/>
    <cellStyle name="Input 2 7 3" xfId="21271" xr:uid="{00000000-0005-0000-0000-0000EE280000}"/>
    <cellStyle name="Input 2 8" xfId="14447" xr:uid="{00000000-0005-0000-0000-0000EF280000}"/>
    <cellStyle name="Input 2 8 2" xfId="21272" xr:uid="{00000000-0005-0000-0000-0000F0280000}"/>
    <cellStyle name="Input 2 8 3" xfId="21273" xr:uid="{00000000-0005-0000-0000-0000F1280000}"/>
    <cellStyle name="Input 2 9" xfId="14448" xr:uid="{00000000-0005-0000-0000-0000F2280000}"/>
    <cellStyle name="Input 3" xfId="1410" xr:uid="{00000000-0005-0000-0000-0000F3280000}"/>
    <cellStyle name="Input 3 10" xfId="14449" xr:uid="{00000000-0005-0000-0000-0000F4280000}"/>
    <cellStyle name="Input 3 11" xfId="21274" xr:uid="{00000000-0005-0000-0000-0000F5280000}"/>
    <cellStyle name="Input 3 2" xfId="14450" xr:uid="{00000000-0005-0000-0000-0000F6280000}"/>
    <cellStyle name="Input 3 2 2" xfId="14451" xr:uid="{00000000-0005-0000-0000-0000F7280000}"/>
    <cellStyle name="Input 3 2 3" xfId="14452" xr:uid="{00000000-0005-0000-0000-0000F8280000}"/>
    <cellStyle name="Input 3 2 4" xfId="14453" xr:uid="{00000000-0005-0000-0000-0000F9280000}"/>
    <cellStyle name="Input 3 2 5" xfId="14454" xr:uid="{00000000-0005-0000-0000-0000FA280000}"/>
    <cellStyle name="Input 3 3" xfId="14455" xr:uid="{00000000-0005-0000-0000-0000FB280000}"/>
    <cellStyle name="Input 3 3 2" xfId="21275" xr:uid="{00000000-0005-0000-0000-0000FC280000}"/>
    <cellStyle name="Input 3 3 3" xfId="21276" xr:uid="{00000000-0005-0000-0000-0000FD280000}"/>
    <cellStyle name="Input 3 3 4" xfId="21277" xr:uid="{00000000-0005-0000-0000-0000FE280000}"/>
    <cellStyle name="Input 3 4" xfId="14456" xr:uid="{00000000-0005-0000-0000-0000FF280000}"/>
    <cellStyle name="Input 3 4 2" xfId="21278" xr:uid="{00000000-0005-0000-0000-000000290000}"/>
    <cellStyle name="Input 3 4 3" xfId="21279" xr:uid="{00000000-0005-0000-0000-000001290000}"/>
    <cellStyle name="Input 3 4 4" xfId="21280" xr:uid="{00000000-0005-0000-0000-000002290000}"/>
    <cellStyle name="Input 3 5" xfId="14457" xr:uid="{00000000-0005-0000-0000-000003290000}"/>
    <cellStyle name="Input 3 5 2" xfId="21281" xr:uid="{00000000-0005-0000-0000-000004290000}"/>
    <cellStyle name="Input 3 5 3" xfId="21282" xr:uid="{00000000-0005-0000-0000-000005290000}"/>
    <cellStyle name="Input 3 5 4" xfId="21283" xr:uid="{00000000-0005-0000-0000-000006290000}"/>
    <cellStyle name="Input 3 6" xfId="14458" xr:uid="{00000000-0005-0000-0000-000007290000}"/>
    <cellStyle name="Input 3 6 2" xfId="21284" xr:uid="{00000000-0005-0000-0000-000008290000}"/>
    <cellStyle name="Input 3 6 3" xfId="21285" xr:uid="{00000000-0005-0000-0000-000009290000}"/>
    <cellStyle name="Input 3 6 4" xfId="21286" xr:uid="{00000000-0005-0000-0000-00000A290000}"/>
    <cellStyle name="Input 3 7" xfId="14459" xr:uid="{00000000-0005-0000-0000-00000B290000}"/>
    <cellStyle name="Input 3 7 2" xfId="21287" xr:uid="{00000000-0005-0000-0000-00000C290000}"/>
    <cellStyle name="Input 3 7 3" xfId="21288" xr:uid="{00000000-0005-0000-0000-00000D290000}"/>
    <cellStyle name="Input 3 8" xfId="14460" xr:uid="{00000000-0005-0000-0000-00000E290000}"/>
    <cellStyle name="Input 3 8 2" xfId="21289" xr:uid="{00000000-0005-0000-0000-00000F290000}"/>
    <cellStyle name="Input 3 8 3" xfId="21290" xr:uid="{00000000-0005-0000-0000-000010290000}"/>
    <cellStyle name="Input 3 9" xfId="14461" xr:uid="{00000000-0005-0000-0000-000011290000}"/>
    <cellStyle name="Input 4" xfId="21291" xr:uid="{00000000-0005-0000-0000-000012290000}"/>
    <cellStyle name="Input 4 2" xfId="21292" xr:uid="{00000000-0005-0000-0000-000013290000}"/>
    <cellStyle name="Input 5" xfId="21293" xr:uid="{00000000-0005-0000-0000-000014290000}"/>
    <cellStyle name="Input 5 2" xfId="21294" xr:uid="{00000000-0005-0000-0000-000015290000}"/>
    <cellStyle name="Input 6" xfId="21295" xr:uid="{00000000-0005-0000-0000-000016290000}"/>
    <cellStyle name="Input 6 2" xfId="21296" xr:uid="{00000000-0005-0000-0000-000017290000}"/>
    <cellStyle name="Input 7" xfId="21297" xr:uid="{00000000-0005-0000-0000-000018290000}"/>
    <cellStyle name="Input 7 2" xfId="21298" xr:uid="{00000000-0005-0000-0000-000019290000}"/>
    <cellStyle name="Input 8" xfId="21299" xr:uid="{00000000-0005-0000-0000-00001A290000}"/>
    <cellStyle name="Input 8 2" xfId="21300" xr:uid="{00000000-0005-0000-0000-00001B290000}"/>
    <cellStyle name="Input 9" xfId="21301" xr:uid="{00000000-0005-0000-0000-00001C290000}"/>
    <cellStyle name="Input 9 2" xfId="21302" xr:uid="{00000000-0005-0000-0000-00001D290000}"/>
    <cellStyle name="Integer" xfId="1411" xr:uid="{00000000-0005-0000-0000-00001E290000}"/>
    <cellStyle name="Integer 2" xfId="21303" xr:uid="{00000000-0005-0000-0000-00001F290000}"/>
    <cellStyle name="laroux_laroux" xfId="1412" xr:uid="{00000000-0005-0000-0000-000020290000}"/>
    <cellStyle name="left" xfId="14462" xr:uid="{00000000-0005-0000-0000-000021290000}"/>
    <cellStyle name="les" xfId="21304" xr:uid="{00000000-0005-0000-0000-000022290000}"/>
    <cellStyle name="Level 2 Total" xfId="1413" xr:uid="{00000000-0005-0000-0000-000023290000}"/>
    <cellStyle name="Level 2 Total 10" xfId="14463" xr:uid="{00000000-0005-0000-0000-000024290000}"/>
    <cellStyle name="Level 2 Total 10 2" xfId="14464" xr:uid="{00000000-0005-0000-0000-000025290000}"/>
    <cellStyle name="Level 2 Total 10 2 2" xfId="14465" xr:uid="{00000000-0005-0000-0000-000026290000}"/>
    <cellStyle name="Level 2 Total 10 2 2 2" xfId="14466" xr:uid="{00000000-0005-0000-0000-000027290000}"/>
    <cellStyle name="Level 2 Total 10 2 2 3" xfId="14467" xr:uid="{00000000-0005-0000-0000-000028290000}"/>
    <cellStyle name="Level 2 Total 10 2 2 4" xfId="14468" xr:uid="{00000000-0005-0000-0000-000029290000}"/>
    <cellStyle name="Level 2 Total 10 2 2 5" xfId="14469" xr:uid="{00000000-0005-0000-0000-00002A290000}"/>
    <cellStyle name="Level 2 Total 10 2 3" xfId="21305" xr:uid="{00000000-0005-0000-0000-00002B290000}"/>
    <cellStyle name="Level 2 Total 10 3" xfId="14470" xr:uid="{00000000-0005-0000-0000-00002C290000}"/>
    <cellStyle name="Level 2 Total 10 3 2" xfId="14471" xr:uid="{00000000-0005-0000-0000-00002D290000}"/>
    <cellStyle name="Level 2 Total 10 3 3" xfId="14472" xr:uid="{00000000-0005-0000-0000-00002E290000}"/>
    <cellStyle name="Level 2 Total 10 3 4" xfId="14473" xr:uid="{00000000-0005-0000-0000-00002F290000}"/>
    <cellStyle name="Level 2 Total 10 3 5" xfId="14474" xr:uid="{00000000-0005-0000-0000-000030290000}"/>
    <cellStyle name="Level 2 Total 10 4" xfId="21306" xr:uid="{00000000-0005-0000-0000-000031290000}"/>
    <cellStyle name="Level 2 Total 11" xfId="14475" xr:uid="{00000000-0005-0000-0000-000032290000}"/>
    <cellStyle name="Level 2 Total 11 2" xfId="14476" xr:uid="{00000000-0005-0000-0000-000033290000}"/>
    <cellStyle name="Level 2 Total 11 2 2" xfId="14477" xr:uid="{00000000-0005-0000-0000-000034290000}"/>
    <cellStyle name="Level 2 Total 11 2 2 2" xfId="14478" xr:uid="{00000000-0005-0000-0000-000035290000}"/>
    <cellStyle name="Level 2 Total 11 2 2 3" xfId="14479" xr:uid="{00000000-0005-0000-0000-000036290000}"/>
    <cellStyle name="Level 2 Total 11 2 2 4" xfId="14480" xr:uid="{00000000-0005-0000-0000-000037290000}"/>
    <cellStyle name="Level 2 Total 11 2 2 5" xfId="14481" xr:uid="{00000000-0005-0000-0000-000038290000}"/>
    <cellStyle name="Level 2 Total 11 2 3" xfId="21307" xr:uid="{00000000-0005-0000-0000-000039290000}"/>
    <cellStyle name="Level 2 Total 11 3" xfId="14482" xr:uid="{00000000-0005-0000-0000-00003A290000}"/>
    <cellStyle name="Level 2 Total 11 3 2" xfId="14483" xr:uid="{00000000-0005-0000-0000-00003B290000}"/>
    <cellStyle name="Level 2 Total 11 3 3" xfId="14484" xr:uid="{00000000-0005-0000-0000-00003C290000}"/>
    <cellStyle name="Level 2 Total 11 3 4" xfId="14485" xr:uid="{00000000-0005-0000-0000-00003D290000}"/>
    <cellStyle name="Level 2 Total 11 3 5" xfId="14486" xr:uid="{00000000-0005-0000-0000-00003E290000}"/>
    <cellStyle name="Level 2 Total 11 4" xfId="21308" xr:uid="{00000000-0005-0000-0000-00003F290000}"/>
    <cellStyle name="Level 2 Total 12" xfId="14487" xr:uid="{00000000-0005-0000-0000-000040290000}"/>
    <cellStyle name="Level 2 Total 12 2" xfId="14488" xr:uid="{00000000-0005-0000-0000-000041290000}"/>
    <cellStyle name="Level 2 Total 12 2 2" xfId="14489" xr:uid="{00000000-0005-0000-0000-000042290000}"/>
    <cellStyle name="Level 2 Total 12 2 2 2" xfId="14490" xr:uid="{00000000-0005-0000-0000-000043290000}"/>
    <cellStyle name="Level 2 Total 12 2 2 3" xfId="14491" xr:uid="{00000000-0005-0000-0000-000044290000}"/>
    <cellStyle name="Level 2 Total 12 2 2 4" xfId="14492" xr:uid="{00000000-0005-0000-0000-000045290000}"/>
    <cellStyle name="Level 2 Total 12 2 2 5" xfId="14493" xr:uid="{00000000-0005-0000-0000-000046290000}"/>
    <cellStyle name="Level 2 Total 12 2 3" xfId="21309" xr:uid="{00000000-0005-0000-0000-000047290000}"/>
    <cellStyle name="Level 2 Total 12 3" xfId="14494" xr:uid="{00000000-0005-0000-0000-000048290000}"/>
    <cellStyle name="Level 2 Total 12 3 2" xfId="14495" xr:uid="{00000000-0005-0000-0000-000049290000}"/>
    <cellStyle name="Level 2 Total 12 3 3" xfId="14496" xr:uid="{00000000-0005-0000-0000-00004A290000}"/>
    <cellStyle name="Level 2 Total 12 3 4" xfId="14497" xr:uid="{00000000-0005-0000-0000-00004B290000}"/>
    <cellStyle name="Level 2 Total 12 3 5" xfId="14498" xr:uid="{00000000-0005-0000-0000-00004C290000}"/>
    <cellStyle name="Level 2 Total 12 4" xfId="21310" xr:uid="{00000000-0005-0000-0000-00004D290000}"/>
    <cellStyle name="Level 2 Total 13" xfId="14499" xr:uid="{00000000-0005-0000-0000-00004E290000}"/>
    <cellStyle name="Level 2 Total 13 2" xfId="14500" xr:uid="{00000000-0005-0000-0000-00004F290000}"/>
    <cellStyle name="Level 2 Total 13 2 2" xfId="14501" xr:uid="{00000000-0005-0000-0000-000050290000}"/>
    <cellStyle name="Level 2 Total 13 2 2 2" xfId="14502" xr:uid="{00000000-0005-0000-0000-000051290000}"/>
    <cellStyle name="Level 2 Total 13 2 2 3" xfId="14503" xr:uid="{00000000-0005-0000-0000-000052290000}"/>
    <cellStyle name="Level 2 Total 13 2 2 4" xfId="14504" xr:uid="{00000000-0005-0000-0000-000053290000}"/>
    <cellStyle name="Level 2 Total 13 2 2 5" xfId="14505" xr:uid="{00000000-0005-0000-0000-000054290000}"/>
    <cellStyle name="Level 2 Total 13 2 3" xfId="21311" xr:uid="{00000000-0005-0000-0000-000055290000}"/>
    <cellStyle name="Level 2 Total 13 3" xfId="14506" xr:uid="{00000000-0005-0000-0000-000056290000}"/>
    <cellStyle name="Level 2 Total 13 3 2" xfId="14507" xr:uid="{00000000-0005-0000-0000-000057290000}"/>
    <cellStyle name="Level 2 Total 13 3 3" xfId="14508" xr:uid="{00000000-0005-0000-0000-000058290000}"/>
    <cellStyle name="Level 2 Total 13 3 4" xfId="14509" xr:uid="{00000000-0005-0000-0000-000059290000}"/>
    <cellStyle name="Level 2 Total 13 3 5" xfId="14510" xr:uid="{00000000-0005-0000-0000-00005A290000}"/>
    <cellStyle name="Level 2 Total 13 4" xfId="21312" xr:uid="{00000000-0005-0000-0000-00005B290000}"/>
    <cellStyle name="Level 2 Total 14" xfId="14511" xr:uid="{00000000-0005-0000-0000-00005C290000}"/>
    <cellStyle name="Level 2 Total 14 2" xfId="14512" xr:uid="{00000000-0005-0000-0000-00005D290000}"/>
    <cellStyle name="Level 2 Total 14 2 2" xfId="14513" xr:uid="{00000000-0005-0000-0000-00005E290000}"/>
    <cellStyle name="Level 2 Total 14 2 2 2" xfId="14514" xr:uid="{00000000-0005-0000-0000-00005F290000}"/>
    <cellStyle name="Level 2 Total 14 2 2 3" xfId="14515" xr:uid="{00000000-0005-0000-0000-000060290000}"/>
    <cellStyle name="Level 2 Total 14 2 2 4" xfId="14516" xr:uid="{00000000-0005-0000-0000-000061290000}"/>
    <cellStyle name="Level 2 Total 14 2 2 5" xfId="14517" xr:uid="{00000000-0005-0000-0000-000062290000}"/>
    <cellStyle name="Level 2 Total 14 2 3" xfId="21313" xr:uid="{00000000-0005-0000-0000-000063290000}"/>
    <cellStyle name="Level 2 Total 14 3" xfId="14518" xr:uid="{00000000-0005-0000-0000-000064290000}"/>
    <cellStyle name="Level 2 Total 14 3 2" xfId="14519" xr:uid="{00000000-0005-0000-0000-000065290000}"/>
    <cellStyle name="Level 2 Total 14 3 3" xfId="14520" xr:uid="{00000000-0005-0000-0000-000066290000}"/>
    <cellStyle name="Level 2 Total 14 3 4" xfId="14521" xr:uid="{00000000-0005-0000-0000-000067290000}"/>
    <cellStyle name="Level 2 Total 14 3 5" xfId="14522" xr:uid="{00000000-0005-0000-0000-000068290000}"/>
    <cellStyle name="Level 2 Total 14 4" xfId="21314" xr:uid="{00000000-0005-0000-0000-000069290000}"/>
    <cellStyle name="Level 2 Total 15" xfId="14523" xr:uid="{00000000-0005-0000-0000-00006A290000}"/>
    <cellStyle name="Level 2 Total 15 2" xfId="14524" xr:uid="{00000000-0005-0000-0000-00006B290000}"/>
    <cellStyle name="Level 2 Total 15 2 2" xfId="14525" xr:uid="{00000000-0005-0000-0000-00006C290000}"/>
    <cellStyle name="Level 2 Total 15 2 2 2" xfId="14526" xr:uid="{00000000-0005-0000-0000-00006D290000}"/>
    <cellStyle name="Level 2 Total 15 2 2 3" xfId="14527" xr:uid="{00000000-0005-0000-0000-00006E290000}"/>
    <cellStyle name="Level 2 Total 15 2 2 4" xfId="14528" xr:uid="{00000000-0005-0000-0000-00006F290000}"/>
    <cellStyle name="Level 2 Total 15 2 2 5" xfId="14529" xr:uid="{00000000-0005-0000-0000-000070290000}"/>
    <cellStyle name="Level 2 Total 15 2 3" xfId="21315" xr:uid="{00000000-0005-0000-0000-000071290000}"/>
    <cellStyle name="Level 2 Total 15 3" xfId="14530" xr:uid="{00000000-0005-0000-0000-000072290000}"/>
    <cellStyle name="Level 2 Total 15 3 2" xfId="14531" xr:uid="{00000000-0005-0000-0000-000073290000}"/>
    <cellStyle name="Level 2 Total 15 3 3" xfId="14532" xr:uid="{00000000-0005-0000-0000-000074290000}"/>
    <cellStyle name="Level 2 Total 15 3 4" xfId="14533" xr:uid="{00000000-0005-0000-0000-000075290000}"/>
    <cellStyle name="Level 2 Total 15 3 5" xfId="14534" xr:uid="{00000000-0005-0000-0000-000076290000}"/>
    <cellStyle name="Level 2 Total 15 4" xfId="21316" xr:uid="{00000000-0005-0000-0000-000077290000}"/>
    <cellStyle name="Level 2 Total 16" xfId="14535" xr:uid="{00000000-0005-0000-0000-000078290000}"/>
    <cellStyle name="Level 2 Total 16 2" xfId="14536" xr:uid="{00000000-0005-0000-0000-000079290000}"/>
    <cellStyle name="Level 2 Total 16 2 2" xfId="14537" xr:uid="{00000000-0005-0000-0000-00007A290000}"/>
    <cellStyle name="Level 2 Total 16 2 3" xfId="14538" xr:uid="{00000000-0005-0000-0000-00007B290000}"/>
    <cellStyle name="Level 2 Total 16 2 4" xfId="14539" xr:uid="{00000000-0005-0000-0000-00007C290000}"/>
    <cellStyle name="Level 2 Total 16 2 5" xfId="14540" xr:uid="{00000000-0005-0000-0000-00007D290000}"/>
    <cellStyle name="Level 2 Total 16 3" xfId="21317" xr:uid="{00000000-0005-0000-0000-00007E290000}"/>
    <cellStyle name="Level 2 Total 17" xfId="14541" xr:uid="{00000000-0005-0000-0000-00007F290000}"/>
    <cellStyle name="Level 2 Total 17 2" xfId="14542" xr:uid="{00000000-0005-0000-0000-000080290000}"/>
    <cellStyle name="Level 2 Total 17 3" xfId="14543" xr:uid="{00000000-0005-0000-0000-000081290000}"/>
    <cellStyle name="Level 2 Total 17 4" xfId="14544" xr:uid="{00000000-0005-0000-0000-000082290000}"/>
    <cellStyle name="Level 2 Total 18" xfId="14545" xr:uid="{00000000-0005-0000-0000-000083290000}"/>
    <cellStyle name="Level 2 Total 19" xfId="14546" xr:uid="{00000000-0005-0000-0000-000084290000}"/>
    <cellStyle name="Level 2 Total 2" xfId="10143" xr:uid="{00000000-0005-0000-0000-000085290000}"/>
    <cellStyle name="Level 2 Total 2 2" xfId="14547" xr:uid="{00000000-0005-0000-0000-000086290000}"/>
    <cellStyle name="Level 2 Total 2 2 2" xfId="14548" xr:uid="{00000000-0005-0000-0000-000087290000}"/>
    <cellStyle name="Level 2 Total 2 2 2 2" xfId="14549" xr:uid="{00000000-0005-0000-0000-000088290000}"/>
    <cellStyle name="Level 2 Total 2 2 2 3" xfId="14550" xr:uid="{00000000-0005-0000-0000-000089290000}"/>
    <cellStyle name="Level 2 Total 2 2 2 4" xfId="14551" xr:uid="{00000000-0005-0000-0000-00008A290000}"/>
    <cellStyle name="Level 2 Total 2 2 2 5" xfId="14552" xr:uid="{00000000-0005-0000-0000-00008B290000}"/>
    <cellStyle name="Level 2 Total 2 2 3" xfId="21318" xr:uid="{00000000-0005-0000-0000-00008C290000}"/>
    <cellStyle name="Level 2 Total 2 3" xfId="14553" xr:uid="{00000000-0005-0000-0000-00008D290000}"/>
    <cellStyle name="Level 2 Total 2 3 2" xfId="14554" xr:uid="{00000000-0005-0000-0000-00008E290000}"/>
    <cellStyle name="Level 2 Total 2 3 3" xfId="14555" xr:uid="{00000000-0005-0000-0000-00008F290000}"/>
    <cellStyle name="Level 2 Total 2 3 4" xfId="14556" xr:uid="{00000000-0005-0000-0000-000090290000}"/>
    <cellStyle name="Level 2 Total 2 3 5" xfId="14557" xr:uid="{00000000-0005-0000-0000-000091290000}"/>
    <cellStyle name="Level 2 Total 2 4" xfId="21319" xr:uid="{00000000-0005-0000-0000-000092290000}"/>
    <cellStyle name="Level 2 Total 2 4 2" xfId="21320" xr:uid="{00000000-0005-0000-0000-000093290000}"/>
    <cellStyle name="Level 2 Total 2 5" xfId="21321" xr:uid="{00000000-0005-0000-0000-000094290000}"/>
    <cellStyle name="Level 2 Total 2 5 2" xfId="21322" xr:uid="{00000000-0005-0000-0000-000095290000}"/>
    <cellStyle name="Level 2 Total 2 6" xfId="21323" xr:uid="{00000000-0005-0000-0000-000096290000}"/>
    <cellStyle name="Level 2 Total 2 6 2" xfId="21324" xr:uid="{00000000-0005-0000-0000-000097290000}"/>
    <cellStyle name="Level 2 Total 2 7" xfId="21325" xr:uid="{00000000-0005-0000-0000-000098290000}"/>
    <cellStyle name="Level 2 Total 20" xfId="14558" xr:uid="{00000000-0005-0000-0000-000099290000}"/>
    <cellStyle name="Level 2 Total 21" xfId="21326" xr:uid="{00000000-0005-0000-0000-00009A290000}"/>
    <cellStyle name="Level 2 Total 3" xfId="14559" xr:uid="{00000000-0005-0000-0000-00009B290000}"/>
    <cellStyle name="Level 2 Total 3 2" xfId="14560" xr:uid="{00000000-0005-0000-0000-00009C290000}"/>
    <cellStyle name="Level 2 Total 3 2 2" xfId="14561" xr:uid="{00000000-0005-0000-0000-00009D290000}"/>
    <cellStyle name="Level 2 Total 3 2 2 2" xfId="14562" xr:uid="{00000000-0005-0000-0000-00009E290000}"/>
    <cellStyle name="Level 2 Total 3 2 2 3" xfId="14563" xr:uid="{00000000-0005-0000-0000-00009F290000}"/>
    <cellStyle name="Level 2 Total 3 2 2 4" xfId="14564" xr:uid="{00000000-0005-0000-0000-0000A0290000}"/>
    <cellStyle name="Level 2 Total 3 2 2 5" xfId="14565" xr:uid="{00000000-0005-0000-0000-0000A1290000}"/>
    <cellStyle name="Level 2 Total 3 2 3" xfId="21327" xr:uid="{00000000-0005-0000-0000-0000A2290000}"/>
    <cellStyle name="Level 2 Total 3 3" xfId="14566" xr:uid="{00000000-0005-0000-0000-0000A3290000}"/>
    <cellStyle name="Level 2 Total 3 3 2" xfId="14567" xr:uid="{00000000-0005-0000-0000-0000A4290000}"/>
    <cellStyle name="Level 2 Total 3 3 3" xfId="14568" xr:uid="{00000000-0005-0000-0000-0000A5290000}"/>
    <cellStyle name="Level 2 Total 3 3 4" xfId="14569" xr:uid="{00000000-0005-0000-0000-0000A6290000}"/>
    <cellStyle name="Level 2 Total 3 3 5" xfId="14570" xr:uid="{00000000-0005-0000-0000-0000A7290000}"/>
    <cellStyle name="Level 2 Total 3 4" xfId="21328" xr:uid="{00000000-0005-0000-0000-0000A8290000}"/>
    <cellStyle name="Level 2 Total 3 4 2" xfId="21329" xr:uid="{00000000-0005-0000-0000-0000A9290000}"/>
    <cellStyle name="Level 2 Total 3 5" xfId="21330" xr:uid="{00000000-0005-0000-0000-0000AA290000}"/>
    <cellStyle name="Level 2 Total 3 5 2" xfId="21331" xr:uid="{00000000-0005-0000-0000-0000AB290000}"/>
    <cellStyle name="Level 2 Total 3 6" xfId="21332" xr:uid="{00000000-0005-0000-0000-0000AC290000}"/>
    <cellStyle name="Level 2 Total 3 6 2" xfId="21333" xr:uid="{00000000-0005-0000-0000-0000AD290000}"/>
    <cellStyle name="Level 2 Total 3 7" xfId="21334" xr:uid="{00000000-0005-0000-0000-0000AE290000}"/>
    <cellStyle name="Level 2 Total 4" xfId="14571" xr:uid="{00000000-0005-0000-0000-0000AF290000}"/>
    <cellStyle name="Level 2 Total 4 2" xfId="14572" xr:uid="{00000000-0005-0000-0000-0000B0290000}"/>
    <cellStyle name="Level 2 Total 4 2 2" xfId="14573" xr:uid="{00000000-0005-0000-0000-0000B1290000}"/>
    <cellStyle name="Level 2 Total 4 2 2 2" xfId="14574" xr:uid="{00000000-0005-0000-0000-0000B2290000}"/>
    <cellStyle name="Level 2 Total 4 2 2 3" xfId="14575" xr:uid="{00000000-0005-0000-0000-0000B3290000}"/>
    <cellStyle name="Level 2 Total 4 2 2 4" xfId="14576" xr:uid="{00000000-0005-0000-0000-0000B4290000}"/>
    <cellStyle name="Level 2 Total 4 2 2 5" xfId="14577" xr:uid="{00000000-0005-0000-0000-0000B5290000}"/>
    <cellStyle name="Level 2 Total 4 2 3" xfId="21335" xr:uid="{00000000-0005-0000-0000-0000B6290000}"/>
    <cellStyle name="Level 2 Total 4 3" xfId="14578" xr:uid="{00000000-0005-0000-0000-0000B7290000}"/>
    <cellStyle name="Level 2 Total 4 3 2" xfId="14579" xr:uid="{00000000-0005-0000-0000-0000B8290000}"/>
    <cellStyle name="Level 2 Total 4 3 3" xfId="14580" xr:uid="{00000000-0005-0000-0000-0000B9290000}"/>
    <cellStyle name="Level 2 Total 4 3 4" xfId="14581" xr:uid="{00000000-0005-0000-0000-0000BA290000}"/>
    <cellStyle name="Level 2 Total 4 3 5" xfId="14582" xr:uid="{00000000-0005-0000-0000-0000BB290000}"/>
    <cellStyle name="Level 2 Total 4 4" xfId="21336" xr:uid="{00000000-0005-0000-0000-0000BC290000}"/>
    <cellStyle name="Level 2 Total 4 4 2" xfId="21337" xr:uid="{00000000-0005-0000-0000-0000BD290000}"/>
    <cellStyle name="Level 2 Total 4 5" xfId="21338" xr:uid="{00000000-0005-0000-0000-0000BE290000}"/>
    <cellStyle name="Level 2 Total 4 5 2" xfId="21339" xr:uid="{00000000-0005-0000-0000-0000BF290000}"/>
    <cellStyle name="Level 2 Total 4 6" xfId="21340" xr:uid="{00000000-0005-0000-0000-0000C0290000}"/>
    <cellStyle name="Level 2 Total 4 6 2" xfId="21341" xr:uid="{00000000-0005-0000-0000-0000C1290000}"/>
    <cellStyle name="Level 2 Total 4 7" xfId="21342" xr:uid="{00000000-0005-0000-0000-0000C2290000}"/>
    <cellStyle name="Level 2 Total 5" xfId="14583" xr:uid="{00000000-0005-0000-0000-0000C3290000}"/>
    <cellStyle name="Level 2 Total 5 2" xfId="14584" xr:uid="{00000000-0005-0000-0000-0000C4290000}"/>
    <cellStyle name="Level 2 Total 5 2 2" xfId="14585" xr:uid="{00000000-0005-0000-0000-0000C5290000}"/>
    <cellStyle name="Level 2 Total 5 2 2 2" xfId="14586" xr:uid="{00000000-0005-0000-0000-0000C6290000}"/>
    <cellStyle name="Level 2 Total 5 2 2 3" xfId="14587" xr:uid="{00000000-0005-0000-0000-0000C7290000}"/>
    <cellStyle name="Level 2 Total 5 2 2 4" xfId="14588" xr:uid="{00000000-0005-0000-0000-0000C8290000}"/>
    <cellStyle name="Level 2 Total 5 2 2 5" xfId="14589" xr:uid="{00000000-0005-0000-0000-0000C9290000}"/>
    <cellStyle name="Level 2 Total 5 2 3" xfId="21343" xr:uid="{00000000-0005-0000-0000-0000CA290000}"/>
    <cellStyle name="Level 2 Total 5 3" xfId="14590" xr:uid="{00000000-0005-0000-0000-0000CB290000}"/>
    <cellStyle name="Level 2 Total 5 3 2" xfId="14591" xr:uid="{00000000-0005-0000-0000-0000CC290000}"/>
    <cellStyle name="Level 2 Total 5 3 3" xfId="14592" xr:uid="{00000000-0005-0000-0000-0000CD290000}"/>
    <cellStyle name="Level 2 Total 5 3 4" xfId="14593" xr:uid="{00000000-0005-0000-0000-0000CE290000}"/>
    <cellStyle name="Level 2 Total 5 3 5" xfId="14594" xr:uid="{00000000-0005-0000-0000-0000CF290000}"/>
    <cellStyle name="Level 2 Total 5 4" xfId="21344" xr:uid="{00000000-0005-0000-0000-0000D0290000}"/>
    <cellStyle name="Level 2 Total 5 5" xfId="21345" xr:uid="{00000000-0005-0000-0000-0000D1290000}"/>
    <cellStyle name="Level 2 Total 6" xfId="14595" xr:uid="{00000000-0005-0000-0000-0000D2290000}"/>
    <cellStyle name="Level 2 Total 6 2" xfId="14596" xr:uid="{00000000-0005-0000-0000-0000D3290000}"/>
    <cellStyle name="Level 2 Total 6 2 2" xfId="14597" xr:uid="{00000000-0005-0000-0000-0000D4290000}"/>
    <cellStyle name="Level 2 Total 6 2 2 2" xfId="14598" xr:uid="{00000000-0005-0000-0000-0000D5290000}"/>
    <cellStyle name="Level 2 Total 6 2 2 3" xfId="14599" xr:uid="{00000000-0005-0000-0000-0000D6290000}"/>
    <cellStyle name="Level 2 Total 6 2 2 4" xfId="14600" xr:uid="{00000000-0005-0000-0000-0000D7290000}"/>
    <cellStyle name="Level 2 Total 6 2 2 5" xfId="14601" xr:uid="{00000000-0005-0000-0000-0000D8290000}"/>
    <cellStyle name="Level 2 Total 6 2 3" xfId="21346" xr:uid="{00000000-0005-0000-0000-0000D9290000}"/>
    <cellStyle name="Level 2 Total 6 3" xfId="14602" xr:uid="{00000000-0005-0000-0000-0000DA290000}"/>
    <cellStyle name="Level 2 Total 6 3 2" xfId="14603" xr:uid="{00000000-0005-0000-0000-0000DB290000}"/>
    <cellStyle name="Level 2 Total 6 3 3" xfId="14604" xr:uid="{00000000-0005-0000-0000-0000DC290000}"/>
    <cellStyle name="Level 2 Total 6 3 4" xfId="14605" xr:uid="{00000000-0005-0000-0000-0000DD290000}"/>
    <cellStyle name="Level 2 Total 6 3 5" xfId="14606" xr:uid="{00000000-0005-0000-0000-0000DE290000}"/>
    <cellStyle name="Level 2 Total 6 4" xfId="21347" xr:uid="{00000000-0005-0000-0000-0000DF290000}"/>
    <cellStyle name="Level 2 Total 6 5" xfId="21348" xr:uid="{00000000-0005-0000-0000-0000E0290000}"/>
    <cellStyle name="Level 2 Total 7" xfId="14607" xr:uid="{00000000-0005-0000-0000-0000E1290000}"/>
    <cellStyle name="Level 2 Total 7 2" xfId="14608" xr:uid="{00000000-0005-0000-0000-0000E2290000}"/>
    <cellStyle name="Level 2 Total 7 2 2" xfId="14609" xr:uid="{00000000-0005-0000-0000-0000E3290000}"/>
    <cellStyle name="Level 2 Total 7 2 2 2" xfId="14610" xr:uid="{00000000-0005-0000-0000-0000E4290000}"/>
    <cellStyle name="Level 2 Total 7 2 2 3" xfId="14611" xr:uid="{00000000-0005-0000-0000-0000E5290000}"/>
    <cellStyle name="Level 2 Total 7 2 2 4" xfId="14612" xr:uid="{00000000-0005-0000-0000-0000E6290000}"/>
    <cellStyle name="Level 2 Total 7 2 2 5" xfId="14613" xr:uid="{00000000-0005-0000-0000-0000E7290000}"/>
    <cellStyle name="Level 2 Total 7 2 3" xfId="21349" xr:uid="{00000000-0005-0000-0000-0000E8290000}"/>
    <cellStyle name="Level 2 Total 7 3" xfId="14614" xr:uid="{00000000-0005-0000-0000-0000E9290000}"/>
    <cellStyle name="Level 2 Total 7 3 2" xfId="14615" xr:uid="{00000000-0005-0000-0000-0000EA290000}"/>
    <cellStyle name="Level 2 Total 7 3 3" xfId="14616" xr:uid="{00000000-0005-0000-0000-0000EB290000}"/>
    <cellStyle name="Level 2 Total 7 3 4" xfId="14617" xr:uid="{00000000-0005-0000-0000-0000EC290000}"/>
    <cellStyle name="Level 2 Total 7 3 5" xfId="14618" xr:uid="{00000000-0005-0000-0000-0000ED290000}"/>
    <cellStyle name="Level 2 Total 7 4" xfId="21350" xr:uid="{00000000-0005-0000-0000-0000EE290000}"/>
    <cellStyle name="Level 2 Total 7 5" xfId="21351" xr:uid="{00000000-0005-0000-0000-0000EF290000}"/>
    <cellStyle name="Level 2 Total 8" xfId="14619" xr:uid="{00000000-0005-0000-0000-0000F0290000}"/>
    <cellStyle name="Level 2 Total 8 2" xfId="14620" xr:uid="{00000000-0005-0000-0000-0000F1290000}"/>
    <cellStyle name="Level 2 Total 8 2 2" xfId="14621" xr:uid="{00000000-0005-0000-0000-0000F2290000}"/>
    <cellStyle name="Level 2 Total 8 2 2 2" xfId="14622" xr:uid="{00000000-0005-0000-0000-0000F3290000}"/>
    <cellStyle name="Level 2 Total 8 2 2 3" xfId="14623" xr:uid="{00000000-0005-0000-0000-0000F4290000}"/>
    <cellStyle name="Level 2 Total 8 2 2 4" xfId="14624" xr:uid="{00000000-0005-0000-0000-0000F5290000}"/>
    <cellStyle name="Level 2 Total 8 2 2 5" xfId="14625" xr:uid="{00000000-0005-0000-0000-0000F6290000}"/>
    <cellStyle name="Level 2 Total 8 2 3" xfId="21352" xr:uid="{00000000-0005-0000-0000-0000F7290000}"/>
    <cellStyle name="Level 2 Total 8 3" xfId="14626" xr:uid="{00000000-0005-0000-0000-0000F8290000}"/>
    <cellStyle name="Level 2 Total 8 3 2" xfId="14627" xr:uid="{00000000-0005-0000-0000-0000F9290000}"/>
    <cellStyle name="Level 2 Total 8 3 3" xfId="14628" xr:uid="{00000000-0005-0000-0000-0000FA290000}"/>
    <cellStyle name="Level 2 Total 8 3 4" xfId="14629" xr:uid="{00000000-0005-0000-0000-0000FB290000}"/>
    <cellStyle name="Level 2 Total 8 3 5" xfId="14630" xr:uid="{00000000-0005-0000-0000-0000FC290000}"/>
    <cellStyle name="Level 2 Total 8 4" xfId="21353" xr:uid="{00000000-0005-0000-0000-0000FD290000}"/>
    <cellStyle name="Level 2 Total 8 5" xfId="21354" xr:uid="{00000000-0005-0000-0000-0000FE290000}"/>
    <cellStyle name="Level 2 Total 9" xfId="14631" xr:uid="{00000000-0005-0000-0000-0000FF290000}"/>
    <cellStyle name="Level 2 Total 9 2" xfId="14632" xr:uid="{00000000-0005-0000-0000-0000002A0000}"/>
    <cellStyle name="Level 2 Total 9 2 2" xfId="14633" xr:uid="{00000000-0005-0000-0000-0000012A0000}"/>
    <cellStyle name="Level 2 Total 9 2 2 2" xfId="14634" xr:uid="{00000000-0005-0000-0000-0000022A0000}"/>
    <cellStyle name="Level 2 Total 9 2 2 3" xfId="14635" xr:uid="{00000000-0005-0000-0000-0000032A0000}"/>
    <cellStyle name="Level 2 Total 9 2 2 4" xfId="14636" xr:uid="{00000000-0005-0000-0000-0000042A0000}"/>
    <cellStyle name="Level 2 Total 9 2 2 5" xfId="14637" xr:uid="{00000000-0005-0000-0000-0000052A0000}"/>
    <cellStyle name="Level 2 Total 9 2 3" xfId="21355" xr:uid="{00000000-0005-0000-0000-0000062A0000}"/>
    <cellStyle name="Level 2 Total 9 3" xfId="14638" xr:uid="{00000000-0005-0000-0000-0000072A0000}"/>
    <cellStyle name="Level 2 Total 9 3 2" xfId="14639" xr:uid="{00000000-0005-0000-0000-0000082A0000}"/>
    <cellStyle name="Level 2 Total 9 3 3" xfId="14640" xr:uid="{00000000-0005-0000-0000-0000092A0000}"/>
    <cellStyle name="Level 2 Total 9 3 4" xfId="14641" xr:uid="{00000000-0005-0000-0000-00000A2A0000}"/>
    <cellStyle name="Level 2 Total 9 3 5" xfId="14642" xr:uid="{00000000-0005-0000-0000-00000B2A0000}"/>
    <cellStyle name="Level 2 Total 9 4" xfId="21356" xr:uid="{00000000-0005-0000-0000-00000C2A0000}"/>
    <cellStyle name="Link Currency (0)" xfId="1414" xr:uid="{00000000-0005-0000-0000-00000D2A0000}"/>
    <cellStyle name="Link Currency (0) 2" xfId="14643" xr:uid="{00000000-0005-0000-0000-00000E2A0000}"/>
    <cellStyle name="Link Currency (2)" xfId="1415" xr:uid="{00000000-0005-0000-0000-00000F2A0000}"/>
    <cellStyle name="Link Units (0)" xfId="1416" xr:uid="{00000000-0005-0000-0000-0000102A0000}"/>
    <cellStyle name="Link Units (0) 2" xfId="14644" xr:uid="{00000000-0005-0000-0000-0000112A0000}"/>
    <cellStyle name="Link Units (1)" xfId="1417" xr:uid="{00000000-0005-0000-0000-0000122A0000}"/>
    <cellStyle name="Link Units (2)" xfId="1418" xr:uid="{00000000-0005-0000-0000-0000132A0000}"/>
    <cellStyle name="Linked Cell 10" xfId="21357" xr:uid="{00000000-0005-0000-0000-0000142A0000}"/>
    <cellStyle name="Linked Cell 11" xfId="21358" xr:uid="{00000000-0005-0000-0000-0000152A0000}"/>
    <cellStyle name="Linked Cell 12" xfId="21359" xr:uid="{00000000-0005-0000-0000-0000162A0000}"/>
    <cellStyle name="Linked Cell 13" xfId="21360" xr:uid="{00000000-0005-0000-0000-0000172A0000}"/>
    <cellStyle name="Linked Cell 14" xfId="21361" xr:uid="{00000000-0005-0000-0000-0000182A0000}"/>
    <cellStyle name="Linked Cell 15" xfId="21362" xr:uid="{00000000-0005-0000-0000-0000192A0000}"/>
    <cellStyle name="Linked Cell 2" xfId="1419" xr:uid="{00000000-0005-0000-0000-00001A2A0000}"/>
    <cellStyle name="Linked Cell 2 10" xfId="21363" xr:uid="{00000000-0005-0000-0000-00001B2A0000}"/>
    <cellStyle name="Linked Cell 2 11" xfId="21364" xr:uid="{00000000-0005-0000-0000-00001C2A0000}"/>
    <cellStyle name="Linked Cell 2 12" xfId="21365" xr:uid="{00000000-0005-0000-0000-00001D2A0000}"/>
    <cellStyle name="Linked Cell 2 13" xfId="21366" xr:uid="{00000000-0005-0000-0000-00001E2A0000}"/>
    <cellStyle name="Linked Cell 2 14" xfId="21367" xr:uid="{00000000-0005-0000-0000-00001F2A0000}"/>
    <cellStyle name="Linked Cell 2 15" xfId="21368" xr:uid="{00000000-0005-0000-0000-0000202A0000}"/>
    <cellStyle name="Linked Cell 2 2" xfId="21369" xr:uid="{00000000-0005-0000-0000-0000212A0000}"/>
    <cellStyle name="Linked Cell 2 3" xfId="21370" xr:uid="{00000000-0005-0000-0000-0000222A0000}"/>
    <cellStyle name="Linked Cell 2 4" xfId="21371" xr:uid="{00000000-0005-0000-0000-0000232A0000}"/>
    <cellStyle name="Linked Cell 2 5" xfId="21372" xr:uid="{00000000-0005-0000-0000-0000242A0000}"/>
    <cellStyle name="Linked Cell 2 6" xfId="21373" xr:uid="{00000000-0005-0000-0000-0000252A0000}"/>
    <cellStyle name="Linked Cell 2 7" xfId="21374" xr:uid="{00000000-0005-0000-0000-0000262A0000}"/>
    <cellStyle name="Linked Cell 2 8" xfId="21375" xr:uid="{00000000-0005-0000-0000-0000272A0000}"/>
    <cellStyle name="Linked Cell 2 9" xfId="21376" xr:uid="{00000000-0005-0000-0000-0000282A0000}"/>
    <cellStyle name="Linked Cell 3" xfId="1420" xr:uid="{00000000-0005-0000-0000-0000292A0000}"/>
    <cellStyle name="Linked Cell 4" xfId="21377" xr:uid="{00000000-0005-0000-0000-00002A2A0000}"/>
    <cellStyle name="Linked Cell 5" xfId="21378" xr:uid="{00000000-0005-0000-0000-00002B2A0000}"/>
    <cellStyle name="Linked Cell 6" xfId="21379" xr:uid="{00000000-0005-0000-0000-00002C2A0000}"/>
    <cellStyle name="Linked Cell 7" xfId="21380" xr:uid="{00000000-0005-0000-0000-00002D2A0000}"/>
    <cellStyle name="Linked Cell 8" xfId="21381" xr:uid="{00000000-0005-0000-0000-00002E2A0000}"/>
    <cellStyle name="Linked Cell 9" xfId="21382" xr:uid="{00000000-0005-0000-0000-00002F2A0000}"/>
    <cellStyle name="Major Total" xfId="1421" xr:uid="{00000000-0005-0000-0000-0000302A0000}"/>
    <cellStyle name="Major Total 2" xfId="21383" xr:uid="{00000000-0005-0000-0000-0000312A0000}"/>
    <cellStyle name="Major Total 3" xfId="21384" xr:uid="{00000000-0005-0000-0000-0000322A0000}"/>
    <cellStyle name="Miglia - Stile1" xfId="1422" xr:uid="{00000000-0005-0000-0000-0000332A0000}"/>
    <cellStyle name="Miglia - Stile1 2" xfId="21385" xr:uid="{00000000-0005-0000-0000-0000342A0000}"/>
    <cellStyle name="Miglia - Stile2" xfId="1423" xr:uid="{00000000-0005-0000-0000-0000352A0000}"/>
    <cellStyle name="Miglia - Stile2 2" xfId="21386" xr:uid="{00000000-0005-0000-0000-0000362A0000}"/>
    <cellStyle name="Miglia - Stile3" xfId="1424" xr:uid="{00000000-0005-0000-0000-0000372A0000}"/>
    <cellStyle name="Miglia - Stile3 2" xfId="21387" xr:uid="{00000000-0005-0000-0000-0000382A0000}"/>
    <cellStyle name="Miglia - Stile4" xfId="1425" xr:uid="{00000000-0005-0000-0000-0000392A0000}"/>
    <cellStyle name="Miglia - Stile4 2" xfId="21388" xr:uid="{00000000-0005-0000-0000-00003A2A0000}"/>
    <cellStyle name="Miglia - Stile5" xfId="1426" xr:uid="{00000000-0005-0000-0000-00003B2A0000}"/>
    <cellStyle name="Miglia - Stile5 2" xfId="21389" xr:uid="{00000000-0005-0000-0000-00003C2A0000}"/>
    <cellStyle name="Milliers [0]_AR1194" xfId="14645" xr:uid="{00000000-0005-0000-0000-00003D2A0000}"/>
    <cellStyle name="Milliers_AR1194" xfId="14646" xr:uid="{00000000-0005-0000-0000-00003E2A0000}"/>
    <cellStyle name="Model" xfId="21390" xr:uid="{00000000-0005-0000-0000-00003F2A0000}"/>
    <cellStyle name="Moeda [0]_dimon" xfId="1427" xr:uid="{00000000-0005-0000-0000-0000402A0000}"/>
    <cellStyle name="Moeda_dimon" xfId="1428" xr:uid="{00000000-0005-0000-0000-0000412A0000}"/>
    <cellStyle name="Mon?taire [0]_AR1194" xfId="14647" xr:uid="{00000000-0005-0000-0000-0000422A0000}"/>
    <cellStyle name="Mon?taire_AR1194" xfId="14648" xr:uid="{00000000-0005-0000-0000-0000432A0000}"/>
    <cellStyle name="Monétaire [0]_laroux" xfId="14649" xr:uid="{00000000-0005-0000-0000-0000442A0000}"/>
    <cellStyle name="Monétaire_laroux" xfId="14650" xr:uid="{00000000-0005-0000-0000-0000452A0000}"/>
    <cellStyle name="Mon้taire [0]_AR1194" xfId="21391" xr:uid="{00000000-0005-0000-0000-0000462A0000}"/>
    <cellStyle name="Mon้taire_AR1194" xfId="21392" xr:uid="{00000000-0005-0000-0000-0000472A0000}"/>
    <cellStyle name="month" xfId="1429" xr:uid="{00000000-0005-0000-0000-0000482A0000}"/>
    <cellStyle name="month 2" xfId="21393" xr:uid="{00000000-0005-0000-0000-0000492A0000}"/>
    <cellStyle name="Multiple" xfId="1430" xr:uid="{00000000-0005-0000-0000-00004A2A0000}"/>
    <cellStyle name="N" xfId="1431" xr:uid="{00000000-0005-0000-0000-00004B2A0000}"/>
    <cellStyle name="N 2" xfId="21394" xr:uid="{00000000-0005-0000-0000-00004C2A0000}"/>
    <cellStyle name="Neutral 10" xfId="21395" xr:uid="{00000000-0005-0000-0000-00004D2A0000}"/>
    <cellStyle name="Neutral 11" xfId="21396" xr:uid="{00000000-0005-0000-0000-00004E2A0000}"/>
    <cellStyle name="Neutral 12" xfId="21397" xr:uid="{00000000-0005-0000-0000-00004F2A0000}"/>
    <cellStyle name="Neutral 13" xfId="21398" xr:uid="{00000000-0005-0000-0000-0000502A0000}"/>
    <cellStyle name="Neutral 14" xfId="21399" xr:uid="{00000000-0005-0000-0000-0000512A0000}"/>
    <cellStyle name="Neutral 15" xfId="21400" xr:uid="{00000000-0005-0000-0000-0000522A0000}"/>
    <cellStyle name="Neutral 2" xfId="1432" xr:uid="{00000000-0005-0000-0000-0000532A0000}"/>
    <cellStyle name="Neutral 2 10" xfId="21401" xr:uid="{00000000-0005-0000-0000-0000542A0000}"/>
    <cellStyle name="Neutral 2 11" xfId="21402" xr:uid="{00000000-0005-0000-0000-0000552A0000}"/>
    <cellStyle name="Neutral 2 12" xfId="21403" xr:uid="{00000000-0005-0000-0000-0000562A0000}"/>
    <cellStyle name="Neutral 2 13" xfId="21404" xr:uid="{00000000-0005-0000-0000-0000572A0000}"/>
    <cellStyle name="Neutral 2 14" xfId="21405" xr:uid="{00000000-0005-0000-0000-0000582A0000}"/>
    <cellStyle name="Neutral 2 15" xfId="21406" xr:uid="{00000000-0005-0000-0000-0000592A0000}"/>
    <cellStyle name="Neutral 2 2" xfId="10144" xr:uid="{00000000-0005-0000-0000-00005A2A0000}"/>
    <cellStyle name="Neutral 2 2 2" xfId="10145" xr:uid="{00000000-0005-0000-0000-00005B2A0000}"/>
    <cellStyle name="Neutral 2 2 2 2" xfId="21407" xr:uid="{00000000-0005-0000-0000-00005C2A0000}"/>
    <cellStyle name="Neutral 2 2 3" xfId="10146" xr:uid="{00000000-0005-0000-0000-00005D2A0000}"/>
    <cellStyle name="Neutral 2 2 3 2" xfId="21408" xr:uid="{00000000-0005-0000-0000-00005E2A0000}"/>
    <cellStyle name="Neutral 2 2 4" xfId="10147" xr:uid="{00000000-0005-0000-0000-00005F2A0000}"/>
    <cellStyle name="Neutral 2 2 4 2" xfId="21409" xr:uid="{00000000-0005-0000-0000-0000602A0000}"/>
    <cellStyle name="Neutral 2 2 5" xfId="10148" xr:uid="{00000000-0005-0000-0000-0000612A0000}"/>
    <cellStyle name="Neutral 2 2 5 2" xfId="21410" xr:uid="{00000000-0005-0000-0000-0000622A0000}"/>
    <cellStyle name="Neutral 2 2 6" xfId="21411" xr:uid="{00000000-0005-0000-0000-0000632A0000}"/>
    <cellStyle name="Neutral 2 3" xfId="10149" xr:uid="{00000000-0005-0000-0000-0000642A0000}"/>
    <cellStyle name="Neutral 2 3 2" xfId="21412" xr:uid="{00000000-0005-0000-0000-0000652A0000}"/>
    <cellStyle name="Neutral 2 4" xfId="10150" xr:uid="{00000000-0005-0000-0000-0000662A0000}"/>
    <cellStyle name="Neutral 2 4 2" xfId="21413" xr:uid="{00000000-0005-0000-0000-0000672A0000}"/>
    <cellStyle name="Neutral 2 5" xfId="10151" xr:uid="{00000000-0005-0000-0000-0000682A0000}"/>
    <cellStyle name="Neutral 2 5 2" xfId="21414" xr:uid="{00000000-0005-0000-0000-0000692A0000}"/>
    <cellStyle name="Neutral 2 6" xfId="14651" xr:uid="{00000000-0005-0000-0000-00006A2A0000}"/>
    <cellStyle name="Neutral 2 7" xfId="21415" xr:uid="{00000000-0005-0000-0000-00006B2A0000}"/>
    <cellStyle name="Neutral 2 8" xfId="21416" xr:uid="{00000000-0005-0000-0000-00006C2A0000}"/>
    <cellStyle name="Neutral 2 9" xfId="21417" xr:uid="{00000000-0005-0000-0000-00006D2A0000}"/>
    <cellStyle name="Neutral 2_Sheet2" xfId="10152" xr:uid="{00000000-0005-0000-0000-00006E2A0000}"/>
    <cellStyle name="Neutral 3" xfId="1433" xr:uid="{00000000-0005-0000-0000-00006F2A0000}"/>
    <cellStyle name="Neutral 4" xfId="21418" xr:uid="{00000000-0005-0000-0000-0000702A0000}"/>
    <cellStyle name="Neutral 5" xfId="21419" xr:uid="{00000000-0005-0000-0000-0000712A0000}"/>
    <cellStyle name="Neutral 6" xfId="21420" xr:uid="{00000000-0005-0000-0000-0000722A0000}"/>
    <cellStyle name="Neutral 7" xfId="21421" xr:uid="{00000000-0005-0000-0000-0000732A0000}"/>
    <cellStyle name="Neutral 8" xfId="21422" xr:uid="{00000000-0005-0000-0000-0000742A0000}"/>
    <cellStyle name="Neutral 9" xfId="21423" xr:uid="{00000000-0005-0000-0000-0000752A0000}"/>
    <cellStyle name="no dec" xfId="1434" xr:uid="{00000000-0005-0000-0000-0000762A0000}"/>
    <cellStyle name="no dec 2" xfId="21424" xr:uid="{00000000-0005-0000-0000-0000772A0000}"/>
    <cellStyle name="NonPrint_TemTitle" xfId="1435" xr:uid="{00000000-0005-0000-0000-0000782A0000}"/>
    <cellStyle name="Nor}al" xfId="1436" xr:uid="{00000000-0005-0000-0000-0000792A0000}"/>
    <cellStyle name="Nor}al 2" xfId="21425" xr:uid="{00000000-0005-0000-0000-00007A2A0000}"/>
    <cellStyle name="Normal" xfId="0" builtinId="0"/>
    <cellStyle name="Normal - Stile6" xfId="1437" xr:uid="{00000000-0005-0000-0000-00007C2A0000}"/>
    <cellStyle name="Normal - Stile6 2" xfId="21426" xr:uid="{00000000-0005-0000-0000-00007D2A0000}"/>
    <cellStyle name="Normal - Stile7" xfId="1438" xr:uid="{00000000-0005-0000-0000-00007E2A0000}"/>
    <cellStyle name="Normal - Stile7 2" xfId="21427" xr:uid="{00000000-0005-0000-0000-00007F2A0000}"/>
    <cellStyle name="Normal - Stile8" xfId="1439" xr:uid="{00000000-0005-0000-0000-0000802A0000}"/>
    <cellStyle name="Normal - Stile8 2" xfId="21428" xr:uid="{00000000-0005-0000-0000-0000812A0000}"/>
    <cellStyle name="Normal - Style1" xfId="1440" xr:uid="{00000000-0005-0000-0000-0000822A0000}"/>
    <cellStyle name="Normal - Style1 2" xfId="1441" xr:uid="{00000000-0005-0000-0000-0000832A0000}"/>
    <cellStyle name="Normal - Style1 2 2" xfId="14652" xr:uid="{00000000-0005-0000-0000-0000842A0000}"/>
    <cellStyle name="Normal - Style1 2 3" xfId="14653" xr:uid="{00000000-0005-0000-0000-0000852A0000}"/>
    <cellStyle name="Normal - Style1 2 4" xfId="14654" xr:uid="{00000000-0005-0000-0000-0000862A0000}"/>
    <cellStyle name="Normal - Style1 2 5" xfId="14655" xr:uid="{00000000-0005-0000-0000-0000872A0000}"/>
    <cellStyle name="Normal - Style1 3" xfId="21429" xr:uid="{00000000-0005-0000-0000-0000882A0000}"/>
    <cellStyle name="Normal - Style1 4" xfId="21430" xr:uid="{00000000-0005-0000-0000-0000892A0000}"/>
    <cellStyle name="Normal - Style1 5" xfId="21431" xr:uid="{00000000-0005-0000-0000-00008A2A0000}"/>
    <cellStyle name="Normal - Style1_ตามหนี้" xfId="3306" xr:uid="{00000000-0005-0000-0000-00008B2A0000}"/>
    <cellStyle name="Normal - Style5" xfId="14656" xr:uid="{00000000-0005-0000-0000-00008C2A0000}"/>
    <cellStyle name="Normal 10" xfId="1442" xr:uid="{00000000-0005-0000-0000-00008D2A0000}"/>
    <cellStyle name="Normal 10 10" xfId="3307" xr:uid="{00000000-0005-0000-0000-00008E2A0000}"/>
    <cellStyle name="Normal 10 10 2" xfId="3308" xr:uid="{00000000-0005-0000-0000-00008F2A0000}"/>
    <cellStyle name="Normal 10 10 3" xfId="21432" xr:uid="{00000000-0005-0000-0000-0000902A0000}"/>
    <cellStyle name="Normal 10 10 4" xfId="21433" xr:uid="{00000000-0005-0000-0000-0000912A0000}"/>
    <cellStyle name="Normal 10 10 4 2" xfId="21434" xr:uid="{00000000-0005-0000-0000-0000922A0000}"/>
    <cellStyle name="Normal 10 10 5" xfId="21435" xr:uid="{00000000-0005-0000-0000-0000932A0000}"/>
    <cellStyle name="Normal 10 11" xfId="3309" xr:uid="{00000000-0005-0000-0000-0000942A0000}"/>
    <cellStyle name="Normal 10 11 2" xfId="21436" xr:uid="{00000000-0005-0000-0000-0000952A0000}"/>
    <cellStyle name="Normal 10 11 2 2" xfId="21437" xr:uid="{00000000-0005-0000-0000-0000962A0000}"/>
    <cellStyle name="Normal 10 12" xfId="3310" xr:uid="{00000000-0005-0000-0000-0000972A0000}"/>
    <cellStyle name="Normal 10 13" xfId="14657" xr:uid="{00000000-0005-0000-0000-0000982A0000}"/>
    <cellStyle name="Normal 10 14" xfId="14658" xr:uid="{00000000-0005-0000-0000-0000992A0000}"/>
    <cellStyle name="Normal 10 14 2" xfId="25157" xr:uid="{00000000-0005-0000-0000-00009A2A0000}"/>
    <cellStyle name="Normal 10 15" xfId="21438" xr:uid="{00000000-0005-0000-0000-00009B2A0000}"/>
    <cellStyle name="Normal 10 16" xfId="21439" xr:uid="{00000000-0005-0000-0000-00009C2A0000}"/>
    <cellStyle name="Normal 10 2" xfId="1443" xr:uid="{00000000-0005-0000-0000-00009D2A0000}"/>
    <cellStyle name="Normal 10 2 2" xfId="3311" xr:uid="{00000000-0005-0000-0000-00009E2A0000}"/>
    <cellStyle name="Normal 10 2 2 2" xfId="3312" xr:uid="{00000000-0005-0000-0000-00009F2A0000}"/>
    <cellStyle name="Normal 10 2 2 2 2" xfId="3313" xr:uid="{00000000-0005-0000-0000-0000A02A0000}"/>
    <cellStyle name="Normal 10 2 2 2 3" xfId="3314" xr:uid="{00000000-0005-0000-0000-0000A12A0000}"/>
    <cellStyle name="Normal 10 2 2 2 4" xfId="3315" xr:uid="{00000000-0005-0000-0000-0000A22A0000}"/>
    <cellStyle name="Normal 10 2 2 3" xfId="3316" xr:uid="{00000000-0005-0000-0000-0000A32A0000}"/>
    <cellStyle name="Normal 10 2 2 3 2" xfId="3317" xr:uid="{00000000-0005-0000-0000-0000A42A0000}"/>
    <cellStyle name="Normal 10 2 2 3 3" xfId="3318" xr:uid="{00000000-0005-0000-0000-0000A52A0000}"/>
    <cellStyle name="Normal 10 2 2 3 4" xfId="3319" xr:uid="{00000000-0005-0000-0000-0000A62A0000}"/>
    <cellStyle name="Normal 10 2 2 4" xfId="3320" xr:uid="{00000000-0005-0000-0000-0000A72A0000}"/>
    <cellStyle name="Normal 10 2 2 4 2" xfId="3321" xr:uid="{00000000-0005-0000-0000-0000A82A0000}"/>
    <cellStyle name="Normal 10 2 2 4 3" xfId="3322" xr:uid="{00000000-0005-0000-0000-0000A92A0000}"/>
    <cellStyle name="Normal 10 2 2 4 4" xfId="3323" xr:uid="{00000000-0005-0000-0000-0000AA2A0000}"/>
    <cellStyle name="Normal 10 2 2 5" xfId="3324" xr:uid="{00000000-0005-0000-0000-0000AB2A0000}"/>
    <cellStyle name="Normal 10 2 2 6" xfId="3325" xr:uid="{00000000-0005-0000-0000-0000AC2A0000}"/>
    <cellStyle name="Normal 10 2 2 7" xfId="3326" xr:uid="{00000000-0005-0000-0000-0000AD2A0000}"/>
    <cellStyle name="Normal 10 2 2 8" xfId="14659" xr:uid="{00000000-0005-0000-0000-0000AE2A0000}"/>
    <cellStyle name="Normal 10 2 3" xfId="10153" xr:uid="{00000000-0005-0000-0000-0000AF2A0000}"/>
    <cellStyle name="Normal 10 2 3 2" xfId="21440" xr:uid="{00000000-0005-0000-0000-0000B02A0000}"/>
    <cellStyle name="Normal 10 2 4" xfId="10154" xr:uid="{00000000-0005-0000-0000-0000B12A0000}"/>
    <cellStyle name="Normal 10 2 4 2" xfId="21441" xr:uid="{00000000-0005-0000-0000-0000B22A0000}"/>
    <cellStyle name="Normal 10 2 5" xfId="10155" xr:uid="{00000000-0005-0000-0000-0000B32A0000}"/>
    <cellStyle name="Normal 10 2 5 2" xfId="21442" xr:uid="{00000000-0005-0000-0000-0000B42A0000}"/>
    <cellStyle name="Normal 10 2 6" xfId="14660" xr:uid="{00000000-0005-0000-0000-0000B52A0000}"/>
    <cellStyle name="Normal 10 2 7" xfId="21443" xr:uid="{00000000-0005-0000-0000-0000B62A0000}"/>
    <cellStyle name="Normal 10 2 8" xfId="21444" xr:uid="{00000000-0005-0000-0000-0000B72A0000}"/>
    <cellStyle name="Normal 10 2 9" xfId="21445" xr:uid="{00000000-0005-0000-0000-0000B82A0000}"/>
    <cellStyle name="Normal 10 2_แผน 3 แผน ส.ค.54" xfId="3327" xr:uid="{00000000-0005-0000-0000-0000B92A0000}"/>
    <cellStyle name="Normal 10 3" xfId="1444" xr:uid="{00000000-0005-0000-0000-0000BA2A0000}"/>
    <cellStyle name="Normal 10 3 2" xfId="1445" xr:uid="{00000000-0005-0000-0000-0000BB2A0000}"/>
    <cellStyle name="Normal 10 3 2 2" xfId="3328" xr:uid="{00000000-0005-0000-0000-0000BC2A0000}"/>
    <cellStyle name="Normal 10 3 2 2 2" xfId="3329" xr:uid="{00000000-0005-0000-0000-0000BD2A0000}"/>
    <cellStyle name="Normal 10 3 2 2 3" xfId="3330" xr:uid="{00000000-0005-0000-0000-0000BE2A0000}"/>
    <cellStyle name="Normal 10 3 2 3" xfId="3331" xr:uid="{00000000-0005-0000-0000-0000BF2A0000}"/>
    <cellStyle name="Normal 10 3 2 3 2" xfId="3332" xr:uid="{00000000-0005-0000-0000-0000C02A0000}"/>
    <cellStyle name="Normal 10 3 2 3 3" xfId="3333" xr:uid="{00000000-0005-0000-0000-0000C12A0000}"/>
    <cellStyle name="Normal 10 3 2 4" xfId="3334" xr:uid="{00000000-0005-0000-0000-0000C22A0000}"/>
    <cellStyle name="Normal 10 3 2 4 2" xfId="3335" xr:uid="{00000000-0005-0000-0000-0000C32A0000}"/>
    <cellStyle name="Normal 10 3 2 4 3" xfId="3336" xr:uid="{00000000-0005-0000-0000-0000C42A0000}"/>
    <cellStyle name="Normal 10 3 2 5" xfId="3337" xr:uid="{00000000-0005-0000-0000-0000C52A0000}"/>
    <cellStyle name="Normal 10 3 2 6" xfId="3338" xr:uid="{00000000-0005-0000-0000-0000C62A0000}"/>
    <cellStyle name="Normal 10 3 2 7" xfId="3339" xr:uid="{00000000-0005-0000-0000-0000C72A0000}"/>
    <cellStyle name="Normal 10 3 3" xfId="1446" xr:uid="{00000000-0005-0000-0000-0000C82A0000}"/>
    <cellStyle name="Normal 10 3 3 2" xfId="3340" xr:uid="{00000000-0005-0000-0000-0000C92A0000}"/>
    <cellStyle name="Normal 10 3 3 3" xfId="3341" xr:uid="{00000000-0005-0000-0000-0000CA2A0000}"/>
    <cellStyle name="Normal 10 3 4" xfId="1447" xr:uid="{00000000-0005-0000-0000-0000CB2A0000}"/>
    <cellStyle name="Normal 10 3 4 2" xfId="3342" xr:uid="{00000000-0005-0000-0000-0000CC2A0000}"/>
    <cellStyle name="Normal 10 3 4 3" xfId="3343" xr:uid="{00000000-0005-0000-0000-0000CD2A0000}"/>
    <cellStyle name="Normal 10 3 5" xfId="3344" xr:uid="{00000000-0005-0000-0000-0000CE2A0000}"/>
    <cellStyle name="Normal 10 3 5 2" xfId="3345" xr:uid="{00000000-0005-0000-0000-0000CF2A0000}"/>
    <cellStyle name="Normal 10 3 5 3" xfId="3346" xr:uid="{00000000-0005-0000-0000-0000D02A0000}"/>
    <cellStyle name="Normal 10 3 6" xfId="3347" xr:uid="{00000000-0005-0000-0000-0000D12A0000}"/>
    <cellStyle name="Normal 10 3 7" xfId="3348" xr:uid="{00000000-0005-0000-0000-0000D22A0000}"/>
    <cellStyle name="Normal 10 3 8" xfId="3349" xr:uid="{00000000-0005-0000-0000-0000D32A0000}"/>
    <cellStyle name="Normal 10 4" xfId="1448" xr:uid="{00000000-0005-0000-0000-0000D42A0000}"/>
    <cellStyle name="Normal 10 4 2" xfId="14661" xr:uid="{00000000-0005-0000-0000-0000D52A0000}"/>
    <cellStyle name="Normal 10 4 3" xfId="21446" xr:uid="{00000000-0005-0000-0000-0000D62A0000}"/>
    <cellStyle name="Normal 10 5" xfId="3350" xr:uid="{00000000-0005-0000-0000-0000D72A0000}"/>
    <cellStyle name="Normal 10 5 2" xfId="3351" xr:uid="{00000000-0005-0000-0000-0000D82A0000}"/>
    <cellStyle name="Normal 10 5 2 2" xfId="3352" xr:uid="{00000000-0005-0000-0000-0000D92A0000}"/>
    <cellStyle name="Normal 10 5 2 3" xfId="3353" xr:uid="{00000000-0005-0000-0000-0000DA2A0000}"/>
    <cellStyle name="Normal 10 5 3" xfId="3354" xr:uid="{00000000-0005-0000-0000-0000DB2A0000}"/>
    <cellStyle name="Normal 10 5 3 2" xfId="3355" xr:uid="{00000000-0005-0000-0000-0000DC2A0000}"/>
    <cellStyle name="Normal 10 5 3 3" xfId="3356" xr:uid="{00000000-0005-0000-0000-0000DD2A0000}"/>
    <cellStyle name="Normal 10 5 4" xfId="3357" xr:uid="{00000000-0005-0000-0000-0000DE2A0000}"/>
    <cellStyle name="Normal 10 5 4 2" xfId="3358" xr:uid="{00000000-0005-0000-0000-0000DF2A0000}"/>
    <cellStyle name="Normal 10 5 4 3" xfId="3359" xr:uid="{00000000-0005-0000-0000-0000E02A0000}"/>
    <cellStyle name="Normal 10 5 5" xfId="3360" xr:uid="{00000000-0005-0000-0000-0000E12A0000}"/>
    <cellStyle name="Normal 10 5 6" xfId="3361" xr:uid="{00000000-0005-0000-0000-0000E22A0000}"/>
    <cellStyle name="Normal 10 5 7" xfId="3362" xr:uid="{00000000-0005-0000-0000-0000E32A0000}"/>
    <cellStyle name="Normal 10 5 8" xfId="14662" xr:uid="{00000000-0005-0000-0000-0000E42A0000}"/>
    <cellStyle name="Normal 10 6" xfId="3363" xr:uid="{00000000-0005-0000-0000-0000E52A0000}"/>
    <cellStyle name="Normal 10 6 2" xfId="3364" xr:uid="{00000000-0005-0000-0000-0000E62A0000}"/>
    <cellStyle name="Normal 10 6 3" xfId="3365" xr:uid="{00000000-0005-0000-0000-0000E72A0000}"/>
    <cellStyle name="Normal 10 6 4" xfId="14663" xr:uid="{00000000-0005-0000-0000-0000E82A0000}"/>
    <cellStyle name="Normal 10 7" xfId="3366" xr:uid="{00000000-0005-0000-0000-0000E92A0000}"/>
    <cellStyle name="Normal 10 7 2" xfId="3367" xr:uid="{00000000-0005-0000-0000-0000EA2A0000}"/>
    <cellStyle name="Normal 10 7 3" xfId="3368" xr:uid="{00000000-0005-0000-0000-0000EB2A0000}"/>
    <cellStyle name="Normal 10 7 4" xfId="14664" xr:uid="{00000000-0005-0000-0000-0000EC2A0000}"/>
    <cellStyle name="Normal 10 8" xfId="3369" xr:uid="{00000000-0005-0000-0000-0000ED2A0000}"/>
    <cellStyle name="Normal 10 8 2" xfId="3370" xr:uid="{00000000-0005-0000-0000-0000EE2A0000}"/>
    <cellStyle name="Normal 10 8 3" xfId="3371" xr:uid="{00000000-0005-0000-0000-0000EF2A0000}"/>
    <cellStyle name="Normal 10 8 4" xfId="14665" xr:uid="{00000000-0005-0000-0000-0000F02A0000}"/>
    <cellStyle name="Normal 10 8 5" xfId="21447" xr:uid="{00000000-0005-0000-0000-0000F12A0000}"/>
    <cellStyle name="Normal 10 9" xfId="3372" xr:uid="{00000000-0005-0000-0000-0000F22A0000}"/>
    <cellStyle name="Normal 10 9 2" xfId="3373" xr:uid="{00000000-0005-0000-0000-0000F32A0000}"/>
    <cellStyle name="Normal 10 9 3" xfId="3374" xr:uid="{00000000-0005-0000-0000-0000F42A0000}"/>
    <cellStyle name="Normal 10_ตามหนี้" xfId="3375" xr:uid="{00000000-0005-0000-0000-0000F52A0000}"/>
    <cellStyle name="Normal 100" xfId="3376" xr:uid="{00000000-0005-0000-0000-0000F62A0000}"/>
    <cellStyle name="Normal 100 2" xfId="3377" xr:uid="{00000000-0005-0000-0000-0000F72A0000}"/>
    <cellStyle name="Normal 100 2 2" xfId="3378" xr:uid="{00000000-0005-0000-0000-0000F82A0000}"/>
    <cellStyle name="Normal 100 2 2 2" xfId="3379" xr:uid="{00000000-0005-0000-0000-0000F92A0000}"/>
    <cellStyle name="Normal 100 2 2 3" xfId="3380" xr:uid="{00000000-0005-0000-0000-0000FA2A0000}"/>
    <cellStyle name="Normal 100 2 3" xfId="3381" xr:uid="{00000000-0005-0000-0000-0000FB2A0000}"/>
    <cellStyle name="Normal 100 2 3 2" xfId="3382" xr:uid="{00000000-0005-0000-0000-0000FC2A0000}"/>
    <cellStyle name="Normal 100 2 3 3" xfId="3383" xr:uid="{00000000-0005-0000-0000-0000FD2A0000}"/>
    <cellStyle name="Normal 100 2 4" xfId="3384" xr:uid="{00000000-0005-0000-0000-0000FE2A0000}"/>
    <cellStyle name="Normal 100 2 4 2" xfId="3385" xr:uid="{00000000-0005-0000-0000-0000FF2A0000}"/>
    <cellStyle name="Normal 100 2 4 3" xfId="3386" xr:uid="{00000000-0005-0000-0000-0000002B0000}"/>
    <cellStyle name="Normal 100 2 5" xfId="3387" xr:uid="{00000000-0005-0000-0000-0000012B0000}"/>
    <cellStyle name="Normal 100 2 6" xfId="3388" xr:uid="{00000000-0005-0000-0000-0000022B0000}"/>
    <cellStyle name="Normal 100 2 7" xfId="3389" xr:uid="{00000000-0005-0000-0000-0000032B0000}"/>
    <cellStyle name="Normal 100 3" xfId="3390" xr:uid="{00000000-0005-0000-0000-0000042B0000}"/>
    <cellStyle name="Normal 100 3 2" xfId="3391" xr:uid="{00000000-0005-0000-0000-0000052B0000}"/>
    <cellStyle name="Normal 100 3 3" xfId="3392" xr:uid="{00000000-0005-0000-0000-0000062B0000}"/>
    <cellStyle name="Normal 100 4" xfId="3393" xr:uid="{00000000-0005-0000-0000-0000072B0000}"/>
    <cellStyle name="Normal 100 4 2" xfId="3394" xr:uid="{00000000-0005-0000-0000-0000082B0000}"/>
    <cellStyle name="Normal 100 4 3" xfId="3395" xr:uid="{00000000-0005-0000-0000-0000092B0000}"/>
    <cellStyle name="Normal 100 5" xfId="3396" xr:uid="{00000000-0005-0000-0000-00000A2B0000}"/>
    <cellStyle name="Normal 100 5 2" xfId="3397" xr:uid="{00000000-0005-0000-0000-00000B2B0000}"/>
    <cellStyle name="Normal 100 5 3" xfId="3398" xr:uid="{00000000-0005-0000-0000-00000C2B0000}"/>
    <cellStyle name="Normal 100 6" xfId="3399" xr:uid="{00000000-0005-0000-0000-00000D2B0000}"/>
    <cellStyle name="Normal 100 7" xfId="3400" xr:uid="{00000000-0005-0000-0000-00000E2B0000}"/>
    <cellStyle name="Normal 100 8" xfId="3401" xr:uid="{00000000-0005-0000-0000-00000F2B0000}"/>
    <cellStyle name="Normal 100 9" xfId="14666" xr:uid="{00000000-0005-0000-0000-0000102B0000}"/>
    <cellStyle name="Normal 101" xfId="3402" xr:uid="{00000000-0005-0000-0000-0000112B0000}"/>
    <cellStyle name="Normal 101 2" xfId="3403" xr:uid="{00000000-0005-0000-0000-0000122B0000}"/>
    <cellStyle name="Normal 101 2 2" xfId="14667" xr:uid="{00000000-0005-0000-0000-0000132B0000}"/>
    <cellStyle name="Normal 101 2 3" xfId="14668" xr:uid="{00000000-0005-0000-0000-0000142B0000}"/>
    <cellStyle name="Normal 101 2 4" xfId="14669" xr:uid="{00000000-0005-0000-0000-0000152B0000}"/>
    <cellStyle name="Normal 101 2 5" xfId="14670" xr:uid="{00000000-0005-0000-0000-0000162B0000}"/>
    <cellStyle name="Normal 101 3" xfId="3404" xr:uid="{00000000-0005-0000-0000-0000172B0000}"/>
    <cellStyle name="Normal 101 3 2" xfId="14671" xr:uid="{00000000-0005-0000-0000-0000182B0000}"/>
    <cellStyle name="Normal 101 3 3" xfId="14672" xr:uid="{00000000-0005-0000-0000-0000192B0000}"/>
    <cellStyle name="Normal 101 3 4" xfId="14673" xr:uid="{00000000-0005-0000-0000-00001A2B0000}"/>
    <cellStyle name="Normal 101 3 5" xfId="14674" xr:uid="{00000000-0005-0000-0000-00001B2B0000}"/>
    <cellStyle name="Normal 101 4" xfId="3405" xr:uid="{00000000-0005-0000-0000-00001C2B0000}"/>
    <cellStyle name="Normal 101 4 2" xfId="14675" xr:uid="{00000000-0005-0000-0000-00001D2B0000}"/>
    <cellStyle name="Normal 101 4 3" xfId="14676" xr:uid="{00000000-0005-0000-0000-00001E2B0000}"/>
    <cellStyle name="Normal 101 4 4" xfId="14677" xr:uid="{00000000-0005-0000-0000-00001F2B0000}"/>
    <cellStyle name="Normal 101 4 5" xfId="14678" xr:uid="{00000000-0005-0000-0000-0000202B0000}"/>
    <cellStyle name="Normal 101 5" xfId="14679" xr:uid="{00000000-0005-0000-0000-0000212B0000}"/>
    <cellStyle name="Normal 101 6" xfId="14680" xr:uid="{00000000-0005-0000-0000-0000222B0000}"/>
    <cellStyle name="Normal 101 7" xfId="14681" xr:uid="{00000000-0005-0000-0000-0000232B0000}"/>
    <cellStyle name="Normal 101 8" xfId="14682" xr:uid="{00000000-0005-0000-0000-0000242B0000}"/>
    <cellStyle name="Normal 102" xfId="3406" xr:uid="{00000000-0005-0000-0000-0000252B0000}"/>
    <cellStyle name="Normal 102 2" xfId="3407" xr:uid="{00000000-0005-0000-0000-0000262B0000}"/>
    <cellStyle name="Normal 102 2 2" xfId="14683" xr:uid="{00000000-0005-0000-0000-0000272B0000}"/>
    <cellStyle name="Normal 102 2 3" xfId="14684" xr:uid="{00000000-0005-0000-0000-0000282B0000}"/>
    <cellStyle name="Normal 102 2 4" xfId="14685" xr:uid="{00000000-0005-0000-0000-0000292B0000}"/>
    <cellStyle name="Normal 102 2 5" xfId="14686" xr:uid="{00000000-0005-0000-0000-00002A2B0000}"/>
    <cellStyle name="Normal 102 3" xfId="3408" xr:uid="{00000000-0005-0000-0000-00002B2B0000}"/>
    <cellStyle name="Normal 102 3 2" xfId="14687" xr:uid="{00000000-0005-0000-0000-00002C2B0000}"/>
    <cellStyle name="Normal 102 3 3" xfId="14688" xr:uid="{00000000-0005-0000-0000-00002D2B0000}"/>
    <cellStyle name="Normal 102 3 4" xfId="14689" xr:uid="{00000000-0005-0000-0000-00002E2B0000}"/>
    <cellStyle name="Normal 102 3 5" xfId="14690" xr:uid="{00000000-0005-0000-0000-00002F2B0000}"/>
    <cellStyle name="Normal 102 4" xfId="3409" xr:uid="{00000000-0005-0000-0000-0000302B0000}"/>
    <cellStyle name="Normal 102 4 2" xfId="14691" xr:uid="{00000000-0005-0000-0000-0000312B0000}"/>
    <cellStyle name="Normal 102 4 3" xfId="14692" xr:uid="{00000000-0005-0000-0000-0000322B0000}"/>
    <cellStyle name="Normal 102 4 4" xfId="14693" xr:uid="{00000000-0005-0000-0000-0000332B0000}"/>
    <cellStyle name="Normal 102 4 5" xfId="14694" xr:uid="{00000000-0005-0000-0000-0000342B0000}"/>
    <cellStyle name="Normal 102 5" xfId="14695" xr:uid="{00000000-0005-0000-0000-0000352B0000}"/>
    <cellStyle name="Normal 102 6" xfId="14696" xr:uid="{00000000-0005-0000-0000-0000362B0000}"/>
    <cellStyle name="Normal 102 7" xfId="14697" xr:uid="{00000000-0005-0000-0000-0000372B0000}"/>
    <cellStyle name="Normal 102 8" xfId="14698" xr:uid="{00000000-0005-0000-0000-0000382B0000}"/>
    <cellStyle name="Normal 103" xfId="3410" xr:uid="{00000000-0005-0000-0000-0000392B0000}"/>
    <cellStyle name="Normal 103 2" xfId="3411" xr:uid="{00000000-0005-0000-0000-00003A2B0000}"/>
    <cellStyle name="Normal 103 2 2" xfId="14699" xr:uid="{00000000-0005-0000-0000-00003B2B0000}"/>
    <cellStyle name="Normal 103 2 3" xfId="14700" xr:uid="{00000000-0005-0000-0000-00003C2B0000}"/>
    <cellStyle name="Normal 103 2 4" xfId="14701" xr:uid="{00000000-0005-0000-0000-00003D2B0000}"/>
    <cellStyle name="Normal 103 2 5" xfId="14702" xr:uid="{00000000-0005-0000-0000-00003E2B0000}"/>
    <cellStyle name="Normal 103 3" xfId="3412" xr:uid="{00000000-0005-0000-0000-00003F2B0000}"/>
    <cellStyle name="Normal 103 3 2" xfId="14703" xr:uid="{00000000-0005-0000-0000-0000402B0000}"/>
    <cellStyle name="Normal 103 3 3" xfId="14704" xr:uid="{00000000-0005-0000-0000-0000412B0000}"/>
    <cellStyle name="Normal 103 3 4" xfId="14705" xr:uid="{00000000-0005-0000-0000-0000422B0000}"/>
    <cellStyle name="Normal 103 3 5" xfId="14706" xr:uid="{00000000-0005-0000-0000-0000432B0000}"/>
    <cellStyle name="Normal 103 4" xfId="3413" xr:uid="{00000000-0005-0000-0000-0000442B0000}"/>
    <cellStyle name="Normal 103 4 2" xfId="14707" xr:uid="{00000000-0005-0000-0000-0000452B0000}"/>
    <cellStyle name="Normal 103 4 3" xfId="14708" xr:uid="{00000000-0005-0000-0000-0000462B0000}"/>
    <cellStyle name="Normal 103 4 4" xfId="14709" xr:uid="{00000000-0005-0000-0000-0000472B0000}"/>
    <cellStyle name="Normal 103 4 5" xfId="14710" xr:uid="{00000000-0005-0000-0000-0000482B0000}"/>
    <cellStyle name="Normal 103 5" xfId="14711" xr:uid="{00000000-0005-0000-0000-0000492B0000}"/>
    <cellStyle name="Normal 103 6" xfId="14712" xr:uid="{00000000-0005-0000-0000-00004A2B0000}"/>
    <cellStyle name="Normal 103 7" xfId="14713" xr:uid="{00000000-0005-0000-0000-00004B2B0000}"/>
    <cellStyle name="Normal 103 8" xfId="14714" xr:uid="{00000000-0005-0000-0000-00004C2B0000}"/>
    <cellStyle name="Normal 104" xfId="3414" xr:uid="{00000000-0005-0000-0000-00004D2B0000}"/>
    <cellStyle name="Normal 104 2" xfId="3415" xr:uid="{00000000-0005-0000-0000-00004E2B0000}"/>
    <cellStyle name="Normal 104 2 2" xfId="14715" xr:uid="{00000000-0005-0000-0000-00004F2B0000}"/>
    <cellStyle name="Normal 104 2 3" xfId="14716" xr:uid="{00000000-0005-0000-0000-0000502B0000}"/>
    <cellStyle name="Normal 104 2 4" xfId="14717" xr:uid="{00000000-0005-0000-0000-0000512B0000}"/>
    <cellStyle name="Normal 104 2 5" xfId="14718" xr:uid="{00000000-0005-0000-0000-0000522B0000}"/>
    <cellStyle name="Normal 104 3" xfId="3416" xr:uid="{00000000-0005-0000-0000-0000532B0000}"/>
    <cellStyle name="Normal 104 3 2" xfId="14719" xr:uid="{00000000-0005-0000-0000-0000542B0000}"/>
    <cellStyle name="Normal 104 3 3" xfId="14720" xr:uid="{00000000-0005-0000-0000-0000552B0000}"/>
    <cellStyle name="Normal 104 3 4" xfId="14721" xr:uid="{00000000-0005-0000-0000-0000562B0000}"/>
    <cellStyle name="Normal 104 3 5" xfId="14722" xr:uid="{00000000-0005-0000-0000-0000572B0000}"/>
    <cellStyle name="Normal 104 4" xfId="3417" xr:uid="{00000000-0005-0000-0000-0000582B0000}"/>
    <cellStyle name="Normal 104 4 2" xfId="14723" xr:uid="{00000000-0005-0000-0000-0000592B0000}"/>
    <cellStyle name="Normal 104 4 3" xfId="14724" xr:uid="{00000000-0005-0000-0000-00005A2B0000}"/>
    <cellStyle name="Normal 104 4 4" xfId="14725" xr:uid="{00000000-0005-0000-0000-00005B2B0000}"/>
    <cellStyle name="Normal 104 4 5" xfId="14726" xr:uid="{00000000-0005-0000-0000-00005C2B0000}"/>
    <cellStyle name="Normal 104 5" xfId="14727" xr:uid="{00000000-0005-0000-0000-00005D2B0000}"/>
    <cellStyle name="Normal 104 6" xfId="14728" xr:uid="{00000000-0005-0000-0000-00005E2B0000}"/>
    <cellStyle name="Normal 104 7" xfId="14729" xr:uid="{00000000-0005-0000-0000-00005F2B0000}"/>
    <cellStyle name="Normal 104 8" xfId="14730" xr:uid="{00000000-0005-0000-0000-0000602B0000}"/>
    <cellStyle name="Normal 105" xfId="3418" xr:uid="{00000000-0005-0000-0000-0000612B0000}"/>
    <cellStyle name="Normal 105 2" xfId="3419" xr:uid="{00000000-0005-0000-0000-0000622B0000}"/>
    <cellStyle name="Normal 105 2 2" xfId="14731" xr:uid="{00000000-0005-0000-0000-0000632B0000}"/>
    <cellStyle name="Normal 105 2 3" xfId="14732" xr:uid="{00000000-0005-0000-0000-0000642B0000}"/>
    <cellStyle name="Normal 105 2 4" xfId="14733" xr:uid="{00000000-0005-0000-0000-0000652B0000}"/>
    <cellStyle name="Normal 105 2 5" xfId="14734" xr:uid="{00000000-0005-0000-0000-0000662B0000}"/>
    <cellStyle name="Normal 105 3" xfId="3420" xr:uid="{00000000-0005-0000-0000-0000672B0000}"/>
    <cellStyle name="Normal 105 3 2" xfId="14735" xr:uid="{00000000-0005-0000-0000-0000682B0000}"/>
    <cellStyle name="Normal 105 3 3" xfId="14736" xr:uid="{00000000-0005-0000-0000-0000692B0000}"/>
    <cellStyle name="Normal 105 3 4" xfId="14737" xr:uid="{00000000-0005-0000-0000-00006A2B0000}"/>
    <cellStyle name="Normal 105 3 5" xfId="14738" xr:uid="{00000000-0005-0000-0000-00006B2B0000}"/>
    <cellStyle name="Normal 105 4" xfId="3421" xr:uid="{00000000-0005-0000-0000-00006C2B0000}"/>
    <cellStyle name="Normal 105 4 2" xfId="14739" xr:uid="{00000000-0005-0000-0000-00006D2B0000}"/>
    <cellStyle name="Normal 105 4 3" xfId="14740" xr:uid="{00000000-0005-0000-0000-00006E2B0000}"/>
    <cellStyle name="Normal 105 4 4" xfId="14741" xr:uid="{00000000-0005-0000-0000-00006F2B0000}"/>
    <cellStyle name="Normal 105 4 5" xfId="14742" xr:uid="{00000000-0005-0000-0000-0000702B0000}"/>
    <cellStyle name="Normal 105 5" xfId="14743" xr:uid="{00000000-0005-0000-0000-0000712B0000}"/>
    <cellStyle name="Normal 105 6" xfId="14744" xr:uid="{00000000-0005-0000-0000-0000722B0000}"/>
    <cellStyle name="Normal 105 7" xfId="14745" xr:uid="{00000000-0005-0000-0000-0000732B0000}"/>
    <cellStyle name="Normal 105 8" xfId="14746" xr:uid="{00000000-0005-0000-0000-0000742B0000}"/>
    <cellStyle name="Normal 106" xfId="3422" xr:uid="{00000000-0005-0000-0000-0000752B0000}"/>
    <cellStyle name="Normal 106 2" xfId="3423" xr:uid="{00000000-0005-0000-0000-0000762B0000}"/>
    <cellStyle name="Normal 106 2 2" xfId="14747" xr:uid="{00000000-0005-0000-0000-0000772B0000}"/>
    <cellStyle name="Normal 106 2 3" xfId="14748" xr:uid="{00000000-0005-0000-0000-0000782B0000}"/>
    <cellStyle name="Normal 106 2 4" xfId="14749" xr:uid="{00000000-0005-0000-0000-0000792B0000}"/>
    <cellStyle name="Normal 106 2 5" xfId="14750" xr:uid="{00000000-0005-0000-0000-00007A2B0000}"/>
    <cellStyle name="Normal 106 3" xfId="3424" xr:uid="{00000000-0005-0000-0000-00007B2B0000}"/>
    <cellStyle name="Normal 106 3 2" xfId="14751" xr:uid="{00000000-0005-0000-0000-00007C2B0000}"/>
    <cellStyle name="Normal 106 3 3" xfId="14752" xr:uid="{00000000-0005-0000-0000-00007D2B0000}"/>
    <cellStyle name="Normal 106 3 4" xfId="14753" xr:uid="{00000000-0005-0000-0000-00007E2B0000}"/>
    <cellStyle name="Normal 106 3 5" xfId="14754" xr:uid="{00000000-0005-0000-0000-00007F2B0000}"/>
    <cellStyle name="Normal 106 4" xfId="3425" xr:uid="{00000000-0005-0000-0000-0000802B0000}"/>
    <cellStyle name="Normal 106 4 2" xfId="14755" xr:uid="{00000000-0005-0000-0000-0000812B0000}"/>
    <cellStyle name="Normal 106 4 3" xfId="14756" xr:uid="{00000000-0005-0000-0000-0000822B0000}"/>
    <cellStyle name="Normal 106 4 4" xfId="14757" xr:uid="{00000000-0005-0000-0000-0000832B0000}"/>
    <cellStyle name="Normal 106 4 5" xfId="14758" xr:uid="{00000000-0005-0000-0000-0000842B0000}"/>
    <cellStyle name="Normal 106 5" xfId="14759" xr:uid="{00000000-0005-0000-0000-0000852B0000}"/>
    <cellStyle name="Normal 106 6" xfId="14760" xr:uid="{00000000-0005-0000-0000-0000862B0000}"/>
    <cellStyle name="Normal 106 7" xfId="14761" xr:uid="{00000000-0005-0000-0000-0000872B0000}"/>
    <cellStyle name="Normal 106 8" xfId="14762" xr:uid="{00000000-0005-0000-0000-0000882B0000}"/>
    <cellStyle name="Normal 107" xfId="3426" xr:uid="{00000000-0005-0000-0000-0000892B0000}"/>
    <cellStyle name="Normal 107 2" xfId="3427" xr:uid="{00000000-0005-0000-0000-00008A2B0000}"/>
    <cellStyle name="Normal 107 2 2" xfId="14763" xr:uid="{00000000-0005-0000-0000-00008B2B0000}"/>
    <cellStyle name="Normal 107 2 3" xfId="14764" xr:uid="{00000000-0005-0000-0000-00008C2B0000}"/>
    <cellStyle name="Normal 107 2 4" xfId="14765" xr:uid="{00000000-0005-0000-0000-00008D2B0000}"/>
    <cellStyle name="Normal 107 2 5" xfId="14766" xr:uid="{00000000-0005-0000-0000-00008E2B0000}"/>
    <cellStyle name="Normal 107 3" xfId="3428" xr:uid="{00000000-0005-0000-0000-00008F2B0000}"/>
    <cellStyle name="Normal 107 3 2" xfId="14767" xr:uid="{00000000-0005-0000-0000-0000902B0000}"/>
    <cellStyle name="Normal 107 3 3" xfId="14768" xr:uid="{00000000-0005-0000-0000-0000912B0000}"/>
    <cellStyle name="Normal 107 3 4" xfId="14769" xr:uid="{00000000-0005-0000-0000-0000922B0000}"/>
    <cellStyle name="Normal 107 3 5" xfId="14770" xr:uid="{00000000-0005-0000-0000-0000932B0000}"/>
    <cellStyle name="Normal 107 4" xfId="3429" xr:uid="{00000000-0005-0000-0000-0000942B0000}"/>
    <cellStyle name="Normal 107 4 2" xfId="14771" xr:uid="{00000000-0005-0000-0000-0000952B0000}"/>
    <cellStyle name="Normal 107 4 3" xfId="14772" xr:uid="{00000000-0005-0000-0000-0000962B0000}"/>
    <cellStyle name="Normal 107 4 4" xfId="14773" xr:uid="{00000000-0005-0000-0000-0000972B0000}"/>
    <cellStyle name="Normal 107 4 5" xfId="14774" xr:uid="{00000000-0005-0000-0000-0000982B0000}"/>
    <cellStyle name="Normal 107 5" xfId="14775" xr:uid="{00000000-0005-0000-0000-0000992B0000}"/>
    <cellStyle name="Normal 107 6" xfId="14776" xr:uid="{00000000-0005-0000-0000-00009A2B0000}"/>
    <cellStyle name="Normal 107 7" xfId="14777" xr:uid="{00000000-0005-0000-0000-00009B2B0000}"/>
    <cellStyle name="Normal 107 8" xfId="14778" xr:uid="{00000000-0005-0000-0000-00009C2B0000}"/>
    <cellStyle name="Normal 108" xfId="3430" xr:uid="{00000000-0005-0000-0000-00009D2B0000}"/>
    <cellStyle name="Normal 108 2" xfId="3431" xr:uid="{00000000-0005-0000-0000-00009E2B0000}"/>
    <cellStyle name="Normal 108 2 2" xfId="14779" xr:uid="{00000000-0005-0000-0000-00009F2B0000}"/>
    <cellStyle name="Normal 108 2 3" xfId="14780" xr:uid="{00000000-0005-0000-0000-0000A02B0000}"/>
    <cellStyle name="Normal 108 2 4" xfId="14781" xr:uid="{00000000-0005-0000-0000-0000A12B0000}"/>
    <cellStyle name="Normal 108 2 5" xfId="14782" xr:uid="{00000000-0005-0000-0000-0000A22B0000}"/>
    <cellStyle name="Normal 108 3" xfId="3432" xr:uid="{00000000-0005-0000-0000-0000A32B0000}"/>
    <cellStyle name="Normal 108 3 2" xfId="14783" xr:uid="{00000000-0005-0000-0000-0000A42B0000}"/>
    <cellStyle name="Normal 108 3 3" xfId="14784" xr:uid="{00000000-0005-0000-0000-0000A52B0000}"/>
    <cellStyle name="Normal 108 3 4" xfId="14785" xr:uid="{00000000-0005-0000-0000-0000A62B0000}"/>
    <cellStyle name="Normal 108 3 5" xfId="14786" xr:uid="{00000000-0005-0000-0000-0000A72B0000}"/>
    <cellStyle name="Normal 108 4" xfId="3433" xr:uid="{00000000-0005-0000-0000-0000A82B0000}"/>
    <cellStyle name="Normal 108 4 2" xfId="14787" xr:uid="{00000000-0005-0000-0000-0000A92B0000}"/>
    <cellStyle name="Normal 108 4 3" xfId="14788" xr:uid="{00000000-0005-0000-0000-0000AA2B0000}"/>
    <cellStyle name="Normal 108 4 4" xfId="14789" xr:uid="{00000000-0005-0000-0000-0000AB2B0000}"/>
    <cellStyle name="Normal 108 4 5" xfId="14790" xr:uid="{00000000-0005-0000-0000-0000AC2B0000}"/>
    <cellStyle name="Normal 108 5" xfId="14791" xr:uid="{00000000-0005-0000-0000-0000AD2B0000}"/>
    <cellStyle name="Normal 108 6" xfId="14792" xr:uid="{00000000-0005-0000-0000-0000AE2B0000}"/>
    <cellStyle name="Normal 108 7" xfId="14793" xr:uid="{00000000-0005-0000-0000-0000AF2B0000}"/>
    <cellStyle name="Normal 108 8" xfId="14794" xr:uid="{00000000-0005-0000-0000-0000B02B0000}"/>
    <cellStyle name="Normal 109" xfId="3434" xr:uid="{00000000-0005-0000-0000-0000B12B0000}"/>
    <cellStyle name="Normal 109 2" xfId="3435" xr:uid="{00000000-0005-0000-0000-0000B22B0000}"/>
    <cellStyle name="Normal 109 2 2" xfId="14795" xr:uid="{00000000-0005-0000-0000-0000B32B0000}"/>
    <cellStyle name="Normal 109 2 3" xfId="14796" xr:uid="{00000000-0005-0000-0000-0000B42B0000}"/>
    <cellStyle name="Normal 109 2 4" xfId="14797" xr:uid="{00000000-0005-0000-0000-0000B52B0000}"/>
    <cellStyle name="Normal 109 2 5" xfId="14798" xr:uid="{00000000-0005-0000-0000-0000B62B0000}"/>
    <cellStyle name="Normal 109 3" xfId="3436" xr:uid="{00000000-0005-0000-0000-0000B72B0000}"/>
    <cellStyle name="Normal 109 3 2" xfId="14799" xr:uid="{00000000-0005-0000-0000-0000B82B0000}"/>
    <cellStyle name="Normal 109 3 3" xfId="14800" xr:uid="{00000000-0005-0000-0000-0000B92B0000}"/>
    <cellStyle name="Normal 109 3 4" xfId="14801" xr:uid="{00000000-0005-0000-0000-0000BA2B0000}"/>
    <cellStyle name="Normal 109 3 5" xfId="14802" xr:uid="{00000000-0005-0000-0000-0000BB2B0000}"/>
    <cellStyle name="Normal 109 4" xfId="3437" xr:uid="{00000000-0005-0000-0000-0000BC2B0000}"/>
    <cellStyle name="Normal 109 4 2" xfId="14803" xr:uid="{00000000-0005-0000-0000-0000BD2B0000}"/>
    <cellStyle name="Normal 109 4 3" xfId="14804" xr:uid="{00000000-0005-0000-0000-0000BE2B0000}"/>
    <cellStyle name="Normal 109 4 4" xfId="14805" xr:uid="{00000000-0005-0000-0000-0000BF2B0000}"/>
    <cellStyle name="Normal 109 4 5" xfId="14806" xr:uid="{00000000-0005-0000-0000-0000C02B0000}"/>
    <cellStyle name="Normal 109 5" xfId="14807" xr:uid="{00000000-0005-0000-0000-0000C12B0000}"/>
    <cellStyle name="Normal 109 6" xfId="14808" xr:uid="{00000000-0005-0000-0000-0000C22B0000}"/>
    <cellStyle name="Normal 109 7" xfId="14809" xr:uid="{00000000-0005-0000-0000-0000C32B0000}"/>
    <cellStyle name="Normal 109 8" xfId="14810" xr:uid="{00000000-0005-0000-0000-0000C42B0000}"/>
    <cellStyle name="Normal 11" xfId="1449" xr:uid="{00000000-0005-0000-0000-0000C52B0000}"/>
    <cellStyle name="Normal 11 10" xfId="3438" xr:uid="{00000000-0005-0000-0000-0000C62B0000}"/>
    <cellStyle name="Normal 11 11" xfId="3439" xr:uid="{00000000-0005-0000-0000-0000C72B0000}"/>
    <cellStyle name="Normal 11 12" xfId="3440" xr:uid="{00000000-0005-0000-0000-0000C82B0000}"/>
    <cellStyle name="Normal 11 13" xfId="14811" xr:uid="{00000000-0005-0000-0000-0000C92B0000}"/>
    <cellStyle name="Normal 11 14" xfId="14812" xr:uid="{00000000-0005-0000-0000-0000CA2B0000}"/>
    <cellStyle name="Normal 11 15" xfId="14813" xr:uid="{00000000-0005-0000-0000-0000CB2B0000}"/>
    <cellStyle name="Normal 11 16" xfId="14814" xr:uid="{00000000-0005-0000-0000-0000CC2B0000}"/>
    <cellStyle name="Normal 11 17" xfId="14815" xr:uid="{00000000-0005-0000-0000-0000CD2B0000}"/>
    <cellStyle name="Normal 11 18" xfId="14816" xr:uid="{00000000-0005-0000-0000-0000CE2B0000}"/>
    <cellStyle name="Normal 11 19" xfId="14817" xr:uid="{00000000-0005-0000-0000-0000CF2B0000}"/>
    <cellStyle name="Normal 11 2" xfId="1450" xr:uid="{00000000-0005-0000-0000-0000D02B0000}"/>
    <cellStyle name="Normal 11 2 2" xfId="1451" xr:uid="{00000000-0005-0000-0000-0000D12B0000}"/>
    <cellStyle name="Normal 11 2 2 2" xfId="3441" xr:uid="{00000000-0005-0000-0000-0000D22B0000}"/>
    <cellStyle name="Normal 11 2 2 2 2" xfId="3442" xr:uid="{00000000-0005-0000-0000-0000D32B0000}"/>
    <cellStyle name="Normal 11 2 2 2 2 2" xfId="3443" xr:uid="{00000000-0005-0000-0000-0000D42B0000}"/>
    <cellStyle name="Normal 11 2 2 2 3" xfId="3444" xr:uid="{00000000-0005-0000-0000-0000D52B0000}"/>
    <cellStyle name="Normal 11 2 2 2 4" xfId="14818" xr:uid="{00000000-0005-0000-0000-0000D62B0000}"/>
    <cellStyle name="Normal 11 2 2 3" xfId="3445" xr:uid="{00000000-0005-0000-0000-0000D72B0000}"/>
    <cellStyle name="Normal 11 2 2 3 2" xfId="3446" xr:uid="{00000000-0005-0000-0000-0000D82B0000}"/>
    <cellStyle name="Normal 11 2 2 3 3" xfId="3447" xr:uid="{00000000-0005-0000-0000-0000D92B0000}"/>
    <cellStyle name="Normal 11 2 2 3 4" xfId="14819" xr:uid="{00000000-0005-0000-0000-0000DA2B0000}"/>
    <cellStyle name="Normal 11 2 2 4" xfId="3448" xr:uid="{00000000-0005-0000-0000-0000DB2B0000}"/>
    <cellStyle name="Normal 11 2 2 4 2" xfId="3449" xr:uid="{00000000-0005-0000-0000-0000DC2B0000}"/>
    <cellStyle name="Normal 11 2 2 4 3" xfId="3450" xr:uid="{00000000-0005-0000-0000-0000DD2B0000}"/>
    <cellStyle name="Normal 11 2 2 4 4" xfId="14820" xr:uid="{00000000-0005-0000-0000-0000DE2B0000}"/>
    <cellStyle name="Normal 11 2 2 5" xfId="3451" xr:uid="{00000000-0005-0000-0000-0000DF2B0000}"/>
    <cellStyle name="Normal 11 2 2 5 2" xfId="14821" xr:uid="{00000000-0005-0000-0000-0000E02B0000}"/>
    <cellStyle name="Normal 11 2 2 6" xfId="3452" xr:uid="{00000000-0005-0000-0000-0000E12B0000}"/>
    <cellStyle name="Normal 11 2 2 7" xfId="3453" xr:uid="{00000000-0005-0000-0000-0000E22B0000}"/>
    <cellStyle name="Normal 11 2 2 8" xfId="21448" xr:uid="{00000000-0005-0000-0000-0000E32B0000}"/>
    <cellStyle name="Normal 11 2 3" xfId="3454" xr:uid="{00000000-0005-0000-0000-0000E42B0000}"/>
    <cellStyle name="Normal 11 2 3 2" xfId="3455" xr:uid="{00000000-0005-0000-0000-0000E52B0000}"/>
    <cellStyle name="Normal 11 2 3 3" xfId="3456" xr:uid="{00000000-0005-0000-0000-0000E62B0000}"/>
    <cellStyle name="Normal 11 2 3 4" xfId="14822" xr:uid="{00000000-0005-0000-0000-0000E72B0000}"/>
    <cellStyle name="Normal 11 2 4" xfId="3457" xr:uid="{00000000-0005-0000-0000-0000E82B0000}"/>
    <cellStyle name="Normal 11 2 4 2" xfId="3458" xr:uid="{00000000-0005-0000-0000-0000E92B0000}"/>
    <cellStyle name="Normal 11 2 4 3" xfId="3459" xr:uid="{00000000-0005-0000-0000-0000EA2B0000}"/>
    <cellStyle name="Normal 11 2 4 4" xfId="14823" xr:uid="{00000000-0005-0000-0000-0000EB2B0000}"/>
    <cellStyle name="Normal 11 2 5" xfId="3460" xr:uid="{00000000-0005-0000-0000-0000EC2B0000}"/>
    <cellStyle name="Normal 11 2 5 2" xfId="3461" xr:uid="{00000000-0005-0000-0000-0000ED2B0000}"/>
    <cellStyle name="Normal 11 2 5 3" xfId="3462" xr:uid="{00000000-0005-0000-0000-0000EE2B0000}"/>
    <cellStyle name="Normal 11 2 5 4" xfId="14824" xr:uid="{00000000-0005-0000-0000-0000EF2B0000}"/>
    <cellStyle name="Normal 11 2 6" xfId="3463" xr:uid="{00000000-0005-0000-0000-0000F02B0000}"/>
    <cellStyle name="Normal 11 2 7" xfId="3464" xr:uid="{00000000-0005-0000-0000-0000F12B0000}"/>
    <cellStyle name="Normal 11 2 8" xfId="3465" xr:uid="{00000000-0005-0000-0000-0000F22B0000}"/>
    <cellStyle name="Normal 11 2 9" xfId="21449" xr:uid="{00000000-0005-0000-0000-0000F32B0000}"/>
    <cellStyle name="Normal 11 2_Sheet2" xfId="10156" xr:uid="{00000000-0005-0000-0000-0000F42B0000}"/>
    <cellStyle name="Normal 11 20" xfId="14825" xr:uid="{00000000-0005-0000-0000-0000F52B0000}"/>
    <cellStyle name="Normal 11 21" xfId="21450" xr:uid="{00000000-0005-0000-0000-0000F62B0000}"/>
    <cellStyle name="Normal 11 3" xfId="1452" xr:uid="{00000000-0005-0000-0000-0000F72B0000}"/>
    <cellStyle name="Normal 11 3 2" xfId="14826" xr:uid="{00000000-0005-0000-0000-0000F82B0000}"/>
    <cellStyle name="Normal 11 3 2 2" xfId="14827" xr:uid="{00000000-0005-0000-0000-0000F92B0000}"/>
    <cellStyle name="Normal 11 3 2 3" xfId="14828" xr:uid="{00000000-0005-0000-0000-0000FA2B0000}"/>
    <cellStyle name="Normal 11 3 2 4" xfId="14829" xr:uid="{00000000-0005-0000-0000-0000FB2B0000}"/>
    <cellStyle name="Normal 11 3 3" xfId="14830" xr:uid="{00000000-0005-0000-0000-0000FC2B0000}"/>
    <cellStyle name="Normal 11 3 4" xfId="14831" xr:uid="{00000000-0005-0000-0000-0000FD2B0000}"/>
    <cellStyle name="Normal 11 3 5" xfId="14832" xr:uid="{00000000-0005-0000-0000-0000FE2B0000}"/>
    <cellStyle name="Normal 11 4" xfId="1453" xr:uid="{00000000-0005-0000-0000-0000FF2B0000}"/>
    <cellStyle name="Normal 11 4 2" xfId="3466" xr:uid="{00000000-0005-0000-0000-0000002C0000}"/>
    <cellStyle name="Normal 11 4 2 2" xfId="3467" xr:uid="{00000000-0005-0000-0000-0000012C0000}"/>
    <cellStyle name="Normal 11 4 2 2 2" xfId="3468" xr:uid="{00000000-0005-0000-0000-0000022C0000}"/>
    <cellStyle name="Normal 11 4 2 2 3" xfId="3469" xr:uid="{00000000-0005-0000-0000-0000032C0000}"/>
    <cellStyle name="Normal 11 4 2 3" xfId="3470" xr:uid="{00000000-0005-0000-0000-0000042C0000}"/>
    <cellStyle name="Normal 11 4 2 3 2" xfId="3471" xr:uid="{00000000-0005-0000-0000-0000052C0000}"/>
    <cellStyle name="Normal 11 4 2 3 3" xfId="3472" xr:uid="{00000000-0005-0000-0000-0000062C0000}"/>
    <cellStyle name="Normal 11 4 2 4" xfId="3473" xr:uid="{00000000-0005-0000-0000-0000072C0000}"/>
    <cellStyle name="Normal 11 4 2 4 2" xfId="3474" xr:uid="{00000000-0005-0000-0000-0000082C0000}"/>
    <cellStyle name="Normal 11 4 2 4 3" xfId="3475" xr:uid="{00000000-0005-0000-0000-0000092C0000}"/>
    <cellStyle name="Normal 11 4 2 5" xfId="3476" xr:uid="{00000000-0005-0000-0000-00000A2C0000}"/>
    <cellStyle name="Normal 11 4 2 6" xfId="3477" xr:uid="{00000000-0005-0000-0000-00000B2C0000}"/>
    <cellStyle name="Normal 11 4 2 7" xfId="3478" xr:uid="{00000000-0005-0000-0000-00000C2C0000}"/>
    <cellStyle name="Normal 11 4 3" xfId="3479" xr:uid="{00000000-0005-0000-0000-00000D2C0000}"/>
    <cellStyle name="Normal 11 4 3 2" xfId="3480" xr:uid="{00000000-0005-0000-0000-00000E2C0000}"/>
    <cellStyle name="Normal 11 4 3 3" xfId="3481" xr:uid="{00000000-0005-0000-0000-00000F2C0000}"/>
    <cellStyle name="Normal 11 4 4" xfId="3482" xr:uid="{00000000-0005-0000-0000-0000102C0000}"/>
    <cellStyle name="Normal 11 4 4 2" xfId="3483" xr:uid="{00000000-0005-0000-0000-0000112C0000}"/>
    <cellStyle name="Normal 11 4 4 3" xfId="3484" xr:uid="{00000000-0005-0000-0000-0000122C0000}"/>
    <cellStyle name="Normal 11 4 5" xfId="3485" xr:uid="{00000000-0005-0000-0000-0000132C0000}"/>
    <cellStyle name="Normal 11 4 5 2" xfId="3486" xr:uid="{00000000-0005-0000-0000-0000142C0000}"/>
    <cellStyle name="Normal 11 4 5 3" xfId="3487" xr:uid="{00000000-0005-0000-0000-0000152C0000}"/>
    <cellStyle name="Normal 11 4 6" xfId="3488" xr:uid="{00000000-0005-0000-0000-0000162C0000}"/>
    <cellStyle name="Normal 11 4 7" xfId="3489" xr:uid="{00000000-0005-0000-0000-0000172C0000}"/>
    <cellStyle name="Normal 11 4 8" xfId="3490" xr:uid="{00000000-0005-0000-0000-0000182C0000}"/>
    <cellStyle name="Normal 11 4 9" xfId="14833" xr:uid="{00000000-0005-0000-0000-0000192C0000}"/>
    <cellStyle name="Normal 11 5" xfId="1454" xr:uid="{00000000-0005-0000-0000-00001A2C0000}"/>
    <cellStyle name="Normal 11 5 2" xfId="3491" xr:uid="{00000000-0005-0000-0000-00001B2C0000}"/>
    <cellStyle name="Normal 11 5 2 2" xfId="3492" xr:uid="{00000000-0005-0000-0000-00001C2C0000}"/>
    <cellStyle name="Normal 11 5 2 3" xfId="3493" xr:uid="{00000000-0005-0000-0000-00001D2C0000}"/>
    <cellStyle name="Normal 11 5 3" xfId="3494" xr:uid="{00000000-0005-0000-0000-00001E2C0000}"/>
    <cellStyle name="Normal 11 5 3 2" xfId="3495" xr:uid="{00000000-0005-0000-0000-00001F2C0000}"/>
    <cellStyle name="Normal 11 5 3 3" xfId="3496" xr:uid="{00000000-0005-0000-0000-0000202C0000}"/>
    <cellStyle name="Normal 11 5 4" xfId="3497" xr:uid="{00000000-0005-0000-0000-0000212C0000}"/>
    <cellStyle name="Normal 11 5 4 2" xfId="3498" xr:uid="{00000000-0005-0000-0000-0000222C0000}"/>
    <cellStyle name="Normal 11 5 4 3" xfId="3499" xr:uid="{00000000-0005-0000-0000-0000232C0000}"/>
    <cellStyle name="Normal 11 5 5" xfId="3500" xr:uid="{00000000-0005-0000-0000-0000242C0000}"/>
    <cellStyle name="Normal 11 5 6" xfId="3501" xr:uid="{00000000-0005-0000-0000-0000252C0000}"/>
    <cellStyle name="Normal 11 5 7" xfId="3502" xr:uid="{00000000-0005-0000-0000-0000262C0000}"/>
    <cellStyle name="Normal 11 5 8" xfId="14834" xr:uid="{00000000-0005-0000-0000-0000272C0000}"/>
    <cellStyle name="Normal 11 6" xfId="3503" xr:uid="{00000000-0005-0000-0000-0000282C0000}"/>
    <cellStyle name="Normal 11 6 2" xfId="3504" xr:uid="{00000000-0005-0000-0000-0000292C0000}"/>
    <cellStyle name="Normal 11 6 3" xfId="3505" xr:uid="{00000000-0005-0000-0000-00002A2C0000}"/>
    <cellStyle name="Normal 11 6 4" xfId="14835" xr:uid="{00000000-0005-0000-0000-00002B2C0000}"/>
    <cellStyle name="Normal 11 7" xfId="3506" xr:uid="{00000000-0005-0000-0000-00002C2C0000}"/>
    <cellStyle name="Normal 11 7 2" xfId="3507" xr:uid="{00000000-0005-0000-0000-00002D2C0000}"/>
    <cellStyle name="Normal 11 7 3" xfId="3508" xr:uid="{00000000-0005-0000-0000-00002E2C0000}"/>
    <cellStyle name="Normal 11 7 4" xfId="14836" xr:uid="{00000000-0005-0000-0000-00002F2C0000}"/>
    <cellStyle name="Normal 11 8" xfId="3509" xr:uid="{00000000-0005-0000-0000-0000302C0000}"/>
    <cellStyle name="Normal 11 8 2" xfId="3510" xr:uid="{00000000-0005-0000-0000-0000312C0000}"/>
    <cellStyle name="Normal 11 8 3" xfId="3511" xr:uid="{00000000-0005-0000-0000-0000322C0000}"/>
    <cellStyle name="Normal 11 9" xfId="3512" xr:uid="{00000000-0005-0000-0000-0000332C0000}"/>
    <cellStyle name="Normal 11 9 2" xfId="3513" xr:uid="{00000000-0005-0000-0000-0000342C0000}"/>
    <cellStyle name="Normal 11 9 3" xfId="3514" xr:uid="{00000000-0005-0000-0000-0000352C0000}"/>
    <cellStyle name="Normal 11_Sheet2" xfId="10157" xr:uid="{00000000-0005-0000-0000-0000362C0000}"/>
    <cellStyle name="Normal 110" xfId="3515" xr:uid="{00000000-0005-0000-0000-0000372C0000}"/>
    <cellStyle name="Normal 110 2" xfId="3516" xr:uid="{00000000-0005-0000-0000-0000382C0000}"/>
    <cellStyle name="Normal 110 2 2" xfId="14837" xr:uid="{00000000-0005-0000-0000-0000392C0000}"/>
    <cellStyle name="Normal 110 2 3" xfId="14838" xr:uid="{00000000-0005-0000-0000-00003A2C0000}"/>
    <cellStyle name="Normal 110 2 4" xfId="14839" xr:uid="{00000000-0005-0000-0000-00003B2C0000}"/>
    <cellStyle name="Normal 110 2 5" xfId="14840" xr:uid="{00000000-0005-0000-0000-00003C2C0000}"/>
    <cellStyle name="Normal 110 3" xfId="3517" xr:uid="{00000000-0005-0000-0000-00003D2C0000}"/>
    <cellStyle name="Normal 110 3 2" xfId="14841" xr:uid="{00000000-0005-0000-0000-00003E2C0000}"/>
    <cellStyle name="Normal 110 3 3" xfId="14842" xr:uid="{00000000-0005-0000-0000-00003F2C0000}"/>
    <cellStyle name="Normal 110 3 4" xfId="14843" xr:uid="{00000000-0005-0000-0000-0000402C0000}"/>
    <cellStyle name="Normal 110 3 5" xfId="14844" xr:uid="{00000000-0005-0000-0000-0000412C0000}"/>
    <cellStyle name="Normal 110 4" xfId="3518" xr:uid="{00000000-0005-0000-0000-0000422C0000}"/>
    <cellStyle name="Normal 110 4 2" xfId="14845" xr:uid="{00000000-0005-0000-0000-0000432C0000}"/>
    <cellStyle name="Normal 110 4 3" xfId="14846" xr:uid="{00000000-0005-0000-0000-0000442C0000}"/>
    <cellStyle name="Normal 110 4 4" xfId="14847" xr:uid="{00000000-0005-0000-0000-0000452C0000}"/>
    <cellStyle name="Normal 110 4 5" xfId="14848" xr:uid="{00000000-0005-0000-0000-0000462C0000}"/>
    <cellStyle name="Normal 110 5" xfId="14849" xr:uid="{00000000-0005-0000-0000-0000472C0000}"/>
    <cellStyle name="Normal 110 6" xfId="14850" xr:uid="{00000000-0005-0000-0000-0000482C0000}"/>
    <cellStyle name="Normal 110 7" xfId="14851" xr:uid="{00000000-0005-0000-0000-0000492C0000}"/>
    <cellStyle name="Normal 110 8" xfId="14852" xr:uid="{00000000-0005-0000-0000-00004A2C0000}"/>
    <cellStyle name="Normal 111" xfId="3519" xr:uid="{00000000-0005-0000-0000-00004B2C0000}"/>
    <cellStyle name="Normal 111 2" xfId="3520" xr:uid="{00000000-0005-0000-0000-00004C2C0000}"/>
    <cellStyle name="Normal 111 2 2" xfId="14853" xr:uid="{00000000-0005-0000-0000-00004D2C0000}"/>
    <cellStyle name="Normal 111 2 3" xfId="14854" xr:uid="{00000000-0005-0000-0000-00004E2C0000}"/>
    <cellStyle name="Normal 111 2 4" xfId="14855" xr:uid="{00000000-0005-0000-0000-00004F2C0000}"/>
    <cellStyle name="Normal 111 2 5" xfId="14856" xr:uid="{00000000-0005-0000-0000-0000502C0000}"/>
    <cellStyle name="Normal 111 3" xfId="3521" xr:uid="{00000000-0005-0000-0000-0000512C0000}"/>
    <cellStyle name="Normal 111 3 2" xfId="14857" xr:uid="{00000000-0005-0000-0000-0000522C0000}"/>
    <cellStyle name="Normal 111 3 3" xfId="14858" xr:uid="{00000000-0005-0000-0000-0000532C0000}"/>
    <cellStyle name="Normal 111 3 4" xfId="14859" xr:uid="{00000000-0005-0000-0000-0000542C0000}"/>
    <cellStyle name="Normal 111 3 5" xfId="14860" xr:uid="{00000000-0005-0000-0000-0000552C0000}"/>
    <cellStyle name="Normal 111 4" xfId="3522" xr:uid="{00000000-0005-0000-0000-0000562C0000}"/>
    <cellStyle name="Normal 111 4 2" xfId="14861" xr:uid="{00000000-0005-0000-0000-0000572C0000}"/>
    <cellStyle name="Normal 111 4 3" xfId="14862" xr:uid="{00000000-0005-0000-0000-0000582C0000}"/>
    <cellStyle name="Normal 111 4 4" xfId="14863" xr:uid="{00000000-0005-0000-0000-0000592C0000}"/>
    <cellStyle name="Normal 111 4 5" xfId="14864" xr:uid="{00000000-0005-0000-0000-00005A2C0000}"/>
    <cellStyle name="Normal 111 5" xfId="14865" xr:uid="{00000000-0005-0000-0000-00005B2C0000}"/>
    <cellStyle name="Normal 111 6" xfId="14866" xr:uid="{00000000-0005-0000-0000-00005C2C0000}"/>
    <cellStyle name="Normal 111 7" xfId="14867" xr:uid="{00000000-0005-0000-0000-00005D2C0000}"/>
    <cellStyle name="Normal 111 8" xfId="14868" xr:uid="{00000000-0005-0000-0000-00005E2C0000}"/>
    <cellStyle name="Normal 112" xfId="3523" xr:uid="{00000000-0005-0000-0000-00005F2C0000}"/>
    <cellStyle name="Normal 112 2" xfId="3524" xr:uid="{00000000-0005-0000-0000-0000602C0000}"/>
    <cellStyle name="Normal 112 2 2" xfId="14869" xr:uid="{00000000-0005-0000-0000-0000612C0000}"/>
    <cellStyle name="Normal 112 2 3" xfId="14870" xr:uid="{00000000-0005-0000-0000-0000622C0000}"/>
    <cellStyle name="Normal 112 2 4" xfId="14871" xr:uid="{00000000-0005-0000-0000-0000632C0000}"/>
    <cellStyle name="Normal 112 2 5" xfId="14872" xr:uid="{00000000-0005-0000-0000-0000642C0000}"/>
    <cellStyle name="Normal 112 3" xfId="3525" xr:uid="{00000000-0005-0000-0000-0000652C0000}"/>
    <cellStyle name="Normal 112 3 2" xfId="14873" xr:uid="{00000000-0005-0000-0000-0000662C0000}"/>
    <cellStyle name="Normal 112 3 3" xfId="14874" xr:uid="{00000000-0005-0000-0000-0000672C0000}"/>
    <cellStyle name="Normal 112 3 4" xfId="14875" xr:uid="{00000000-0005-0000-0000-0000682C0000}"/>
    <cellStyle name="Normal 112 3 5" xfId="14876" xr:uid="{00000000-0005-0000-0000-0000692C0000}"/>
    <cellStyle name="Normal 112 4" xfId="3526" xr:uid="{00000000-0005-0000-0000-00006A2C0000}"/>
    <cellStyle name="Normal 112 4 2" xfId="14877" xr:uid="{00000000-0005-0000-0000-00006B2C0000}"/>
    <cellStyle name="Normal 112 4 3" xfId="14878" xr:uid="{00000000-0005-0000-0000-00006C2C0000}"/>
    <cellStyle name="Normal 112 4 4" xfId="14879" xr:uid="{00000000-0005-0000-0000-00006D2C0000}"/>
    <cellStyle name="Normal 112 4 5" xfId="14880" xr:uid="{00000000-0005-0000-0000-00006E2C0000}"/>
    <cellStyle name="Normal 112 5" xfId="14881" xr:uid="{00000000-0005-0000-0000-00006F2C0000}"/>
    <cellStyle name="Normal 112 6" xfId="14882" xr:uid="{00000000-0005-0000-0000-0000702C0000}"/>
    <cellStyle name="Normal 112 7" xfId="14883" xr:uid="{00000000-0005-0000-0000-0000712C0000}"/>
    <cellStyle name="Normal 112 8" xfId="14884" xr:uid="{00000000-0005-0000-0000-0000722C0000}"/>
    <cellStyle name="Normal 113" xfId="3527" xr:uid="{00000000-0005-0000-0000-0000732C0000}"/>
    <cellStyle name="Normal 113 2" xfId="3528" xr:uid="{00000000-0005-0000-0000-0000742C0000}"/>
    <cellStyle name="Normal 113 2 2" xfId="14885" xr:uid="{00000000-0005-0000-0000-0000752C0000}"/>
    <cellStyle name="Normal 113 2 3" xfId="14886" xr:uid="{00000000-0005-0000-0000-0000762C0000}"/>
    <cellStyle name="Normal 113 2 4" xfId="14887" xr:uid="{00000000-0005-0000-0000-0000772C0000}"/>
    <cellStyle name="Normal 113 2 5" xfId="14888" xr:uid="{00000000-0005-0000-0000-0000782C0000}"/>
    <cellStyle name="Normal 113 3" xfId="3529" xr:uid="{00000000-0005-0000-0000-0000792C0000}"/>
    <cellStyle name="Normal 113 3 2" xfId="14889" xr:uid="{00000000-0005-0000-0000-00007A2C0000}"/>
    <cellStyle name="Normal 113 3 3" xfId="14890" xr:uid="{00000000-0005-0000-0000-00007B2C0000}"/>
    <cellStyle name="Normal 113 3 4" xfId="14891" xr:uid="{00000000-0005-0000-0000-00007C2C0000}"/>
    <cellStyle name="Normal 113 3 5" xfId="14892" xr:uid="{00000000-0005-0000-0000-00007D2C0000}"/>
    <cellStyle name="Normal 113 4" xfId="3530" xr:uid="{00000000-0005-0000-0000-00007E2C0000}"/>
    <cellStyle name="Normal 113 4 2" xfId="14893" xr:uid="{00000000-0005-0000-0000-00007F2C0000}"/>
    <cellStyle name="Normal 113 4 3" xfId="14894" xr:uid="{00000000-0005-0000-0000-0000802C0000}"/>
    <cellStyle name="Normal 113 4 4" xfId="14895" xr:uid="{00000000-0005-0000-0000-0000812C0000}"/>
    <cellStyle name="Normal 113 4 5" xfId="14896" xr:uid="{00000000-0005-0000-0000-0000822C0000}"/>
    <cellStyle name="Normal 113 5" xfId="14897" xr:uid="{00000000-0005-0000-0000-0000832C0000}"/>
    <cellStyle name="Normal 113 6" xfId="14898" xr:uid="{00000000-0005-0000-0000-0000842C0000}"/>
    <cellStyle name="Normal 113 7" xfId="14899" xr:uid="{00000000-0005-0000-0000-0000852C0000}"/>
    <cellStyle name="Normal 113 8" xfId="14900" xr:uid="{00000000-0005-0000-0000-0000862C0000}"/>
    <cellStyle name="Normal 114" xfId="3531" xr:uid="{00000000-0005-0000-0000-0000872C0000}"/>
    <cellStyle name="Normal 114 2" xfId="3532" xr:uid="{00000000-0005-0000-0000-0000882C0000}"/>
    <cellStyle name="Normal 114 2 2" xfId="14901" xr:uid="{00000000-0005-0000-0000-0000892C0000}"/>
    <cellStyle name="Normal 114 2 3" xfId="14902" xr:uid="{00000000-0005-0000-0000-00008A2C0000}"/>
    <cellStyle name="Normal 114 2 4" xfId="14903" xr:uid="{00000000-0005-0000-0000-00008B2C0000}"/>
    <cellStyle name="Normal 114 2 5" xfId="14904" xr:uid="{00000000-0005-0000-0000-00008C2C0000}"/>
    <cellStyle name="Normal 114 3" xfId="3533" xr:uid="{00000000-0005-0000-0000-00008D2C0000}"/>
    <cellStyle name="Normal 114 3 2" xfId="14905" xr:uid="{00000000-0005-0000-0000-00008E2C0000}"/>
    <cellStyle name="Normal 114 3 3" xfId="14906" xr:uid="{00000000-0005-0000-0000-00008F2C0000}"/>
    <cellStyle name="Normal 114 3 4" xfId="14907" xr:uid="{00000000-0005-0000-0000-0000902C0000}"/>
    <cellStyle name="Normal 114 3 5" xfId="14908" xr:uid="{00000000-0005-0000-0000-0000912C0000}"/>
    <cellStyle name="Normal 114 4" xfId="3534" xr:uid="{00000000-0005-0000-0000-0000922C0000}"/>
    <cellStyle name="Normal 114 4 2" xfId="14909" xr:uid="{00000000-0005-0000-0000-0000932C0000}"/>
    <cellStyle name="Normal 114 4 3" xfId="14910" xr:uid="{00000000-0005-0000-0000-0000942C0000}"/>
    <cellStyle name="Normal 114 4 4" xfId="14911" xr:uid="{00000000-0005-0000-0000-0000952C0000}"/>
    <cellStyle name="Normal 114 4 5" xfId="14912" xr:uid="{00000000-0005-0000-0000-0000962C0000}"/>
    <cellStyle name="Normal 114 5" xfId="14913" xr:uid="{00000000-0005-0000-0000-0000972C0000}"/>
    <cellStyle name="Normal 114 6" xfId="14914" xr:uid="{00000000-0005-0000-0000-0000982C0000}"/>
    <cellStyle name="Normal 114 7" xfId="14915" xr:uid="{00000000-0005-0000-0000-0000992C0000}"/>
    <cellStyle name="Normal 114 8" xfId="14916" xr:uid="{00000000-0005-0000-0000-00009A2C0000}"/>
    <cellStyle name="Normal 115" xfId="3535" xr:uid="{00000000-0005-0000-0000-00009B2C0000}"/>
    <cellStyle name="Normal 115 2" xfId="3536" xr:uid="{00000000-0005-0000-0000-00009C2C0000}"/>
    <cellStyle name="Normal 115 2 2" xfId="14917" xr:uid="{00000000-0005-0000-0000-00009D2C0000}"/>
    <cellStyle name="Normal 115 2 3" xfId="14918" xr:uid="{00000000-0005-0000-0000-00009E2C0000}"/>
    <cellStyle name="Normal 115 2 4" xfId="14919" xr:uid="{00000000-0005-0000-0000-00009F2C0000}"/>
    <cellStyle name="Normal 115 2 5" xfId="14920" xr:uid="{00000000-0005-0000-0000-0000A02C0000}"/>
    <cellStyle name="Normal 115 3" xfId="3537" xr:uid="{00000000-0005-0000-0000-0000A12C0000}"/>
    <cellStyle name="Normal 115 3 2" xfId="14921" xr:uid="{00000000-0005-0000-0000-0000A22C0000}"/>
    <cellStyle name="Normal 115 3 3" xfId="14922" xr:uid="{00000000-0005-0000-0000-0000A32C0000}"/>
    <cellStyle name="Normal 115 3 4" xfId="14923" xr:uid="{00000000-0005-0000-0000-0000A42C0000}"/>
    <cellStyle name="Normal 115 3 5" xfId="14924" xr:uid="{00000000-0005-0000-0000-0000A52C0000}"/>
    <cellStyle name="Normal 115 4" xfId="3538" xr:uid="{00000000-0005-0000-0000-0000A62C0000}"/>
    <cellStyle name="Normal 115 4 2" xfId="14925" xr:uid="{00000000-0005-0000-0000-0000A72C0000}"/>
    <cellStyle name="Normal 115 4 3" xfId="14926" xr:uid="{00000000-0005-0000-0000-0000A82C0000}"/>
    <cellStyle name="Normal 115 4 4" xfId="14927" xr:uid="{00000000-0005-0000-0000-0000A92C0000}"/>
    <cellStyle name="Normal 115 4 5" xfId="14928" xr:uid="{00000000-0005-0000-0000-0000AA2C0000}"/>
    <cellStyle name="Normal 115 5" xfId="14929" xr:uid="{00000000-0005-0000-0000-0000AB2C0000}"/>
    <cellStyle name="Normal 115 6" xfId="14930" xr:uid="{00000000-0005-0000-0000-0000AC2C0000}"/>
    <cellStyle name="Normal 115 7" xfId="14931" xr:uid="{00000000-0005-0000-0000-0000AD2C0000}"/>
    <cellStyle name="Normal 115 8" xfId="14932" xr:uid="{00000000-0005-0000-0000-0000AE2C0000}"/>
    <cellStyle name="Normal 116" xfId="3539" xr:uid="{00000000-0005-0000-0000-0000AF2C0000}"/>
    <cellStyle name="Normal 116 2" xfId="3540" xr:uid="{00000000-0005-0000-0000-0000B02C0000}"/>
    <cellStyle name="Normal 116 2 2" xfId="14933" xr:uid="{00000000-0005-0000-0000-0000B12C0000}"/>
    <cellStyle name="Normal 116 2 3" xfId="14934" xr:uid="{00000000-0005-0000-0000-0000B22C0000}"/>
    <cellStyle name="Normal 116 2 4" xfId="14935" xr:uid="{00000000-0005-0000-0000-0000B32C0000}"/>
    <cellStyle name="Normal 116 2 5" xfId="14936" xr:uid="{00000000-0005-0000-0000-0000B42C0000}"/>
    <cellStyle name="Normal 116 3" xfId="3541" xr:uid="{00000000-0005-0000-0000-0000B52C0000}"/>
    <cellStyle name="Normal 116 3 2" xfId="14937" xr:uid="{00000000-0005-0000-0000-0000B62C0000}"/>
    <cellStyle name="Normal 116 3 3" xfId="14938" xr:uid="{00000000-0005-0000-0000-0000B72C0000}"/>
    <cellStyle name="Normal 116 3 4" xfId="14939" xr:uid="{00000000-0005-0000-0000-0000B82C0000}"/>
    <cellStyle name="Normal 116 3 5" xfId="14940" xr:uid="{00000000-0005-0000-0000-0000B92C0000}"/>
    <cellStyle name="Normal 116 4" xfId="3542" xr:uid="{00000000-0005-0000-0000-0000BA2C0000}"/>
    <cellStyle name="Normal 116 4 2" xfId="14941" xr:uid="{00000000-0005-0000-0000-0000BB2C0000}"/>
    <cellStyle name="Normal 116 4 3" xfId="14942" xr:uid="{00000000-0005-0000-0000-0000BC2C0000}"/>
    <cellStyle name="Normal 116 4 4" xfId="14943" xr:uid="{00000000-0005-0000-0000-0000BD2C0000}"/>
    <cellStyle name="Normal 116 4 5" xfId="14944" xr:uid="{00000000-0005-0000-0000-0000BE2C0000}"/>
    <cellStyle name="Normal 116 5" xfId="14945" xr:uid="{00000000-0005-0000-0000-0000BF2C0000}"/>
    <cellStyle name="Normal 116 6" xfId="14946" xr:uid="{00000000-0005-0000-0000-0000C02C0000}"/>
    <cellStyle name="Normal 116 7" xfId="14947" xr:uid="{00000000-0005-0000-0000-0000C12C0000}"/>
    <cellStyle name="Normal 116 8" xfId="14948" xr:uid="{00000000-0005-0000-0000-0000C22C0000}"/>
    <cellStyle name="Normal 117" xfId="3543" xr:uid="{00000000-0005-0000-0000-0000C32C0000}"/>
    <cellStyle name="Normal 117 2" xfId="3544" xr:uid="{00000000-0005-0000-0000-0000C42C0000}"/>
    <cellStyle name="Normal 117 2 2" xfId="14949" xr:uid="{00000000-0005-0000-0000-0000C52C0000}"/>
    <cellStyle name="Normal 117 2 3" xfId="14950" xr:uid="{00000000-0005-0000-0000-0000C62C0000}"/>
    <cellStyle name="Normal 117 2 4" xfId="14951" xr:uid="{00000000-0005-0000-0000-0000C72C0000}"/>
    <cellStyle name="Normal 117 2 5" xfId="14952" xr:uid="{00000000-0005-0000-0000-0000C82C0000}"/>
    <cellStyle name="Normal 117 3" xfId="3545" xr:uid="{00000000-0005-0000-0000-0000C92C0000}"/>
    <cellStyle name="Normal 117 3 2" xfId="14953" xr:uid="{00000000-0005-0000-0000-0000CA2C0000}"/>
    <cellStyle name="Normal 117 3 3" xfId="14954" xr:uid="{00000000-0005-0000-0000-0000CB2C0000}"/>
    <cellStyle name="Normal 117 3 4" xfId="14955" xr:uid="{00000000-0005-0000-0000-0000CC2C0000}"/>
    <cellStyle name="Normal 117 3 5" xfId="14956" xr:uid="{00000000-0005-0000-0000-0000CD2C0000}"/>
    <cellStyle name="Normal 117 4" xfId="3546" xr:uid="{00000000-0005-0000-0000-0000CE2C0000}"/>
    <cellStyle name="Normal 117 4 2" xfId="14957" xr:uid="{00000000-0005-0000-0000-0000CF2C0000}"/>
    <cellStyle name="Normal 117 4 3" xfId="14958" xr:uid="{00000000-0005-0000-0000-0000D02C0000}"/>
    <cellStyle name="Normal 117 4 4" xfId="14959" xr:uid="{00000000-0005-0000-0000-0000D12C0000}"/>
    <cellStyle name="Normal 117 4 5" xfId="14960" xr:uid="{00000000-0005-0000-0000-0000D22C0000}"/>
    <cellStyle name="Normal 117 5" xfId="14961" xr:uid="{00000000-0005-0000-0000-0000D32C0000}"/>
    <cellStyle name="Normal 117 6" xfId="14962" xr:uid="{00000000-0005-0000-0000-0000D42C0000}"/>
    <cellStyle name="Normal 117 7" xfId="14963" xr:uid="{00000000-0005-0000-0000-0000D52C0000}"/>
    <cellStyle name="Normal 117 8" xfId="14964" xr:uid="{00000000-0005-0000-0000-0000D62C0000}"/>
    <cellStyle name="Normal 118" xfId="3547" xr:uid="{00000000-0005-0000-0000-0000D72C0000}"/>
    <cellStyle name="Normal 118 2" xfId="3548" xr:uid="{00000000-0005-0000-0000-0000D82C0000}"/>
    <cellStyle name="Normal 118 2 2" xfId="14965" xr:uid="{00000000-0005-0000-0000-0000D92C0000}"/>
    <cellStyle name="Normal 118 2 3" xfId="14966" xr:uid="{00000000-0005-0000-0000-0000DA2C0000}"/>
    <cellStyle name="Normal 118 2 4" xfId="14967" xr:uid="{00000000-0005-0000-0000-0000DB2C0000}"/>
    <cellStyle name="Normal 118 2 5" xfId="14968" xr:uid="{00000000-0005-0000-0000-0000DC2C0000}"/>
    <cellStyle name="Normal 118 3" xfId="3549" xr:uid="{00000000-0005-0000-0000-0000DD2C0000}"/>
    <cellStyle name="Normal 118 3 2" xfId="14969" xr:uid="{00000000-0005-0000-0000-0000DE2C0000}"/>
    <cellStyle name="Normal 118 3 3" xfId="14970" xr:uid="{00000000-0005-0000-0000-0000DF2C0000}"/>
    <cellStyle name="Normal 118 3 4" xfId="14971" xr:uid="{00000000-0005-0000-0000-0000E02C0000}"/>
    <cellStyle name="Normal 118 3 5" xfId="14972" xr:uid="{00000000-0005-0000-0000-0000E12C0000}"/>
    <cellStyle name="Normal 118 4" xfId="3550" xr:uid="{00000000-0005-0000-0000-0000E22C0000}"/>
    <cellStyle name="Normal 118 4 2" xfId="14973" xr:uid="{00000000-0005-0000-0000-0000E32C0000}"/>
    <cellStyle name="Normal 118 4 3" xfId="14974" xr:uid="{00000000-0005-0000-0000-0000E42C0000}"/>
    <cellStyle name="Normal 118 4 4" xfId="14975" xr:uid="{00000000-0005-0000-0000-0000E52C0000}"/>
    <cellStyle name="Normal 118 4 5" xfId="14976" xr:uid="{00000000-0005-0000-0000-0000E62C0000}"/>
    <cellStyle name="Normal 118 5" xfId="14977" xr:uid="{00000000-0005-0000-0000-0000E72C0000}"/>
    <cellStyle name="Normal 118 6" xfId="14978" xr:uid="{00000000-0005-0000-0000-0000E82C0000}"/>
    <cellStyle name="Normal 118 7" xfId="14979" xr:uid="{00000000-0005-0000-0000-0000E92C0000}"/>
    <cellStyle name="Normal 118 8" xfId="14980" xr:uid="{00000000-0005-0000-0000-0000EA2C0000}"/>
    <cellStyle name="Normal 119" xfId="3551" xr:uid="{00000000-0005-0000-0000-0000EB2C0000}"/>
    <cellStyle name="Normal 119 2" xfId="3552" xr:uid="{00000000-0005-0000-0000-0000EC2C0000}"/>
    <cellStyle name="Normal 119 2 2" xfId="14981" xr:uid="{00000000-0005-0000-0000-0000ED2C0000}"/>
    <cellStyle name="Normal 119 2 3" xfId="14982" xr:uid="{00000000-0005-0000-0000-0000EE2C0000}"/>
    <cellStyle name="Normal 119 2 4" xfId="14983" xr:uid="{00000000-0005-0000-0000-0000EF2C0000}"/>
    <cellStyle name="Normal 119 2 5" xfId="14984" xr:uid="{00000000-0005-0000-0000-0000F02C0000}"/>
    <cellStyle name="Normal 119 3" xfId="3553" xr:uid="{00000000-0005-0000-0000-0000F12C0000}"/>
    <cellStyle name="Normal 119 3 2" xfId="14985" xr:uid="{00000000-0005-0000-0000-0000F22C0000}"/>
    <cellStyle name="Normal 119 3 3" xfId="14986" xr:uid="{00000000-0005-0000-0000-0000F32C0000}"/>
    <cellStyle name="Normal 119 3 4" xfId="14987" xr:uid="{00000000-0005-0000-0000-0000F42C0000}"/>
    <cellStyle name="Normal 119 3 5" xfId="14988" xr:uid="{00000000-0005-0000-0000-0000F52C0000}"/>
    <cellStyle name="Normal 119 4" xfId="3554" xr:uid="{00000000-0005-0000-0000-0000F62C0000}"/>
    <cellStyle name="Normal 119 4 2" xfId="14989" xr:uid="{00000000-0005-0000-0000-0000F72C0000}"/>
    <cellStyle name="Normal 119 4 3" xfId="14990" xr:uid="{00000000-0005-0000-0000-0000F82C0000}"/>
    <cellStyle name="Normal 119 4 4" xfId="14991" xr:uid="{00000000-0005-0000-0000-0000F92C0000}"/>
    <cellStyle name="Normal 119 4 5" xfId="14992" xr:uid="{00000000-0005-0000-0000-0000FA2C0000}"/>
    <cellStyle name="Normal 119 5" xfId="14993" xr:uid="{00000000-0005-0000-0000-0000FB2C0000}"/>
    <cellStyle name="Normal 119 6" xfId="14994" xr:uid="{00000000-0005-0000-0000-0000FC2C0000}"/>
    <cellStyle name="Normal 119 7" xfId="14995" xr:uid="{00000000-0005-0000-0000-0000FD2C0000}"/>
    <cellStyle name="Normal 119 8" xfId="14996" xr:uid="{00000000-0005-0000-0000-0000FE2C0000}"/>
    <cellStyle name="Normal 12" xfId="1455" xr:uid="{00000000-0005-0000-0000-0000FF2C0000}"/>
    <cellStyle name="Normal 12 10" xfId="21451" xr:uid="{00000000-0005-0000-0000-0000002D0000}"/>
    <cellStyle name="Normal 12 11" xfId="21452" xr:uid="{00000000-0005-0000-0000-0000012D0000}"/>
    <cellStyle name="Normal 12 12" xfId="21453" xr:uid="{00000000-0005-0000-0000-0000022D0000}"/>
    <cellStyle name="Normal 12 13" xfId="21454" xr:uid="{00000000-0005-0000-0000-0000032D0000}"/>
    <cellStyle name="Normal 12 14" xfId="21455" xr:uid="{00000000-0005-0000-0000-0000042D0000}"/>
    <cellStyle name="Normal 12 15" xfId="21456" xr:uid="{00000000-0005-0000-0000-0000052D0000}"/>
    <cellStyle name="Normal 12 16" xfId="21457" xr:uid="{00000000-0005-0000-0000-0000062D0000}"/>
    <cellStyle name="Normal 12 2" xfId="1456" xr:uid="{00000000-0005-0000-0000-0000072D0000}"/>
    <cellStyle name="Normal 12 2 2" xfId="3555" xr:uid="{00000000-0005-0000-0000-0000082D0000}"/>
    <cellStyle name="Normal 12 2 2 2" xfId="10158" xr:uid="{00000000-0005-0000-0000-0000092D0000}"/>
    <cellStyle name="Normal 12 2 2 2 2" xfId="21458" xr:uid="{00000000-0005-0000-0000-00000A2D0000}"/>
    <cellStyle name="Normal 12 2 2 3" xfId="10159" xr:uid="{00000000-0005-0000-0000-00000B2D0000}"/>
    <cellStyle name="Normal 12 2 2 3 2" xfId="10160" xr:uid="{00000000-0005-0000-0000-00000C2D0000}"/>
    <cellStyle name="Normal 12 2 2 3 2 2" xfId="10161" xr:uid="{00000000-0005-0000-0000-00000D2D0000}"/>
    <cellStyle name="Normal 12 2 2 3 2 2 2" xfId="10162" xr:uid="{00000000-0005-0000-0000-00000E2D0000}"/>
    <cellStyle name="Normal 12 2 2 3 2 2 2 2" xfId="21459" xr:uid="{00000000-0005-0000-0000-00000F2D0000}"/>
    <cellStyle name="Normal 12 2 2 3 2 2 3" xfId="21460" xr:uid="{00000000-0005-0000-0000-0000102D0000}"/>
    <cellStyle name="Normal 12 2 2 3 2 2_Sheet2" xfId="10163" xr:uid="{00000000-0005-0000-0000-0000112D0000}"/>
    <cellStyle name="Normal 12 2 2 3 2 3" xfId="21461" xr:uid="{00000000-0005-0000-0000-0000122D0000}"/>
    <cellStyle name="Normal 12 2 2 3 2_Sheet2" xfId="10164" xr:uid="{00000000-0005-0000-0000-0000132D0000}"/>
    <cellStyle name="Normal 12 2 2 3 3" xfId="21462" xr:uid="{00000000-0005-0000-0000-0000142D0000}"/>
    <cellStyle name="Normal 12 2 2 3_Sheet2" xfId="10165" xr:uid="{00000000-0005-0000-0000-0000152D0000}"/>
    <cellStyle name="Normal 12 2 2 4" xfId="10166" xr:uid="{00000000-0005-0000-0000-0000162D0000}"/>
    <cellStyle name="Normal 12 2 2 4 2" xfId="21463" xr:uid="{00000000-0005-0000-0000-0000172D0000}"/>
    <cellStyle name="Normal 12 2 2 5" xfId="14997" xr:uid="{00000000-0005-0000-0000-0000182D0000}"/>
    <cellStyle name="Normal 12 2 2_Sheet2" xfId="10167" xr:uid="{00000000-0005-0000-0000-0000192D0000}"/>
    <cellStyle name="Normal 12 2 3" xfId="14998" xr:uid="{00000000-0005-0000-0000-00001A2D0000}"/>
    <cellStyle name="Normal 12 2 4" xfId="21464" xr:uid="{00000000-0005-0000-0000-00001B2D0000}"/>
    <cellStyle name="Normal 12 2 5" xfId="21465" xr:uid="{00000000-0005-0000-0000-00001C2D0000}"/>
    <cellStyle name="Normal 12 2 6" xfId="21466" xr:uid="{00000000-0005-0000-0000-00001D2D0000}"/>
    <cellStyle name="Normal 12 2 7" xfId="21467" xr:uid="{00000000-0005-0000-0000-00001E2D0000}"/>
    <cellStyle name="Normal 12 2 8" xfId="21468" xr:uid="{00000000-0005-0000-0000-00001F2D0000}"/>
    <cellStyle name="Normal 12 2_Sheet2" xfId="10168" xr:uid="{00000000-0005-0000-0000-0000202D0000}"/>
    <cellStyle name="Normal 12 3" xfId="1457" xr:uid="{00000000-0005-0000-0000-0000212D0000}"/>
    <cellStyle name="Normal 12 3 2" xfId="10169" xr:uid="{00000000-0005-0000-0000-0000222D0000}"/>
    <cellStyle name="Normal 12 3 2 2" xfId="14999" xr:uid="{00000000-0005-0000-0000-0000232D0000}"/>
    <cellStyle name="Normal 12 3 3" xfId="10170" xr:uid="{00000000-0005-0000-0000-0000242D0000}"/>
    <cellStyle name="Normal 12 3 3 2" xfId="10171" xr:uid="{00000000-0005-0000-0000-0000252D0000}"/>
    <cellStyle name="Normal 12 3 3 2 2" xfId="10172" xr:uid="{00000000-0005-0000-0000-0000262D0000}"/>
    <cellStyle name="Normal 12 3 3 2 2 2" xfId="10173" xr:uid="{00000000-0005-0000-0000-0000272D0000}"/>
    <cellStyle name="Normal 12 3 3 2 2 2 2" xfId="21469" xr:uid="{00000000-0005-0000-0000-0000282D0000}"/>
    <cellStyle name="Normal 12 3 3 2 2 3" xfId="21470" xr:uid="{00000000-0005-0000-0000-0000292D0000}"/>
    <cellStyle name="Normal 12 3 3 2 2_Sheet2" xfId="10174" xr:uid="{00000000-0005-0000-0000-00002A2D0000}"/>
    <cellStyle name="Normal 12 3 3 2 3" xfId="21471" xr:uid="{00000000-0005-0000-0000-00002B2D0000}"/>
    <cellStyle name="Normal 12 3 3 2_Sheet2" xfId="10175" xr:uid="{00000000-0005-0000-0000-00002C2D0000}"/>
    <cellStyle name="Normal 12 3 3 3" xfId="21472" xr:uid="{00000000-0005-0000-0000-00002D2D0000}"/>
    <cellStyle name="Normal 12 3 3_Sheet2" xfId="10176" xr:uid="{00000000-0005-0000-0000-00002E2D0000}"/>
    <cellStyle name="Normal 12 3 4" xfId="10177" xr:uid="{00000000-0005-0000-0000-00002F2D0000}"/>
    <cellStyle name="Normal 12 3 4 2" xfId="21473" xr:uid="{00000000-0005-0000-0000-0000302D0000}"/>
    <cellStyle name="Normal 12 3 5" xfId="15000" xr:uid="{00000000-0005-0000-0000-0000312D0000}"/>
    <cellStyle name="Normal 12 3_Sheet2" xfId="10178" xr:uid="{00000000-0005-0000-0000-0000322D0000}"/>
    <cellStyle name="Normal 12 4" xfId="3556" xr:uid="{00000000-0005-0000-0000-0000332D0000}"/>
    <cellStyle name="Normal 12 4 2" xfId="21474" xr:uid="{00000000-0005-0000-0000-0000342D0000}"/>
    <cellStyle name="Normal 12 4 3" xfId="21475" xr:uid="{00000000-0005-0000-0000-0000352D0000}"/>
    <cellStyle name="Normal 12 4 4" xfId="21476" xr:uid="{00000000-0005-0000-0000-0000362D0000}"/>
    <cellStyle name="Normal 12 5" xfId="21477" xr:uid="{00000000-0005-0000-0000-0000372D0000}"/>
    <cellStyle name="Normal 12 6" xfId="21478" xr:uid="{00000000-0005-0000-0000-0000382D0000}"/>
    <cellStyle name="Normal 12 7" xfId="21479" xr:uid="{00000000-0005-0000-0000-0000392D0000}"/>
    <cellStyle name="Normal 12 8" xfId="21480" xr:uid="{00000000-0005-0000-0000-00003A2D0000}"/>
    <cellStyle name="Normal 12 9" xfId="21481" xr:uid="{00000000-0005-0000-0000-00003B2D0000}"/>
    <cellStyle name="Normal 12_Sheet2" xfId="10179" xr:uid="{00000000-0005-0000-0000-00003C2D0000}"/>
    <cellStyle name="Normal 120" xfId="3557" xr:uid="{00000000-0005-0000-0000-00003D2D0000}"/>
    <cellStyle name="Normal 120 2" xfId="3558" xr:uid="{00000000-0005-0000-0000-00003E2D0000}"/>
    <cellStyle name="Normal 120 2 2" xfId="15001" xr:uid="{00000000-0005-0000-0000-00003F2D0000}"/>
    <cellStyle name="Normal 120 2 3" xfId="15002" xr:uid="{00000000-0005-0000-0000-0000402D0000}"/>
    <cellStyle name="Normal 120 2 4" xfId="15003" xr:uid="{00000000-0005-0000-0000-0000412D0000}"/>
    <cellStyle name="Normal 120 2 5" xfId="15004" xr:uid="{00000000-0005-0000-0000-0000422D0000}"/>
    <cellStyle name="Normal 120 3" xfId="3559" xr:uid="{00000000-0005-0000-0000-0000432D0000}"/>
    <cellStyle name="Normal 120 3 2" xfId="15005" xr:uid="{00000000-0005-0000-0000-0000442D0000}"/>
    <cellStyle name="Normal 120 3 3" xfId="15006" xr:uid="{00000000-0005-0000-0000-0000452D0000}"/>
    <cellStyle name="Normal 120 3 4" xfId="15007" xr:uid="{00000000-0005-0000-0000-0000462D0000}"/>
    <cellStyle name="Normal 120 3 5" xfId="15008" xr:uid="{00000000-0005-0000-0000-0000472D0000}"/>
    <cellStyle name="Normal 120 4" xfId="3560" xr:uid="{00000000-0005-0000-0000-0000482D0000}"/>
    <cellStyle name="Normal 120 4 2" xfId="15009" xr:uid="{00000000-0005-0000-0000-0000492D0000}"/>
    <cellStyle name="Normal 120 4 3" xfId="15010" xr:uid="{00000000-0005-0000-0000-00004A2D0000}"/>
    <cellStyle name="Normal 120 4 4" xfId="15011" xr:uid="{00000000-0005-0000-0000-00004B2D0000}"/>
    <cellStyle name="Normal 120 4 5" xfId="15012" xr:uid="{00000000-0005-0000-0000-00004C2D0000}"/>
    <cellStyle name="Normal 120 5" xfId="15013" xr:uid="{00000000-0005-0000-0000-00004D2D0000}"/>
    <cellStyle name="Normal 120 6" xfId="15014" xr:uid="{00000000-0005-0000-0000-00004E2D0000}"/>
    <cellStyle name="Normal 120 7" xfId="15015" xr:uid="{00000000-0005-0000-0000-00004F2D0000}"/>
    <cellStyle name="Normal 120 8" xfId="15016" xr:uid="{00000000-0005-0000-0000-0000502D0000}"/>
    <cellStyle name="Normal 121" xfId="3561" xr:uid="{00000000-0005-0000-0000-0000512D0000}"/>
    <cellStyle name="Normal 121 2" xfId="3562" xr:uid="{00000000-0005-0000-0000-0000522D0000}"/>
    <cellStyle name="Normal 121 2 2" xfId="15017" xr:uid="{00000000-0005-0000-0000-0000532D0000}"/>
    <cellStyle name="Normal 121 2 3" xfId="15018" xr:uid="{00000000-0005-0000-0000-0000542D0000}"/>
    <cellStyle name="Normal 121 2 4" xfId="15019" xr:uid="{00000000-0005-0000-0000-0000552D0000}"/>
    <cellStyle name="Normal 121 2 5" xfId="15020" xr:uid="{00000000-0005-0000-0000-0000562D0000}"/>
    <cellStyle name="Normal 121 3" xfId="3563" xr:uid="{00000000-0005-0000-0000-0000572D0000}"/>
    <cellStyle name="Normal 121 3 2" xfId="15021" xr:uid="{00000000-0005-0000-0000-0000582D0000}"/>
    <cellStyle name="Normal 121 3 3" xfId="15022" xr:uid="{00000000-0005-0000-0000-0000592D0000}"/>
    <cellStyle name="Normal 121 3 4" xfId="15023" xr:uid="{00000000-0005-0000-0000-00005A2D0000}"/>
    <cellStyle name="Normal 121 3 5" xfId="15024" xr:uid="{00000000-0005-0000-0000-00005B2D0000}"/>
    <cellStyle name="Normal 121 4" xfId="3564" xr:uid="{00000000-0005-0000-0000-00005C2D0000}"/>
    <cellStyle name="Normal 121 4 2" xfId="15025" xr:uid="{00000000-0005-0000-0000-00005D2D0000}"/>
    <cellStyle name="Normal 121 4 3" xfId="15026" xr:uid="{00000000-0005-0000-0000-00005E2D0000}"/>
    <cellStyle name="Normal 121 4 4" xfId="15027" xr:uid="{00000000-0005-0000-0000-00005F2D0000}"/>
    <cellStyle name="Normal 121 4 5" xfId="15028" xr:uid="{00000000-0005-0000-0000-0000602D0000}"/>
    <cellStyle name="Normal 121 5" xfId="15029" xr:uid="{00000000-0005-0000-0000-0000612D0000}"/>
    <cellStyle name="Normal 121 6" xfId="15030" xr:uid="{00000000-0005-0000-0000-0000622D0000}"/>
    <cellStyle name="Normal 121 7" xfId="15031" xr:uid="{00000000-0005-0000-0000-0000632D0000}"/>
    <cellStyle name="Normal 121 8" xfId="15032" xr:uid="{00000000-0005-0000-0000-0000642D0000}"/>
    <cellStyle name="Normal 122" xfId="3565" xr:uid="{00000000-0005-0000-0000-0000652D0000}"/>
    <cellStyle name="Normal 122 2" xfId="3566" xr:uid="{00000000-0005-0000-0000-0000662D0000}"/>
    <cellStyle name="Normal 122 2 2" xfId="15033" xr:uid="{00000000-0005-0000-0000-0000672D0000}"/>
    <cellStyle name="Normal 122 2 3" xfId="15034" xr:uid="{00000000-0005-0000-0000-0000682D0000}"/>
    <cellStyle name="Normal 122 2 4" xfId="15035" xr:uid="{00000000-0005-0000-0000-0000692D0000}"/>
    <cellStyle name="Normal 122 2 5" xfId="15036" xr:uid="{00000000-0005-0000-0000-00006A2D0000}"/>
    <cellStyle name="Normal 122 3" xfId="3567" xr:uid="{00000000-0005-0000-0000-00006B2D0000}"/>
    <cellStyle name="Normal 122 3 2" xfId="15037" xr:uid="{00000000-0005-0000-0000-00006C2D0000}"/>
    <cellStyle name="Normal 122 3 3" xfId="15038" xr:uid="{00000000-0005-0000-0000-00006D2D0000}"/>
    <cellStyle name="Normal 122 3 4" xfId="15039" xr:uid="{00000000-0005-0000-0000-00006E2D0000}"/>
    <cellStyle name="Normal 122 3 5" xfId="15040" xr:uid="{00000000-0005-0000-0000-00006F2D0000}"/>
    <cellStyle name="Normal 122 4" xfId="3568" xr:uid="{00000000-0005-0000-0000-0000702D0000}"/>
    <cellStyle name="Normal 122 4 2" xfId="15041" xr:uid="{00000000-0005-0000-0000-0000712D0000}"/>
    <cellStyle name="Normal 122 4 3" xfId="15042" xr:uid="{00000000-0005-0000-0000-0000722D0000}"/>
    <cellStyle name="Normal 122 4 4" xfId="15043" xr:uid="{00000000-0005-0000-0000-0000732D0000}"/>
    <cellStyle name="Normal 122 4 5" xfId="15044" xr:uid="{00000000-0005-0000-0000-0000742D0000}"/>
    <cellStyle name="Normal 122 5" xfId="15045" xr:uid="{00000000-0005-0000-0000-0000752D0000}"/>
    <cellStyle name="Normal 122 6" xfId="15046" xr:uid="{00000000-0005-0000-0000-0000762D0000}"/>
    <cellStyle name="Normal 122 7" xfId="15047" xr:uid="{00000000-0005-0000-0000-0000772D0000}"/>
    <cellStyle name="Normal 122 8" xfId="15048" xr:uid="{00000000-0005-0000-0000-0000782D0000}"/>
    <cellStyle name="Normal 123" xfId="3569" xr:uid="{00000000-0005-0000-0000-0000792D0000}"/>
    <cellStyle name="Normal 123 2" xfId="3570" xr:uid="{00000000-0005-0000-0000-00007A2D0000}"/>
    <cellStyle name="Normal 123 2 2" xfId="15049" xr:uid="{00000000-0005-0000-0000-00007B2D0000}"/>
    <cellStyle name="Normal 123 2 3" xfId="15050" xr:uid="{00000000-0005-0000-0000-00007C2D0000}"/>
    <cellStyle name="Normal 123 2 4" xfId="15051" xr:uid="{00000000-0005-0000-0000-00007D2D0000}"/>
    <cellStyle name="Normal 123 2 5" xfId="15052" xr:uid="{00000000-0005-0000-0000-00007E2D0000}"/>
    <cellStyle name="Normal 123 3" xfId="3571" xr:uid="{00000000-0005-0000-0000-00007F2D0000}"/>
    <cellStyle name="Normal 123 3 2" xfId="15053" xr:uid="{00000000-0005-0000-0000-0000802D0000}"/>
    <cellStyle name="Normal 123 3 3" xfId="15054" xr:uid="{00000000-0005-0000-0000-0000812D0000}"/>
    <cellStyle name="Normal 123 3 4" xfId="15055" xr:uid="{00000000-0005-0000-0000-0000822D0000}"/>
    <cellStyle name="Normal 123 3 5" xfId="15056" xr:uid="{00000000-0005-0000-0000-0000832D0000}"/>
    <cellStyle name="Normal 123 4" xfId="3572" xr:uid="{00000000-0005-0000-0000-0000842D0000}"/>
    <cellStyle name="Normal 123 4 2" xfId="15057" xr:uid="{00000000-0005-0000-0000-0000852D0000}"/>
    <cellStyle name="Normal 123 4 3" xfId="15058" xr:uid="{00000000-0005-0000-0000-0000862D0000}"/>
    <cellStyle name="Normal 123 4 4" xfId="15059" xr:uid="{00000000-0005-0000-0000-0000872D0000}"/>
    <cellStyle name="Normal 123 4 5" xfId="15060" xr:uid="{00000000-0005-0000-0000-0000882D0000}"/>
    <cellStyle name="Normal 123 5" xfId="15061" xr:uid="{00000000-0005-0000-0000-0000892D0000}"/>
    <cellStyle name="Normal 123 6" xfId="15062" xr:uid="{00000000-0005-0000-0000-00008A2D0000}"/>
    <cellStyle name="Normal 123 7" xfId="15063" xr:uid="{00000000-0005-0000-0000-00008B2D0000}"/>
    <cellStyle name="Normal 123 8" xfId="15064" xr:uid="{00000000-0005-0000-0000-00008C2D0000}"/>
    <cellStyle name="Normal 124" xfId="3573" xr:uid="{00000000-0005-0000-0000-00008D2D0000}"/>
    <cellStyle name="Normal 124 2" xfId="3574" xr:uid="{00000000-0005-0000-0000-00008E2D0000}"/>
    <cellStyle name="Normal 124 2 2" xfId="15065" xr:uid="{00000000-0005-0000-0000-00008F2D0000}"/>
    <cellStyle name="Normal 124 2 3" xfId="15066" xr:uid="{00000000-0005-0000-0000-0000902D0000}"/>
    <cellStyle name="Normal 124 2 4" xfId="15067" xr:uid="{00000000-0005-0000-0000-0000912D0000}"/>
    <cellStyle name="Normal 124 2 5" xfId="15068" xr:uid="{00000000-0005-0000-0000-0000922D0000}"/>
    <cellStyle name="Normal 124 3" xfId="3575" xr:uid="{00000000-0005-0000-0000-0000932D0000}"/>
    <cellStyle name="Normal 124 3 2" xfId="15069" xr:uid="{00000000-0005-0000-0000-0000942D0000}"/>
    <cellStyle name="Normal 124 3 3" xfId="15070" xr:uid="{00000000-0005-0000-0000-0000952D0000}"/>
    <cellStyle name="Normal 124 3 4" xfId="15071" xr:uid="{00000000-0005-0000-0000-0000962D0000}"/>
    <cellStyle name="Normal 124 3 5" xfId="15072" xr:uid="{00000000-0005-0000-0000-0000972D0000}"/>
    <cellStyle name="Normal 124 4" xfId="3576" xr:uid="{00000000-0005-0000-0000-0000982D0000}"/>
    <cellStyle name="Normal 124 4 2" xfId="15073" xr:uid="{00000000-0005-0000-0000-0000992D0000}"/>
    <cellStyle name="Normal 124 4 3" xfId="15074" xr:uid="{00000000-0005-0000-0000-00009A2D0000}"/>
    <cellStyle name="Normal 124 4 4" xfId="15075" xr:uid="{00000000-0005-0000-0000-00009B2D0000}"/>
    <cellStyle name="Normal 124 4 5" xfId="15076" xr:uid="{00000000-0005-0000-0000-00009C2D0000}"/>
    <cellStyle name="Normal 124 5" xfId="15077" xr:uid="{00000000-0005-0000-0000-00009D2D0000}"/>
    <cellStyle name="Normal 124 6" xfId="15078" xr:uid="{00000000-0005-0000-0000-00009E2D0000}"/>
    <cellStyle name="Normal 124 7" xfId="15079" xr:uid="{00000000-0005-0000-0000-00009F2D0000}"/>
    <cellStyle name="Normal 124 8" xfId="15080" xr:uid="{00000000-0005-0000-0000-0000A02D0000}"/>
    <cellStyle name="Normal 125" xfId="3577" xr:uid="{00000000-0005-0000-0000-0000A12D0000}"/>
    <cellStyle name="Normal 125 2" xfId="3578" xr:uid="{00000000-0005-0000-0000-0000A22D0000}"/>
    <cellStyle name="Normal 125 2 2" xfId="15081" xr:uid="{00000000-0005-0000-0000-0000A32D0000}"/>
    <cellStyle name="Normal 125 2 3" xfId="15082" xr:uid="{00000000-0005-0000-0000-0000A42D0000}"/>
    <cellStyle name="Normal 125 2 4" xfId="15083" xr:uid="{00000000-0005-0000-0000-0000A52D0000}"/>
    <cellStyle name="Normal 125 2 5" xfId="15084" xr:uid="{00000000-0005-0000-0000-0000A62D0000}"/>
    <cellStyle name="Normal 125 3" xfId="3579" xr:uid="{00000000-0005-0000-0000-0000A72D0000}"/>
    <cellStyle name="Normal 125 3 2" xfId="15085" xr:uid="{00000000-0005-0000-0000-0000A82D0000}"/>
    <cellStyle name="Normal 125 3 3" xfId="15086" xr:uid="{00000000-0005-0000-0000-0000A92D0000}"/>
    <cellStyle name="Normal 125 3 4" xfId="15087" xr:uid="{00000000-0005-0000-0000-0000AA2D0000}"/>
    <cellStyle name="Normal 125 3 5" xfId="15088" xr:uid="{00000000-0005-0000-0000-0000AB2D0000}"/>
    <cellStyle name="Normal 125 4" xfId="3580" xr:uid="{00000000-0005-0000-0000-0000AC2D0000}"/>
    <cellStyle name="Normal 125 4 2" xfId="15089" xr:uid="{00000000-0005-0000-0000-0000AD2D0000}"/>
    <cellStyle name="Normal 125 4 3" xfId="15090" xr:uid="{00000000-0005-0000-0000-0000AE2D0000}"/>
    <cellStyle name="Normal 125 4 4" xfId="15091" xr:uid="{00000000-0005-0000-0000-0000AF2D0000}"/>
    <cellStyle name="Normal 125 4 5" xfId="15092" xr:uid="{00000000-0005-0000-0000-0000B02D0000}"/>
    <cellStyle name="Normal 125 5" xfId="15093" xr:uid="{00000000-0005-0000-0000-0000B12D0000}"/>
    <cellStyle name="Normal 125 6" xfId="15094" xr:uid="{00000000-0005-0000-0000-0000B22D0000}"/>
    <cellStyle name="Normal 125 7" xfId="15095" xr:uid="{00000000-0005-0000-0000-0000B32D0000}"/>
    <cellStyle name="Normal 125 8" xfId="15096" xr:uid="{00000000-0005-0000-0000-0000B42D0000}"/>
    <cellStyle name="Normal 126" xfId="3581" xr:uid="{00000000-0005-0000-0000-0000B52D0000}"/>
    <cellStyle name="Normal 126 2" xfId="3582" xr:uid="{00000000-0005-0000-0000-0000B62D0000}"/>
    <cellStyle name="Normal 126 2 2" xfId="15097" xr:uid="{00000000-0005-0000-0000-0000B72D0000}"/>
    <cellStyle name="Normal 126 2 3" xfId="15098" xr:uid="{00000000-0005-0000-0000-0000B82D0000}"/>
    <cellStyle name="Normal 126 2 4" xfId="15099" xr:uid="{00000000-0005-0000-0000-0000B92D0000}"/>
    <cellStyle name="Normal 126 2 5" xfId="15100" xr:uid="{00000000-0005-0000-0000-0000BA2D0000}"/>
    <cellStyle name="Normal 126 3" xfId="3583" xr:uid="{00000000-0005-0000-0000-0000BB2D0000}"/>
    <cellStyle name="Normal 126 3 2" xfId="15101" xr:uid="{00000000-0005-0000-0000-0000BC2D0000}"/>
    <cellStyle name="Normal 126 3 3" xfId="15102" xr:uid="{00000000-0005-0000-0000-0000BD2D0000}"/>
    <cellStyle name="Normal 126 3 4" xfId="15103" xr:uid="{00000000-0005-0000-0000-0000BE2D0000}"/>
    <cellStyle name="Normal 126 3 5" xfId="15104" xr:uid="{00000000-0005-0000-0000-0000BF2D0000}"/>
    <cellStyle name="Normal 126 4" xfId="3584" xr:uid="{00000000-0005-0000-0000-0000C02D0000}"/>
    <cellStyle name="Normal 126 4 2" xfId="15105" xr:uid="{00000000-0005-0000-0000-0000C12D0000}"/>
    <cellStyle name="Normal 126 4 3" xfId="15106" xr:uid="{00000000-0005-0000-0000-0000C22D0000}"/>
    <cellStyle name="Normal 126 4 4" xfId="15107" xr:uid="{00000000-0005-0000-0000-0000C32D0000}"/>
    <cellStyle name="Normal 126 4 5" xfId="15108" xr:uid="{00000000-0005-0000-0000-0000C42D0000}"/>
    <cellStyle name="Normal 126 5" xfId="15109" xr:uid="{00000000-0005-0000-0000-0000C52D0000}"/>
    <cellStyle name="Normal 126 6" xfId="15110" xr:uid="{00000000-0005-0000-0000-0000C62D0000}"/>
    <cellStyle name="Normal 126 7" xfId="15111" xr:uid="{00000000-0005-0000-0000-0000C72D0000}"/>
    <cellStyle name="Normal 126 8" xfId="15112" xr:uid="{00000000-0005-0000-0000-0000C82D0000}"/>
    <cellStyle name="Normal 127" xfId="3585" xr:uid="{00000000-0005-0000-0000-0000C92D0000}"/>
    <cellStyle name="Normal 127 2" xfId="3586" xr:uid="{00000000-0005-0000-0000-0000CA2D0000}"/>
    <cellStyle name="Normal 127 2 2" xfId="15113" xr:uid="{00000000-0005-0000-0000-0000CB2D0000}"/>
    <cellStyle name="Normal 127 2 3" xfId="15114" xr:uid="{00000000-0005-0000-0000-0000CC2D0000}"/>
    <cellStyle name="Normal 127 2 4" xfId="15115" xr:uid="{00000000-0005-0000-0000-0000CD2D0000}"/>
    <cellStyle name="Normal 127 2 5" xfId="15116" xr:uid="{00000000-0005-0000-0000-0000CE2D0000}"/>
    <cellStyle name="Normal 127 3" xfId="3587" xr:uid="{00000000-0005-0000-0000-0000CF2D0000}"/>
    <cellStyle name="Normal 127 3 2" xfId="15117" xr:uid="{00000000-0005-0000-0000-0000D02D0000}"/>
    <cellStyle name="Normal 127 3 3" xfId="15118" xr:uid="{00000000-0005-0000-0000-0000D12D0000}"/>
    <cellStyle name="Normal 127 3 4" xfId="15119" xr:uid="{00000000-0005-0000-0000-0000D22D0000}"/>
    <cellStyle name="Normal 127 3 5" xfId="15120" xr:uid="{00000000-0005-0000-0000-0000D32D0000}"/>
    <cellStyle name="Normal 127 4" xfId="3588" xr:uid="{00000000-0005-0000-0000-0000D42D0000}"/>
    <cellStyle name="Normal 127 4 2" xfId="15121" xr:uid="{00000000-0005-0000-0000-0000D52D0000}"/>
    <cellStyle name="Normal 127 4 3" xfId="15122" xr:uid="{00000000-0005-0000-0000-0000D62D0000}"/>
    <cellStyle name="Normal 127 4 4" xfId="15123" xr:uid="{00000000-0005-0000-0000-0000D72D0000}"/>
    <cellStyle name="Normal 127 4 5" xfId="15124" xr:uid="{00000000-0005-0000-0000-0000D82D0000}"/>
    <cellStyle name="Normal 127 5" xfId="15125" xr:uid="{00000000-0005-0000-0000-0000D92D0000}"/>
    <cellStyle name="Normal 127 6" xfId="15126" xr:uid="{00000000-0005-0000-0000-0000DA2D0000}"/>
    <cellStyle name="Normal 127 7" xfId="15127" xr:uid="{00000000-0005-0000-0000-0000DB2D0000}"/>
    <cellStyle name="Normal 127 8" xfId="15128" xr:uid="{00000000-0005-0000-0000-0000DC2D0000}"/>
    <cellStyle name="Normal 128" xfId="3589" xr:uid="{00000000-0005-0000-0000-0000DD2D0000}"/>
    <cellStyle name="Normal 128 2" xfId="3590" xr:uid="{00000000-0005-0000-0000-0000DE2D0000}"/>
    <cellStyle name="Normal 128 2 2" xfId="15129" xr:uid="{00000000-0005-0000-0000-0000DF2D0000}"/>
    <cellStyle name="Normal 128 2 3" xfId="15130" xr:uid="{00000000-0005-0000-0000-0000E02D0000}"/>
    <cellStyle name="Normal 128 2 4" xfId="15131" xr:uid="{00000000-0005-0000-0000-0000E12D0000}"/>
    <cellStyle name="Normal 128 2 5" xfId="15132" xr:uid="{00000000-0005-0000-0000-0000E22D0000}"/>
    <cellStyle name="Normal 128 3" xfId="3591" xr:uid="{00000000-0005-0000-0000-0000E32D0000}"/>
    <cellStyle name="Normal 128 3 2" xfId="15133" xr:uid="{00000000-0005-0000-0000-0000E42D0000}"/>
    <cellStyle name="Normal 128 3 3" xfId="15134" xr:uid="{00000000-0005-0000-0000-0000E52D0000}"/>
    <cellStyle name="Normal 128 3 4" xfId="15135" xr:uid="{00000000-0005-0000-0000-0000E62D0000}"/>
    <cellStyle name="Normal 128 3 5" xfId="15136" xr:uid="{00000000-0005-0000-0000-0000E72D0000}"/>
    <cellStyle name="Normal 128 4" xfId="3592" xr:uid="{00000000-0005-0000-0000-0000E82D0000}"/>
    <cellStyle name="Normal 128 4 2" xfId="15137" xr:uid="{00000000-0005-0000-0000-0000E92D0000}"/>
    <cellStyle name="Normal 128 4 3" xfId="15138" xr:uid="{00000000-0005-0000-0000-0000EA2D0000}"/>
    <cellStyle name="Normal 128 4 4" xfId="15139" xr:uid="{00000000-0005-0000-0000-0000EB2D0000}"/>
    <cellStyle name="Normal 128 4 5" xfId="15140" xr:uid="{00000000-0005-0000-0000-0000EC2D0000}"/>
    <cellStyle name="Normal 128 5" xfId="15141" xr:uid="{00000000-0005-0000-0000-0000ED2D0000}"/>
    <cellStyle name="Normal 128 6" xfId="15142" xr:uid="{00000000-0005-0000-0000-0000EE2D0000}"/>
    <cellStyle name="Normal 128 7" xfId="15143" xr:uid="{00000000-0005-0000-0000-0000EF2D0000}"/>
    <cellStyle name="Normal 128 8" xfId="15144" xr:uid="{00000000-0005-0000-0000-0000F02D0000}"/>
    <cellStyle name="Normal 129" xfId="3593" xr:uid="{00000000-0005-0000-0000-0000F12D0000}"/>
    <cellStyle name="Normal 129 2" xfId="3594" xr:uid="{00000000-0005-0000-0000-0000F22D0000}"/>
    <cellStyle name="Normal 129 2 2" xfId="15145" xr:uid="{00000000-0005-0000-0000-0000F32D0000}"/>
    <cellStyle name="Normal 129 2 3" xfId="15146" xr:uid="{00000000-0005-0000-0000-0000F42D0000}"/>
    <cellStyle name="Normal 129 2 4" xfId="15147" xr:uid="{00000000-0005-0000-0000-0000F52D0000}"/>
    <cellStyle name="Normal 129 2 5" xfId="15148" xr:uid="{00000000-0005-0000-0000-0000F62D0000}"/>
    <cellStyle name="Normal 129 3" xfId="3595" xr:uid="{00000000-0005-0000-0000-0000F72D0000}"/>
    <cellStyle name="Normal 129 3 2" xfId="15149" xr:uid="{00000000-0005-0000-0000-0000F82D0000}"/>
    <cellStyle name="Normal 129 3 3" xfId="15150" xr:uid="{00000000-0005-0000-0000-0000F92D0000}"/>
    <cellStyle name="Normal 129 3 4" xfId="15151" xr:uid="{00000000-0005-0000-0000-0000FA2D0000}"/>
    <cellStyle name="Normal 129 3 5" xfId="15152" xr:uid="{00000000-0005-0000-0000-0000FB2D0000}"/>
    <cellStyle name="Normal 129 4" xfId="3596" xr:uid="{00000000-0005-0000-0000-0000FC2D0000}"/>
    <cellStyle name="Normal 129 4 2" xfId="15153" xr:uid="{00000000-0005-0000-0000-0000FD2D0000}"/>
    <cellStyle name="Normal 129 4 3" xfId="15154" xr:uid="{00000000-0005-0000-0000-0000FE2D0000}"/>
    <cellStyle name="Normal 129 4 4" xfId="15155" xr:uid="{00000000-0005-0000-0000-0000FF2D0000}"/>
    <cellStyle name="Normal 129 4 5" xfId="15156" xr:uid="{00000000-0005-0000-0000-0000002E0000}"/>
    <cellStyle name="Normal 129 5" xfId="15157" xr:uid="{00000000-0005-0000-0000-0000012E0000}"/>
    <cellStyle name="Normal 129 6" xfId="15158" xr:uid="{00000000-0005-0000-0000-0000022E0000}"/>
    <cellStyle name="Normal 129 7" xfId="15159" xr:uid="{00000000-0005-0000-0000-0000032E0000}"/>
    <cellStyle name="Normal 129 8" xfId="15160" xr:uid="{00000000-0005-0000-0000-0000042E0000}"/>
    <cellStyle name="Normal 13" xfId="1458" xr:uid="{00000000-0005-0000-0000-0000052E0000}"/>
    <cellStyle name="Normal 13 10" xfId="21482" xr:uid="{00000000-0005-0000-0000-0000062E0000}"/>
    <cellStyle name="Normal 13 11" xfId="21483" xr:uid="{00000000-0005-0000-0000-0000072E0000}"/>
    <cellStyle name="Normal 13 12" xfId="21484" xr:uid="{00000000-0005-0000-0000-0000082E0000}"/>
    <cellStyle name="Normal 13 13" xfId="21485" xr:uid="{00000000-0005-0000-0000-0000092E0000}"/>
    <cellStyle name="Normal 13 14" xfId="21486" xr:uid="{00000000-0005-0000-0000-00000A2E0000}"/>
    <cellStyle name="Normal 13 15" xfId="21487" xr:uid="{00000000-0005-0000-0000-00000B2E0000}"/>
    <cellStyle name="Normal 13 16" xfId="21488" xr:uid="{00000000-0005-0000-0000-00000C2E0000}"/>
    <cellStyle name="Normal 13 17" xfId="21489" xr:uid="{00000000-0005-0000-0000-00000D2E0000}"/>
    <cellStyle name="Normal 13 2" xfId="1459" xr:uid="{00000000-0005-0000-0000-00000E2E0000}"/>
    <cellStyle name="Normal 13 2 10" xfId="21490" xr:uid="{00000000-0005-0000-0000-00000F2E0000}"/>
    <cellStyle name="Normal 13 2 11" xfId="21491" xr:uid="{00000000-0005-0000-0000-0000102E0000}"/>
    <cellStyle name="Normal 13 2 12" xfId="21492" xr:uid="{00000000-0005-0000-0000-0000112E0000}"/>
    <cellStyle name="Normal 13 2 13" xfId="21493" xr:uid="{00000000-0005-0000-0000-0000122E0000}"/>
    <cellStyle name="Normal 13 2 14" xfId="21494" xr:uid="{00000000-0005-0000-0000-0000132E0000}"/>
    <cellStyle name="Normal 13 2 15" xfId="21495" xr:uid="{00000000-0005-0000-0000-0000142E0000}"/>
    <cellStyle name="Normal 13 2 16" xfId="21496" xr:uid="{00000000-0005-0000-0000-0000152E0000}"/>
    <cellStyle name="Normal 13 2 2" xfId="1460" xr:uid="{00000000-0005-0000-0000-0000162E0000}"/>
    <cellStyle name="Normal 13 2 2 2" xfId="3597" xr:uid="{00000000-0005-0000-0000-0000172E0000}"/>
    <cellStyle name="Normal 13 2 2 2 2" xfId="3598" xr:uid="{00000000-0005-0000-0000-0000182E0000}"/>
    <cellStyle name="Normal 13 2 2 2 3" xfId="3599" xr:uid="{00000000-0005-0000-0000-0000192E0000}"/>
    <cellStyle name="Normal 13 2 2 3" xfId="3600" xr:uid="{00000000-0005-0000-0000-00001A2E0000}"/>
    <cellStyle name="Normal 13 2 2 3 2" xfId="3601" xr:uid="{00000000-0005-0000-0000-00001B2E0000}"/>
    <cellStyle name="Normal 13 2 2 3 3" xfId="3602" xr:uid="{00000000-0005-0000-0000-00001C2E0000}"/>
    <cellStyle name="Normal 13 2 2 4" xfId="3603" xr:uid="{00000000-0005-0000-0000-00001D2E0000}"/>
    <cellStyle name="Normal 13 2 2 4 2" xfId="3604" xr:uid="{00000000-0005-0000-0000-00001E2E0000}"/>
    <cellStyle name="Normal 13 2 2 4 3" xfId="3605" xr:uid="{00000000-0005-0000-0000-00001F2E0000}"/>
    <cellStyle name="Normal 13 2 2 5" xfId="3606" xr:uid="{00000000-0005-0000-0000-0000202E0000}"/>
    <cellStyle name="Normal 13 2 2 6" xfId="3607" xr:uid="{00000000-0005-0000-0000-0000212E0000}"/>
    <cellStyle name="Normal 13 2 2 7" xfId="3608" xr:uid="{00000000-0005-0000-0000-0000222E0000}"/>
    <cellStyle name="Normal 13 2 3" xfId="1461" xr:uid="{00000000-0005-0000-0000-0000232E0000}"/>
    <cellStyle name="Normal 13 2 3 2" xfId="3609" xr:uid="{00000000-0005-0000-0000-0000242E0000}"/>
    <cellStyle name="Normal 13 2 3 3" xfId="3610" xr:uid="{00000000-0005-0000-0000-0000252E0000}"/>
    <cellStyle name="Normal 13 2 4" xfId="3611" xr:uid="{00000000-0005-0000-0000-0000262E0000}"/>
    <cellStyle name="Normal 13 2 4 2" xfId="3612" xr:uid="{00000000-0005-0000-0000-0000272E0000}"/>
    <cellStyle name="Normal 13 2 4 3" xfId="3613" xr:uid="{00000000-0005-0000-0000-0000282E0000}"/>
    <cellStyle name="Normal 13 2 5" xfId="3614" xr:uid="{00000000-0005-0000-0000-0000292E0000}"/>
    <cellStyle name="Normal 13 2 5 2" xfId="3615" xr:uid="{00000000-0005-0000-0000-00002A2E0000}"/>
    <cellStyle name="Normal 13 2 5 3" xfId="3616" xr:uid="{00000000-0005-0000-0000-00002B2E0000}"/>
    <cellStyle name="Normal 13 2 6" xfId="3617" xr:uid="{00000000-0005-0000-0000-00002C2E0000}"/>
    <cellStyle name="Normal 13 2 7" xfId="3618" xr:uid="{00000000-0005-0000-0000-00002D2E0000}"/>
    <cellStyle name="Normal 13 2 8" xfId="3619" xr:uid="{00000000-0005-0000-0000-00002E2E0000}"/>
    <cellStyle name="Normal 13 2 9" xfId="15161" xr:uid="{00000000-0005-0000-0000-00002F2E0000}"/>
    <cellStyle name="Normal 13 3" xfId="1462" xr:uid="{00000000-0005-0000-0000-0000302E0000}"/>
    <cellStyle name="Normal 13 3 2" xfId="3620" xr:uid="{00000000-0005-0000-0000-0000312E0000}"/>
    <cellStyle name="Normal 13 3 2 2" xfId="3621" xr:uid="{00000000-0005-0000-0000-0000322E0000}"/>
    <cellStyle name="Normal 13 3 2 2 2" xfId="10180" xr:uid="{00000000-0005-0000-0000-0000332E0000}"/>
    <cellStyle name="Normal 13 3 2 2 2 2" xfId="21497" xr:uid="{00000000-0005-0000-0000-0000342E0000}"/>
    <cellStyle name="Normal 13 3 2 2 3" xfId="15162" xr:uid="{00000000-0005-0000-0000-0000352E0000}"/>
    <cellStyle name="Normal 13 3 2 2_Sheet2" xfId="10181" xr:uid="{00000000-0005-0000-0000-0000362E0000}"/>
    <cellStyle name="Normal 13 3 2 3" xfId="3622" xr:uid="{00000000-0005-0000-0000-0000372E0000}"/>
    <cellStyle name="Normal 13 3 2 4" xfId="3623" xr:uid="{00000000-0005-0000-0000-0000382E0000}"/>
    <cellStyle name="Normal 13 3 2 5" xfId="15163" xr:uid="{00000000-0005-0000-0000-0000392E0000}"/>
    <cellStyle name="Normal 13 3 2_Sheet2" xfId="10182" xr:uid="{00000000-0005-0000-0000-00003A2E0000}"/>
    <cellStyle name="Normal 13 3 3" xfId="3624" xr:uid="{00000000-0005-0000-0000-00003B2E0000}"/>
    <cellStyle name="Normal 13 3 3 2" xfId="3625" xr:uid="{00000000-0005-0000-0000-00003C2E0000}"/>
    <cellStyle name="Normal 13 3 3 3" xfId="3626" xr:uid="{00000000-0005-0000-0000-00003D2E0000}"/>
    <cellStyle name="Normal 13 3 3 4" xfId="3627" xr:uid="{00000000-0005-0000-0000-00003E2E0000}"/>
    <cellStyle name="Normal 13 3 4" xfId="3628" xr:uid="{00000000-0005-0000-0000-00003F2E0000}"/>
    <cellStyle name="Normal 13 3 4 2" xfId="3629" xr:uid="{00000000-0005-0000-0000-0000402E0000}"/>
    <cellStyle name="Normal 13 3 4 3" xfId="3630" xr:uid="{00000000-0005-0000-0000-0000412E0000}"/>
    <cellStyle name="Normal 13 3 4 4" xfId="3631" xr:uid="{00000000-0005-0000-0000-0000422E0000}"/>
    <cellStyle name="Normal 13 3 5" xfId="3632" xr:uid="{00000000-0005-0000-0000-0000432E0000}"/>
    <cellStyle name="Normal 13 3 6" xfId="3633" xr:uid="{00000000-0005-0000-0000-0000442E0000}"/>
    <cellStyle name="Normal 13 3 7" xfId="3634" xr:uid="{00000000-0005-0000-0000-0000452E0000}"/>
    <cellStyle name="Normal 13 3_Sheet2" xfId="10183" xr:uid="{00000000-0005-0000-0000-0000462E0000}"/>
    <cellStyle name="Normal 13 4" xfId="15164" xr:uid="{00000000-0005-0000-0000-0000472E0000}"/>
    <cellStyle name="Normal 13 5" xfId="15165" xr:uid="{00000000-0005-0000-0000-0000482E0000}"/>
    <cellStyle name="Normal 13 6" xfId="21498" xr:uid="{00000000-0005-0000-0000-0000492E0000}"/>
    <cellStyle name="Normal 13 7" xfId="21499" xr:uid="{00000000-0005-0000-0000-00004A2E0000}"/>
    <cellStyle name="Normal 13 8" xfId="21500" xr:uid="{00000000-0005-0000-0000-00004B2E0000}"/>
    <cellStyle name="Normal 13 9" xfId="21501" xr:uid="{00000000-0005-0000-0000-00004C2E0000}"/>
    <cellStyle name="Normal 13_Sheet2" xfId="10184" xr:uid="{00000000-0005-0000-0000-00004D2E0000}"/>
    <cellStyle name="Normal 130" xfId="3635" xr:uid="{00000000-0005-0000-0000-00004E2E0000}"/>
    <cellStyle name="Normal 130 2" xfId="3636" xr:uid="{00000000-0005-0000-0000-00004F2E0000}"/>
    <cellStyle name="Normal 130 2 2" xfId="15166" xr:uid="{00000000-0005-0000-0000-0000502E0000}"/>
    <cellStyle name="Normal 130 2 3" xfId="15167" xr:uid="{00000000-0005-0000-0000-0000512E0000}"/>
    <cellStyle name="Normal 130 2 4" xfId="15168" xr:uid="{00000000-0005-0000-0000-0000522E0000}"/>
    <cellStyle name="Normal 130 2 5" xfId="15169" xr:uid="{00000000-0005-0000-0000-0000532E0000}"/>
    <cellStyle name="Normal 130 3" xfId="3637" xr:uid="{00000000-0005-0000-0000-0000542E0000}"/>
    <cellStyle name="Normal 130 3 2" xfId="15170" xr:uid="{00000000-0005-0000-0000-0000552E0000}"/>
    <cellStyle name="Normal 130 3 3" xfId="15171" xr:uid="{00000000-0005-0000-0000-0000562E0000}"/>
    <cellStyle name="Normal 130 3 4" xfId="15172" xr:uid="{00000000-0005-0000-0000-0000572E0000}"/>
    <cellStyle name="Normal 130 3 5" xfId="15173" xr:uid="{00000000-0005-0000-0000-0000582E0000}"/>
    <cellStyle name="Normal 130 4" xfId="3638" xr:uid="{00000000-0005-0000-0000-0000592E0000}"/>
    <cellStyle name="Normal 130 4 2" xfId="15174" xr:uid="{00000000-0005-0000-0000-00005A2E0000}"/>
    <cellStyle name="Normal 130 4 3" xfId="15175" xr:uid="{00000000-0005-0000-0000-00005B2E0000}"/>
    <cellStyle name="Normal 130 4 4" xfId="15176" xr:uid="{00000000-0005-0000-0000-00005C2E0000}"/>
    <cellStyle name="Normal 130 4 5" xfId="15177" xr:uid="{00000000-0005-0000-0000-00005D2E0000}"/>
    <cellStyle name="Normal 130 5" xfId="15178" xr:uid="{00000000-0005-0000-0000-00005E2E0000}"/>
    <cellStyle name="Normal 130 6" xfId="15179" xr:uid="{00000000-0005-0000-0000-00005F2E0000}"/>
    <cellStyle name="Normal 130 7" xfId="15180" xr:uid="{00000000-0005-0000-0000-0000602E0000}"/>
    <cellStyle name="Normal 130 8" xfId="15181" xr:uid="{00000000-0005-0000-0000-0000612E0000}"/>
    <cellStyle name="Normal 131" xfId="3639" xr:uid="{00000000-0005-0000-0000-0000622E0000}"/>
    <cellStyle name="Normal 131 2" xfId="3640" xr:uid="{00000000-0005-0000-0000-0000632E0000}"/>
    <cellStyle name="Normal 131 2 2" xfId="15182" xr:uid="{00000000-0005-0000-0000-0000642E0000}"/>
    <cellStyle name="Normal 131 2 3" xfId="15183" xr:uid="{00000000-0005-0000-0000-0000652E0000}"/>
    <cellStyle name="Normal 131 2 4" xfId="15184" xr:uid="{00000000-0005-0000-0000-0000662E0000}"/>
    <cellStyle name="Normal 131 2 5" xfId="15185" xr:uid="{00000000-0005-0000-0000-0000672E0000}"/>
    <cellStyle name="Normal 131 3" xfId="3641" xr:uid="{00000000-0005-0000-0000-0000682E0000}"/>
    <cellStyle name="Normal 131 3 2" xfId="15186" xr:uid="{00000000-0005-0000-0000-0000692E0000}"/>
    <cellStyle name="Normal 131 3 3" xfId="15187" xr:uid="{00000000-0005-0000-0000-00006A2E0000}"/>
    <cellStyle name="Normal 131 3 4" xfId="15188" xr:uid="{00000000-0005-0000-0000-00006B2E0000}"/>
    <cellStyle name="Normal 131 3 5" xfId="15189" xr:uid="{00000000-0005-0000-0000-00006C2E0000}"/>
    <cellStyle name="Normal 131 4" xfId="3642" xr:uid="{00000000-0005-0000-0000-00006D2E0000}"/>
    <cellStyle name="Normal 131 4 2" xfId="15190" xr:uid="{00000000-0005-0000-0000-00006E2E0000}"/>
    <cellStyle name="Normal 131 4 3" xfId="15191" xr:uid="{00000000-0005-0000-0000-00006F2E0000}"/>
    <cellStyle name="Normal 131 4 4" xfId="15192" xr:uid="{00000000-0005-0000-0000-0000702E0000}"/>
    <cellStyle name="Normal 131 4 5" xfId="15193" xr:uid="{00000000-0005-0000-0000-0000712E0000}"/>
    <cellStyle name="Normal 131 5" xfId="15194" xr:uid="{00000000-0005-0000-0000-0000722E0000}"/>
    <cellStyle name="Normal 131 6" xfId="15195" xr:uid="{00000000-0005-0000-0000-0000732E0000}"/>
    <cellStyle name="Normal 131 7" xfId="15196" xr:uid="{00000000-0005-0000-0000-0000742E0000}"/>
    <cellStyle name="Normal 131 8" xfId="15197" xr:uid="{00000000-0005-0000-0000-0000752E0000}"/>
    <cellStyle name="Normal 132" xfId="3643" xr:uid="{00000000-0005-0000-0000-0000762E0000}"/>
    <cellStyle name="Normal 132 2" xfId="3644" xr:uid="{00000000-0005-0000-0000-0000772E0000}"/>
    <cellStyle name="Normal 132 2 2" xfId="15198" xr:uid="{00000000-0005-0000-0000-0000782E0000}"/>
    <cellStyle name="Normal 132 2 3" xfId="15199" xr:uid="{00000000-0005-0000-0000-0000792E0000}"/>
    <cellStyle name="Normal 132 2 4" xfId="15200" xr:uid="{00000000-0005-0000-0000-00007A2E0000}"/>
    <cellStyle name="Normal 132 2 5" xfId="15201" xr:uid="{00000000-0005-0000-0000-00007B2E0000}"/>
    <cellStyle name="Normal 132 3" xfId="3645" xr:uid="{00000000-0005-0000-0000-00007C2E0000}"/>
    <cellStyle name="Normal 132 3 2" xfId="15202" xr:uid="{00000000-0005-0000-0000-00007D2E0000}"/>
    <cellStyle name="Normal 132 3 3" xfId="15203" xr:uid="{00000000-0005-0000-0000-00007E2E0000}"/>
    <cellStyle name="Normal 132 3 4" xfId="15204" xr:uid="{00000000-0005-0000-0000-00007F2E0000}"/>
    <cellStyle name="Normal 132 3 5" xfId="15205" xr:uid="{00000000-0005-0000-0000-0000802E0000}"/>
    <cellStyle name="Normal 132 4" xfId="3646" xr:uid="{00000000-0005-0000-0000-0000812E0000}"/>
    <cellStyle name="Normal 132 4 2" xfId="15206" xr:uid="{00000000-0005-0000-0000-0000822E0000}"/>
    <cellStyle name="Normal 132 4 3" xfId="15207" xr:uid="{00000000-0005-0000-0000-0000832E0000}"/>
    <cellStyle name="Normal 132 4 4" xfId="15208" xr:uid="{00000000-0005-0000-0000-0000842E0000}"/>
    <cellStyle name="Normal 132 4 5" xfId="15209" xr:uid="{00000000-0005-0000-0000-0000852E0000}"/>
    <cellStyle name="Normal 132 5" xfId="15210" xr:uid="{00000000-0005-0000-0000-0000862E0000}"/>
    <cellStyle name="Normal 132 6" xfId="15211" xr:uid="{00000000-0005-0000-0000-0000872E0000}"/>
    <cellStyle name="Normal 132 7" xfId="15212" xr:uid="{00000000-0005-0000-0000-0000882E0000}"/>
    <cellStyle name="Normal 132 8" xfId="15213" xr:uid="{00000000-0005-0000-0000-0000892E0000}"/>
    <cellStyle name="Normal 133" xfId="3647" xr:uid="{00000000-0005-0000-0000-00008A2E0000}"/>
    <cellStyle name="Normal 133 2" xfId="3648" xr:uid="{00000000-0005-0000-0000-00008B2E0000}"/>
    <cellStyle name="Normal 133 2 2" xfId="15214" xr:uid="{00000000-0005-0000-0000-00008C2E0000}"/>
    <cellStyle name="Normal 133 2 3" xfId="15215" xr:uid="{00000000-0005-0000-0000-00008D2E0000}"/>
    <cellStyle name="Normal 133 2 4" xfId="15216" xr:uid="{00000000-0005-0000-0000-00008E2E0000}"/>
    <cellStyle name="Normal 133 2 5" xfId="15217" xr:uid="{00000000-0005-0000-0000-00008F2E0000}"/>
    <cellStyle name="Normal 133 3" xfId="3649" xr:uid="{00000000-0005-0000-0000-0000902E0000}"/>
    <cellStyle name="Normal 133 3 2" xfId="15218" xr:uid="{00000000-0005-0000-0000-0000912E0000}"/>
    <cellStyle name="Normal 133 3 3" xfId="15219" xr:uid="{00000000-0005-0000-0000-0000922E0000}"/>
    <cellStyle name="Normal 133 3 4" xfId="15220" xr:uid="{00000000-0005-0000-0000-0000932E0000}"/>
    <cellStyle name="Normal 133 3 5" xfId="15221" xr:uid="{00000000-0005-0000-0000-0000942E0000}"/>
    <cellStyle name="Normal 133 4" xfId="3650" xr:uid="{00000000-0005-0000-0000-0000952E0000}"/>
    <cellStyle name="Normal 133 4 2" xfId="15222" xr:uid="{00000000-0005-0000-0000-0000962E0000}"/>
    <cellStyle name="Normal 133 4 3" xfId="15223" xr:uid="{00000000-0005-0000-0000-0000972E0000}"/>
    <cellStyle name="Normal 133 4 4" xfId="15224" xr:uid="{00000000-0005-0000-0000-0000982E0000}"/>
    <cellStyle name="Normal 133 4 5" xfId="15225" xr:uid="{00000000-0005-0000-0000-0000992E0000}"/>
    <cellStyle name="Normal 133 5" xfId="15226" xr:uid="{00000000-0005-0000-0000-00009A2E0000}"/>
    <cellStyle name="Normal 133 6" xfId="15227" xr:uid="{00000000-0005-0000-0000-00009B2E0000}"/>
    <cellStyle name="Normal 133 7" xfId="15228" xr:uid="{00000000-0005-0000-0000-00009C2E0000}"/>
    <cellStyle name="Normal 133 8" xfId="15229" xr:uid="{00000000-0005-0000-0000-00009D2E0000}"/>
    <cellStyle name="Normal 134" xfId="3651" xr:uid="{00000000-0005-0000-0000-00009E2E0000}"/>
    <cellStyle name="Normal 134 2" xfId="3652" xr:uid="{00000000-0005-0000-0000-00009F2E0000}"/>
    <cellStyle name="Normal 134 2 2" xfId="15230" xr:uid="{00000000-0005-0000-0000-0000A02E0000}"/>
    <cellStyle name="Normal 134 2 3" xfId="15231" xr:uid="{00000000-0005-0000-0000-0000A12E0000}"/>
    <cellStyle name="Normal 134 2 4" xfId="15232" xr:uid="{00000000-0005-0000-0000-0000A22E0000}"/>
    <cellStyle name="Normal 134 2 5" xfId="15233" xr:uid="{00000000-0005-0000-0000-0000A32E0000}"/>
    <cellStyle name="Normal 134 3" xfId="3653" xr:uid="{00000000-0005-0000-0000-0000A42E0000}"/>
    <cellStyle name="Normal 134 3 2" xfId="15234" xr:uid="{00000000-0005-0000-0000-0000A52E0000}"/>
    <cellStyle name="Normal 134 3 3" xfId="15235" xr:uid="{00000000-0005-0000-0000-0000A62E0000}"/>
    <cellStyle name="Normal 134 3 4" xfId="15236" xr:uid="{00000000-0005-0000-0000-0000A72E0000}"/>
    <cellStyle name="Normal 134 3 5" xfId="15237" xr:uid="{00000000-0005-0000-0000-0000A82E0000}"/>
    <cellStyle name="Normal 134 4" xfId="3654" xr:uid="{00000000-0005-0000-0000-0000A92E0000}"/>
    <cellStyle name="Normal 134 4 2" xfId="15238" xr:uid="{00000000-0005-0000-0000-0000AA2E0000}"/>
    <cellStyle name="Normal 134 4 3" xfId="15239" xr:uid="{00000000-0005-0000-0000-0000AB2E0000}"/>
    <cellStyle name="Normal 134 4 4" xfId="15240" xr:uid="{00000000-0005-0000-0000-0000AC2E0000}"/>
    <cellStyle name="Normal 134 4 5" xfId="15241" xr:uid="{00000000-0005-0000-0000-0000AD2E0000}"/>
    <cellStyle name="Normal 134 5" xfId="15242" xr:uid="{00000000-0005-0000-0000-0000AE2E0000}"/>
    <cellStyle name="Normal 134 6" xfId="15243" xr:uid="{00000000-0005-0000-0000-0000AF2E0000}"/>
    <cellStyle name="Normal 134 7" xfId="15244" xr:uid="{00000000-0005-0000-0000-0000B02E0000}"/>
    <cellStyle name="Normal 134 8" xfId="15245" xr:uid="{00000000-0005-0000-0000-0000B12E0000}"/>
    <cellStyle name="Normal 135" xfId="3655" xr:uid="{00000000-0005-0000-0000-0000B22E0000}"/>
    <cellStyle name="Normal 135 2" xfId="3656" xr:uid="{00000000-0005-0000-0000-0000B32E0000}"/>
    <cellStyle name="Normal 135 2 2" xfId="15246" xr:uid="{00000000-0005-0000-0000-0000B42E0000}"/>
    <cellStyle name="Normal 135 2 3" xfId="15247" xr:uid="{00000000-0005-0000-0000-0000B52E0000}"/>
    <cellStyle name="Normal 135 2 4" xfId="15248" xr:uid="{00000000-0005-0000-0000-0000B62E0000}"/>
    <cellStyle name="Normal 135 2 5" xfId="15249" xr:uid="{00000000-0005-0000-0000-0000B72E0000}"/>
    <cellStyle name="Normal 135 3" xfId="3657" xr:uid="{00000000-0005-0000-0000-0000B82E0000}"/>
    <cellStyle name="Normal 135 3 2" xfId="15250" xr:uid="{00000000-0005-0000-0000-0000B92E0000}"/>
    <cellStyle name="Normal 135 3 3" xfId="15251" xr:uid="{00000000-0005-0000-0000-0000BA2E0000}"/>
    <cellStyle name="Normal 135 3 4" xfId="15252" xr:uid="{00000000-0005-0000-0000-0000BB2E0000}"/>
    <cellStyle name="Normal 135 3 5" xfId="15253" xr:uid="{00000000-0005-0000-0000-0000BC2E0000}"/>
    <cellStyle name="Normal 135 4" xfId="3658" xr:uid="{00000000-0005-0000-0000-0000BD2E0000}"/>
    <cellStyle name="Normal 135 4 2" xfId="15254" xr:uid="{00000000-0005-0000-0000-0000BE2E0000}"/>
    <cellStyle name="Normal 135 4 3" xfId="15255" xr:uid="{00000000-0005-0000-0000-0000BF2E0000}"/>
    <cellStyle name="Normal 135 4 4" xfId="15256" xr:uid="{00000000-0005-0000-0000-0000C02E0000}"/>
    <cellStyle name="Normal 135 4 5" xfId="15257" xr:uid="{00000000-0005-0000-0000-0000C12E0000}"/>
    <cellStyle name="Normal 135 5" xfId="15258" xr:uid="{00000000-0005-0000-0000-0000C22E0000}"/>
    <cellStyle name="Normal 135 6" xfId="15259" xr:uid="{00000000-0005-0000-0000-0000C32E0000}"/>
    <cellStyle name="Normal 135 7" xfId="15260" xr:uid="{00000000-0005-0000-0000-0000C42E0000}"/>
    <cellStyle name="Normal 135 8" xfId="15261" xr:uid="{00000000-0005-0000-0000-0000C52E0000}"/>
    <cellStyle name="Normal 136" xfId="3659" xr:uid="{00000000-0005-0000-0000-0000C62E0000}"/>
    <cellStyle name="Normal 136 2" xfId="3660" xr:uid="{00000000-0005-0000-0000-0000C72E0000}"/>
    <cellStyle name="Normal 136 2 2" xfId="15262" xr:uid="{00000000-0005-0000-0000-0000C82E0000}"/>
    <cellStyle name="Normal 136 2 3" xfId="15263" xr:uid="{00000000-0005-0000-0000-0000C92E0000}"/>
    <cellStyle name="Normal 136 2 4" xfId="15264" xr:uid="{00000000-0005-0000-0000-0000CA2E0000}"/>
    <cellStyle name="Normal 136 2 5" xfId="15265" xr:uid="{00000000-0005-0000-0000-0000CB2E0000}"/>
    <cellStyle name="Normal 136 3" xfId="3661" xr:uid="{00000000-0005-0000-0000-0000CC2E0000}"/>
    <cellStyle name="Normal 136 3 2" xfId="15266" xr:uid="{00000000-0005-0000-0000-0000CD2E0000}"/>
    <cellStyle name="Normal 136 3 3" xfId="15267" xr:uid="{00000000-0005-0000-0000-0000CE2E0000}"/>
    <cellStyle name="Normal 136 3 4" xfId="15268" xr:uid="{00000000-0005-0000-0000-0000CF2E0000}"/>
    <cellStyle name="Normal 136 3 5" xfId="15269" xr:uid="{00000000-0005-0000-0000-0000D02E0000}"/>
    <cellStyle name="Normal 136 4" xfId="3662" xr:uid="{00000000-0005-0000-0000-0000D12E0000}"/>
    <cellStyle name="Normal 136 4 2" xfId="15270" xr:uid="{00000000-0005-0000-0000-0000D22E0000}"/>
    <cellStyle name="Normal 136 4 3" xfId="15271" xr:uid="{00000000-0005-0000-0000-0000D32E0000}"/>
    <cellStyle name="Normal 136 4 4" xfId="15272" xr:uid="{00000000-0005-0000-0000-0000D42E0000}"/>
    <cellStyle name="Normal 136 4 5" xfId="15273" xr:uid="{00000000-0005-0000-0000-0000D52E0000}"/>
    <cellStyle name="Normal 136 5" xfId="15274" xr:uid="{00000000-0005-0000-0000-0000D62E0000}"/>
    <cellStyle name="Normal 136 6" xfId="15275" xr:uid="{00000000-0005-0000-0000-0000D72E0000}"/>
    <cellStyle name="Normal 136 7" xfId="15276" xr:uid="{00000000-0005-0000-0000-0000D82E0000}"/>
    <cellStyle name="Normal 136 8" xfId="15277" xr:uid="{00000000-0005-0000-0000-0000D92E0000}"/>
    <cellStyle name="Normal 137" xfId="3663" xr:uid="{00000000-0005-0000-0000-0000DA2E0000}"/>
    <cellStyle name="Normal 137 2" xfId="3664" xr:uid="{00000000-0005-0000-0000-0000DB2E0000}"/>
    <cellStyle name="Normal 137 2 2" xfId="15278" xr:uid="{00000000-0005-0000-0000-0000DC2E0000}"/>
    <cellStyle name="Normal 137 2 3" xfId="15279" xr:uid="{00000000-0005-0000-0000-0000DD2E0000}"/>
    <cellStyle name="Normal 137 2 4" xfId="15280" xr:uid="{00000000-0005-0000-0000-0000DE2E0000}"/>
    <cellStyle name="Normal 137 2 5" xfId="15281" xr:uid="{00000000-0005-0000-0000-0000DF2E0000}"/>
    <cellStyle name="Normal 137 3" xfId="3665" xr:uid="{00000000-0005-0000-0000-0000E02E0000}"/>
    <cellStyle name="Normal 137 3 2" xfId="15282" xr:uid="{00000000-0005-0000-0000-0000E12E0000}"/>
    <cellStyle name="Normal 137 3 3" xfId="15283" xr:uid="{00000000-0005-0000-0000-0000E22E0000}"/>
    <cellStyle name="Normal 137 3 4" xfId="15284" xr:uid="{00000000-0005-0000-0000-0000E32E0000}"/>
    <cellStyle name="Normal 137 3 5" xfId="15285" xr:uid="{00000000-0005-0000-0000-0000E42E0000}"/>
    <cellStyle name="Normal 137 4" xfId="3666" xr:uid="{00000000-0005-0000-0000-0000E52E0000}"/>
    <cellStyle name="Normal 137 4 2" xfId="15286" xr:uid="{00000000-0005-0000-0000-0000E62E0000}"/>
    <cellStyle name="Normal 137 4 3" xfId="15287" xr:uid="{00000000-0005-0000-0000-0000E72E0000}"/>
    <cellStyle name="Normal 137 4 4" xfId="15288" xr:uid="{00000000-0005-0000-0000-0000E82E0000}"/>
    <cellStyle name="Normal 137 4 5" xfId="15289" xr:uid="{00000000-0005-0000-0000-0000E92E0000}"/>
    <cellStyle name="Normal 137 5" xfId="15290" xr:uid="{00000000-0005-0000-0000-0000EA2E0000}"/>
    <cellStyle name="Normal 137 6" xfId="15291" xr:uid="{00000000-0005-0000-0000-0000EB2E0000}"/>
    <cellStyle name="Normal 137 7" xfId="15292" xr:uid="{00000000-0005-0000-0000-0000EC2E0000}"/>
    <cellStyle name="Normal 137 8" xfId="15293" xr:uid="{00000000-0005-0000-0000-0000ED2E0000}"/>
    <cellStyle name="Normal 138" xfId="3667" xr:uid="{00000000-0005-0000-0000-0000EE2E0000}"/>
    <cellStyle name="Normal 138 2" xfId="3668" xr:uid="{00000000-0005-0000-0000-0000EF2E0000}"/>
    <cellStyle name="Normal 138 2 2" xfId="15294" xr:uid="{00000000-0005-0000-0000-0000F02E0000}"/>
    <cellStyle name="Normal 138 2 3" xfId="15295" xr:uid="{00000000-0005-0000-0000-0000F12E0000}"/>
    <cellStyle name="Normal 138 2 4" xfId="15296" xr:uid="{00000000-0005-0000-0000-0000F22E0000}"/>
    <cellStyle name="Normal 138 2 5" xfId="15297" xr:uid="{00000000-0005-0000-0000-0000F32E0000}"/>
    <cellStyle name="Normal 138 3" xfId="3669" xr:uid="{00000000-0005-0000-0000-0000F42E0000}"/>
    <cellStyle name="Normal 138 3 2" xfId="15298" xr:uid="{00000000-0005-0000-0000-0000F52E0000}"/>
    <cellStyle name="Normal 138 3 3" xfId="15299" xr:uid="{00000000-0005-0000-0000-0000F62E0000}"/>
    <cellStyle name="Normal 138 3 4" xfId="15300" xr:uid="{00000000-0005-0000-0000-0000F72E0000}"/>
    <cellStyle name="Normal 138 3 5" xfId="15301" xr:uid="{00000000-0005-0000-0000-0000F82E0000}"/>
    <cellStyle name="Normal 138 4" xfId="3670" xr:uid="{00000000-0005-0000-0000-0000F92E0000}"/>
    <cellStyle name="Normal 138 4 2" xfId="15302" xr:uid="{00000000-0005-0000-0000-0000FA2E0000}"/>
    <cellStyle name="Normal 138 4 3" xfId="15303" xr:uid="{00000000-0005-0000-0000-0000FB2E0000}"/>
    <cellStyle name="Normal 138 4 4" xfId="15304" xr:uid="{00000000-0005-0000-0000-0000FC2E0000}"/>
    <cellStyle name="Normal 138 4 5" xfId="15305" xr:uid="{00000000-0005-0000-0000-0000FD2E0000}"/>
    <cellStyle name="Normal 138 5" xfId="15306" xr:uid="{00000000-0005-0000-0000-0000FE2E0000}"/>
    <cellStyle name="Normal 138 6" xfId="15307" xr:uid="{00000000-0005-0000-0000-0000FF2E0000}"/>
    <cellStyle name="Normal 138 7" xfId="15308" xr:uid="{00000000-0005-0000-0000-0000002F0000}"/>
    <cellStyle name="Normal 138 8" xfId="15309" xr:uid="{00000000-0005-0000-0000-0000012F0000}"/>
    <cellStyle name="Normal 139" xfId="3671" xr:uid="{00000000-0005-0000-0000-0000022F0000}"/>
    <cellStyle name="Normal 139 2" xfId="3672" xr:uid="{00000000-0005-0000-0000-0000032F0000}"/>
    <cellStyle name="Normal 139 2 2" xfId="15310" xr:uid="{00000000-0005-0000-0000-0000042F0000}"/>
    <cellStyle name="Normal 139 2 3" xfId="15311" xr:uid="{00000000-0005-0000-0000-0000052F0000}"/>
    <cellStyle name="Normal 139 2 4" xfId="15312" xr:uid="{00000000-0005-0000-0000-0000062F0000}"/>
    <cellStyle name="Normal 139 2 5" xfId="15313" xr:uid="{00000000-0005-0000-0000-0000072F0000}"/>
    <cellStyle name="Normal 139 3" xfId="3673" xr:uid="{00000000-0005-0000-0000-0000082F0000}"/>
    <cellStyle name="Normal 139 3 2" xfId="15314" xr:uid="{00000000-0005-0000-0000-0000092F0000}"/>
    <cellStyle name="Normal 139 3 3" xfId="15315" xr:uid="{00000000-0005-0000-0000-00000A2F0000}"/>
    <cellStyle name="Normal 139 3 4" xfId="15316" xr:uid="{00000000-0005-0000-0000-00000B2F0000}"/>
    <cellStyle name="Normal 139 3 5" xfId="15317" xr:uid="{00000000-0005-0000-0000-00000C2F0000}"/>
    <cellStyle name="Normal 139 4" xfId="3674" xr:uid="{00000000-0005-0000-0000-00000D2F0000}"/>
    <cellStyle name="Normal 139 4 2" xfId="15318" xr:uid="{00000000-0005-0000-0000-00000E2F0000}"/>
    <cellStyle name="Normal 139 4 3" xfId="15319" xr:uid="{00000000-0005-0000-0000-00000F2F0000}"/>
    <cellStyle name="Normal 139 4 4" xfId="15320" xr:uid="{00000000-0005-0000-0000-0000102F0000}"/>
    <cellStyle name="Normal 139 4 5" xfId="15321" xr:uid="{00000000-0005-0000-0000-0000112F0000}"/>
    <cellStyle name="Normal 139 5" xfId="15322" xr:uid="{00000000-0005-0000-0000-0000122F0000}"/>
    <cellStyle name="Normal 139 6" xfId="15323" xr:uid="{00000000-0005-0000-0000-0000132F0000}"/>
    <cellStyle name="Normal 139 7" xfId="15324" xr:uid="{00000000-0005-0000-0000-0000142F0000}"/>
    <cellStyle name="Normal 139 8" xfId="15325" xr:uid="{00000000-0005-0000-0000-0000152F0000}"/>
    <cellStyle name="Normal 14" xfId="1463" xr:uid="{00000000-0005-0000-0000-0000162F0000}"/>
    <cellStyle name="Normal 14 10" xfId="3675" xr:uid="{00000000-0005-0000-0000-0000172F0000}"/>
    <cellStyle name="Normal 14 10 2" xfId="3676" xr:uid="{00000000-0005-0000-0000-0000182F0000}"/>
    <cellStyle name="Normal 14 10 3" xfId="3677" xr:uid="{00000000-0005-0000-0000-0000192F0000}"/>
    <cellStyle name="Normal 14 11" xfId="3678" xr:uid="{00000000-0005-0000-0000-00001A2F0000}"/>
    <cellStyle name="Normal 14 12" xfId="3679" xr:uid="{00000000-0005-0000-0000-00001B2F0000}"/>
    <cellStyle name="Normal 14 13" xfId="3680" xr:uid="{00000000-0005-0000-0000-00001C2F0000}"/>
    <cellStyle name="Normal 14 14" xfId="21502" xr:uid="{00000000-0005-0000-0000-00001D2F0000}"/>
    <cellStyle name="Normal 14 2" xfId="1464" xr:uid="{00000000-0005-0000-0000-00001E2F0000}"/>
    <cellStyle name="Normal 14 2 2" xfId="1465" xr:uid="{00000000-0005-0000-0000-00001F2F0000}"/>
    <cellStyle name="Normal 14 2 2 2" xfId="3681" xr:uid="{00000000-0005-0000-0000-0000202F0000}"/>
    <cellStyle name="Normal 14 2 2 2 2" xfId="15326" xr:uid="{00000000-0005-0000-0000-0000212F0000}"/>
    <cellStyle name="Normal 14 2 2 2 3" xfId="21503" xr:uid="{00000000-0005-0000-0000-0000222F0000}"/>
    <cellStyle name="Normal 14 2 2 2 4" xfId="21504" xr:uid="{00000000-0005-0000-0000-0000232F0000}"/>
    <cellStyle name="Normal 14 2 2 3" xfId="3682" xr:uid="{00000000-0005-0000-0000-0000242F0000}"/>
    <cellStyle name="Normal 14 2 2 3 2" xfId="15327" xr:uid="{00000000-0005-0000-0000-0000252F0000}"/>
    <cellStyle name="Normal 14 2 2 4" xfId="3683" xr:uid="{00000000-0005-0000-0000-0000262F0000}"/>
    <cellStyle name="Normal 14 2 2 4 2" xfId="15328" xr:uid="{00000000-0005-0000-0000-0000272F0000}"/>
    <cellStyle name="Normal 14 2 2 5" xfId="10185" xr:uid="{00000000-0005-0000-0000-0000282F0000}"/>
    <cellStyle name="Normal 14 2 2 5 2" xfId="21505" xr:uid="{00000000-0005-0000-0000-0000292F0000}"/>
    <cellStyle name="Normal 14 2 2 6" xfId="15329" xr:uid="{00000000-0005-0000-0000-00002A2F0000}"/>
    <cellStyle name="Normal 14 2 2 7" xfId="21506" xr:uid="{00000000-0005-0000-0000-00002B2F0000}"/>
    <cellStyle name="Normal 14 2 2 8" xfId="21507" xr:uid="{00000000-0005-0000-0000-00002C2F0000}"/>
    <cellStyle name="Normal 14 2 3" xfId="3684" xr:uid="{00000000-0005-0000-0000-00002D2F0000}"/>
    <cellStyle name="Normal 14 2 3 2" xfId="3685" xr:uid="{00000000-0005-0000-0000-00002E2F0000}"/>
    <cellStyle name="Normal 14 2 3 3" xfId="3686" xr:uid="{00000000-0005-0000-0000-00002F2F0000}"/>
    <cellStyle name="Normal 14 2 3 4" xfId="3687" xr:uid="{00000000-0005-0000-0000-0000302F0000}"/>
    <cellStyle name="Normal 14 2 3 5" xfId="15330" xr:uid="{00000000-0005-0000-0000-0000312F0000}"/>
    <cellStyle name="Normal 14 2 4" xfId="3688" xr:uid="{00000000-0005-0000-0000-0000322F0000}"/>
    <cellStyle name="Normal 14 2 4 2" xfId="3689" xr:uid="{00000000-0005-0000-0000-0000332F0000}"/>
    <cellStyle name="Normal 14 2 4 3" xfId="3690" xr:uid="{00000000-0005-0000-0000-0000342F0000}"/>
    <cellStyle name="Normal 14 2 4 4" xfId="3691" xr:uid="{00000000-0005-0000-0000-0000352F0000}"/>
    <cellStyle name="Normal 14 2 4 5" xfId="15331" xr:uid="{00000000-0005-0000-0000-0000362F0000}"/>
    <cellStyle name="Normal 14 2 5" xfId="3692" xr:uid="{00000000-0005-0000-0000-0000372F0000}"/>
    <cellStyle name="Normal 14 2 5 2" xfId="15332" xr:uid="{00000000-0005-0000-0000-0000382F0000}"/>
    <cellStyle name="Normal 14 2 6" xfId="3693" xr:uid="{00000000-0005-0000-0000-0000392F0000}"/>
    <cellStyle name="Normal 14 2 7" xfId="3694" xr:uid="{00000000-0005-0000-0000-00003A2F0000}"/>
    <cellStyle name="Normal 14 2 8" xfId="21508" xr:uid="{00000000-0005-0000-0000-00003B2F0000}"/>
    <cellStyle name="Normal 14 3" xfId="1466" xr:uid="{00000000-0005-0000-0000-00003C2F0000}"/>
    <cellStyle name="Normal 14 3 10" xfId="21509" xr:uid="{00000000-0005-0000-0000-00003D2F0000}"/>
    <cellStyle name="Normal 14 3 2" xfId="1467" xr:uid="{00000000-0005-0000-0000-00003E2F0000}"/>
    <cellStyle name="Normal 14 3 2 2" xfId="15333" xr:uid="{00000000-0005-0000-0000-00003F2F0000}"/>
    <cellStyle name="Normal 14 3 2 2 2" xfId="15334" xr:uid="{00000000-0005-0000-0000-0000402F0000}"/>
    <cellStyle name="Normal 14 3 2 2 3" xfId="15335" xr:uid="{00000000-0005-0000-0000-0000412F0000}"/>
    <cellStyle name="Normal 14 3 2 2 4" xfId="15336" xr:uid="{00000000-0005-0000-0000-0000422F0000}"/>
    <cellStyle name="Normal 14 3 2 2 5" xfId="15337" xr:uid="{00000000-0005-0000-0000-0000432F0000}"/>
    <cellStyle name="Normal 14 3 2 2 6" xfId="15338" xr:uid="{00000000-0005-0000-0000-0000442F0000}"/>
    <cellStyle name="Normal 14 3 2 2 7" xfId="15339" xr:uid="{00000000-0005-0000-0000-0000452F0000}"/>
    <cellStyle name="Normal 14 3 2 2 8" xfId="15340" xr:uid="{00000000-0005-0000-0000-0000462F0000}"/>
    <cellStyle name="Normal 14 3 2 3" xfId="15341" xr:uid="{00000000-0005-0000-0000-0000472F0000}"/>
    <cellStyle name="Normal 14 3 2 4" xfId="15342" xr:uid="{00000000-0005-0000-0000-0000482F0000}"/>
    <cellStyle name="Normal 14 3 2 5" xfId="21510" xr:uid="{00000000-0005-0000-0000-0000492F0000}"/>
    <cellStyle name="Normal 14 3 2 6" xfId="21511" xr:uid="{00000000-0005-0000-0000-00004A2F0000}"/>
    <cellStyle name="Normal 14 3 2 7" xfId="21512" xr:uid="{00000000-0005-0000-0000-00004B2F0000}"/>
    <cellStyle name="Normal 14 3 2 8" xfId="21513" xr:uid="{00000000-0005-0000-0000-00004C2F0000}"/>
    <cellStyle name="Normal 14 3 3" xfId="1468" xr:uid="{00000000-0005-0000-0000-00004D2F0000}"/>
    <cellStyle name="Normal 14 3 3 2" xfId="15343" xr:uid="{00000000-0005-0000-0000-00004E2F0000}"/>
    <cellStyle name="Normal 14 3 3 3" xfId="21514" xr:uid="{00000000-0005-0000-0000-00004F2F0000}"/>
    <cellStyle name="Normal 14 3 3 4" xfId="21515" xr:uid="{00000000-0005-0000-0000-0000502F0000}"/>
    <cellStyle name="Normal 14 3 4" xfId="10186" xr:uid="{00000000-0005-0000-0000-0000512F0000}"/>
    <cellStyle name="Normal 14 3 4 2" xfId="21516" xr:uid="{00000000-0005-0000-0000-0000522F0000}"/>
    <cellStyle name="Normal 14 3 4 3" xfId="21517" xr:uid="{00000000-0005-0000-0000-0000532F0000}"/>
    <cellStyle name="Normal 14 3 4 4" xfId="21518" xr:uid="{00000000-0005-0000-0000-0000542F0000}"/>
    <cellStyle name="Normal 14 3 5" xfId="10187" xr:uid="{00000000-0005-0000-0000-0000552F0000}"/>
    <cellStyle name="Normal 14 3 5 2" xfId="21519" xr:uid="{00000000-0005-0000-0000-0000562F0000}"/>
    <cellStyle name="Normal 14 3 5 3" xfId="21520" xr:uid="{00000000-0005-0000-0000-0000572F0000}"/>
    <cellStyle name="Normal 14 3 5 4" xfId="21521" xr:uid="{00000000-0005-0000-0000-0000582F0000}"/>
    <cellStyle name="Normal 14 3 6" xfId="15344" xr:uid="{00000000-0005-0000-0000-0000592F0000}"/>
    <cellStyle name="Normal 14 3 6 2" xfId="15345" xr:uid="{00000000-0005-0000-0000-00005A2F0000}"/>
    <cellStyle name="Normal 14 3 6 3" xfId="15346" xr:uid="{00000000-0005-0000-0000-00005B2F0000}"/>
    <cellStyle name="Normal 14 3 6 4" xfId="15347" xr:uid="{00000000-0005-0000-0000-00005C2F0000}"/>
    <cellStyle name="Normal 14 3 6 5" xfId="15348" xr:uid="{00000000-0005-0000-0000-00005D2F0000}"/>
    <cellStyle name="Normal 14 3 7" xfId="21522" xr:uid="{00000000-0005-0000-0000-00005E2F0000}"/>
    <cellStyle name="Normal 14 3 8" xfId="21523" xr:uid="{00000000-0005-0000-0000-00005F2F0000}"/>
    <cellStyle name="Normal 14 3 9" xfId="21524" xr:uid="{00000000-0005-0000-0000-0000602F0000}"/>
    <cellStyle name="Normal 14 4" xfId="1469" xr:uid="{00000000-0005-0000-0000-0000612F0000}"/>
    <cellStyle name="Normal 14 4 10" xfId="15349" xr:uid="{00000000-0005-0000-0000-0000622F0000}"/>
    <cellStyle name="Normal 14 4 11" xfId="15350" xr:uid="{00000000-0005-0000-0000-0000632F0000}"/>
    <cellStyle name="Normal 14 4 12" xfId="15351" xr:uid="{00000000-0005-0000-0000-0000642F0000}"/>
    <cellStyle name="Normal 14 4 13" xfId="15352" xr:uid="{00000000-0005-0000-0000-0000652F0000}"/>
    <cellStyle name="Normal 14 4 14" xfId="15353" xr:uid="{00000000-0005-0000-0000-0000662F0000}"/>
    <cellStyle name="Normal 14 4 15" xfId="15354" xr:uid="{00000000-0005-0000-0000-0000672F0000}"/>
    <cellStyle name="Normal 14 4 16" xfId="15355" xr:uid="{00000000-0005-0000-0000-0000682F0000}"/>
    <cellStyle name="Normal 14 4 17" xfId="15356" xr:uid="{00000000-0005-0000-0000-0000692F0000}"/>
    <cellStyle name="Normal 14 4 18" xfId="15357" xr:uid="{00000000-0005-0000-0000-00006A2F0000}"/>
    <cellStyle name="Normal 14 4 19" xfId="15358" xr:uid="{00000000-0005-0000-0000-00006B2F0000}"/>
    <cellStyle name="Normal 14 4 2" xfId="3695" xr:uid="{00000000-0005-0000-0000-00006C2F0000}"/>
    <cellStyle name="Normal 14 4 2 2" xfId="3696" xr:uid="{00000000-0005-0000-0000-00006D2F0000}"/>
    <cellStyle name="Normal 14 4 2 2 2" xfId="3697" xr:uid="{00000000-0005-0000-0000-00006E2F0000}"/>
    <cellStyle name="Normal 14 4 2 2 3" xfId="3698" xr:uid="{00000000-0005-0000-0000-00006F2F0000}"/>
    <cellStyle name="Normal 14 4 2 3" xfId="3699" xr:uid="{00000000-0005-0000-0000-0000702F0000}"/>
    <cellStyle name="Normal 14 4 2 3 2" xfId="3700" xr:uid="{00000000-0005-0000-0000-0000712F0000}"/>
    <cellStyle name="Normal 14 4 2 3 3" xfId="3701" xr:uid="{00000000-0005-0000-0000-0000722F0000}"/>
    <cellStyle name="Normal 14 4 2 4" xfId="3702" xr:uid="{00000000-0005-0000-0000-0000732F0000}"/>
    <cellStyle name="Normal 14 4 2 4 2" xfId="3703" xr:uid="{00000000-0005-0000-0000-0000742F0000}"/>
    <cellStyle name="Normal 14 4 2 4 3" xfId="3704" xr:uid="{00000000-0005-0000-0000-0000752F0000}"/>
    <cellStyle name="Normal 14 4 2 5" xfId="3705" xr:uid="{00000000-0005-0000-0000-0000762F0000}"/>
    <cellStyle name="Normal 14 4 2 6" xfId="3706" xr:uid="{00000000-0005-0000-0000-0000772F0000}"/>
    <cellStyle name="Normal 14 4 2 7" xfId="3707" xr:uid="{00000000-0005-0000-0000-0000782F0000}"/>
    <cellStyle name="Normal 14 4 2 8" xfId="15359" xr:uid="{00000000-0005-0000-0000-0000792F0000}"/>
    <cellStyle name="Normal 14 4 2 9" xfId="15360" xr:uid="{00000000-0005-0000-0000-00007A2F0000}"/>
    <cellStyle name="Normal 14 4 20" xfId="15361" xr:uid="{00000000-0005-0000-0000-00007B2F0000}"/>
    <cellStyle name="Normal 14 4 21" xfId="15362" xr:uid="{00000000-0005-0000-0000-00007C2F0000}"/>
    <cellStyle name="Normal 14 4 22" xfId="21525" xr:uid="{00000000-0005-0000-0000-00007D2F0000}"/>
    <cellStyle name="Normal 14 4 23" xfId="21526" xr:uid="{00000000-0005-0000-0000-00007E2F0000}"/>
    <cellStyle name="Normal 14 4 24" xfId="21527" xr:uid="{00000000-0005-0000-0000-00007F2F0000}"/>
    <cellStyle name="Normal 14 4 3" xfId="3708" xr:uid="{00000000-0005-0000-0000-0000802F0000}"/>
    <cellStyle name="Normal 14 4 3 2" xfId="3709" xr:uid="{00000000-0005-0000-0000-0000812F0000}"/>
    <cellStyle name="Normal 14 4 3 3" xfId="3710" xr:uid="{00000000-0005-0000-0000-0000822F0000}"/>
    <cellStyle name="Normal 14 4 4" xfId="3711" xr:uid="{00000000-0005-0000-0000-0000832F0000}"/>
    <cellStyle name="Normal 14 4 4 2" xfId="3712" xr:uid="{00000000-0005-0000-0000-0000842F0000}"/>
    <cellStyle name="Normal 14 4 4 3" xfId="3713" xr:uid="{00000000-0005-0000-0000-0000852F0000}"/>
    <cellStyle name="Normal 14 4 5" xfId="3714" xr:uid="{00000000-0005-0000-0000-0000862F0000}"/>
    <cellStyle name="Normal 14 4 5 2" xfId="3715" xr:uid="{00000000-0005-0000-0000-0000872F0000}"/>
    <cellStyle name="Normal 14 4 5 3" xfId="3716" xr:uid="{00000000-0005-0000-0000-0000882F0000}"/>
    <cellStyle name="Normal 14 4 6" xfId="3717" xr:uid="{00000000-0005-0000-0000-0000892F0000}"/>
    <cellStyle name="Normal 14 4 7" xfId="3718" xr:uid="{00000000-0005-0000-0000-00008A2F0000}"/>
    <cellStyle name="Normal 14 4 8" xfId="3719" xr:uid="{00000000-0005-0000-0000-00008B2F0000}"/>
    <cellStyle name="Normal 14 4 9" xfId="15363" xr:uid="{00000000-0005-0000-0000-00008C2F0000}"/>
    <cellStyle name="Normal 14 5" xfId="3720" xr:uid="{00000000-0005-0000-0000-00008D2F0000}"/>
    <cellStyle name="Normal 14 5 2" xfId="3721" xr:uid="{00000000-0005-0000-0000-00008E2F0000}"/>
    <cellStyle name="Normal 14 5 2 2" xfId="3722" xr:uid="{00000000-0005-0000-0000-00008F2F0000}"/>
    <cellStyle name="Normal 14 5 2 2 2" xfId="3723" xr:uid="{00000000-0005-0000-0000-0000902F0000}"/>
    <cellStyle name="Normal 14 5 2 2 3" xfId="3724" xr:uid="{00000000-0005-0000-0000-0000912F0000}"/>
    <cellStyle name="Normal 14 5 2 3" xfId="3725" xr:uid="{00000000-0005-0000-0000-0000922F0000}"/>
    <cellStyle name="Normal 14 5 2 3 2" xfId="3726" xr:uid="{00000000-0005-0000-0000-0000932F0000}"/>
    <cellStyle name="Normal 14 5 2 3 3" xfId="3727" xr:uid="{00000000-0005-0000-0000-0000942F0000}"/>
    <cellStyle name="Normal 14 5 2 4" xfId="3728" xr:uid="{00000000-0005-0000-0000-0000952F0000}"/>
    <cellStyle name="Normal 14 5 2 4 2" xfId="3729" xr:uid="{00000000-0005-0000-0000-0000962F0000}"/>
    <cellStyle name="Normal 14 5 2 4 3" xfId="3730" xr:uid="{00000000-0005-0000-0000-0000972F0000}"/>
    <cellStyle name="Normal 14 5 2 5" xfId="3731" xr:uid="{00000000-0005-0000-0000-0000982F0000}"/>
    <cellStyle name="Normal 14 5 2 6" xfId="3732" xr:uid="{00000000-0005-0000-0000-0000992F0000}"/>
    <cellStyle name="Normal 14 5 2 7" xfId="3733" xr:uid="{00000000-0005-0000-0000-00009A2F0000}"/>
    <cellStyle name="Normal 14 5 3" xfId="3734" xr:uid="{00000000-0005-0000-0000-00009B2F0000}"/>
    <cellStyle name="Normal 14 5 3 2" xfId="3735" xr:uid="{00000000-0005-0000-0000-00009C2F0000}"/>
    <cellStyle name="Normal 14 5 3 3" xfId="3736" xr:uid="{00000000-0005-0000-0000-00009D2F0000}"/>
    <cellStyle name="Normal 14 5 4" xfId="3737" xr:uid="{00000000-0005-0000-0000-00009E2F0000}"/>
    <cellStyle name="Normal 14 5 4 2" xfId="3738" xr:uid="{00000000-0005-0000-0000-00009F2F0000}"/>
    <cellStyle name="Normal 14 5 4 3" xfId="3739" xr:uid="{00000000-0005-0000-0000-0000A02F0000}"/>
    <cellStyle name="Normal 14 5 5" xfId="3740" xr:uid="{00000000-0005-0000-0000-0000A12F0000}"/>
    <cellStyle name="Normal 14 5 5 2" xfId="3741" xr:uid="{00000000-0005-0000-0000-0000A22F0000}"/>
    <cellStyle name="Normal 14 5 5 3" xfId="3742" xr:uid="{00000000-0005-0000-0000-0000A32F0000}"/>
    <cellStyle name="Normal 14 5 6" xfId="3743" xr:uid="{00000000-0005-0000-0000-0000A42F0000}"/>
    <cellStyle name="Normal 14 5 7" xfId="3744" xr:uid="{00000000-0005-0000-0000-0000A52F0000}"/>
    <cellStyle name="Normal 14 5 8" xfId="3745" xr:uid="{00000000-0005-0000-0000-0000A62F0000}"/>
    <cellStyle name="Normal 14 6" xfId="3746" xr:uid="{00000000-0005-0000-0000-0000A72F0000}"/>
    <cellStyle name="Normal 14 6 2" xfId="3747" xr:uid="{00000000-0005-0000-0000-0000A82F0000}"/>
    <cellStyle name="Normal 14 6 2 2" xfId="3748" xr:uid="{00000000-0005-0000-0000-0000A92F0000}"/>
    <cellStyle name="Normal 14 6 2 3" xfId="3749" xr:uid="{00000000-0005-0000-0000-0000AA2F0000}"/>
    <cellStyle name="Normal 14 6 3" xfId="3750" xr:uid="{00000000-0005-0000-0000-0000AB2F0000}"/>
    <cellStyle name="Normal 14 6 3 2" xfId="3751" xr:uid="{00000000-0005-0000-0000-0000AC2F0000}"/>
    <cellStyle name="Normal 14 6 3 3" xfId="3752" xr:uid="{00000000-0005-0000-0000-0000AD2F0000}"/>
    <cellStyle name="Normal 14 6 4" xfId="3753" xr:uid="{00000000-0005-0000-0000-0000AE2F0000}"/>
    <cellStyle name="Normal 14 6 4 2" xfId="3754" xr:uid="{00000000-0005-0000-0000-0000AF2F0000}"/>
    <cellStyle name="Normal 14 6 4 3" xfId="3755" xr:uid="{00000000-0005-0000-0000-0000B02F0000}"/>
    <cellStyle name="Normal 14 6 5" xfId="3756" xr:uid="{00000000-0005-0000-0000-0000B12F0000}"/>
    <cellStyle name="Normal 14 6 6" xfId="3757" xr:uid="{00000000-0005-0000-0000-0000B22F0000}"/>
    <cellStyle name="Normal 14 6 7" xfId="3758" xr:uid="{00000000-0005-0000-0000-0000B32F0000}"/>
    <cellStyle name="Normal 14 7" xfId="3759" xr:uid="{00000000-0005-0000-0000-0000B42F0000}"/>
    <cellStyle name="Normal 14 7 2" xfId="3760" xr:uid="{00000000-0005-0000-0000-0000B52F0000}"/>
    <cellStyle name="Normal 14 7 3" xfId="3761" xr:uid="{00000000-0005-0000-0000-0000B62F0000}"/>
    <cellStyle name="Normal 14 8" xfId="3762" xr:uid="{00000000-0005-0000-0000-0000B72F0000}"/>
    <cellStyle name="Normal 14 8 2" xfId="3763" xr:uid="{00000000-0005-0000-0000-0000B82F0000}"/>
    <cellStyle name="Normal 14 8 3" xfId="3764" xr:uid="{00000000-0005-0000-0000-0000B92F0000}"/>
    <cellStyle name="Normal 14 9" xfId="3765" xr:uid="{00000000-0005-0000-0000-0000BA2F0000}"/>
    <cellStyle name="Normal 14 9 2" xfId="3766" xr:uid="{00000000-0005-0000-0000-0000BB2F0000}"/>
    <cellStyle name="Normal 14 9 3" xfId="3767" xr:uid="{00000000-0005-0000-0000-0000BC2F0000}"/>
    <cellStyle name="Normal 14_Sheet2" xfId="10188" xr:uid="{00000000-0005-0000-0000-0000BD2F0000}"/>
    <cellStyle name="Normal 140" xfId="3768" xr:uid="{00000000-0005-0000-0000-0000BE2F0000}"/>
    <cellStyle name="Normal 140 2" xfId="3769" xr:uid="{00000000-0005-0000-0000-0000BF2F0000}"/>
    <cellStyle name="Normal 140 2 2" xfId="15364" xr:uid="{00000000-0005-0000-0000-0000C02F0000}"/>
    <cellStyle name="Normal 140 2 3" xfId="15365" xr:uid="{00000000-0005-0000-0000-0000C12F0000}"/>
    <cellStyle name="Normal 140 2 4" xfId="15366" xr:uid="{00000000-0005-0000-0000-0000C22F0000}"/>
    <cellStyle name="Normal 140 2 5" xfId="15367" xr:uid="{00000000-0005-0000-0000-0000C32F0000}"/>
    <cellStyle name="Normal 140 3" xfId="3770" xr:uid="{00000000-0005-0000-0000-0000C42F0000}"/>
    <cellStyle name="Normal 140 3 2" xfId="15368" xr:uid="{00000000-0005-0000-0000-0000C52F0000}"/>
    <cellStyle name="Normal 140 3 3" xfId="15369" xr:uid="{00000000-0005-0000-0000-0000C62F0000}"/>
    <cellStyle name="Normal 140 3 4" xfId="15370" xr:uid="{00000000-0005-0000-0000-0000C72F0000}"/>
    <cellStyle name="Normal 140 3 5" xfId="15371" xr:uid="{00000000-0005-0000-0000-0000C82F0000}"/>
    <cellStyle name="Normal 140 4" xfId="3771" xr:uid="{00000000-0005-0000-0000-0000C92F0000}"/>
    <cellStyle name="Normal 140 4 2" xfId="15372" xr:uid="{00000000-0005-0000-0000-0000CA2F0000}"/>
    <cellStyle name="Normal 140 4 3" xfId="15373" xr:uid="{00000000-0005-0000-0000-0000CB2F0000}"/>
    <cellStyle name="Normal 140 4 4" xfId="15374" xr:uid="{00000000-0005-0000-0000-0000CC2F0000}"/>
    <cellStyle name="Normal 140 4 5" xfId="15375" xr:uid="{00000000-0005-0000-0000-0000CD2F0000}"/>
    <cellStyle name="Normal 140 5" xfId="15376" xr:uid="{00000000-0005-0000-0000-0000CE2F0000}"/>
    <cellStyle name="Normal 140 6" xfId="15377" xr:uid="{00000000-0005-0000-0000-0000CF2F0000}"/>
    <cellStyle name="Normal 140 7" xfId="15378" xr:uid="{00000000-0005-0000-0000-0000D02F0000}"/>
    <cellStyle name="Normal 140 8" xfId="15379" xr:uid="{00000000-0005-0000-0000-0000D12F0000}"/>
    <cellStyle name="Normal 141" xfId="3772" xr:uid="{00000000-0005-0000-0000-0000D22F0000}"/>
    <cellStyle name="Normal 141 2" xfId="3773" xr:uid="{00000000-0005-0000-0000-0000D32F0000}"/>
    <cellStyle name="Normal 141 2 2" xfId="15380" xr:uid="{00000000-0005-0000-0000-0000D42F0000}"/>
    <cellStyle name="Normal 141 2 3" xfId="15381" xr:uid="{00000000-0005-0000-0000-0000D52F0000}"/>
    <cellStyle name="Normal 141 2 4" xfId="15382" xr:uid="{00000000-0005-0000-0000-0000D62F0000}"/>
    <cellStyle name="Normal 141 2 5" xfId="15383" xr:uid="{00000000-0005-0000-0000-0000D72F0000}"/>
    <cellStyle name="Normal 141 3" xfId="3774" xr:uid="{00000000-0005-0000-0000-0000D82F0000}"/>
    <cellStyle name="Normal 141 3 2" xfId="15384" xr:uid="{00000000-0005-0000-0000-0000D92F0000}"/>
    <cellStyle name="Normal 141 3 3" xfId="15385" xr:uid="{00000000-0005-0000-0000-0000DA2F0000}"/>
    <cellStyle name="Normal 141 3 4" xfId="15386" xr:uid="{00000000-0005-0000-0000-0000DB2F0000}"/>
    <cellStyle name="Normal 141 3 5" xfId="15387" xr:uid="{00000000-0005-0000-0000-0000DC2F0000}"/>
    <cellStyle name="Normal 141 4" xfId="3775" xr:uid="{00000000-0005-0000-0000-0000DD2F0000}"/>
    <cellStyle name="Normal 141 4 2" xfId="15388" xr:uid="{00000000-0005-0000-0000-0000DE2F0000}"/>
    <cellStyle name="Normal 141 4 3" xfId="15389" xr:uid="{00000000-0005-0000-0000-0000DF2F0000}"/>
    <cellStyle name="Normal 141 4 4" xfId="15390" xr:uid="{00000000-0005-0000-0000-0000E02F0000}"/>
    <cellStyle name="Normal 141 4 5" xfId="15391" xr:uid="{00000000-0005-0000-0000-0000E12F0000}"/>
    <cellStyle name="Normal 141 5" xfId="15392" xr:uid="{00000000-0005-0000-0000-0000E22F0000}"/>
    <cellStyle name="Normal 141 6" xfId="15393" xr:uid="{00000000-0005-0000-0000-0000E32F0000}"/>
    <cellStyle name="Normal 141 7" xfId="15394" xr:uid="{00000000-0005-0000-0000-0000E42F0000}"/>
    <cellStyle name="Normal 141 8" xfId="15395" xr:uid="{00000000-0005-0000-0000-0000E52F0000}"/>
    <cellStyle name="Normal 142" xfId="3776" xr:uid="{00000000-0005-0000-0000-0000E62F0000}"/>
    <cellStyle name="Normal 142 2" xfId="3777" xr:uid="{00000000-0005-0000-0000-0000E72F0000}"/>
    <cellStyle name="Normal 142 2 2" xfId="15396" xr:uid="{00000000-0005-0000-0000-0000E82F0000}"/>
    <cellStyle name="Normal 142 2 3" xfId="15397" xr:uid="{00000000-0005-0000-0000-0000E92F0000}"/>
    <cellStyle name="Normal 142 2 4" xfId="15398" xr:uid="{00000000-0005-0000-0000-0000EA2F0000}"/>
    <cellStyle name="Normal 142 2 5" xfId="15399" xr:uid="{00000000-0005-0000-0000-0000EB2F0000}"/>
    <cellStyle name="Normal 142 3" xfId="3778" xr:uid="{00000000-0005-0000-0000-0000EC2F0000}"/>
    <cellStyle name="Normal 142 3 2" xfId="15400" xr:uid="{00000000-0005-0000-0000-0000ED2F0000}"/>
    <cellStyle name="Normal 142 3 3" xfId="15401" xr:uid="{00000000-0005-0000-0000-0000EE2F0000}"/>
    <cellStyle name="Normal 142 3 4" xfId="15402" xr:uid="{00000000-0005-0000-0000-0000EF2F0000}"/>
    <cellStyle name="Normal 142 3 5" xfId="15403" xr:uid="{00000000-0005-0000-0000-0000F02F0000}"/>
    <cellStyle name="Normal 142 4" xfId="3779" xr:uid="{00000000-0005-0000-0000-0000F12F0000}"/>
    <cellStyle name="Normal 142 4 2" xfId="15404" xr:uid="{00000000-0005-0000-0000-0000F22F0000}"/>
    <cellStyle name="Normal 142 4 3" xfId="15405" xr:uid="{00000000-0005-0000-0000-0000F32F0000}"/>
    <cellStyle name="Normal 142 4 4" xfId="15406" xr:uid="{00000000-0005-0000-0000-0000F42F0000}"/>
    <cellStyle name="Normal 142 4 5" xfId="15407" xr:uid="{00000000-0005-0000-0000-0000F52F0000}"/>
    <cellStyle name="Normal 142 5" xfId="15408" xr:uid="{00000000-0005-0000-0000-0000F62F0000}"/>
    <cellStyle name="Normal 142 6" xfId="15409" xr:uid="{00000000-0005-0000-0000-0000F72F0000}"/>
    <cellStyle name="Normal 142 7" xfId="15410" xr:uid="{00000000-0005-0000-0000-0000F82F0000}"/>
    <cellStyle name="Normal 142 8" xfId="15411" xr:uid="{00000000-0005-0000-0000-0000F92F0000}"/>
    <cellStyle name="Normal 143" xfId="3780" xr:uid="{00000000-0005-0000-0000-0000FA2F0000}"/>
    <cellStyle name="Normal 143 2" xfId="3781" xr:uid="{00000000-0005-0000-0000-0000FB2F0000}"/>
    <cellStyle name="Normal 143 2 2" xfId="15412" xr:uid="{00000000-0005-0000-0000-0000FC2F0000}"/>
    <cellStyle name="Normal 143 2 3" xfId="15413" xr:uid="{00000000-0005-0000-0000-0000FD2F0000}"/>
    <cellStyle name="Normal 143 2 4" xfId="15414" xr:uid="{00000000-0005-0000-0000-0000FE2F0000}"/>
    <cellStyle name="Normal 143 2 5" xfId="15415" xr:uid="{00000000-0005-0000-0000-0000FF2F0000}"/>
    <cellStyle name="Normal 143 3" xfId="3782" xr:uid="{00000000-0005-0000-0000-000000300000}"/>
    <cellStyle name="Normal 143 3 2" xfId="15416" xr:uid="{00000000-0005-0000-0000-000001300000}"/>
    <cellStyle name="Normal 143 3 3" xfId="15417" xr:uid="{00000000-0005-0000-0000-000002300000}"/>
    <cellStyle name="Normal 143 3 4" xfId="15418" xr:uid="{00000000-0005-0000-0000-000003300000}"/>
    <cellStyle name="Normal 143 3 5" xfId="15419" xr:uid="{00000000-0005-0000-0000-000004300000}"/>
    <cellStyle name="Normal 143 4" xfId="3783" xr:uid="{00000000-0005-0000-0000-000005300000}"/>
    <cellStyle name="Normal 143 4 2" xfId="15420" xr:uid="{00000000-0005-0000-0000-000006300000}"/>
    <cellStyle name="Normal 143 4 3" xfId="15421" xr:uid="{00000000-0005-0000-0000-000007300000}"/>
    <cellStyle name="Normal 143 4 4" xfId="15422" xr:uid="{00000000-0005-0000-0000-000008300000}"/>
    <cellStyle name="Normal 143 4 5" xfId="15423" xr:uid="{00000000-0005-0000-0000-000009300000}"/>
    <cellStyle name="Normal 143 5" xfId="15424" xr:uid="{00000000-0005-0000-0000-00000A300000}"/>
    <cellStyle name="Normal 143 6" xfId="15425" xr:uid="{00000000-0005-0000-0000-00000B300000}"/>
    <cellStyle name="Normal 143 7" xfId="15426" xr:uid="{00000000-0005-0000-0000-00000C300000}"/>
    <cellStyle name="Normal 143 8" xfId="15427" xr:uid="{00000000-0005-0000-0000-00000D300000}"/>
    <cellStyle name="Normal 144" xfId="3784" xr:uid="{00000000-0005-0000-0000-00000E300000}"/>
    <cellStyle name="Normal 144 2" xfId="3785" xr:uid="{00000000-0005-0000-0000-00000F300000}"/>
    <cellStyle name="Normal 144 2 2" xfId="3786" xr:uid="{00000000-0005-0000-0000-000010300000}"/>
    <cellStyle name="Normal 144 2 3" xfId="3787" xr:uid="{00000000-0005-0000-0000-000011300000}"/>
    <cellStyle name="Normal 144 3" xfId="3788" xr:uid="{00000000-0005-0000-0000-000012300000}"/>
    <cellStyle name="Normal 144 3 2" xfId="3789" xr:uid="{00000000-0005-0000-0000-000013300000}"/>
    <cellStyle name="Normal 144 3 3" xfId="3790" xr:uid="{00000000-0005-0000-0000-000014300000}"/>
    <cellStyle name="Normal 144 4" xfId="3791" xr:uid="{00000000-0005-0000-0000-000015300000}"/>
    <cellStyle name="Normal 144 4 2" xfId="3792" xr:uid="{00000000-0005-0000-0000-000016300000}"/>
    <cellStyle name="Normal 144 4 3" xfId="3793" xr:uid="{00000000-0005-0000-0000-000017300000}"/>
    <cellStyle name="Normal 144 5" xfId="3794" xr:uid="{00000000-0005-0000-0000-000018300000}"/>
    <cellStyle name="Normal 144 6" xfId="3795" xr:uid="{00000000-0005-0000-0000-000019300000}"/>
    <cellStyle name="Normal 144 7" xfId="3796" xr:uid="{00000000-0005-0000-0000-00001A300000}"/>
    <cellStyle name="Normal 145" xfId="3797" xr:uid="{00000000-0005-0000-0000-00001B300000}"/>
    <cellStyle name="Normal 145 2" xfId="3798" xr:uid="{00000000-0005-0000-0000-00001C300000}"/>
    <cellStyle name="Normal 145 2 2" xfId="3799" xr:uid="{00000000-0005-0000-0000-00001D300000}"/>
    <cellStyle name="Normal 145 2 3" xfId="3800" xr:uid="{00000000-0005-0000-0000-00001E300000}"/>
    <cellStyle name="Normal 145 3" xfId="3801" xr:uid="{00000000-0005-0000-0000-00001F300000}"/>
    <cellStyle name="Normal 145 3 2" xfId="3802" xr:uid="{00000000-0005-0000-0000-000020300000}"/>
    <cellStyle name="Normal 145 3 3" xfId="3803" xr:uid="{00000000-0005-0000-0000-000021300000}"/>
    <cellStyle name="Normal 145 4" xfId="3804" xr:uid="{00000000-0005-0000-0000-000022300000}"/>
    <cellStyle name="Normal 145 4 2" xfId="3805" xr:uid="{00000000-0005-0000-0000-000023300000}"/>
    <cellStyle name="Normal 145 4 2 2" xfId="15428" xr:uid="{00000000-0005-0000-0000-000024300000}"/>
    <cellStyle name="Normal 145 4 2 3" xfId="15429" xr:uid="{00000000-0005-0000-0000-000025300000}"/>
    <cellStyle name="Normal 145 4 2 4" xfId="15430" xr:uid="{00000000-0005-0000-0000-000026300000}"/>
    <cellStyle name="Normal 145 4 2 5" xfId="15431" xr:uid="{00000000-0005-0000-0000-000027300000}"/>
    <cellStyle name="Normal 145 4 3" xfId="3806" xr:uid="{00000000-0005-0000-0000-000028300000}"/>
    <cellStyle name="Normal 145 4 3 2" xfId="15432" xr:uid="{00000000-0005-0000-0000-000029300000}"/>
    <cellStyle name="Normal 145 4 3 3" xfId="15433" xr:uid="{00000000-0005-0000-0000-00002A300000}"/>
    <cellStyle name="Normal 145 4 3 4" xfId="15434" xr:uid="{00000000-0005-0000-0000-00002B300000}"/>
    <cellStyle name="Normal 145 4 3 5" xfId="15435" xr:uid="{00000000-0005-0000-0000-00002C300000}"/>
    <cellStyle name="Normal 145 4 4" xfId="3807" xr:uid="{00000000-0005-0000-0000-00002D300000}"/>
    <cellStyle name="Normal 145 4 4 2" xfId="15436" xr:uid="{00000000-0005-0000-0000-00002E300000}"/>
    <cellStyle name="Normal 145 4 4 3" xfId="15437" xr:uid="{00000000-0005-0000-0000-00002F300000}"/>
    <cellStyle name="Normal 145 4 4 4" xfId="15438" xr:uid="{00000000-0005-0000-0000-000030300000}"/>
    <cellStyle name="Normal 145 4 4 5" xfId="15439" xr:uid="{00000000-0005-0000-0000-000031300000}"/>
    <cellStyle name="Normal 145 4 5" xfId="15440" xr:uid="{00000000-0005-0000-0000-000032300000}"/>
    <cellStyle name="Normal 145 4 6" xfId="15441" xr:uid="{00000000-0005-0000-0000-000033300000}"/>
    <cellStyle name="Normal 145 4 7" xfId="15442" xr:uid="{00000000-0005-0000-0000-000034300000}"/>
    <cellStyle name="Normal 145 4 8" xfId="15443" xr:uid="{00000000-0005-0000-0000-000035300000}"/>
    <cellStyle name="Normal 145 5" xfId="3808" xr:uid="{00000000-0005-0000-0000-000036300000}"/>
    <cellStyle name="Normal 145 6" xfId="3809" xr:uid="{00000000-0005-0000-0000-000037300000}"/>
    <cellStyle name="Normal 145 7" xfId="3810" xr:uid="{00000000-0005-0000-0000-000038300000}"/>
    <cellStyle name="Normal 145 8" xfId="3811" xr:uid="{00000000-0005-0000-0000-000039300000}"/>
    <cellStyle name="Normal 146" xfId="3812" xr:uid="{00000000-0005-0000-0000-00003A300000}"/>
    <cellStyle name="Normal 146 2" xfId="3813" xr:uid="{00000000-0005-0000-0000-00003B300000}"/>
    <cellStyle name="Normal 146 2 2" xfId="3814" xr:uid="{00000000-0005-0000-0000-00003C300000}"/>
    <cellStyle name="Normal 146 2 3" xfId="3815" xr:uid="{00000000-0005-0000-0000-00003D300000}"/>
    <cellStyle name="Normal 146 3" xfId="3816" xr:uid="{00000000-0005-0000-0000-00003E300000}"/>
    <cellStyle name="Normal 146 3 2" xfId="3817" xr:uid="{00000000-0005-0000-0000-00003F300000}"/>
    <cellStyle name="Normal 146 3 3" xfId="3818" xr:uid="{00000000-0005-0000-0000-000040300000}"/>
    <cellStyle name="Normal 146 4" xfId="3819" xr:uid="{00000000-0005-0000-0000-000041300000}"/>
    <cellStyle name="Normal 146 4 2" xfId="3820" xr:uid="{00000000-0005-0000-0000-000042300000}"/>
    <cellStyle name="Normal 146 4 2 2" xfId="15444" xr:uid="{00000000-0005-0000-0000-000043300000}"/>
    <cellStyle name="Normal 146 4 2 3" xfId="15445" xr:uid="{00000000-0005-0000-0000-000044300000}"/>
    <cellStyle name="Normal 146 4 2 4" xfId="15446" xr:uid="{00000000-0005-0000-0000-000045300000}"/>
    <cellStyle name="Normal 146 4 2 5" xfId="15447" xr:uid="{00000000-0005-0000-0000-000046300000}"/>
    <cellStyle name="Normal 146 4 3" xfId="3821" xr:uid="{00000000-0005-0000-0000-000047300000}"/>
    <cellStyle name="Normal 146 4 3 2" xfId="15448" xr:uid="{00000000-0005-0000-0000-000048300000}"/>
    <cellStyle name="Normal 146 4 3 3" xfId="15449" xr:uid="{00000000-0005-0000-0000-000049300000}"/>
    <cellStyle name="Normal 146 4 3 4" xfId="15450" xr:uid="{00000000-0005-0000-0000-00004A300000}"/>
    <cellStyle name="Normal 146 4 3 5" xfId="15451" xr:uid="{00000000-0005-0000-0000-00004B300000}"/>
    <cellStyle name="Normal 146 4 4" xfId="3822" xr:uid="{00000000-0005-0000-0000-00004C300000}"/>
    <cellStyle name="Normal 146 4 4 2" xfId="15452" xr:uid="{00000000-0005-0000-0000-00004D300000}"/>
    <cellStyle name="Normal 146 4 4 3" xfId="15453" xr:uid="{00000000-0005-0000-0000-00004E300000}"/>
    <cellStyle name="Normal 146 4 4 4" xfId="15454" xr:uid="{00000000-0005-0000-0000-00004F300000}"/>
    <cellStyle name="Normal 146 4 4 5" xfId="15455" xr:uid="{00000000-0005-0000-0000-000050300000}"/>
    <cellStyle name="Normal 146 4 5" xfId="15456" xr:uid="{00000000-0005-0000-0000-000051300000}"/>
    <cellStyle name="Normal 146 4 6" xfId="15457" xr:uid="{00000000-0005-0000-0000-000052300000}"/>
    <cellStyle name="Normal 146 4 7" xfId="15458" xr:uid="{00000000-0005-0000-0000-000053300000}"/>
    <cellStyle name="Normal 146 4 8" xfId="15459" xr:uid="{00000000-0005-0000-0000-000054300000}"/>
    <cellStyle name="Normal 146 5" xfId="3823" xr:uid="{00000000-0005-0000-0000-000055300000}"/>
    <cellStyle name="Normal 146 6" xfId="3824" xr:uid="{00000000-0005-0000-0000-000056300000}"/>
    <cellStyle name="Normal 146 7" xfId="3825" xr:uid="{00000000-0005-0000-0000-000057300000}"/>
    <cellStyle name="Normal 147" xfId="3826" xr:uid="{00000000-0005-0000-0000-000058300000}"/>
    <cellStyle name="Normal 147 2" xfId="3827" xr:uid="{00000000-0005-0000-0000-000059300000}"/>
    <cellStyle name="Normal 147 2 2" xfId="3828" xr:uid="{00000000-0005-0000-0000-00005A300000}"/>
    <cellStyle name="Normal 147 2 3" xfId="3829" xr:uid="{00000000-0005-0000-0000-00005B300000}"/>
    <cellStyle name="Normal 147 3" xfId="3830" xr:uid="{00000000-0005-0000-0000-00005C300000}"/>
    <cellStyle name="Normal 147 3 2" xfId="3831" xr:uid="{00000000-0005-0000-0000-00005D300000}"/>
    <cellStyle name="Normal 147 3 3" xfId="3832" xr:uid="{00000000-0005-0000-0000-00005E300000}"/>
    <cellStyle name="Normal 147 4" xfId="3833" xr:uid="{00000000-0005-0000-0000-00005F300000}"/>
    <cellStyle name="Normal 147 4 2" xfId="3834" xr:uid="{00000000-0005-0000-0000-000060300000}"/>
    <cellStyle name="Normal 147 4 2 2" xfId="15460" xr:uid="{00000000-0005-0000-0000-000061300000}"/>
    <cellStyle name="Normal 147 4 2 3" xfId="15461" xr:uid="{00000000-0005-0000-0000-000062300000}"/>
    <cellStyle name="Normal 147 4 2 4" xfId="15462" xr:uid="{00000000-0005-0000-0000-000063300000}"/>
    <cellStyle name="Normal 147 4 2 5" xfId="15463" xr:uid="{00000000-0005-0000-0000-000064300000}"/>
    <cellStyle name="Normal 147 4 3" xfId="3835" xr:uid="{00000000-0005-0000-0000-000065300000}"/>
    <cellStyle name="Normal 147 4 3 2" xfId="15464" xr:uid="{00000000-0005-0000-0000-000066300000}"/>
    <cellStyle name="Normal 147 4 3 3" xfId="15465" xr:uid="{00000000-0005-0000-0000-000067300000}"/>
    <cellStyle name="Normal 147 4 3 4" xfId="15466" xr:uid="{00000000-0005-0000-0000-000068300000}"/>
    <cellStyle name="Normal 147 4 3 5" xfId="15467" xr:uid="{00000000-0005-0000-0000-000069300000}"/>
    <cellStyle name="Normal 147 4 4" xfId="3836" xr:uid="{00000000-0005-0000-0000-00006A300000}"/>
    <cellStyle name="Normal 147 4 4 2" xfId="15468" xr:uid="{00000000-0005-0000-0000-00006B300000}"/>
    <cellStyle name="Normal 147 4 4 3" xfId="15469" xr:uid="{00000000-0005-0000-0000-00006C300000}"/>
    <cellStyle name="Normal 147 4 4 4" xfId="15470" xr:uid="{00000000-0005-0000-0000-00006D300000}"/>
    <cellStyle name="Normal 147 4 4 5" xfId="15471" xr:uid="{00000000-0005-0000-0000-00006E300000}"/>
    <cellStyle name="Normal 147 4 5" xfId="15472" xr:uid="{00000000-0005-0000-0000-00006F300000}"/>
    <cellStyle name="Normal 147 4 6" xfId="15473" xr:uid="{00000000-0005-0000-0000-000070300000}"/>
    <cellStyle name="Normal 147 4 7" xfId="15474" xr:uid="{00000000-0005-0000-0000-000071300000}"/>
    <cellStyle name="Normal 147 4 8" xfId="15475" xr:uid="{00000000-0005-0000-0000-000072300000}"/>
    <cellStyle name="Normal 147 5" xfId="3837" xr:uid="{00000000-0005-0000-0000-000073300000}"/>
    <cellStyle name="Normal 147 6" xfId="3838" xr:uid="{00000000-0005-0000-0000-000074300000}"/>
    <cellStyle name="Normal 147 7" xfId="3839" xr:uid="{00000000-0005-0000-0000-000075300000}"/>
    <cellStyle name="Normal 148" xfId="3840" xr:uid="{00000000-0005-0000-0000-000076300000}"/>
    <cellStyle name="Normal 148 2" xfId="3841" xr:uid="{00000000-0005-0000-0000-000077300000}"/>
    <cellStyle name="Normal 148 2 2" xfId="3842" xr:uid="{00000000-0005-0000-0000-000078300000}"/>
    <cellStyle name="Normal 148 2 3" xfId="3843" xr:uid="{00000000-0005-0000-0000-000079300000}"/>
    <cellStyle name="Normal 148 3" xfId="3844" xr:uid="{00000000-0005-0000-0000-00007A300000}"/>
    <cellStyle name="Normal 148 3 2" xfId="3845" xr:uid="{00000000-0005-0000-0000-00007B300000}"/>
    <cellStyle name="Normal 148 3 3" xfId="3846" xr:uid="{00000000-0005-0000-0000-00007C300000}"/>
    <cellStyle name="Normal 148 4" xfId="3847" xr:uid="{00000000-0005-0000-0000-00007D300000}"/>
    <cellStyle name="Normal 148 4 2" xfId="3848" xr:uid="{00000000-0005-0000-0000-00007E300000}"/>
    <cellStyle name="Normal 148 4 2 2" xfId="15476" xr:uid="{00000000-0005-0000-0000-00007F300000}"/>
    <cellStyle name="Normal 148 4 2 3" xfId="15477" xr:uid="{00000000-0005-0000-0000-000080300000}"/>
    <cellStyle name="Normal 148 4 2 4" xfId="15478" xr:uid="{00000000-0005-0000-0000-000081300000}"/>
    <cellStyle name="Normal 148 4 2 5" xfId="15479" xr:uid="{00000000-0005-0000-0000-000082300000}"/>
    <cellStyle name="Normal 148 4 3" xfId="3849" xr:uid="{00000000-0005-0000-0000-000083300000}"/>
    <cellStyle name="Normal 148 4 3 2" xfId="15480" xr:uid="{00000000-0005-0000-0000-000084300000}"/>
    <cellStyle name="Normal 148 4 3 3" xfId="15481" xr:uid="{00000000-0005-0000-0000-000085300000}"/>
    <cellStyle name="Normal 148 4 3 4" xfId="15482" xr:uid="{00000000-0005-0000-0000-000086300000}"/>
    <cellStyle name="Normal 148 4 3 5" xfId="15483" xr:uid="{00000000-0005-0000-0000-000087300000}"/>
    <cellStyle name="Normal 148 4 4" xfId="3850" xr:uid="{00000000-0005-0000-0000-000088300000}"/>
    <cellStyle name="Normal 148 4 4 2" xfId="15484" xr:uid="{00000000-0005-0000-0000-000089300000}"/>
    <cellStyle name="Normal 148 4 4 3" xfId="15485" xr:uid="{00000000-0005-0000-0000-00008A300000}"/>
    <cellStyle name="Normal 148 4 4 4" xfId="15486" xr:uid="{00000000-0005-0000-0000-00008B300000}"/>
    <cellStyle name="Normal 148 4 4 5" xfId="15487" xr:uid="{00000000-0005-0000-0000-00008C300000}"/>
    <cellStyle name="Normal 148 4 5" xfId="15488" xr:uid="{00000000-0005-0000-0000-00008D300000}"/>
    <cellStyle name="Normal 148 4 6" xfId="15489" xr:uid="{00000000-0005-0000-0000-00008E300000}"/>
    <cellStyle name="Normal 148 4 7" xfId="15490" xr:uid="{00000000-0005-0000-0000-00008F300000}"/>
    <cellStyle name="Normal 148 4 8" xfId="15491" xr:uid="{00000000-0005-0000-0000-000090300000}"/>
    <cellStyle name="Normal 148 5" xfId="3851" xr:uid="{00000000-0005-0000-0000-000091300000}"/>
    <cellStyle name="Normal 148 6" xfId="3852" xr:uid="{00000000-0005-0000-0000-000092300000}"/>
    <cellStyle name="Normal 148 7" xfId="3853" xr:uid="{00000000-0005-0000-0000-000093300000}"/>
    <cellStyle name="Normal 149" xfId="3854" xr:uid="{00000000-0005-0000-0000-000094300000}"/>
    <cellStyle name="Normal 149 2" xfId="3855" xr:uid="{00000000-0005-0000-0000-000095300000}"/>
    <cellStyle name="Normal 149 2 2" xfId="3856" xr:uid="{00000000-0005-0000-0000-000096300000}"/>
    <cellStyle name="Normal 149 2 3" xfId="3857" xr:uid="{00000000-0005-0000-0000-000097300000}"/>
    <cellStyle name="Normal 149 3" xfId="3858" xr:uid="{00000000-0005-0000-0000-000098300000}"/>
    <cellStyle name="Normal 149 3 2" xfId="3859" xr:uid="{00000000-0005-0000-0000-000099300000}"/>
    <cellStyle name="Normal 149 3 3" xfId="3860" xr:uid="{00000000-0005-0000-0000-00009A300000}"/>
    <cellStyle name="Normal 149 4" xfId="3861" xr:uid="{00000000-0005-0000-0000-00009B300000}"/>
    <cellStyle name="Normal 149 4 2" xfId="3862" xr:uid="{00000000-0005-0000-0000-00009C300000}"/>
    <cellStyle name="Normal 149 4 2 2" xfId="15492" xr:uid="{00000000-0005-0000-0000-00009D300000}"/>
    <cellStyle name="Normal 149 4 2 3" xfId="15493" xr:uid="{00000000-0005-0000-0000-00009E300000}"/>
    <cellStyle name="Normal 149 4 2 4" xfId="15494" xr:uid="{00000000-0005-0000-0000-00009F300000}"/>
    <cellStyle name="Normal 149 4 2 5" xfId="15495" xr:uid="{00000000-0005-0000-0000-0000A0300000}"/>
    <cellStyle name="Normal 149 4 3" xfId="3863" xr:uid="{00000000-0005-0000-0000-0000A1300000}"/>
    <cellStyle name="Normal 149 4 3 2" xfId="15496" xr:uid="{00000000-0005-0000-0000-0000A2300000}"/>
    <cellStyle name="Normal 149 4 3 3" xfId="15497" xr:uid="{00000000-0005-0000-0000-0000A3300000}"/>
    <cellStyle name="Normal 149 4 3 4" xfId="15498" xr:uid="{00000000-0005-0000-0000-0000A4300000}"/>
    <cellStyle name="Normal 149 4 3 5" xfId="15499" xr:uid="{00000000-0005-0000-0000-0000A5300000}"/>
    <cellStyle name="Normal 149 4 4" xfId="3864" xr:uid="{00000000-0005-0000-0000-0000A6300000}"/>
    <cellStyle name="Normal 149 4 4 2" xfId="15500" xr:uid="{00000000-0005-0000-0000-0000A7300000}"/>
    <cellStyle name="Normal 149 4 4 3" xfId="15501" xr:uid="{00000000-0005-0000-0000-0000A8300000}"/>
    <cellStyle name="Normal 149 4 4 4" xfId="15502" xr:uid="{00000000-0005-0000-0000-0000A9300000}"/>
    <cellStyle name="Normal 149 4 4 5" xfId="15503" xr:uid="{00000000-0005-0000-0000-0000AA300000}"/>
    <cellStyle name="Normal 149 4 5" xfId="15504" xr:uid="{00000000-0005-0000-0000-0000AB300000}"/>
    <cellStyle name="Normal 149 4 6" xfId="15505" xr:uid="{00000000-0005-0000-0000-0000AC300000}"/>
    <cellStyle name="Normal 149 4 7" xfId="15506" xr:uid="{00000000-0005-0000-0000-0000AD300000}"/>
    <cellStyle name="Normal 149 4 8" xfId="15507" xr:uid="{00000000-0005-0000-0000-0000AE300000}"/>
    <cellStyle name="Normal 149 5" xfId="3865" xr:uid="{00000000-0005-0000-0000-0000AF300000}"/>
    <cellStyle name="Normal 149 6" xfId="3866" xr:uid="{00000000-0005-0000-0000-0000B0300000}"/>
    <cellStyle name="Normal 149 7" xfId="3867" xr:uid="{00000000-0005-0000-0000-0000B1300000}"/>
    <cellStyle name="Normal 15" xfId="1470" xr:uid="{00000000-0005-0000-0000-0000B2300000}"/>
    <cellStyle name="Normal 15 10" xfId="3868" xr:uid="{00000000-0005-0000-0000-0000B3300000}"/>
    <cellStyle name="Normal 15 11" xfId="3869" xr:uid="{00000000-0005-0000-0000-0000B4300000}"/>
    <cellStyle name="Normal 15 12" xfId="21528" xr:uid="{00000000-0005-0000-0000-0000B5300000}"/>
    <cellStyle name="Normal 15 2" xfId="1471" xr:uid="{00000000-0005-0000-0000-0000B6300000}"/>
    <cellStyle name="Normal 15 2 2" xfId="1472" xr:uid="{00000000-0005-0000-0000-0000B7300000}"/>
    <cellStyle name="Normal 15 2 2 2" xfId="3870" xr:uid="{00000000-0005-0000-0000-0000B8300000}"/>
    <cellStyle name="Normal 15 2 2 2 2" xfId="3871" xr:uid="{00000000-0005-0000-0000-0000B9300000}"/>
    <cellStyle name="Normal 15 2 2 2 3" xfId="3872" xr:uid="{00000000-0005-0000-0000-0000BA300000}"/>
    <cellStyle name="Normal 15 2 2 3" xfId="3873" xr:uid="{00000000-0005-0000-0000-0000BB300000}"/>
    <cellStyle name="Normal 15 2 2 3 2" xfId="3874" xr:uid="{00000000-0005-0000-0000-0000BC300000}"/>
    <cellStyle name="Normal 15 2 2 3 3" xfId="3875" xr:uid="{00000000-0005-0000-0000-0000BD300000}"/>
    <cellStyle name="Normal 15 2 2 4" xfId="3876" xr:uid="{00000000-0005-0000-0000-0000BE300000}"/>
    <cellStyle name="Normal 15 2 2 4 2" xfId="3877" xr:uid="{00000000-0005-0000-0000-0000BF300000}"/>
    <cellStyle name="Normal 15 2 2 4 3" xfId="3878" xr:uid="{00000000-0005-0000-0000-0000C0300000}"/>
    <cellStyle name="Normal 15 2 2 5" xfId="3879" xr:uid="{00000000-0005-0000-0000-0000C1300000}"/>
    <cellStyle name="Normal 15 2 2 6" xfId="3880" xr:uid="{00000000-0005-0000-0000-0000C2300000}"/>
    <cellStyle name="Normal 15 2 2 7" xfId="3881" xr:uid="{00000000-0005-0000-0000-0000C3300000}"/>
    <cellStyle name="Normal 15 2 2 8" xfId="15508" xr:uid="{00000000-0005-0000-0000-0000C4300000}"/>
    <cellStyle name="Normal 15 2 3" xfId="3882" xr:uid="{00000000-0005-0000-0000-0000C5300000}"/>
    <cellStyle name="Normal 15 2 3 2" xfId="3883" xr:uid="{00000000-0005-0000-0000-0000C6300000}"/>
    <cellStyle name="Normal 15 2 3 3" xfId="3884" xr:uid="{00000000-0005-0000-0000-0000C7300000}"/>
    <cellStyle name="Normal 15 2 4" xfId="3885" xr:uid="{00000000-0005-0000-0000-0000C8300000}"/>
    <cellStyle name="Normal 15 2 4 2" xfId="3886" xr:uid="{00000000-0005-0000-0000-0000C9300000}"/>
    <cellStyle name="Normal 15 2 4 3" xfId="3887" xr:uid="{00000000-0005-0000-0000-0000CA300000}"/>
    <cellStyle name="Normal 15 2 5" xfId="3888" xr:uid="{00000000-0005-0000-0000-0000CB300000}"/>
    <cellStyle name="Normal 15 2 5 2" xfId="3889" xr:uid="{00000000-0005-0000-0000-0000CC300000}"/>
    <cellStyle name="Normal 15 2 5 3" xfId="3890" xr:uid="{00000000-0005-0000-0000-0000CD300000}"/>
    <cellStyle name="Normal 15 2 6" xfId="3891" xr:uid="{00000000-0005-0000-0000-0000CE300000}"/>
    <cellStyle name="Normal 15 2 7" xfId="3892" xr:uid="{00000000-0005-0000-0000-0000CF300000}"/>
    <cellStyle name="Normal 15 2 8" xfId="3893" xr:uid="{00000000-0005-0000-0000-0000D0300000}"/>
    <cellStyle name="Normal 15 2 9" xfId="3894" xr:uid="{00000000-0005-0000-0000-0000D1300000}"/>
    <cellStyle name="Normal 15 3" xfId="1473" xr:uid="{00000000-0005-0000-0000-0000D2300000}"/>
    <cellStyle name="Normal 15 3 2" xfId="1474" xr:uid="{00000000-0005-0000-0000-0000D3300000}"/>
    <cellStyle name="Normal 15 3 2 2" xfId="3895" xr:uid="{00000000-0005-0000-0000-0000D4300000}"/>
    <cellStyle name="Normal 15 3 2 2 2" xfId="3896" xr:uid="{00000000-0005-0000-0000-0000D5300000}"/>
    <cellStyle name="Normal 15 3 2 2 3" xfId="3897" xr:uid="{00000000-0005-0000-0000-0000D6300000}"/>
    <cellStyle name="Normal 15 3 2 3" xfId="3898" xr:uid="{00000000-0005-0000-0000-0000D7300000}"/>
    <cellStyle name="Normal 15 3 2 3 2" xfId="3899" xr:uid="{00000000-0005-0000-0000-0000D8300000}"/>
    <cellStyle name="Normal 15 3 2 3 3" xfId="3900" xr:uid="{00000000-0005-0000-0000-0000D9300000}"/>
    <cellStyle name="Normal 15 3 2 4" xfId="3901" xr:uid="{00000000-0005-0000-0000-0000DA300000}"/>
    <cellStyle name="Normal 15 3 2 4 2" xfId="3902" xr:uid="{00000000-0005-0000-0000-0000DB300000}"/>
    <cellStyle name="Normal 15 3 2 4 3" xfId="3903" xr:uid="{00000000-0005-0000-0000-0000DC300000}"/>
    <cellStyle name="Normal 15 3 2 5" xfId="3904" xr:uid="{00000000-0005-0000-0000-0000DD300000}"/>
    <cellStyle name="Normal 15 3 2 6" xfId="3905" xr:uid="{00000000-0005-0000-0000-0000DE300000}"/>
    <cellStyle name="Normal 15 3 2 7" xfId="3906" xr:uid="{00000000-0005-0000-0000-0000DF300000}"/>
    <cellStyle name="Normal 15 3 2 8" xfId="15509" xr:uid="{00000000-0005-0000-0000-0000E0300000}"/>
    <cellStyle name="Normal 15 3 3" xfId="3907" xr:uid="{00000000-0005-0000-0000-0000E1300000}"/>
    <cellStyle name="Normal 15 3 3 2" xfId="3908" xr:uid="{00000000-0005-0000-0000-0000E2300000}"/>
    <cellStyle name="Normal 15 3 3 3" xfId="3909" xr:uid="{00000000-0005-0000-0000-0000E3300000}"/>
    <cellStyle name="Normal 15 3 3 4" xfId="15510" xr:uid="{00000000-0005-0000-0000-0000E4300000}"/>
    <cellStyle name="Normal 15 3 4" xfId="3910" xr:uid="{00000000-0005-0000-0000-0000E5300000}"/>
    <cellStyle name="Normal 15 3 4 2" xfId="3911" xr:uid="{00000000-0005-0000-0000-0000E6300000}"/>
    <cellStyle name="Normal 15 3 4 3" xfId="3912" xr:uid="{00000000-0005-0000-0000-0000E7300000}"/>
    <cellStyle name="Normal 15 3 4 4" xfId="15511" xr:uid="{00000000-0005-0000-0000-0000E8300000}"/>
    <cellStyle name="Normal 15 3 5" xfId="3913" xr:uid="{00000000-0005-0000-0000-0000E9300000}"/>
    <cellStyle name="Normal 15 3 5 2" xfId="3914" xr:uid="{00000000-0005-0000-0000-0000EA300000}"/>
    <cellStyle name="Normal 15 3 5 3" xfId="3915" xr:uid="{00000000-0005-0000-0000-0000EB300000}"/>
    <cellStyle name="Normal 15 3 5 4" xfId="15512" xr:uid="{00000000-0005-0000-0000-0000EC300000}"/>
    <cellStyle name="Normal 15 3 6" xfId="3916" xr:uid="{00000000-0005-0000-0000-0000ED300000}"/>
    <cellStyle name="Normal 15 3 7" xfId="3917" xr:uid="{00000000-0005-0000-0000-0000EE300000}"/>
    <cellStyle name="Normal 15 3 8" xfId="3918" xr:uid="{00000000-0005-0000-0000-0000EF300000}"/>
    <cellStyle name="Normal 15 3 9" xfId="3919" xr:uid="{00000000-0005-0000-0000-0000F0300000}"/>
    <cellStyle name="Normal 15 4" xfId="3920" xr:uid="{00000000-0005-0000-0000-0000F1300000}"/>
    <cellStyle name="Normal 15 4 2" xfId="3921" xr:uid="{00000000-0005-0000-0000-0000F2300000}"/>
    <cellStyle name="Normal 15 4 2 2" xfId="3922" xr:uid="{00000000-0005-0000-0000-0000F3300000}"/>
    <cellStyle name="Normal 15 4 2 3" xfId="3923" xr:uid="{00000000-0005-0000-0000-0000F4300000}"/>
    <cellStyle name="Normal 15 4 3" xfId="3924" xr:uid="{00000000-0005-0000-0000-0000F5300000}"/>
    <cellStyle name="Normal 15 4 3 2" xfId="3925" xr:uid="{00000000-0005-0000-0000-0000F6300000}"/>
    <cellStyle name="Normal 15 4 3 3" xfId="3926" xr:uid="{00000000-0005-0000-0000-0000F7300000}"/>
    <cellStyle name="Normal 15 4 4" xfId="3927" xr:uid="{00000000-0005-0000-0000-0000F8300000}"/>
    <cellStyle name="Normal 15 4 4 2" xfId="3928" xr:uid="{00000000-0005-0000-0000-0000F9300000}"/>
    <cellStyle name="Normal 15 4 4 3" xfId="3929" xr:uid="{00000000-0005-0000-0000-0000FA300000}"/>
    <cellStyle name="Normal 15 4 5" xfId="3930" xr:uid="{00000000-0005-0000-0000-0000FB300000}"/>
    <cellStyle name="Normal 15 4 6" xfId="3931" xr:uid="{00000000-0005-0000-0000-0000FC300000}"/>
    <cellStyle name="Normal 15 4 7" xfId="3932" xr:uid="{00000000-0005-0000-0000-0000FD300000}"/>
    <cellStyle name="Normal 15 5" xfId="3933" xr:uid="{00000000-0005-0000-0000-0000FE300000}"/>
    <cellStyle name="Normal 15 5 2" xfId="3934" xr:uid="{00000000-0005-0000-0000-0000FF300000}"/>
    <cellStyle name="Normal 15 5 3" xfId="3935" xr:uid="{00000000-0005-0000-0000-000000310000}"/>
    <cellStyle name="Normal 15 6" xfId="3936" xr:uid="{00000000-0005-0000-0000-000001310000}"/>
    <cellStyle name="Normal 15 6 2" xfId="3937" xr:uid="{00000000-0005-0000-0000-000002310000}"/>
    <cellStyle name="Normal 15 6 3" xfId="3938" xr:uid="{00000000-0005-0000-0000-000003310000}"/>
    <cellStyle name="Normal 15 7" xfId="3939" xr:uid="{00000000-0005-0000-0000-000004310000}"/>
    <cellStyle name="Normal 15 7 2" xfId="3940" xr:uid="{00000000-0005-0000-0000-000005310000}"/>
    <cellStyle name="Normal 15 7 3" xfId="3941" xr:uid="{00000000-0005-0000-0000-000006310000}"/>
    <cellStyle name="Normal 15 8" xfId="3942" xr:uid="{00000000-0005-0000-0000-000007310000}"/>
    <cellStyle name="Normal 15 8 2" xfId="3943" xr:uid="{00000000-0005-0000-0000-000008310000}"/>
    <cellStyle name="Normal 15 8 3" xfId="3944" xr:uid="{00000000-0005-0000-0000-000009310000}"/>
    <cellStyle name="Normal 15 9" xfId="3945" xr:uid="{00000000-0005-0000-0000-00000A310000}"/>
    <cellStyle name="Normal 15_8. เดือน ส.ค. 56" xfId="3946" xr:uid="{00000000-0005-0000-0000-00000B310000}"/>
    <cellStyle name="Normal 150" xfId="3947" xr:uid="{00000000-0005-0000-0000-00000C310000}"/>
    <cellStyle name="Normal 150 2" xfId="3948" xr:uid="{00000000-0005-0000-0000-00000D310000}"/>
    <cellStyle name="Normal 150 2 2" xfId="3949" xr:uid="{00000000-0005-0000-0000-00000E310000}"/>
    <cellStyle name="Normal 150 2 3" xfId="3950" xr:uid="{00000000-0005-0000-0000-00000F310000}"/>
    <cellStyle name="Normal 150 3" xfId="3951" xr:uid="{00000000-0005-0000-0000-000010310000}"/>
    <cellStyle name="Normal 150 3 2" xfId="3952" xr:uid="{00000000-0005-0000-0000-000011310000}"/>
    <cellStyle name="Normal 150 3 3" xfId="3953" xr:uid="{00000000-0005-0000-0000-000012310000}"/>
    <cellStyle name="Normal 150 4" xfId="3954" xr:uid="{00000000-0005-0000-0000-000013310000}"/>
    <cellStyle name="Normal 150 4 2" xfId="3955" xr:uid="{00000000-0005-0000-0000-000014310000}"/>
    <cellStyle name="Normal 150 4 2 2" xfId="15513" xr:uid="{00000000-0005-0000-0000-000015310000}"/>
    <cellStyle name="Normal 150 4 2 3" xfId="15514" xr:uid="{00000000-0005-0000-0000-000016310000}"/>
    <cellStyle name="Normal 150 4 2 4" xfId="15515" xr:uid="{00000000-0005-0000-0000-000017310000}"/>
    <cellStyle name="Normal 150 4 2 5" xfId="15516" xr:uid="{00000000-0005-0000-0000-000018310000}"/>
    <cellStyle name="Normal 150 4 3" xfId="3956" xr:uid="{00000000-0005-0000-0000-000019310000}"/>
    <cellStyle name="Normal 150 4 3 2" xfId="15517" xr:uid="{00000000-0005-0000-0000-00001A310000}"/>
    <cellStyle name="Normal 150 4 3 3" xfId="15518" xr:uid="{00000000-0005-0000-0000-00001B310000}"/>
    <cellStyle name="Normal 150 4 3 4" xfId="15519" xr:uid="{00000000-0005-0000-0000-00001C310000}"/>
    <cellStyle name="Normal 150 4 3 5" xfId="15520" xr:uid="{00000000-0005-0000-0000-00001D310000}"/>
    <cellStyle name="Normal 150 4 4" xfId="3957" xr:uid="{00000000-0005-0000-0000-00001E310000}"/>
    <cellStyle name="Normal 150 4 4 2" xfId="15521" xr:uid="{00000000-0005-0000-0000-00001F310000}"/>
    <cellStyle name="Normal 150 4 4 3" xfId="15522" xr:uid="{00000000-0005-0000-0000-000020310000}"/>
    <cellStyle name="Normal 150 4 4 4" xfId="15523" xr:uid="{00000000-0005-0000-0000-000021310000}"/>
    <cellStyle name="Normal 150 4 4 5" xfId="15524" xr:uid="{00000000-0005-0000-0000-000022310000}"/>
    <cellStyle name="Normal 150 4 5" xfId="15525" xr:uid="{00000000-0005-0000-0000-000023310000}"/>
    <cellStyle name="Normal 150 4 6" xfId="15526" xr:uid="{00000000-0005-0000-0000-000024310000}"/>
    <cellStyle name="Normal 150 4 7" xfId="15527" xr:uid="{00000000-0005-0000-0000-000025310000}"/>
    <cellStyle name="Normal 150 4 8" xfId="15528" xr:uid="{00000000-0005-0000-0000-000026310000}"/>
    <cellStyle name="Normal 150 5" xfId="3958" xr:uid="{00000000-0005-0000-0000-000027310000}"/>
    <cellStyle name="Normal 150 6" xfId="3959" xr:uid="{00000000-0005-0000-0000-000028310000}"/>
    <cellStyle name="Normal 150 7" xfId="3960" xr:uid="{00000000-0005-0000-0000-000029310000}"/>
    <cellStyle name="Normal 151" xfId="3961" xr:uid="{00000000-0005-0000-0000-00002A310000}"/>
    <cellStyle name="Normal 151 2" xfId="3962" xr:uid="{00000000-0005-0000-0000-00002B310000}"/>
    <cellStyle name="Normal 151 2 2" xfId="3963" xr:uid="{00000000-0005-0000-0000-00002C310000}"/>
    <cellStyle name="Normal 151 2 3" xfId="3964" xr:uid="{00000000-0005-0000-0000-00002D310000}"/>
    <cellStyle name="Normal 151 3" xfId="3965" xr:uid="{00000000-0005-0000-0000-00002E310000}"/>
    <cellStyle name="Normal 151 3 2" xfId="3966" xr:uid="{00000000-0005-0000-0000-00002F310000}"/>
    <cellStyle name="Normal 151 3 3" xfId="3967" xr:uid="{00000000-0005-0000-0000-000030310000}"/>
    <cellStyle name="Normal 151 4" xfId="3968" xr:uid="{00000000-0005-0000-0000-000031310000}"/>
    <cellStyle name="Normal 151 4 2" xfId="3969" xr:uid="{00000000-0005-0000-0000-000032310000}"/>
    <cellStyle name="Normal 151 4 2 2" xfId="15529" xr:uid="{00000000-0005-0000-0000-000033310000}"/>
    <cellStyle name="Normal 151 4 2 3" xfId="15530" xr:uid="{00000000-0005-0000-0000-000034310000}"/>
    <cellStyle name="Normal 151 4 2 4" xfId="15531" xr:uid="{00000000-0005-0000-0000-000035310000}"/>
    <cellStyle name="Normal 151 4 2 5" xfId="15532" xr:uid="{00000000-0005-0000-0000-000036310000}"/>
    <cellStyle name="Normal 151 4 3" xfId="3970" xr:uid="{00000000-0005-0000-0000-000037310000}"/>
    <cellStyle name="Normal 151 4 3 2" xfId="15533" xr:uid="{00000000-0005-0000-0000-000038310000}"/>
    <cellStyle name="Normal 151 4 3 3" xfId="15534" xr:uid="{00000000-0005-0000-0000-000039310000}"/>
    <cellStyle name="Normal 151 4 3 4" xfId="15535" xr:uid="{00000000-0005-0000-0000-00003A310000}"/>
    <cellStyle name="Normal 151 4 3 5" xfId="15536" xr:uid="{00000000-0005-0000-0000-00003B310000}"/>
    <cellStyle name="Normal 151 4 4" xfId="3971" xr:uid="{00000000-0005-0000-0000-00003C310000}"/>
    <cellStyle name="Normal 151 4 4 2" xfId="15537" xr:uid="{00000000-0005-0000-0000-00003D310000}"/>
    <cellStyle name="Normal 151 4 4 3" xfId="15538" xr:uid="{00000000-0005-0000-0000-00003E310000}"/>
    <cellStyle name="Normal 151 4 4 4" xfId="15539" xr:uid="{00000000-0005-0000-0000-00003F310000}"/>
    <cellStyle name="Normal 151 4 4 5" xfId="15540" xr:uid="{00000000-0005-0000-0000-000040310000}"/>
    <cellStyle name="Normal 151 4 5" xfId="15541" xr:uid="{00000000-0005-0000-0000-000041310000}"/>
    <cellStyle name="Normal 151 4 6" xfId="15542" xr:uid="{00000000-0005-0000-0000-000042310000}"/>
    <cellStyle name="Normal 151 4 7" xfId="15543" xr:uid="{00000000-0005-0000-0000-000043310000}"/>
    <cellStyle name="Normal 151 4 8" xfId="15544" xr:uid="{00000000-0005-0000-0000-000044310000}"/>
    <cellStyle name="Normal 151 5" xfId="3972" xr:uid="{00000000-0005-0000-0000-000045310000}"/>
    <cellStyle name="Normal 151 6" xfId="3973" xr:uid="{00000000-0005-0000-0000-000046310000}"/>
    <cellStyle name="Normal 151 7" xfId="3974" xr:uid="{00000000-0005-0000-0000-000047310000}"/>
    <cellStyle name="Normal 152" xfId="3975" xr:uid="{00000000-0005-0000-0000-000048310000}"/>
    <cellStyle name="Normal 152 2" xfId="3976" xr:uid="{00000000-0005-0000-0000-000049310000}"/>
    <cellStyle name="Normal 152 2 2" xfId="3977" xr:uid="{00000000-0005-0000-0000-00004A310000}"/>
    <cellStyle name="Normal 152 2 3" xfId="3978" xr:uid="{00000000-0005-0000-0000-00004B310000}"/>
    <cellStyle name="Normal 152 3" xfId="3979" xr:uid="{00000000-0005-0000-0000-00004C310000}"/>
    <cellStyle name="Normal 152 3 2" xfId="3980" xr:uid="{00000000-0005-0000-0000-00004D310000}"/>
    <cellStyle name="Normal 152 3 3" xfId="3981" xr:uid="{00000000-0005-0000-0000-00004E310000}"/>
    <cellStyle name="Normal 152 4" xfId="3982" xr:uid="{00000000-0005-0000-0000-00004F310000}"/>
    <cellStyle name="Normal 152 5" xfId="3983" xr:uid="{00000000-0005-0000-0000-000050310000}"/>
    <cellStyle name="Normal 152 6" xfId="3984" xr:uid="{00000000-0005-0000-0000-000051310000}"/>
    <cellStyle name="Normal 153" xfId="3985" xr:uid="{00000000-0005-0000-0000-000052310000}"/>
    <cellStyle name="Normal 153 2" xfId="3986" xr:uid="{00000000-0005-0000-0000-000053310000}"/>
    <cellStyle name="Normal 153 2 2" xfId="3987" xr:uid="{00000000-0005-0000-0000-000054310000}"/>
    <cellStyle name="Normal 153 2 3" xfId="3988" xr:uid="{00000000-0005-0000-0000-000055310000}"/>
    <cellStyle name="Normal 153 3" xfId="3989" xr:uid="{00000000-0005-0000-0000-000056310000}"/>
    <cellStyle name="Normal 153 3 2" xfId="3990" xr:uid="{00000000-0005-0000-0000-000057310000}"/>
    <cellStyle name="Normal 153 3 3" xfId="3991" xr:uid="{00000000-0005-0000-0000-000058310000}"/>
    <cellStyle name="Normal 153 4" xfId="3992" xr:uid="{00000000-0005-0000-0000-000059310000}"/>
    <cellStyle name="Normal 153 5" xfId="3993" xr:uid="{00000000-0005-0000-0000-00005A310000}"/>
    <cellStyle name="Normal 153 6" xfId="3994" xr:uid="{00000000-0005-0000-0000-00005B310000}"/>
    <cellStyle name="Normal 154" xfId="3995" xr:uid="{00000000-0005-0000-0000-00005C310000}"/>
    <cellStyle name="Normal 154 2" xfId="3996" xr:uid="{00000000-0005-0000-0000-00005D310000}"/>
    <cellStyle name="Normal 154 3" xfId="3997" xr:uid="{00000000-0005-0000-0000-00005E310000}"/>
    <cellStyle name="Normal 155" xfId="3998" xr:uid="{00000000-0005-0000-0000-00005F310000}"/>
    <cellStyle name="Normal 156" xfId="3999" xr:uid="{00000000-0005-0000-0000-000060310000}"/>
    <cellStyle name="Normal 157" xfId="4000" xr:uid="{00000000-0005-0000-0000-000061310000}"/>
    <cellStyle name="Normal 158" xfId="4001" xr:uid="{00000000-0005-0000-0000-000062310000}"/>
    <cellStyle name="Normal 159" xfId="4002" xr:uid="{00000000-0005-0000-0000-000063310000}"/>
    <cellStyle name="Normal 16" xfId="1475" xr:uid="{00000000-0005-0000-0000-000064310000}"/>
    <cellStyle name="Normal 16 10" xfId="21529" xr:uid="{00000000-0005-0000-0000-000065310000}"/>
    <cellStyle name="Normal 16 11" xfId="21530" xr:uid="{00000000-0005-0000-0000-000066310000}"/>
    <cellStyle name="Normal 16 12" xfId="21531" xr:uid="{00000000-0005-0000-0000-000067310000}"/>
    <cellStyle name="Normal 16 13" xfId="21532" xr:uid="{00000000-0005-0000-0000-000068310000}"/>
    <cellStyle name="Normal 16 14" xfId="21533" xr:uid="{00000000-0005-0000-0000-000069310000}"/>
    <cellStyle name="Normal 16 15" xfId="21534" xr:uid="{00000000-0005-0000-0000-00006A310000}"/>
    <cellStyle name="Normal 16 16" xfId="21535" xr:uid="{00000000-0005-0000-0000-00006B310000}"/>
    <cellStyle name="Normal 16 2" xfId="1476" xr:uid="{00000000-0005-0000-0000-00006C310000}"/>
    <cellStyle name="Normal 16 2 2" xfId="15545" xr:uid="{00000000-0005-0000-0000-00006D310000}"/>
    <cellStyle name="Normal 16 2 3" xfId="15546" xr:uid="{00000000-0005-0000-0000-00006E310000}"/>
    <cellStyle name="Normal 16 2 3 2" xfId="15547" xr:uid="{00000000-0005-0000-0000-00006F310000}"/>
    <cellStyle name="Normal 16 2 3 3" xfId="15548" xr:uid="{00000000-0005-0000-0000-000070310000}"/>
    <cellStyle name="Normal 16 2 3 4" xfId="15549" xr:uid="{00000000-0005-0000-0000-000071310000}"/>
    <cellStyle name="Normal 16 2 3 5" xfId="15550" xr:uid="{00000000-0005-0000-0000-000072310000}"/>
    <cellStyle name="Normal 16 3" xfId="1477" xr:uid="{00000000-0005-0000-0000-000073310000}"/>
    <cellStyle name="Normal 16 3 2" xfId="15551" xr:uid="{00000000-0005-0000-0000-000074310000}"/>
    <cellStyle name="Normal 16 3 2 2" xfId="15552" xr:uid="{00000000-0005-0000-0000-000075310000}"/>
    <cellStyle name="Normal 16 3 3" xfId="15553" xr:uid="{00000000-0005-0000-0000-000076310000}"/>
    <cellStyle name="Normal 16 3 4" xfId="21536" xr:uid="{00000000-0005-0000-0000-000077310000}"/>
    <cellStyle name="Normal 16 4" xfId="1478" xr:uid="{00000000-0005-0000-0000-000078310000}"/>
    <cellStyle name="Normal 16 5" xfId="15554" xr:uid="{00000000-0005-0000-0000-000079310000}"/>
    <cellStyle name="Normal 16 5 2" xfId="21537" xr:uid="{00000000-0005-0000-0000-00007A310000}"/>
    <cellStyle name="Normal 16 5 3" xfId="21538" xr:uid="{00000000-0005-0000-0000-00007B310000}"/>
    <cellStyle name="Normal 16 5 4" xfId="21539" xr:uid="{00000000-0005-0000-0000-00007C310000}"/>
    <cellStyle name="Normal 16 6" xfId="21540" xr:uid="{00000000-0005-0000-0000-00007D310000}"/>
    <cellStyle name="Normal 16 7" xfId="21541" xr:uid="{00000000-0005-0000-0000-00007E310000}"/>
    <cellStyle name="Normal 16 8" xfId="21542" xr:uid="{00000000-0005-0000-0000-00007F310000}"/>
    <cellStyle name="Normal 16 9" xfId="21543" xr:uid="{00000000-0005-0000-0000-000080310000}"/>
    <cellStyle name="Normal 16_Sheet2" xfId="10189" xr:uid="{00000000-0005-0000-0000-000081310000}"/>
    <cellStyle name="Normal 160" xfId="4003" xr:uid="{00000000-0005-0000-0000-000082310000}"/>
    <cellStyle name="Normal 161" xfId="4004" xr:uid="{00000000-0005-0000-0000-000083310000}"/>
    <cellStyle name="Normal 162" xfId="4005" xr:uid="{00000000-0005-0000-0000-000084310000}"/>
    <cellStyle name="Normal 163" xfId="4006" xr:uid="{00000000-0005-0000-0000-000085310000}"/>
    <cellStyle name="Normal 164" xfId="4007" xr:uid="{00000000-0005-0000-0000-000086310000}"/>
    <cellStyle name="Normal 165" xfId="4008" xr:uid="{00000000-0005-0000-0000-000087310000}"/>
    <cellStyle name="Normal 166" xfId="4009" xr:uid="{00000000-0005-0000-0000-000088310000}"/>
    <cellStyle name="Normal 167" xfId="4010" xr:uid="{00000000-0005-0000-0000-000089310000}"/>
    <cellStyle name="Normal 168" xfId="4011" xr:uid="{00000000-0005-0000-0000-00008A310000}"/>
    <cellStyle name="Normal 169" xfId="4012" xr:uid="{00000000-0005-0000-0000-00008B310000}"/>
    <cellStyle name="Normal 17" xfId="1479" xr:uid="{00000000-0005-0000-0000-00008C310000}"/>
    <cellStyle name="Normal 17 10" xfId="4013" xr:uid="{00000000-0005-0000-0000-00008D310000}"/>
    <cellStyle name="Normal 17 11" xfId="21544" xr:uid="{00000000-0005-0000-0000-00008E310000}"/>
    <cellStyle name="Normal 17 12" xfId="21545" xr:uid="{00000000-0005-0000-0000-00008F310000}"/>
    <cellStyle name="Normal 17 13" xfId="21546" xr:uid="{00000000-0005-0000-0000-000090310000}"/>
    <cellStyle name="Normal 17 14" xfId="21547" xr:uid="{00000000-0005-0000-0000-000091310000}"/>
    <cellStyle name="Normal 17 15" xfId="21548" xr:uid="{00000000-0005-0000-0000-000092310000}"/>
    <cellStyle name="Normal 17 16" xfId="21549" xr:uid="{00000000-0005-0000-0000-000093310000}"/>
    <cellStyle name="Normal 17 2" xfId="1480" xr:uid="{00000000-0005-0000-0000-000094310000}"/>
    <cellStyle name="Normal 17 2 2" xfId="4014" xr:uid="{00000000-0005-0000-0000-000095310000}"/>
    <cellStyle name="Normal 17 2 2 2" xfId="4015" xr:uid="{00000000-0005-0000-0000-000096310000}"/>
    <cellStyle name="Normal 17 2 2 2 2" xfId="4016" xr:uid="{00000000-0005-0000-0000-000097310000}"/>
    <cellStyle name="Normal 17 2 2 2 3" xfId="4017" xr:uid="{00000000-0005-0000-0000-000098310000}"/>
    <cellStyle name="Normal 17 2 2 3" xfId="4018" xr:uid="{00000000-0005-0000-0000-000099310000}"/>
    <cellStyle name="Normal 17 2 2 3 2" xfId="4019" xr:uid="{00000000-0005-0000-0000-00009A310000}"/>
    <cellStyle name="Normal 17 2 2 3 3" xfId="4020" xr:uid="{00000000-0005-0000-0000-00009B310000}"/>
    <cellStyle name="Normal 17 2 2 4" xfId="4021" xr:uid="{00000000-0005-0000-0000-00009C310000}"/>
    <cellStyle name="Normal 17 2 2 4 2" xfId="4022" xr:uid="{00000000-0005-0000-0000-00009D310000}"/>
    <cellStyle name="Normal 17 2 2 4 3" xfId="4023" xr:uid="{00000000-0005-0000-0000-00009E310000}"/>
    <cellStyle name="Normal 17 2 2 5" xfId="4024" xr:uid="{00000000-0005-0000-0000-00009F310000}"/>
    <cellStyle name="Normal 17 2 2 6" xfId="4025" xr:uid="{00000000-0005-0000-0000-0000A0310000}"/>
    <cellStyle name="Normal 17 2 2 7" xfId="4026" xr:uid="{00000000-0005-0000-0000-0000A1310000}"/>
    <cellStyle name="Normal 17 2 3" xfId="4027" xr:uid="{00000000-0005-0000-0000-0000A2310000}"/>
    <cellStyle name="Normal 17 2 3 2" xfId="4028" xr:uid="{00000000-0005-0000-0000-0000A3310000}"/>
    <cellStyle name="Normal 17 2 3 3" xfId="4029" xr:uid="{00000000-0005-0000-0000-0000A4310000}"/>
    <cellStyle name="Normal 17 2 4" xfId="4030" xr:uid="{00000000-0005-0000-0000-0000A5310000}"/>
    <cellStyle name="Normal 17 2 4 2" xfId="4031" xr:uid="{00000000-0005-0000-0000-0000A6310000}"/>
    <cellStyle name="Normal 17 2 4 3" xfId="4032" xr:uid="{00000000-0005-0000-0000-0000A7310000}"/>
    <cellStyle name="Normal 17 2 5" xfId="4033" xr:uid="{00000000-0005-0000-0000-0000A8310000}"/>
    <cellStyle name="Normal 17 2 5 2" xfId="4034" xr:uid="{00000000-0005-0000-0000-0000A9310000}"/>
    <cellStyle name="Normal 17 2 5 3" xfId="4035" xr:uid="{00000000-0005-0000-0000-0000AA310000}"/>
    <cellStyle name="Normal 17 2 6" xfId="4036" xr:uid="{00000000-0005-0000-0000-0000AB310000}"/>
    <cellStyle name="Normal 17 2 7" xfId="4037" xr:uid="{00000000-0005-0000-0000-0000AC310000}"/>
    <cellStyle name="Normal 17 2 8" xfId="4038" xr:uid="{00000000-0005-0000-0000-0000AD310000}"/>
    <cellStyle name="Normal 17 3" xfId="1481" xr:uid="{00000000-0005-0000-0000-0000AE310000}"/>
    <cellStyle name="Normal 17 3 2" xfId="4039" xr:uid="{00000000-0005-0000-0000-0000AF310000}"/>
    <cellStyle name="Normal 17 3 2 2" xfId="4040" xr:uid="{00000000-0005-0000-0000-0000B0310000}"/>
    <cellStyle name="Normal 17 3 2 3" xfId="4041" xr:uid="{00000000-0005-0000-0000-0000B1310000}"/>
    <cellStyle name="Normal 17 3 3" xfId="4042" xr:uid="{00000000-0005-0000-0000-0000B2310000}"/>
    <cellStyle name="Normal 17 3 3 2" xfId="4043" xr:uid="{00000000-0005-0000-0000-0000B3310000}"/>
    <cellStyle name="Normal 17 3 3 3" xfId="4044" xr:uid="{00000000-0005-0000-0000-0000B4310000}"/>
    <cellStyle name="Normal 17 3 4" xfId="4045" xr:uid="{00000000-0005-0000-0000-0000B5310000}"/>
    <cellStyle name="Normal 17 3 4 2" xfId="4046" xr:uid="{00000000-0005-0000-0000-0000B6310000}"/>
    <cellStyle name="Normal 17 3 4 3" xfId="4047" xr:uid="{00000000-0005-0000-0000-0000B7310000}"/>
    <cellStyle name="Normal 17 3 5" xfId="4048" xr:uid="{00000000-0005-0000-0000-0000B8310000}"/>
    <cellStyle name="Normal 17 3 6" xfId="4049" xr:uid="{00000000-0005-0000-0000-0000B9310000}"/>
    <cellStyle name="Normal 17 3 7" xfId="4050" xr:uid="{00000000-0005-0000-0000-0000BA310000}"/>
    <cellStyle name="Normal 17 4" xfId="4051" xr:uid="{00000000-0005-0000-0000-0000BB310000}"/>
    <cellStyle name="Normal 17 4 2" xfId="4052" xr:uid="{00000000-0005-0000-0000-0000BC310000}"/>
    <cellStyle name="Normal 17 4 3" xfId="4053" xr:uid="{00000000-0005-0000-0000-0000BD310000}"/>
    <cellStyle name="Normal 17 5" xfId="4054" xr:uid="{00000000-0005-0000-0000-0000BE310000}"/>
    <cellStyle name="Normal 17 5 2" xfId="4055" xr:uid="{00000000-0005-0000-0000-0000BF310000}"/>
    <cellStyle name="Normal 17 5 3" xfId="4056" xr:uid="{00000000-0005-0000-0000-0000C0310000}"/>
    <cellStyle name="Normal 17 6" xfId="4057" xr:uid="{00000000-0005-0000-0000-0000C1310000}"/>
    <cellStyle name="Normal 17 6 2" xfId="4058" xr:uid="{00000000-0005-0000-0000-0000C2310000}"/>
    <cellStyle name="Normal 17 6 3" xfId="4059" xr:uid="{00000000-0005-0000-0000-0000C3310000}"/>
    <cellStyle name="Normal 17 7" xfId="4060" xr:uid="{00000000-0005-0000-0000-0000C4310000}"/>
    <cellStyle name="Normal 17 7 2" xfId="4061" xr:uid="{00000000-0005-0000-0000-0000C5310000}"/>
    <cellStyle name="Normal 17 7 3" xfId="4062" xr:uid="{00000000-0005-0000-0000-0000C6310000}"/>
    <cellStyle name="Normal 17 8" xfId="4063" xr:uid="{00000000-0005-0000-0000-0000C7310000}"/>
    <cellStyle name="Normal 17 9" xfId="4064" xr:uid="{00000000-0005-0000-0000-0000C8310000}"/>
    <cellStyle name="Normal 17_ตามหนี้" xfId="4065" xr:uid="{00000000-0005-0000-0000-0000C9310000}"/>
    <cellStyle name="Normal 170" xfId="4066" xr:uid="{00000000-0005-0000-0000-0000CA310000}"/>
    <cellStyle name="Normal 171" xfId="4067" xr:uid="{00000000-0005-0000-0000-0000CB310000}"/>
    <cellStyle name="Normal 172" xfId="4068" xr:uid="{00000000-0005-0000-0000-0000CC310000}"/>
    <cellStyle name="Normal 173" xfId="4069" xr:uid="{00000000-0005-0000-0000-0000CD310000}"/>
    <cellStyle name="Normal 174" xfId="4070" xr:uid="{00000000-0005-0000-0000-0000CE310000}"/>
    <cellStyle name="Normal 175" xfId="4071" xr:uid="{00000000-0005-0000-0000-0000CF310000}"/>
    <cellStyle name="Normal 176" xfId="4072" xr:uid="{00000000-0005-0000-0000-0000D0310000}"/>
    <cellStyle name="Normal 177" xfId="4073" xr:uid="{00000000-0005-0000-0000-0000D1310000}"/>
    <cellStyle name="Normal 178" xfId="4074" xr:uid="{00000000-0005-0000-0000-0000D2310000}"/>
    <cellStyle name="Normal 179" xfId="4075" xr:uid="{00000000-0005-0000-0000-0000D3310000}"/>
    <cellStyle name="Normal 18" xfId="1482" xr:uid="{00000000-0005-0000-0000-0000D4310000}"/>
    <cellStyle name="Normal 18 10" xfId="21550" xr:uid="{00000000-0005-0000-0000-0000D5310000}"/>
    <cellStyle name="Normal 18 11" xfId="21551" xr:uid="{00000000-0005-0000-0000-0000D6310000}"/>
    <cellStyle name="Normal 18 12" xfId="21552" xr:uid="{00000000-0005-0000-0000-0000D7310000}"/>
    <cellStyle name="Normal 18 13" xfId="21553" xr:uid="{00000000-0005-0000-0000-0000D8310000}"/>
    <cellStyle name="Normal 18 14" xfId="21554" xr:uid="{00000000-0005-0000-0000-0000D9310000}"/>
    <cellStyle name="Normal 18 15" xfId="21555" xr:uid="{00000000-0005-0000-0000-0000DA310000}"/>
    <cellStyle name="Normal 18 16" xfId="21556" xr:uid="{00000000-0005-0000-0000-0000DB310000}"/>
    <cellStyle name="Normal 18 17" xfId="15555" xr:uid="{00000000-0005-0000-0000-0000DC310000}"/>
    <cellStyle name="Normal 18 17 2" xfId="21557" xr:uid="{00000000-0005-0000-0000-0000DD310000}"/>
    <cellStyle name="Normal 18 18" xfId="21558" xr:uid="{00000000-0005-0000-0000-0000DE310000}"/>
    <cellStyle name="Normal 18 2" xfId="1483" xr:uid="{00000000-0005-0000-0000-0000DF310000}"/>
    <cellStyle name="Normal 18 2 2" xfId="4076" xr:uid="{00000000-0005-0000-0000-0000E0310000}"/>
    <cellStyle name="Normal 18 2 2 2" xfId="15556" xr:uid="{00000000-0005-0000-0000-0000E1310000}"/>
    <cellStyle name="Normal 18 2 2 2 2" xfId="15557" xr:uid="{00000000-0005-0000-0000-0000E2310000}"/>
    <cellStyle name="Normal 18 2 2 2 2 2" xfId="15558" xr:uid="{00000000-0005-0000-0000-0000E3310000}"/>
    <cellStyle name="Normal 18 2 2 2 3" xfId="15559" xr:uid="{00000000-0005-0000-0000-0000E4310000}"/>
    <cellStyle name="Normal 18 2 2 2 4" xfId="15560" xr:uid="{00000000-0005-0000-0000-0000E5310000}"/>
    <cellStyle name="Normal 18 2 2 2 5" xfId="15561" xr:uid="{00000000-0005-0000-0000-0000E6310000}"/>
    <cellStyle name="Normal 18 2 2 2 6" xfId="15562" xr:uid="{00000000-0005-0000-0000-0000E7310000}"/>
    <cellStyle name="Normal 18 2 2 2 6 2" xfId="15563" xr:uid="{00000000-0005-0000-0000-0000E8310000}"/>
    <cellStyle name="Normal 18 2 3" xfId="21559" xr:uid="{00000000-0005-0000-0000-0000E9310000}"/>
    <cellStyle name="Normal 18 2 4" xfId="21560" xr:uid="{00000000-0005-0000-0000-0000EA310000}"/>
    <cellStyle name="Normal 18 2 5" xfId="21561" xr:uid="{00000000-0005-0000-0000-0000EB310000}"/>
    <cellStyle name="Normal 18 2 6" xfId="21562" xr:uid="{00000000-0005-0000-0000-0000EC310000}"/>
    <cellStyle name="Normal 18 2 7" xfId="21563" xr:uid="{00000000-0005-0000-0000-0000ED310000}"/>
    <cellStyle name="Normal 18 2 8" xfId="21564" xr:uid="{00000000-0005-0000-0000-0000EE310000}"/>
    <cellStyle name="Normal 18 3" xfId="1484" xr:uid="{00000000-0005-0000-0000-0000EF310000}"/>
    <cellStyle name="Normal 18 3 2" xfId="4077" xr:uid="{00000000-0005-0000-0000-0000F0310000}"/>
    <cellStyle name="Normal 18 3 2 2" xfId="4078" xr:uid="{00000000-0005-0000-0000-0000F1310000}"/>
    <cellStyle name="Normal 18 3 2 2 2" xfId="4079" xr:uid="{00000000-0005-0000-0000-0000F2310000}"/>
    <cellStyle name="Normal 18 3 2 2 3" xfId="4080" xr:uid="{00000000-0005-0000-0000-0000F3310000}"/>
    <cellStyle name="Normal 18 3 2 3" xfId="4081" xr:uid="{00000000-0005-0000-0000-0000F4310000}"/>
    <cellStyle name="Normal 18 3 2 3 2" xfId="4082" xr:uid="{00000000-0005-0000-0000-0000F5310000}"/>
    <cellStyle name="Normal 18 3 2 3 3" xfId="4083" xr:uid="{00000000-0005-0000-0000-0000F6310000}"/>
    <cellStyle name="Normal 18 3 2 4" xfId="4084" xr:uid="{00000000-0005-0000-0000-0000F7310000}"/>
    <cellStyle name="Normal 18 3 2 4 2" xfId="4085" xr:uid="{00000000-0005-0000-0000-0000F8310000}"/>
    <cellStyle name="Normal 18 3 2 4 3" xfId="4086" xr:uid="{00000000-0005-0000-0000-0000F9310000}"/>
    <cellStyle name="Normal 18 3 2 5" xfId="4087" xr:uid="{00000000-0005-0000-0000-0000FA310000}"/>
    <cellStyle name="Normal 18 3 2 6" xfId="4088" xr:uid="{00000000-0005-0000-0000-0000FB310000}"/>
    <cellStyle name="Normal 18 3 2 7" xfId="4089" xr:uid="{00000000-0005-0000-0000-0000FC310000}"/>
    <cellStyle name="Normal 18 3 3" xfId="4090" xr:uid="{00000000-0005-0000-0000-0000FD310000}"/>
    <cellStyle name="Normal 18 3 3 2" xfId="4091" xr:uid="{00000000-0005-0000-0000-0000FE310000}"/>
    <cellStyle name="Normal 18 3 3 3" xfId="4092" xr:uid="{00000000-0005-0000-0000-0000FF310000}"/>
    <cellStyle name="Normal 18 3 4" xfId="4093" xr:uid="{00000000-0005-0000-0000-000000320000}"/>
    <cellStyle name="Normal 18 3 4 2" xfId="4094" xr:uid="{00000000-0005-0000-0000-000001320000}"/>
    <cellStyle name="Normal 18 3 4 3" xfId="4095" xr:uid="{00000000-0005-0000-0000-000002320000}"/>
    <cellStyle name="Normal 18 3 5" xfId="4096" xr:uid="{00000000-0005-0000-0000-000003320000}"/>
    <cellStyle name="Normal 18 3 5 2" xfId="4097" xr:uid="{00000000-0005-0000-0000-000004320000}"/>
    <cellStyle name="Normal 18 3 5 3" xfId="4098" xr:uid="{00000000-0005-0000-0000-000005320000}"/>
    <cellStyle name="Normal 18 3 6" xfId="4099" xr:uid="{00000000-0005-0000-0000-000006320000}"/>
    <cellStyle name="Normal 18 3 7" xfId="4100" xr:uid="{00000000-0005-0000-0000-000007320000}"/>
    <cellStyle name="Normal 18 3 8" xfId="4101" xr:uid="{00000000-0005-0000-0000-000008320000}"/>
    <cellStyle name="Normal 18 4" xfId="1485" xr:uid="{00000000-0005-0000-0000-000009320000}"/>
    <cellStyle name="Normal 18 5" xfId="15564" xr:uid="{00000000-0005-0000-0000-00000A320000}"/>
    <cellStyle name="Normal 18 5 2" xfId="21565" xr:uid="{00000000-0005-0000-0000-00000B320000}"/>
    <cellStyle name="Normal 18 5 3" xfId="21566" xr:uid="{00000000-0005-0000-0000-00000C320000}"/>
    <cellStyle name="Normal 18 5 4" xfId="21567" xr:uid="{00000000-0005-0000-0000-00000D320000}"/>
    <cellStyle name="Normal 18 6" xfId="21568" xr:uid="{00000000-0005-0000-0000-00000E320000}"/>
    <cellStyle name="Normal 18 7" xfId="21569" xr:uid="{00000000-0005-0000-0000-00000F320000}"/>
    <cellStyle name="Normal 18 8" xfId="21570" xr:uid="{00000000-0005-0000-0000-000010320000}"/>
    <cellStyle name="Normal 18 9" xfId="21571" xr:uid="{00000000-0005-0000-0000-000011320000}"/>
    <cellStyle name="Normal 18_Sheet2" xfId="10190" xr:uid="{00000000-0005-0000-0000-000012320000}"/>
    <cellStyle name="Normal 180" xfId="4102" xr:uid="{00000000-0005-0000-0000-000013320000}"/>
    <cellStyle name="Normal 181" xfId="4103" xr:uid="{00000000-0005-0000-0000-000014320000}"/>
    <cellStyle name="Normal 182" xfId="4104" xr:uid="{00000000-0005-0000-0000-000015320000}"/>
    <cellStyle name="Normal 183" xfId="4105" xr:uid="{00000000-0005-0000-0000-000016320000}"/>
    <cellStyle name="Normal 184" xfId="4106" xr:uid="{00000000-0005-0000-0000-000017320000}"/>
    <cellStyle name="Normal 185" xfId="4107" xr:uid="{00000000-0005-0000-0000-000018320000}"/>
    <cellStyle name="Normal 186" xfId="4108" xr:uid="{00000000-0005-0000-0000-000019320000}"/>
    <cellStyle name="Normal 187" xfId="4109" xr:uid="{00000000-0005-0000-0000-00001A320000}"/>
    <cellStyle name="Normal 188" xfId="4110" xr:uid="{00000000-0005-0000-0000-00001B320000}"/>
    <cellStyle name="Normal 189" xfId="4111" xr:uid="{00000000-0005-0000-0000-00001C320000}"/>
    <cellStyle name="Normal 19" xfId="1486" xr:uid="{00000000-0005-0000-0000-00001D320000}"/>
    <cellStyle name="Normal 19 10" xfId="4112" xr:uid="{00000000-0005-0000-0000-00001E320000}"/>
    <cellStyle name="Normal 19 11" xfId="21572" xr:uid="{00000000-0005-0000-0000-00001F320000}"/>
    <cellStyle name="Normal 19 12" xfId="21573" xr:uid="{00000000-0005-0000-0000-000020320000}"/>
    <cellStyle name="Normal 19 13" xfId="21574" xr:uid="{00000000-0005-0000-0000-000021320000}"/>
    <cellStyle name="Normal 19 14" xfId="21575" xr:uid="{00000000-0005-0000-0000-000022320000}"/>
    <cellStyle name="Normal 19 15" xfId="21576" xr:uid="{00000000-0005-0000-0000-000023320000}"/>
    <cellStyle name="Normal 19 16" xfId="21577" xr:uid="{00000000-0005-0000-0000-000024320000}"/>
    <cellStyle name="Normal 19 2" xfId="1487" xr:uid="{00000000-0005-0000-0000-000025320000}"/>
    <cellStyle name="Normal 19 2 2" xfId="4113" xr:uid="{00000000-0005-0000-0000-000026320000}"/>
    <cellStyle name="Normal 19 2 2 2" xfId="4114" xr:uid="{00000000-0005-0000-0000-000027320000}"/>
    <cellStyle name="Normal 19 2 2 2 2" xfId="4115" xr:uid="{00000000-0005-0000-0000-000028320000}"/>
    <cellStyle name="Normal 19 2 2 2 3" xfId="4116" xr:uid="{00000000-0005-0000-0000-000029320000}"/>
    <cellStyle name="Normal 19 2 2 3" xfId="4117" xr:uid="{00000000-0005-0000-0000-00002A320000}"/>
    <cellStyle name="Normal 19 2 2 3 2" xfId="4118" xr:uid="{00000000-0005-0000-0000-00002B320000}"/>
    <cellStyle name="Normal 19 2 2 3 3" xfId="4119" xr:uid="{00000000-0005-0000-0000-00002C320000}"/>
    <cellStyle name="Normal 19 2 2 4" xfId="4120" xr:uid="{00000000-0005-0000-0000-00002D320000}"/>
    <cellStyle name="Normal 19 2 2 4 2" xfId="4121" xr:uid="{00000000-0005-0000-0000-00002E320000}"/>
    <cellStyle name="Normal 19 2 2 4 3" xfId="4122" xr:uid="{00000000-0005-0000-0000-00002F320000}"/>
    <cellStyle name="Normal 19 2 2 5" xfId="4123" xr:uid="{00000000-0005-0000-0000-000030320000}"/>
    <cellStyle name="Normal 19 2 2 6" xfId="4124" xr:uid="{00000000-0005-0000-0000-000031320000}"/>
    <cellStyle name="Normal 19 2 2 7" xfId="4125" xr:uid="{00000000-0005-0000-0000-000032320000}"/>
    <cellStyle name="Normal 19 2 3" xfId="4126" xr:uid="{00000000-0005-0000-0000-000033320000}"/>
    <cellStyle name="Normal 19 2 3 2" xfId="4127" xr:uid="{00000000-0005-0000-0000-000034320000}"/>
    <cellStyle name="Normal 19 2 3 3" xfId="4128" xr:uid="{00000000-0005-0000-0000-000035320000}"/>
    <cellStyle name="Normal 19 2 4" xfId="4129" xr:uid="{00000000-0005-0000-0000-000036320000}"/>
    <cellStyle name="Normal 19 2 4 2" xfId="4130" xr:uid="{00000000-0005-0000-0000-000037320000}"/>
    <cellStyle name="Normal 19 2 4 3" xfId="4131" xr:uid="{00000000-0005-0000-0000-000038320000}"/>
    <cellStyle name="Normal 19 2 5" xfId="4132" xr:uid="{00000000-0005-0000-0000-000039320000}"/>
    <cellStyle name="Normal 19 2 5 2" xfId="4133" xr:uid="{00000000-0005-0000-0000-00003A320000}"/>
    <cellStyle name="Normal 19 2 5 3" xfId="4134" xr:uid="{00000000-0005-0000-0000-00003B320000}"/>
    <cellStyle name="Normal 19 2 6" xfId="4135" xr:uid="{00000000-0005-0000-0000-00003C320000}"/>
    <cellStyle name="Normal 19 2 7" xfId="4136" xr:uid="{00000000-0005-0000-0000-00003D320000}"/>
    <cellStyle name="Normal 19 2 8" xfId="4137" xr:uid="{00000000-0005-0000-0000-00003E320000}"/>
    <cellStyle name="Normal 19 3" xfId="1488" xr:uid="{00000000-0005-0000-0000-00003F320000}"/>
    <cellStyle name="Normal 19 3 2" xfId="4138" xr:uid="{00000000-0005-0000-0000-000040320000}"/>
    <cellStyle name="Normal 19 3 2 2" xfId="4139" xr:uid="{00000000-0005-0000-0000-000041320000}"/>
    <cellStyle name="Normal 19 3 2 3" xfId="4140" xr:uid="{00000000-0005-0000-0000-000042320000}"/>
    <cellStyle name="Normal 19 3 3" xfId="4141" xr:uid="{00000000-0005-0000-0000-000043320000}"/>
    <cellStyle name="Normal 19 3 3 2" xfId="4142" xr:uid="{00000000-0005-0000-0000-000044320000}"/>
    <cellStyle name="Normal 19 3 3 3" xfId="4143" xr:uid="{00000000-0005-0000-0000-000045320000}"/>
    <cellStyle name="Normal 19 3 4" xfId="4144" xr:uid="{00000000-0005-0000-0000-000046320000}"/>
    <cellStyle name="Normal 19 3 4 2" xfId="4145" xr:uid="{00000000-0005-0000-0000-000047320000}"/>
    <cellStyle name="Normal 19 3 4 3" xfId="4146" xr:uid="{00000000-0005-0000-0000-000048320000}"/>
    <cellStyle name="Normal 19 3 5" xfId="4147" xr:uid="{00000000-0005-0000-0000-000049320000}"/>
    <cellStyle name="Normal 19 3 6" xfId="4148" xr:uid="{00000000-0005-0000-0000-00004A320000}"/>
    <cellStyle name="Normal 19 3 7" xfId="4149" xr:uid="{00000000-0005-0000-0000-00004B320000}"/>
    <cellStyle name="Normal 19 4" xfId="1489" xr:uid="{00000000-0005-0000-0000-00004C320000}"/>
    <cellStyle name="Normal 19 4 2" xfId="4150" xr:uid="{00000000-0005-0000-0000-00004D320000}"/>
    <cellStyle name="Normal 19 4 3" xfId="4151" xr:uid="{00000000-0005-0000-0000-00004E320000}"/>
    <cellStyle name="Normal 19 5" xfId="1490" xr:uid="{00000000-0005-0000-0000-00004F320000}"/>
    <cellStyle name="Normal 19 5 2" xfId="4152" xr:uid="{00000000-0005-0000-0000-000050320000}"/>
    <cellStyle name="Normal 19 5 2 2" xfId="21578" xr:uid="{00000000-0005-0000-0000-000051320000}"/>
    <cellStyle name="Normal 19 5 3" xfId="4153" xr:uid="{00000000-0005-0000-0000-000052320000}"/>
    <cellStyle name="Normal 19 5 4" xfId="21579" xr:uid="{00000000-0005-0000-0000-000053320000}"/>
    <cellStyle name="Normal 19 6" xfId="4154" xr:uid="{00000000-0005-0000-0000-000054320000}"/>
    <cellStyle name="Normal 19 6 2" xfId="4155" xr:uid="{00000000-0005-0000-0000-000055320000}"/>
    <cellStyle name="Normal 19 6 3" xfId="4156" xr:uid="{00000000-0005-0000-0000-000056320000}"/>
    <cellStyle name="Normal 19 7" xfId="4157" xr:uid="{00000000-0005-0000-0000-000057320000}"/>
    <cellStyle name="Normal 19 7 2" xfId="4158" xr:uid="{00000000-0005-0000-0000-000058320000}"/>
    <cellStyle name="Normal 19 7 3" xfId="4159" xr:uid="{00000000-0005-0000-0000-000059320000}"/>
    <cellStyle name="Normal 19 8" xfId="4160" xr:uid="{00000000-0005-0000-0000-00005A320000}"/>
    <cellStyle name="Normal 19 9" xfId="4161" xr:uid="{00000000-0005-0000-0000-00005B320000}"/>
    <cellStyle name="Normal 19_ตามหนี้" xfId="4162" xr:uid="{00000000-0005-0000-0000-00005C320000}"/>
    <cellStyle name="Normal 190" xfId="4163" xr:uid="{00000000-0005-0000-0000-00005D320000}"/>
    <cellStyle name="Normal 191" xfId="4164" xr:uid="{00000000-0005-0000-0000-00005E320000}"/>
    <cellStyle name="Normal 192" xfId="4165" xr:uid="{00000000-0005-0000-0000-00005F320000}"/>
    <cellStyle name="Normal 193" xfId="4166" xr:uid="{00000000-0005-0000-0000-000060320000}"/>
    <cellStyle name="Normal 194" xfId="4167" xr:uid="{00000000-0005-0000-0000-000061320000}"/>
    <cellStyle name="Normal 195" xfId="4168" xr:uid="{00000000-0005-0000-0000-000062320000}"/>
    <cellStyle name="Normal 196" xfId="4169" xr:uid="{00000000-0005-0000-0000-000063320000}"/>
    <cellStyle name="Normal 196 2" xfId="4170" xr:uid="{00000000-0005-0000-0000-000064320000}"/>
    <cellStyle name="Normal 197" xfId="4171" xr:uid="{00000000-0005-0000-0000-000065320000}"/>
    <cellStyle name="Normal 197 2" xfId="4172" xr:uid="{00000000-0005-0000-0000-000066320000}"/>
    <cellStyle name="Normal 198" xfId="4173" xr:uid="{00000000-0005-0000-0000-000067320000}"/>
    <cellStyle name="Normal 199" xfId="4174" xr:uid="{00000000-0005-0000-0000-000068320000}"/>
    <cellStyle name="Normal 2" xfId="1491" xr:uid="{00000000-0005-0000-0000-000069320000}"/>
    <cellStyle name="Normal 2 10" xfId="1492" xr:uid="{00000000-0005-0000-0000-00006A320000}"/>
    <cellStyle name="Normal 2 10 2" xfId="15565" xr:uid="{00000000-0005-0000-0000-00006B320000}"/>
    <cellStyle name="Normal 2 10 3" xfId="21580" xr:uid="{00000000-0005-0000-0000-00006C320000}"/>
    <cellStyle name="Normal 2 11" xfId="4175" xr:uid="{00000000-0005-0000-0000-00006D320000}"/>
    <cellStyle name="Normal 2 11 10" xfId="4176" xr:uid="{00000000-0005-0000-0000-00006E320000}"/>
    <cellStyle name="Normal 2 11 11" xfId="15566" xr:uid="{00000000-0005-0000-0000-00006F320000}"/>
    <cellStyle name="Normal 2 11 2" xfId="4177" xr:uid="{00000000-0005-0000-0000-000070320000}"/>
    <cellStyle name="Normal 2 11 2 2" xfId="4178" xr:uid="{00000000-0005-0000-0000-000071320000}"/>
    <cellStyle name="Normal 2 11 2 2 2" xfId="4179" xr:uid="{00000000-0005-0000-0000-000072320000}"/>
    <cellStyle name="Normal 2 11 2 2 2 2" xfId="4180" xr:uid="{00000000-0005-0000-0000-000073320000}"/>
    <cellStyle name="Normal 2 11 2 2 2 3" xfId="4181" xr:uid="{00000000-0005-0000-0000-000074320000}"/>
    <cellStyle name="Normal 2 11 2 2 3" xfId="4182" xr:uid="{00000000-0005-0000-0000-000075320000}"/>
    <cellStyle name="Normal 2 11 2 2 3 2" xfId="4183" xr:uid="{00000000-0005-0000-0000-000076320000}"/>
    <cellStyle name="Normal 2 11 2 2 3 3" xfId="4184" xr:uid="{00000000-0005-0000-0000-000077320000}"/>
    <cellStyle name="Normal 2 11 2 2 4" xfId="4185" xr:uid="{00000000-0005-0000-0000-000078320000}"/>
    <cellStyle name="Normal 2 11 2 2 4 2" xfId="4186" xr:uid="{00000000-0005-0000-0000-000079320000}"/>
    <cellStyle name="Normal 2 11 2 2 4 3" xfId="4187" xr:uid="{00000000-0005-0000-0000-00007A320000}"/>
    <cellStyle name="Normal 2 11 2 2 5" xfId="4188" xr:uid="{00000000-0005-0000-0000-00007B320000}"/>
    <cellStyle name="Normal 2 11 2 2 6" xfId="4189" xr:uid="{00000000-0005-0000-0000-00007C320000}"/>
    <cellStyle name="Normal 2 11 2 2 7" xfId="4190" xr:uid="{00000000-0005-0000-0000-00007D320000}"/>
    <cellStyle name="Normal 2 11 2 3" xfId="4191" xr:uid="{00000000-0005-0000-0000-00007E320000}"/>
    <cellStyle name="Normal 2 11 2 3 2" xfId="4192" xr:uid="{00000000-0005-0000-0000-00007F320000}"/>
    <cellStyle name="Normal 2 11 2 3 3" xfId="4193" xr:uid="{00000000-0005-0000-0000-000080320000}"/>
    <cellStyle name="Normal 2 11 2 4" xfId="4194" xr:uid="{00000000-0005-0000-0000-000081320000}"/>
    <cellStyle name="Normal 2 11 2 4 2" xfId="4195" xr:uid="{00000000-0005-0000-0000-000082320000}"/>
    <cellStyle name="Normal 2 11 2 4 3" xfId="4196" xr:uid="{00000000-0005-0000-0000-000083320000}"/>
    <cellStyle name="Normal 2 11 2 5" xfId="4197" xr:uid="{00000000-0005-0000-0000-000084320000}"/>
    <cellStyle name="Normal 2 11 2 5 2" xfId="4198" xr:uid="{00000000-0005-0000-0000-000085320000}"/>
    <cellStyle name="Normal 2 11 2 5 3" xfId="4199" xr:uid="{00000000-0005-0000-0000-000086320000}"/>
    <cellStyle name="Normal 2 11 2 6" xfId="4200" xr:uid="{00000000-0005-0000-0000-000087320000}"/>
    <cellStyle name="Normal 2 11 2 7" xfId="4201" xr:uid="{00000000-0005-0000-0000-000088320000}"/>
    <cellStyle name="Normal 2 11 2 8" xfId="4202" xr:uid="{00000000-0005-0000-0000-000089320000}"/>
    <cellStyle name="Normal 2 11 3" xfId="4203" xr:uid="{00000000-0005-0000-0000-00008A320000}"/>
    <cellStyle name="Normal 2 11 3 2" xfId="4204" xr:uid="{00000000-0005-0000-0000-00008B320000}"/>
    <cellStyle name="Normal 2 11 3 2 2" xfId="4205" xr:uid="{00000000-0005-0000-0000-00008C320000}"/>
    <cellStyle name="Normal 2 11 3 2 3" xfId="4206" xr:uid="{00000000-0005-0000-0000-00008D320000}"/>
    <cellStyle name="Normal 2 11 3 3" xfId="4207" xr:uid="{00000000-0005-0000-0000-00008E320000}"/>
    <cellStyle name="Normal 2 11 3 3 2" xfId="4208" xr:uid="{00000000-0005-0000-0000-00008F320000}"/>
    <cellStyle name="Normal 2 11 3 3 3" xfId="4209" xr:uid="{00000000-0005-0000-0000-000090320000}"/>
    <cellStyle name="Normal 2 11 3 4" xfId="4210" xr:uid="{00000000-0005-0000-0000-000091320000}"/>
    <cellStyle name="Normal 2 11 3 4 2" xfId="4211" xr:uid="{00000000-0005-0000-0000-000092320000}"/>
    <cellStyle name="Normal 2 11 3 4 3" xfId="4212" xr:uid="{00000000-0005-0000-0000-000093320000}"/>
    <cellStyle name="Normal 2 11 3 5" xfId="4213" xr:uid="{00000000-0005-0000-0000-000094320000}"/>
    <cellStyle name="Normal 2 11 3 6" xfId="4214" xr:uid="{00000000-0005-0000-0000-000095320000}"/>
    <cellStyle name="Normal 2 11 3 7" xfId="4215" xr:uid="{00000000-0005-0000-0000-000096320000}"/>
    <cellStyle name="Normal 2 11 4" xfId="4216" xr:uid="{00000000-0005-0000-0000-000097320000}"/>
    <cellStyle name="Normal 2 11 4 2" xfId="4217" xr:uid="{00000000-0005-0000-0000-000098320000}"/>
    <cellStyle name="Normal 2 11 4 3" xfId="4218" xr:uid="{00000000-0005-0000-0000-000099320000}"/>
    <cellStyle name="Normal 2 11 5" xfId="4219" xr:uid="{00000000-0005-0000-0000-00009A320000}"/>
    <cellStyle name="Normal 2 11 5 2" xfId="4220" xr:uid="{00000000-0005-0000-0000-00009B320000}"/>
    <cellStyle name="Normal 2 11 5 3" xfId="4221" xr:uid="{00000000-0005-0000-0000-00009C320000}"/>
    <cellStyle name="Normal 2 11 6" xfId="4222" xr:uid="{00000000-0005-0000-0000-00009D320000}"/>
    <cellStyle name="Normal 2 11 6 2" xfId="4223" xr:uid="{00000000-0005-0000-0000-00009E320000}"/>
    <cellStyle name="Normal 2 11 6 3" xfId="4224" xr:uid="{00000000-0005-0000-0000-00009F320000}"/>
    <cellStyle name="Normal 2 11 7" xfId="4225" xr:uid="{00000000-0005-0000-0000-0000A0320000}"/>
    <cellStyle name="Normal 2 11 7 2" xfId="4226" xr:uid="{00000000-0005-0000-0000-0000A1320000}"/>
    <cellStyle name="Normal 2 11 7 3" xfId="4227" xr:uid="{00000000-0005-0000-0000-0000A2320000}"/>
    <cellStyle name="Normal 2 11 8" xfId="4228" xr:uid="{00000000-0005-0000-0000-0000A3320000}"/>
    <cellStyle name="Normal 2 11 9" xfId="4229" xr:uid="{00000000-0005-0000-0000-0000A4320000}"/>
    <cellStyle name="Normal 2 11_ตามหนี้" xfId="4230" xr:uid="{00000000-0005-0000-0000-0000A5320000}"/>
    <cellStyle name="Normal 2 12" xfId="4231" xr:uid="{00000000-0005-0000-0000-0000A6320000}"/>
    <cellStyle name="Normal 2 12 2" xfId="4232" xr:uid="{00000000-0005-0000-0000-0000A7320000}"/>
    <cellStyle name="Normal 2 12 3" xfId="15567" xr:uid="{00000000-0005-0000-0000-0000A8320000}"/>
    <cellStyle name="Normal 2 12 4" xfId="15568" xr:uid="{00000000-0005-0000-0000-0000A9320000}"/>
    <cellStyle name="Normal 2 12 5" xfId="15569" xr:uid="{00000000-0005-0000-0000-0000AA320000}"/>
    <cellStyle name="Normal 2 12 6" xfId="15570" xr:uid="{00000000-0005-0000-0000-0000AB320000}"/>
    <cellStyle name="Normal 2 13" xfId="4233" xr:uid="{00000000-0005-0000-0000-0000AC320000}"/>
    <cellStyle name="Normal 2 13 2" xfId="15571" xr:uid="{00000000-0005-0000-0000-0000AD320000}"/>
    <cellStyle name="Normal 2 14" xfId="4234" xr:uid="{00000000-0005-0000-0000-0000AE320000}"/>
    <cellStyle name="Normal 2 14 2" xfId="21581" xr:uid="{00000000-0005-0000-0000-0000AF320000}"/>
    <cellStyle name="Normal 2 15" xfId="1493" xr:uid="{00000000-0005-0000-0000-0000B0320000}"/>
    <cellStyle name="Normal 2 15 2" xfId="21582" xr:uid="{00000000-0005-0000-0000-0000B1320000}"/>
    <cellStyle name="Normal 2 16" xfId="4235" xr:uid="{00000000-0005-0000-0000-0000B2320000}"/>
    <cellStyle name="Normal 2 16 2" xfId="21583" xr:uid="{00000000-0005-0000-0000-0000B3320000}"/>
    <cellStyle name="Normal 2 17" xfId="4236" xr:uid="{00000000-0005-0000-0000-0000B4320000}"/>
    <cellStyle name="Normal 2 18" xfId="4237" xr:uid="{00000000-0005-0000-0000-0000B5320000}"/>
    <cellStyle name="Normal 2 19" xfId="4238" xr:uid="{00000000-0005-0000-0000-0000B6320000}"/>
    <cellStyle name="Normal 2 2" xfId="1494" xr:uid="{00000000-0005-0000-0000-0000B7320000}"/>
    <cellStyle name="Normal 2 2 10" xfId="10191" xr:uid="{00000000-0005-0000-0000-0000B8320000}"/>
    <cellStyle name="Normal 2 2 10 2" xfId="21584" xr:uid="{00000000-0005-0000-0000-0000B9320000}"/>
    <cellStyle name="Normal 2 2 11" xfId="15572" xr:uid="{00000000-0005-0000-0000-0000BA320000}"/>
    <cellStyle name="Normal 2 2 11 2" xfId="21585" xr:uid="{00000000-0005-0000-0000-0000BB320000}"/>
    <cellStyle name="Normal 2 2 11 3" xfId="21586" xr:uid="{00000000-0005-0000-0000-0000BC320000}"/>
    <cellStyle name="Normal 2 2 11 4" xfId="21587" xr:uid="{00000000-0005-0000-0000-0000BD320000}"/>
    <cellStyle name="Normal 2 2 12" xfId="10192" xr:uid="{00000000-0005-0000-0000-0000BE320000}"/>
    <cellStyle name="Normal 2 2 12 2" xfId="21588" xr:uid="{00000000-0005-0000-0000-0000BF320000}"/>
    <cellStyle name="Normal 2 2 12 3" xfId="21589" xr:uid="{00000000-0005-0000-0000-0000C0320000}"/>
    <cellStyle name="Normal 2 2 13" xfId="15573" xr:uid="{00000000-0005-0000-0000-0000C1320000}"/>
    <cellStyle name="Normal 2 2 14" xfId="15574" xr:uid="{00000000-0005-0000-0000-0000C2320000}"/>
    <cellStyle name="Normal 2 2 15" xfId="15575" xr:uid="{00000000-0005-0000-0000-0000C3320000}"/>
    <cellStyle name="Normal 2 2 16" xfId="15576" xr:uid="{00000000-0005-0000-0000-0000C4320000}"/>
    <cellStyle name="Normal 2 2 17" xfId="21590" xr:uid="{00000000-0005-0000-0000-0000C5320000}"/>
    <cellStyle name="Normal 2 2 18" xfId="21591" xr:uid="{00000000-0005-0000-0000-0000C6320000}"/>
    <cellStyle name="Normal 2 2 19" xfId="21592" xr:uid="{00000000-0005-0000-0000-0000C7320000}"/>
    <cellStyle name="Normal 2 2 2" xfId="1495" xr:uid="{00000000-0005-0000-0000-0000C8320000}"/>
    <cellStyle name="Normal 2 2 2 10" xfId="15577" xr:uid="{00000000-0005-0000-0000-0000C9320000}"/>
    <cellStyle name="Normal 2 2 2 11" xfId="15578" xr:uid="{00000000-0005-0000-0000-0000CA320000}"/>
    <cellStyle name="Normal 2 2 2 12" xfId="15579" xr:uid="{00000000-0005-0000-0000-0000CB320000}"/>
    <cellStyle name="Normal 2 2 2 13" xfId="15580" xr:uid="{00000000-0005-0000-0000-0000CC320000}"/>
    <cellStyle name="Normal 2 2 2 14" xfId="15581" xr:uid="{00000000-0005-0000-0000-0000CD320000}"/>
    <cellStyle name="Normal 2 2 2 15" xfId="15582" xr:uid="{00000000-0005-0000-0000-0000CE320000}"/>
    <cellStyle name="Normal 2 2 2 16" xfId="15583" xr:uid="{00000000-0005-0000-0000-0000CF320000}"/>
    <cellStyle name="Normal 2 2 2 17" xfId="15584" xr:uid="{00000000-0005-0000-0000-0000D0320000}"/>
    <cellStyle name="Normal 2 2 2 18" xfId="15585" xr:uid="{00000000-0005-0000-0000-0000D1320000}"/>
    <cellStyle name="Normal 2 2 2 19" xfId="15586" xr:uid="{00000000-0005-0000-0000-0000D2320000}"/>
    <cellStyle name="Normal 2 2 2 2" xfId="1496" xr:uid="{00000000-0005-0000-0000-0000D3320000}"/>
    <cellStyle name="Normal 2 2 2 2 10" xfId="15587" xr:uid="{00000000-0005-0000-0000-0000D4320000}"/>
    <cellStyle name="Normal 2 2 2 2 11" xfId="15588" xr:uid="{00000000-0005-0000-0000-0000D5320000}"/>
    <cellStyle name="Normal 2 2 2 2 12" xfId="15589" xr:uid="{00000000-0005-0000-0000-0000D6320000}"/>
    <cellStyle name="Normal 2 2 2 2 13" xfId="21593" xr:uid="{00000000-0005-0000-0000-0000D7320000}"/>
    <cellStyle name="Normal 2 2 2 2 14" xfId="21594" xr:uid="{00000000-0005-0000-0000-0000D8320000}"/>
    <cellStyle name="Normal 2 2 2 2 15" xfId="21595" xr:uid="{00000000-0005-0000-0000-0000D9320000}"/>
    <cellStyle name="Normal 2 2 2 2 2" xfId="1497" xr:uid="{00000000-0005-0000-0000-0000DA320000}"/>
    <cellStyle name="Normal 2 2 2 2 2 2" xfId="10193" xr:uid="{00000000-0005-0000-0000-0000DB320000}"/>
    <cellStyle name="Normal 2 2 2 2 2 2 2" xfId="21596" xr:uid="{00000000-0005-0000-0000-0000DC320000}"/>
    <cellStyle name="Normal 2 2 2 2 2 3" xfId="10194" xr:uid="{00000000-0005-0000-0000-0000DD320000}"/>
    <cellStyle name="Normal 2 2 2 2 2 3 2" xfId="21597" xr:uid="{00000000-0005-0000-0000-0000DE320000}"/>
    <cellStyle name="Normal 2 2 2 2 2 4" xfId="10195" xr:uid="{00000000-0005-0000-0000-0000DF320000}"/>
    <cellStyle name="Normal 2 2 2 2 2 4 2" xfId="21598" xr:uid="{00000000-0005-0000-0000-0000E0320000}"/>
    <cellStyle name="Normal 2 2 2 2 2 5" xfId="10196" xr:uid="{00000000-0005-0000-0000-0000E1320000}"/>
    <cellStyle name="Normal 2 2 2 2 2 5 2" xfId="21599" xr:uid="{00000000-0005-0000-0000-0000E2320000}"/>
    <cellStyle name="Normal 2 2 2 2 2 6" xfId="15590" xr:uid="{00000000-0005-0000-0000-0000E3320000}"/>
    <cellStyle name="Normal 2 2 2 2 2 7" xfId="21600" xr:uid="{00000000-0005-0000-0000-0000E4320000}"/>
    <cellStyle name="Normal 2 2 2 2 2 8" xfId="21601" xr:uid="{00000000-0005-0000-0000-0000E5320000}"/>
    <cellStyle name="Normal 2 2 2 2 3" xfId="2108" xr:uid="{00000000-0005-0000-0000-0000E6320000}"/>
    <cellStyle name="Normal 2 2 2 2 3 2" xfId="21602" xr:uid="{00000000-0005-0000-0000-0000E7320000}"/>
    <cellStyle name="Normal 2 2 2 2 3 3" xfId="21603" xr:uid="{00000000-0005-0000-0000-0000E8320000}"/>
    <cellStyle name="Normal 2 2 2 2 4" xfId="10197" xr:uid="{00000000-0005-0000-0000-0000E9320000}"/>
    <cellStyle name="Normal 2 2 2 2 4 2" xfId="21604" xr:uid="{00000000-0005-0000-0000-0000EA320000}"/>
    <cellStyle name="Normal 2 2 2 2 5" xfId="10198" xr:uid="{00000000-0005-0000-0000-0000EB320000}"/>
    <cellStyle name="Normal 2 2 2 2 5 2" xfId="21605" xr:uid="{00000000-0005-0000-0000-0000EC320000}"/>
    <cellStyle name="Normal 2 2 2 2 6" xfId="10199" xr:uid="{00000000-0005-0000-0000-0000ED320000}"/>
    <cellStyle name="Normal 2 2 2 2 6 2" xfId="21606" xr:uid="{00000000-0005-0000-0000-0000EE320000}"/>
    <cellStyle name="Normal 2 2 2 2 7" xfId="15591" xr:uid="{00000000-0005-0000-0000-0000EF320000}"/>
    <cellStyle name="Normal 2 2 2 2 8" xfId="15592" xr:uid="{00000000-0005-0000-0000-0000F0320000}"/>
    <cellStyle name="Normal 2 2 2 2 9" xfId="15593" xr:uid="{00000000-0005-0000-0000-0000F1320000}"/>
    <cellStyle name="Normal 2 2 2 20" xfId="15594" xr:uid="{00000000-0005-0000-0000-0000F2320000}"/>
    <cellStyle name="Normal 2 2 2 21" xfId="15595" xr:uid="{00000000-0005-0000-0000-0000F3320000}"/>
    <cellStyle name="Normal 2 2 2 22" xfId="15596" xr:uid="{00000000-0005-0000-0000-0000F4320000}"/>
    <cellStyle name="Normal 2 2 2 23" xfId="15597" xr:uid="{00000000-0005-0000-0000-0000F5320000}"/>
    <cellStyle name="Normal 2 2 2 24" xfId="21607" xr:uid="{00000000-0005-0000-0000-0000F6320000}"/>
    <cellStyle name="Normal 2 2 2 25" xfId="21608" xr:uid="{00000000-0005-0000-0000-0000F7320000}"/>
    <cellStyle name="Normal 2 2 2 26" xfId="21609" xr:uid="{00000000-0005-0000-0000-0000F8320000}"/>
    <cellStyle name="Normal 2 2 2 27" xfId="21610" xr:uid="{00000000-0005-0000-0000-0000F9320000}"/>
    <cellStyle name="Normal 2 2 2 3" xfId="1498" xr:uid="{00000000-0005-0000-0000-0000FA320000}"/>
    <cellStyle name="Normal 2 2 2 3 2" xfId="4239" xr:uid="{00000000-0005-0000-0000-0000FB320000}"/>
    <cellStyle name="Normal 2 2 2 3 2 10" xfId="4240" xr:uid="{00000000-0005-0000-0000-0000FC320000}"/>
    <cellStyle name="Normal 2 2 2 3 2 11" xfId="15598" xr:uid="{00000000-0005-0000-0000-0000FD320000}"/>
    <cellStyle name="Normal 2 2 2 3 2 2" xfId="4241" xr:uid="{00000000-0005-0000-0000-0000FE320000}"/>
    <cellStyle name="Normal 2 2 2 3 2 2 2" xfId="4242" xr:uid="{00000000-0005-0000-0000-0000FF320000}"/>
    <cellStyle name="Normal 2 2 2 3 2 2 2 2" xfId="4243" xr:uid="{00000000-0005-0000-0000-000000330000}"/>
    <cellStyle name="Normal 2 2 2 3 2 2 2 2 2" xfId="4244" xr:uid="{00000000-0005-0000-0000-000001330000}"/>
    <cellStyle name="Normal 2 2 2 3 2 2 2 2 3" xfId="4245" xr:uid="{00000000-0005-0000-0000-000002330000}"/>
    <cellStyle name="Normal 2 2 2 3 2 2 2 3" xfId="4246" xr:uid="{00000000-0005-0000-0000-000003330000}"/>
    <cellStyle name="Normal 2 2 2 3 2 2 2 3 2" xfId="4247" xr:uid="{00000000-0005-0000-0000-000004330000}"/>
    <cellStyle name="Normal 2 2 2 3 2 2 2 3 3" xfId="4248" xr:uid="{00000000-0005-0000-0000-000005330000}"/>
    <cellStyle name="Normal 2 2 2 3 2 2 2 4" xfId="4249" xr:uid="{00000000-0005-0000-0000-000006330000}"/>
    <cellStyle name="Normal 2 2 2 3 2 2 2 4 2" xfId="4250" xr:uid="{00000000-0005-0000-0000-000007330000}"/>
    <cellStyle name="Normal 2 2 2 3 2 2 2 4 3" xfId="4251" xr:uid="{00000000-0005-0000-0000-000008330000}"/>
    <cellStyle name="Normal 2 2 2 3 2 2 2 5" xfId="4252" xr:uid="{00000000-0005-0000-0000-000009330000}"/>
    <cellStyle name="Normal 2 2 2 3 2 2 2 6" xfId="4253" xr:uid="{00000000-0005-0000-0000-00000A330000}"/>
    <cellStyle name="Normal 2 2 2 3 2 2 2 7" xfId="4254" xr:uid="{00000000-0005-0000-0000-00000B330000}"/>
    <cellStyle name="Normal 2 2 2 3 2 2 3" xfId="4255" xr:uid="{00000000-0005-0000-0000-00000C330000}"/>
    <cellStyle name="Normal 2 2 2 3 2 2 3 2" xfId="4256" xr:uid="{00000000-0005-0000-0000-00000D330000}"/>
    <cellStyle name="Normal 2 2 2 3 2 2 3 3" xfId="4257" xr:uid="{00000000-0005-0000-0000-00000E330000}"/>
    <cellStyle name="Normal 2 2 2 3 2 2 4" xfId="4258" xr:uid="{00000000-0005-0000-0000-00000F330000}"/>
    <cellStyle name="Normal 2 2 2 3 2 2 4 2" xfId="4259" xr:uid="{00000000-0005-0000-0000-000010330000}"/>
    <cellStyle name="Normal 2 2 2 3 2 2 4 3" xfId="4260" xr:uid="{00000000-0005-0000-0000-000011330000}"/>
    <cellStyle name="Normal 2 2 2 3 2 2 5" xfId="4261" xr:uid="{00000000-0005-0000-0000-000012330000}"/>
    <cellStyle name="Normal 2 2 2 3 2 2 5 2" xfId="4262" xr:uid="{00000000-0005-0000-0000-000013330000}"/>
    <cellStyle name="Normal 2 2 2 3 2 2 5 3" xfId="4263" xr:uid="{00000000-0005-0000-0000-000014330000}"/>
    <cellStyle name="Normal 2 2 2 3 2 2 6" xfId="4264" xr:uid="{00000000-0005-0000-0000-000015330000}"/>
    <cellStyle name="Normal 2 2 2 3 2 2 7" xfId="4265" xr:uid="{00000000-0005-0000-0000-000016330000}"/>
    <cellStyle name="Normal 2 2 2 3 2 2 8" xfId="4266" xr:uid="{00000000-0005-0000-0000-000017330000}"/>
    <cellStyle name="Normal 2 2 2 3 2 3" xfId="4267" xr:uid="{00000000-0005-0000-0000-000018330000}"/>
    <cellStyle name="Normal 2 2 2 3 2 3 2" xfId="4268" xr:uid="{00000000-0005-0000-0000-000019330000}"/>
    <cellStyle name="Normal 2 2 2 3 2 3 2 2" xfId="4269" xr:uid="{00000000-0005-0000-0000-00001A330000}"/>
    <cellStyle name="Normal 2 2 2 3 2 3 2 3" xfId="4270" xr:uid="{00000000-0005-0000-0000-00001B330000}"/>
    <cellStyle name="Normal 2 2 2 3 2 3 3" xfId="4271" xr:uid="{00000000-0005-0000-0000-00001C330000}"/>
    <cellStyle name="Normal 2 2 2 3 2 3 3 2" xfId="4272" xr:uid="{00000000-0005-0000-0000-00001D330000}"/>
    <cellStyle name="Normal 2 2 2 3 2 3 3 3" xfId="4273" xr:uid="{00000000-0005-0000-0000-00001E330000}"/>
    <cellStyle name="Normal 2 2 2 3 2 3 4" xfId="4274" xr:uid="{00000000-0005-0000-0000-00001F330000}"/>
    <cellStyle name="Normal 2 2 2 3 2 3 4 2" xfId="4275" xr:uid="{00000000-0005-0000-0000-000020330000}"/>
    <cellStyle name="Normal 2 2 2 3 2 3 4 3" xfId="4276" xr:uid="{00000000-0005-0000-0000-000021330000}"/>
    <cellStyle name="Normal 2 2 2 3 2 3 5" xfId="4277" xr:uid="{00000000-0005-0000-0000-000022330000}"/>
    <cellStyle name="Normal 2 2 2 3 2 3 6" xfId="4278" xr:uid="{00000000-0005-0000-0000-000023330000}"/>
    <cellStyle name="Normal 2 2 2 3 2 3 7" xfId="4279" xr:uid="{00000000-0005-0000-0000-000024330000}"/>
    <cellStyle name="Normal 2 2 2 3 2 4" xfId="4280" xr:uid="{00000000-0005-0000-0000-000025330000}"/>
    <cellStyle name="Normal 2 2 2 3 2 4 2" xfId="4281" xr:uid="{00000000-0005-0000-0000-000026330000}"/>
    <cellStyle name="Normal 2 2 2 3 2 4 3" xfId="4282" xr:uid="{00000000-0005-0000-0000-000027330000}"/>
    <cellStyle name="Normal 2 2 2 3 2 5" xfId="4283" xr:uid="{00000000-0005-0000-0000-000028330000}"/>
    <cellStyle name="Normal 2 2 2 3 2 5 2" xfId="4284" xr:uid="{00000000-0005-0000-0000-000029330000}"/>
    <cellStyle name="Normal 2 2 2 3 2 5 3" xfId="4285" xr:uid="{00000000-0005-0000-0000-00002A330000}"/>
    <cellStyle name="Normal 2 2 2 3 2 6" xfId="4286" xr:uid="{00000000-0005-0000-0000-00002B330000}"/>
    <cellStyle name="Normal 2 2 2 3 2 6 2" xfId="4287" xr:uid="{00000000-0005-0000-0000-00002C330000}"/>
    <cellStyle name="Normal 2 2 2 3 2 6 3" xfId="4288" xr:uid="{00000000-0005-0000-0000-00002D330000}"/>
    <cellStyle name="Normal 2 2 2 3 2 7" xfId="4289" xr:uid="{00000000-0005-0000-0000-00002E330000}"/>
    <cellStyle name="Normal 2 2 2 3 2 7 2" xfId="4290" xr:uid="{00000000-0005-0000-0000-00002F330000}"/>
    <cellStyle name="Normal 2 2 2 3 2 7 3" xfId="4291" xr:uid="{00000000-0005-0000-0000-000030330000}"/>
    <cellStyle name="Normal 2 2 2 3 2 8" xfId="4292" xr:uid="{00000000-0005-0000-0000-000031330000}"/>
    <cellStyle name="Normal 2 2 2 3 2 9" xfId="4293" xr:uid="{00000000-0005-0000-0000-000032330000}"/>
    <cellStyle name="Normal 2 2 2 3 2_ตามหนี้" xfId="4294" xr:uid="{00000000-0005-0000-0000-000033330000}"/>
    <cellStyle name="Normal 2 2 2 3 3" xfId="4295" xr:uid="{00000000-0005-0000-0000-000034330000}"/>
    <cellStyle name="Normal 2 2 2 3 3 2" xfId="15599" xr:uid="{00000000-0005-0000-0000-000035330000}"/>
    <cellStyle name="Normal 2 2 2 3 4" xfId="4296" xr:uid="{00000000-0005-0000-0000-000036330000}"/>
    <cellStyle name="Normal 2 2 2 3 4 2" xfId="15600" xr:uid="{00000000-0005-0000-0000-000037330000}"/>
    <cellStyle name="Normal 2 2 2 3 5" xfId="10200" xr:uid="{00000000-0005-0000-0000-000038330000}"/>
    <cellStyle name="Normal 2 2 2 3 5 2" xfId="21611" xr:uid="{00000000-0005-0000-0000-000039330000}"/>
    <cellStyle name="Normal 2 2 2 3 6" xfId="10201" xr:uid="{00000000-0005-0000-0000-00003A330000}"/>
    <cellStyle name="Normal 2 2 2 3 6 2" xfId="21612" xr:uid="{00000000-0005-0000-0000-00003B330000}"/>
    <cellStyle name="Normal 2 2 2 3 7" xfId="15601" xr:uid="{00000000-0005-0000-0000-00003C330000}"/>
    <cellStyle name="Normal 2 2 2 3 8" xfId="21613" xr:uid="{00000000-0005-0000-0000-00003D330000}"/>
    <cellStyle name="Normal 2 2 2 4" xfId="10202" xr:uid="{00000000-0005-0000-0000-00003E330000}"/>
    <cellStyle name="Normal 2 2 2 4 2" xfId="21614" xr:uid="{00000000-0005-0000-0000-00003F330000}"/>
    <cellStyle name="Normal 2 2 2 5" xfId="10203" xr:uid="{00000000-0005-0000-0000-000040330000}"/>
    <cellStyle name="Normal 2 2 2 5 2" xfId="21615" xr:uid="{00000000-0005-0000-0000-000041330000}"/>
    <cellStyle name="Normal 2 2 2 6" xfId="10204" xr:uid="{00000000-0005-0000-0000-000042330000}"/>
    <cellStyle name="Normal 2 2 2 6 2" xfId="21616" xr:uid="{00000000-0005-0000-0000-000043330000}"/>
    <cellStyle name="Normal 2 2 2 7" xfId="15602" xr:uid="{00000000-0005-0000-0000-000044330000}"/>
    <cellStyle name="Normal 2 2 2 8" xfId="15603" xr:uid="{00000000-0005-0000-0000-000045330000}"/>
    <cellStyle name="Normal 2 2 2 9" xfId="15604" xr:uid="{00000000-0005-0000-0000-000046330000}"/>
    <cellStyle name="Normal 2 2 2_โครงการ สค.53 รวม" xfId="1499" xr:uid="{00000000-0005-0000-0000-000047330000}"/>
    <cellStyle name="Normal 2 2 3" xfId="1500" xr:uid="{00000000-0005-0000-0000-000048330000}"/>
    <cellStyle name="Normal 2 2 3 2" xfId="1501" xr:uid="{00000000-0005-0000-0000-000049330000}"/>
    <cellStyle name="Normal 2 2 3 2 2" xfId="4297" xr:uid="{00000000-0005-0000-0000-00004A330000}"/>
    <cellStyle name="Normal 2 2 3 2 2 2" xfId="15605" xr:uid="{00000000-0005-0000-0000-00004B330000}"/>
    <cellStyle name="Normal 2 2 3 2 3" xfId="10205" xr:uid="{00000000-0005-0000-0000-00004C330000}"/>
    <cellStyle name="Normal 2 2 3 2 3 2" xfId="21617" xr:uid="{00000000-0005-0000-0000-00004D330000}"/>
    <cellStyle name="Normal 2 2 3 2 4" xfId="10206" xr:uid="{00000000-0005-0000-0000-00004E330000}"/>
    <cellStyle name="Normal 2 2 3 2 4 2" xfId="21618" xr:uid="{00000000-0005-0000-0000-00004F330000}"/>
    <cellStyle name="Normal 2 2 3 2 5" xfId="10207" xr:uid="{00000000-0005-0000-0000-000050330000}"/>
    <cellStyle name="Normal 2 2 3 2 5 2" xfId="21619" xr:uid="{00000000-0005-0000-0000-000051330000}"/>
    <cellStyle name="Normal 2 2 3 2 6" xfId="15606" xr:uid="{00000000-0005-0000-0000-000052330000}"/>
    <cellStyle name="Normal 2 2 3 2 7" xfId="21620" xr:uid="{00000000-0005-0000-0000-000053330000}"/>
    <cellStyle name="Normal 2 2 3 2 8" xfId="21621" xr:uid="{00000000-0005-0000-0000-000054330000}"/>
    <cellStyle name="Normal 2 2 3 3" xfId="10208" xr:uid="{00000000-0005-0000-0000-000055330000}"/>
    <cellStyle name="Normal 2 2 3 3 2" xfId="15607" xr:uid="{00000000-0005-0000-0000-000056330000}"/>
    <cellStyle name="Normal 2 2 3 3 3" xfId="21622" xr:uid="{00000000-0005-0000-0000-000057330000}"/>
    <cellStyle name="Normal 2 2 3 3 4" xfId="21623" xr:uid="{00000000-0005-0000-0000-000058330000}"/>
    <cellStyle name="Normal 2 2 3 4" xfId="10209" xr:uid="{00000000-0005-0000-0000-000059330000}"/>
    <cellStyle name="Normal 2 2 3 4 2" xfId="21624" xr:uid="{00000000-0005-0000-0000-00005A330000}"/>
    <cellStyle name="Normal 2 2 3 5" xfId="10210" xr:uid="{00000000-0005-0000-0000-00005B330000}"/>
    <cellStyle name="Normal 2 2 3 5 2" xfId="21625" xr:uid="{00000000-0005-0000-0000-00005C330000}"/>
    <cellStyle name="Normal 2 2 3 6" xfId="21626" xr:uid="{00000000-0005-0000-0000-00005D330000}"/>
    <cellStyle name="Normal 2 2 3_ตามหนี้" xfId="4298" xr:uid="{00000000-0005-0000-0000-00005E330000}"/>
    <cellStyle name="Normal 2 2 4" xfId="1502" xr:uid="{00000000-0005-0000-0000-00005F330000}"/>
    <cellStyle name="Normal 2 2 4 2" xfId="4299" xr:uid="{00000000-0005-0000-0000-000060330000}"/>
    <cellStyle name="Normal 2 2 4 2 2" xfId="15608" xr:uid="{00000000-0005-0000-0000-000061330000}"/>
    <cellStyle name="Normal 2 2 4 3" xfId="15609" xr:uid="{00000000-0005-0000-0000-000062330000}"/>
    <cellStyle name="Normal 2 2 4 4" xfId="15610" xr:uid="{00000000-0005-0000-0000-000063330000}"/>
    <cellStyle name="Normal 2 2 4 5" xfId="15611" xr:uid="{00000000-0005-0000-0000-000064330000}"/>
    <cellStyle name="Normal 2 2 4 6" xfId="15612" xr:uid="{00000000-0005-0000-0000-000065330000}"/>
    <cellStyle name="Normal 2 2 4_ตามหนี้" xfId="4300" xr:uid="{00000000-0005-0000-0000-000066330000}"/>
    <cellStyle name="Normal 2 2 5" xfId="1503" xr:uid="{00000000-0005-0000-0000-000067330000}"/>
    <cellStyle name="Normal 2 2 5 2" xfId="15613" xr:uid="{00000000-0005-0000-0000-000068330000}"/>
    <cellStyle name="Normal 2 2 6" xfId="1504" xr:uid="{00000000-0005-0000-0000-000069330000}"/>
    <cellStyle name="Normal 2 2 6 2" xfId="21627" xr:uid="{00000000-0005-0000-0000-00006A330000}"/>
    <cellStyle name="Normal 2 2 7" xfId="1505" xr:uid="{00000000-0005-0000-0000-00006B330000}"/>
    <cellStyle name="Normal 2 2 7 2" xfId="15614" xr:uid="{00000000-0005-0000-0000-00006C330000}"/>
    <cellStyle name="Normal 2 2 7 2 2" xfId="15615" xr:uid="{00000000-0005-0000-0000-00006D330000}"/>
    <cellStyle name="Normal 2 2 7 2 3" xfId="15616" xr:uid="{00000000-0005-0000-0000-00006E330000}"/>
    <cellStyle name="Normal 2 2 7 2 4" xfId="15617" xr:uid="{00000000-0005-0000-0000-00006F330000}"/>
    <cellStyle name="Normal 2 2 7 2 5" xfId="15618" xr:uid="{00000000-0005-0000-0000-000070330000}"/>
    <cellStyle name="Normal 2 2 8" xfId="1506" xr:uid="{00000000-0005-0000-0000-000071330000}"/>
    <cellStyle name="Normal 2 2 8 2" xfId="21628" xr:uid="{00000000-0005-0000-0000-000072330000}"/>
    <cellStyle name="Normal 2 2 9" xfId="10211" xr:uid="{00000000-0005-0000-0000-000073330000}"/>
    <cellStyle name="Normal 2 2 9 2" xfId="21629" xr:uid="{00000000-0005-0000-0000-000074330000}"/>
    <cellStyle name="Normal 2 2_1 แบบฟอร์มงานทะเบียนสินเชื่อ  17 เม.ย.52 2552" xfId="4301" xr:uid="{00000000-0005-0000-0000-000075330000}"/>
    <cellStyle name="Normal 2 20" xfId="4302" xr:uid="{00000000-0005-0000-0000-000076330000}"/>
    <cellStyle name="Normal 2 21" xfId="4303" xr:uid="{00000000-0005-0000-0000-000077330000}"/>
    <cellStyle name="Normal 2 22" xfId="4304" xr:uid="{00000000-0005-0000-0000-000078330000}"/>
    <cellStyle name="Normal 2 23" xfId="4305" xr:uid="{00000000-0005-0000-0000-000079330000}"/>
    <cellStyle name="Normal 2 23 2" xfId="4306" xr:uid="{00000000-0005-0000-0000-00007A330000}"/>
    <cellStyle name="Normal 2 24" xfId="21630" xr:uid="{00000000-0005-0000-0000-00007B330000}"/>
    <cellStyle name="Normal 2 3" xfId="1507" xr:uid="{00000000-0005-0000-0000-00007C330000}"/>
    <cellStyle name="Normal 2 3 10" xfId="21631" xr:uid="{00000000-0005-0000-0000-00007D330000}"/>
    <cellStyle name="Normal 2 3 2" xfId="1508" xr:uid="{00000000-0005-0000-0000-00007E330000}"/>
    <cellStyle name="Normal 2 3 2 2" xfId="4307" xr:uid="{00000000-0005-0000-0000-00007F330000}"/>
    <cellStyle name="Normal 2 3 2 2 2" xfId="15619" xr:uid="{00000000-0005-0000-0000-000080330000}"/>
    <cellStyle name="Normal 2 3 2 2 3" xfId="15620" xr:uid="{00000000-0005-0000-0000-000081330000}"/>
    <cellStyle name="Normal 2 3 2 2 4" xfId="15621" xr:uid="{00000000-0005-0000-0000-000082330000}"/>
    <cellStyle name="Normal 2 3 2 2 5" xfId="21632" xr:uid="{00000000-0005-0000-0000-000083330000}"/>
    <cellStyle name="Normal 2 3 2 2 6" xfId="21633" xr:uid="{00000000-0005-0000-0000-000084330000}"/>
    <cellStyle name="Normal 2 3 2 2 7" xfId="21634" xr:uid="{00000000-0005-0000-0000-000085330000}"/>
    <cellStyle name="Normal 2 3 2 3" xfId="15622" xr:uid="{00000000-0005-0000-0000-000086330000}"/>
    <cellStyle name="Normal 2 3 2 4" xfId="15623" xr:uid="{00000000-0005-0000-0000-000087330000}"/>
    <cellStyle name="Normal 2 3 3" xfId="4308" xr:uid="{00000000-0005-0000-0000-000088330000}"/>
    <cellStyle name="Normal 2 3 3 2" xfId="4309" xr:uid="{00000000-0005-0000-0000-000089330000}"/>
    <cellStyle name="Normal 2 3 3 3" xfId="4310" xr:uid="{00000000-0005-0000-0000-00008A330000}"/>
    <cellStyle name="Normal 2 3 3 4" xfId="4311" xr:uid="{00000000-0005-0000-0000-00008B330000}"/>
    <cellStyle name="Normal 2 3 3 5" xfId="15624" xr:uid="{00000000-0005-0000-0000-00008C330000}"/>
    <cellStyle name="Normal 2 3 3 6" xfId="21635" xr:uid="{00000000-0005-0000-0000-00008D330000}"/>
    <cellStyle name="Normal 2 3 3 7" xfId="21636" xr:uid="{00000000-0005-0000-0000-00008E330000}"/>
    <cellStyle name="Normal 2 3 3 8" xfId="21637" xr:uid="{00000000-0005-0000-0000-00008F330000}"/>
    <cellStyle name="Normal 2 3 4" xfId="4312" xr:uid="{00000000-0005-0000-0000-000090330000}"/>
    <cellStyle name="Normal 2 3 4 2" xfId="4313" xr:uid="{00000000-0005-0000-0000-000091330000}"/>
    <cellStyle name="Normal 2 3 4 3" xfId="4314" xr:uid="{00000000-0005-0000-0000-000092330000}"/>
    <cellStyle name="Normal 2 3 4 4" xfId="4315" xr:uid="{00000000-0005-0000-0000-000093330000}"/>
    <cellStyle name="Normal 2 3 5" xfId="4316" xr:uid="{00000000-0005-0000-0000-000094330000}"/>
    <cellStyle name="Normal 2 3 5 2" xfId="4317" xr:uid="{00000000-0005-0000-0000-000095330000}"/>
    <cellStyle name="Normal 2 3 5 3" xfId="4318" xr:uid="{00000000-0005-0000-0000-000096330000}"/>
    <cellStyle name="Normal 2 3 5 4" xfId="4319" xr:uid="{00000000-0005-0000-0000-000097330000}"/>
    <cellStyle name="Normal 2 3 6" xfId="4320" xr:uid="{00000000-0005-0000-0000-000098330000}"/>
    <cellStyle name="Normal 2 3 7" xfId="4321" xr:uid="{00000000-0005-0000-0000-000099330000}"/>
    <cellStyle name="Normal 2 3 8" xfId="4322" xr:uid="{00000000-0005-0000-0000-00009A330000}"/>
    <cellStyle name="Normal 2 3 9" xfId="21638" xr:uid="{00000000-0005-0000-0000-00009B330000}"/>
    <cellStyle name="Normal 2 3_Ca_Productivity_ทิพย์เมธา_12.9.56(1)" xfId="21639" xr:uid="{00000000-0005-0000-0000-00009C330000}"/>
    <cellStyle name="Normal 2 4" xfId="1509" xr:uid="{00000000-0005-0000-0000-00009D330000}"/>
    <cellStyle name="Normal 2 4 2" xfId="1510" xr:uid="{00000000-0005-0000-0000-00009E330000}"/>
    <cellStyle name="Normal 2 4 2 2" xfId="1511" xr:uid="{00000000-0005-0000-0000-00009F330000}"/>
    <cellStyle name="Normal 2 4 2 2 2" xfId="21640" xr:uid="{00000000-0005-0000-0000-0000A0330000}"/>
    <cellStyle name="Normal 2 4 2 3" xfId="10212" xr:uid="{00000000-0005-0000-0000-0000A1330000}"/>
    <cellStyle name="Normal 2 4 2 3 2" xfId="10213" xr:uid="{00000000-0005-0000-0000-0000A2330000}"/>
    <cellStyle name="Normal 2 4 2 3 2 2" xfId="21641" xr:uid="{00000000-0005-0000-0000-0000A3330000}"/>
    <cellStyle name="Normal 2 4 2 3 3" xfId="10214" xr:uid="{00000000-0005-0000-0000-0000A4330000}"/>
    <cellStyle name="Normal 2 4 2 3 3 2" xfId="21642" xr:uid="{00000000-0005-0000-0000-0000A5330000}"/>
    <cellStyle name="Normal 2 4 2 3 4" xfId="10215" xr:uid="{00000000-0005-0000-0000-0000A6330000}"/>
    <cellStyle name="Normal 2 4 2 3 4 2" xfId="21643" xr:uid="{00000000-0005-0000-0000-0000A7330000}"/>
    <cellStyle name="Normal 2 4 2 3 5" xfId="10216" xr:uid="{00000000-0005-0000-0000-0000A8330000}"/>
    <cellStyle name="Normal 2 4 2 3 5 2" xfId="21644" xr:uid="{00000000-0005-0000-0000-0000A9330000}"/>
    <cellStyle name="Normal 2 4 2 3 6" xfId="21645" xr:uid="{00000000-0005-0000-0000-0000AA330000}"/>
    <cellStyle name="Normal 2 4 2 4" xfId="10217" xr:uid="{00000000-0005-0000-0000-0000AB330000}"/>
    <cellStyle name="Normal 2 4 2 4 2" xfId="21646" xr:uid="{00000000-0005-0000-0000-0000AC330000}"/>
    <cellStyle name="Normal 2 4 2 5" xfId="10218" xr:uid="{00000000-0005-0000-0000-0000AD330000}"/>
    <cellStyle name="Normal 2 4 2 5 2" xfId="21647" xr:uid="{00000000-0005-0000-0000-0000AE330000}"/>
    <cellStyle name="Normal 2 4 2 6" xfId="10219" xr:uid="{00000000-0005-0000-0000-0000AF330000}"/>
    <cellStyle name="Normal 2 4 2 6 2" xfId="21648" xr:uid="{00000000-0005-0000-0000-0000B0330000}"/>
    <cellStyle name="Normal 2 4 2 7" xfId="21649" xr:uid="{00000000-0005-0000-0000-0000B1330000}"/>
    <cellStyle name="Normal 2 4 3" xfId="4323" xr:uid="{00000000-0005-0000-0000-0000B2330000}"/>
    <cellStyle name="Normal 2 4 3 2" xfId="15625" xr:uid="{00000000-0005-0000-0000-0000B3330000}"/>
    <cellStyle name="Normal 2 4 3 2 2" xfId="15626" xr:uid="{00000000-0005-0000-0000-0000B4330000}"/>
    <cellStyle name="Normal 2 4 3 2 3" xfId="15627" xr:uid="{00000000-0005-0000-0000-0000B5330000}"/>
    <cellStyle name="Normal 2 4 3 2 4" xfId="15628" xr:uid="{00000000-0005-0000-0000-0000B6330000}"/>
    <cellStyle name="Normal 2 4 3 2 5" xfId="15629" xr:uid="{00000000-0005-0000-0000-0000B7330000}"/>
    <cellStyle name="Normal 2 4 3 3" xfId="15630" xr:uid="{00000000-0005-0000-0000-0000B8330000}"/>
    <cellStyle name="Normal 2 4 4" xfId="4324" xr:uid="{00000000-0005-0000-0000-0000B9330000}"/>
    <cellStyle name="Normal 2 4 4 2" xfId="15631" xr:uid="{00000000-0005-0000-0000-0000BA330000}"/>
    <cellStyle name="Normal 2 4 5" xfId="10220" xr:uid="{00000000-0005-0000-0000-0000BB330000}"/>
    <cellStyle name="Normal 2 4 5 2" xfId="21650" xr:uid="{00000000-0005-0000-0000-0000BC330000}"/>
    <cellStyle name="Normal 2 4 6" xfId="10221" xr:uid="{00000000-0005-0000-0000-0000BD330000}"/>
    <cellStyle name="Normal 2 4 6 2" xfId="21651" xr:uid="{00000000-0005-0000-0000-0000BE330000}"/>
    <cellStyle name="Normal 2 4 7" xfId="15632" xr:uid="{00000000-0005-0000-0000-0000BF330000}"/>
    <cellStyle name="Normal 2 4 8" xfId="21652" xr:uid="{00000000-0005-0000-0000-0000C0330000}"/>
    <cellStyle name="Normal 2 4 9" xfId="21653" xr:uid="{00000000-0005-0000-0000-0000C1330000}"/>
    <cellStyle name="Normal 2 4_แผน 3 แผน ส.ค.54" xfId="4325" xr:uid="{00000000-0005-0000-0000-0000C2330000}"/>
    <cellStyle name="Normal 2 5" xfId="1512" xr:uid="{00000000-0005-0000-0000-0000C3330000}"/>
    <cellStyle name="Normal 2 5 10" xfId="4326" xr:uid="{00000000-0005-0000-0000-0000C4330000}"/>
    <cellStyle name="Normal 2 5 11" xfId="4327" xr:uid="{00000000-0005-0000-0000-0000C5330000}"/>
    <cellStyle name="Normal 2 5 12" xfId="4328" xr:uid="{00000000-0005-0000-0000-0000C6330000}"/>
    <cellStyle name="Normal 2 5 13" xfId="4329" xr:uid="{00000000-0005-0000-0000-0000C7330000}"/>
    <cellStyle name="Normal 2 5 14" xfId="21654" xr:uid="{00000000-0005-0000-0000-0000C8330000}"/>
    <cellStyle name="Normal 2 5 2" xfId="1513" xr:uid="{00000000-0005-0000-0000-0000C9330000}"/>
    <cellStyle name="Normal 2 5 2 2" xfId="4330" xr:uid="{00000000-0005-0000-0000-0000CA330000}"/>
    <cellStyle name="Normal 2 5 2 2 10" xfId="4331" xr:uid="{00000000-0005-0000-0000-0000CB330000}"/>
    <cellStyle name="Normal 2 5 2 2 2" xfId="4332" xr:uid="{00000000-0005-0000-0000-0000CC330000}"/>
    <cellStyle name="Normal 2 5 2 2 2 2" xfId="4333" xr:uid="{00000000-0005-0000-0000-0000CD330000}"/>
    <cellStyle name="Normal 2 5 2 2 2 2 2" xfId="4334" xr:uid="{00000000-0005-0000-0000-0000CE330000}"/>
    <cellStyle name="Normal 2 5 2 2 2 2 2 2" xfId="4335" xr:uid="{00000000-0005-0000-0000-0000CF330000}"/>
    <cellStyle name="Normal 2 5 2 2 2 2 2 3" xfId="4336" xr:uid="{00000000-0005-0000-0000-0000D0330000}"/>
    <cellStyle name="Normal 2 5 2 2 2 2 3" xfId="4337" xr:uid="{00000000-0005-0000-0000-0000D1330000}"/>
    <cellStyle name="Normal 2 5 2 2 2 2 3 2" xfId="4338" xr:uid="{00000000-0005-0000-0000-0000D2330000}"/>
    <cellStyle name="Normal 2 5 2 2 2 2 3 3" xfId="4339" xr:uid="{00000000-0005-0000-0000-0000D3330000}"/>
    <cellStyle name="Normal 2 5 2 2 2 2 4" xfId="4340" xr:uid="{00000000-0005-0000-0000-0000D4330000}"/>
    <cellStyle name="Normal 2 5 2 2 2 2 4 2" xfId="4341" xr:uid="{00000000-0005-0000-0000-0000D5330000}"/>
    <cellStyle name="Normal 2 5 2 2 2 2 4 3" xfId="4342" xr:uid="{00000000-0005-0000-0000-0000D6330000}"/>
    <cellStyle name="Normal 2 5 2 2 2 2 5" xfId="4343" xr:uid="{00000000-0005-0000-0000-0000D7330000}"/>
    <cellStyle name="Normal 2 5 2 2 2 2 6" xfId="4344" xr:uid="{00000000-0005-0000-0000-0000D8330000}"/>
    <cellStyle name="Normal 2 5 2 2 2 2 7" xfId="4345" xr:uid="{00000000-0005-0000-0000-0000D9330000}"/>
    <cellStyle name="Normal 2 5 2 2 2 3" xfId="4346" xr:uid="{00000000-0005-0000-0000-0000DA330000}"/>
    <cellStyle name="Normal 2 5 2 2 2 3 2" xfId="4347" xr:uid="{00000000-0005-0000-0000-0000DB330000}"/>
    <cellStyle name="Normal 2 5 2 2 2 3 3" xfId="4348" xr:uid="{00000000-0005-0000-0000-0000DC330000}"/>
    <cellStyle name="Normal 2 5 2 2 2 4" xfId="4349" xr:uid="{00000000-0005-0000-0000-0000DD330000}"/>
    <cellStyle name="Normal 2 5 2 2 2 4 2" xfId="4350" xr:uid="{00000000-0005-0000-0000-0000DE330000}"/>
    <cellStyle name="Normal 2 5 2 2 2 4 3" xfId="4351" xr:uid="{00000000-0005-0000-0000-0000DF330000}"/>
    <cellStyle name="Normal 2 5 2 2 2 5" xfId="4352" xr:uid="{00000000-0005-0000-0000-0000E0330000}"/>
    <cellStyle name="Normal 2 5 2 2 2 5 2" xfId="4353" xr:uid="{00000000-0005-0000-0000-0000E1330000}"/>
    <cellStyle name="Normal 2 5 2 2 2 5 3" xfId="4354" xr:uid="{00000000-0005-0000-0000-0000E2330000}"/>
    <cellStyle name="Normal 2 5 2 2 2 6" xfId="4355" xr:uid="{00000000-0005-0000-0000-0000E3330000}"/>
    <cellStyle name="Normal 2 5 2 2 2 7" xfId="4356" xr:uid="{00000000-0005-0000-0000-0000E4330000}"/>
    <cellStyle name="Normal 2 5 2 2 2 8" xfId="4357" xr:uid="{00000000-0005-0000-0000-0000E5330000}"/>
    <cellStyle name="Normal 2 5 2 2 3" xfId="4358" xr:uid="{00000000-0005-0000-0000-0000E6330000}"/>
    <cellStyle name="Normal 2 5 2 2 3 2" xfId="4359" xr:uid="{00000000-0005-0000-0000-0000E7330000}"/>
    <cellStyle name="Normal 2 5 2 2 3 2 2" xfId="4360" xr:uid="{00000000-0005-0000-0000-0000E8330000}"/>
    <cellStyle name="Normal 2 5 2 2 3 2 3" xfId="4361" xr:uid="{00000000-0005-0000-0000-0000E9330000}"/>
    <cellStyle name="Normal 2 5 2 2 3 3" xfId="4362" xr:uid="{00000000-0005-0000-0000-0000EA330000}"/>
    <cellStyle name="Normal 2 5 2 2 3 3 2" xfId="4363" xr:uid="{00000000-0005-0000-0000-0000EB330000}"/>
    <cellStyle name="Normal 2 5 2 2 3 3 3" xfId="4364" xr:uid="{00000000-0005-0000-0000-0000EC330000}"/>
    <cellStyle name="Normal 2 5 2 2 3 4" xfId="4365" xr:uid="{00000000-0005-0000-0000-0000ED330000}"/>
    <cellStyle name="Normal 2 5 2 2 3 4 2" xfId="4366" xr:uid="{00000000-0005-0000-0000-0000EE330000}"/>
    <cellStyle name="Normal 2 5 2 2 3 4 3" xfId="4367" xr:uid="{00000000-0005-0000-0000-0000EF330000}"/>
    <cellStyle name="Normal 2 5 2 2 3 5" xfId="4368" xr:uid="{00000000-0005-0000-0000-0000F0330000}"/>
    <cellStyle name="Normal 2 5 2 2 3 6" xfId="4369" xr:uid="{00000000-0005-0000-0000-0000F1330000}"/>
    <cellStyle name="Normal 2 5 2 2 3 7" xfId="4370" xr:uid="{00000000-0005-0000-0000-0000F2330000}"/>
    <cellStyle name="Normal 2 5 2 2 4" xfId="4371" xr:uid="{00000000-0005-0000-0000-0000F3330000}"/>
    <cellStyle name="Normal 2 5 2 2 4 2" xfId="4372" xr:uid="{00000000-0005-0000-0000-0000F4330000}"/>
    <cellStyle name="Normal 2 5 2 2 4 3" xfId="4373" xr:uid="{00000000-0005-0000-0000-0000F5330000}"/>
    <cellStyle name="Normal 2 5 2 2 5" xfId="4374" xr:uid="{00000000-0005-0000-0000-0000F6330000}"/>
    <cellStyle name="Normal 2 5 2 2 5 2" xfId="4375" xr:uid="{00000000-0005-0000-0000-0000F7330000}"/>
    <cellStyle name="Normal 2 5 2 2 5 3" xfId="4376" xr:uid="{00000000-0005-0000-0000-0000F8330000}"/>
    <cellStyle name="Normal 2 5 2 2 6" xfId="4377" xr:uid="{00000000-0005-0000-0000-0000F9330000}"/>
    <cellStyle name="Normal 2 5 2 2 6 2" xfId="4378" xr:uid="{00000000-0005-0000-0000-0000FA330000}"/>
    <cellStyle name="Normal 2 5 2 2 6 3" xfId="4379" xr:uid="{00000000-0005-0000-0000-0000FB330000}"/>
    <cellStyle name="Normal 2 5 2 2 7" xfId="4380" xr:uid="{00000000-0005-0000-0000-0000FC330000}"/>
    <cellStyle name="Normal 2 5 2 2 7 2" xfId="4381" xr:uid="{00000000-0005-0000-0000-0000FD330000}"/>
    <cellStyle name="Normal 2 5 2 2 7 3" xfId="4382" xr:uid="{00000000-0005-0000-0000-0000FE330000}"/>
    <cellStyle name="Normal 2 5 2 2 8" xfId="4383" xr:uid="{00000000-0005-0000-0000-0000FF330000}"/>
    <cellStyle name="Normal 2 5 2 2 9" xfId="4384" xr:uid="{00000000-0005-0000-0000-000000340000}"/>
    <cellStyle name="Normal 2 5 2 2_ตามหนี้" xfId="4385" xr:uid="{00000000-0005-0000-0000-000001340000}"/>
    <cellStyle name="Normal 2 5 2 3" xfId="4386" xr:uid="{00000000-0005-0000-0000-000002340000}"/>
    <cellStyle name="Normal 2 5 2 3 2" xfId="4387" xr:uid="{00000000-0005-0000-0000-000003340000}"/>
    <cellStyle name="Normal 2 5 2 3 3" xfId="4388" xr:uid="{00000000-0005-0000-0000-000004340000}"/>
    <cellStyle name="Normal 2 5 2 3 4" xfId="4389" xr:uid="{00000000-0005-0000-0000-000005340000}"/>
    <cellStyle name="Normal 2 5 2 4" xfId="4390" xr:uid="{00000000-0005-0000-0000-000006340000}"/>
    <cellStyle name="Normal 2 5 2 4 2" xfId="4391" xr:uid="{00000000-0005-0000-0000-000007340000}"/>
    <cellStyle name="Normal 2 5 2 4 3" xfId="4392" xr:uid="{00000000-0005-0000-0000-000008340000}"/>
    <cellStyle name="Normal 2 5 2 4 4" xfId="4393" xr:uid="{00000000-0005-0000-0000-000009340000}"/>
    <cellStyle name="Normal 2 5 2 5" xfId="4394" xr:uid="{00000000-0005-0000-0000-00000A340000}"/>
    <cellStyle name="Normal 2 5 2 6" xfId="4395" xr:uid="{00000000-0005-0000-0000-00000B340000}"/>
    <cellStyle name="Normal 2 5 2 7" xfId="4396" xr:uid="{00000000-0005-0000-0000-00000C340000}"/>
    <cellStyle name="Normal 2 5 2 8" xfId="21655" xr:uid="{00000000-0005-0000-0000-00000D340000}"/>
    <cellStyle name="Normal 2 5 3" xfId="1514" xr:uid="{00000000-0005-0000-0000-00000E340000}"/>
    <cellStyle name="Normal 2 5 3 10" xfId="4397" xr:uid="{00000000-0005-0000-0000-00000F340000}"/>
    <cellStyle name="Normal 2 5 3 11" xfId="4398" xr:uid="{00000000-0005-0000-0000-000010340000}"/>
    <cellStyle name="Normal 2 5 3 2" xfId="4399" xr:uid="{00000000-0005-0000-0000-000011340000}"/>
    <cellStyle name="Normal 2 5 3 2 2" xfId="4400" xr:uid="{00000000-0005-0000-0000-000012340000}"/>
    <cellStyle name="Normal 2 5 3 2 2 2" xfId="4401" xr:uid="{00000000-0005-0000-0000-000013340000}"/>
    <cellStyle name="Normal 2 5 3 2 2 2 2" xfId="4402" xr:uid="{00000000-0005-0000-0000-000014340000}"/>
    <cellStyle name="Normal 2 5 3 2 2 2 3" xfId="4403" xr:uid="{00000000-0005-0000-0000-000015340000}"/>
    <cellStyle name="Normal 2 5 3 2 2 3" xfId="4404" xr:uid="{00000000-0005-0000-0000-000016340000}"/>
    <cellStyle name="Normal 2 5 3 2 2 3 2" xfId="4405" xr:uid="{00000000-0005-0000-0000-000017340000}"/>
    <cellStyle name="Normal 2 5 3 2 2 3 3" xfId="4406" xr:uid="{00000000-0005-0000-0000-000018340000}"/>
    <cellStyle name="Normal 2 5 3 2 2 4" xfId="4407" xr:uid="{00000000-0005-0000-0000-000019340000}"/>
    <cellStyle name="Normal 2 5 3 2 2 4 2" xfId="4408" xr:uid="{00000000-0005-0000-0000-00001A340000}"/>
    <cellStyle name="Normal 2 5 3 2 2 4 3" xfId="4409" xr:uid="{00000000-0005-0000-0000-00001B340000}"/>
    <cellStyle name="Normal 2 5 3 2 2 5" xfId="4410" xr:uid="{00000000-0005-0000-0000-00001C340000}"/>
    <cellStyle name="Normal 2 5 3 2 2 6" xfId="4411" xr:uid="{00000000-0005-0000-0000-00001D340000}"/>
    <cellStyle name="Normal 2 5 3 2 2 7" xfId="4412" xr:uid="{00000000-0005-0000-0000-00001E340000}"/>
    <cellStyle name="Normal 2 5 3 2 3" xfId="4413" xr:uid="{00000000-0005-0000-0000-00001F340000}"/>
    <cellStyle name="Normal 2 5 3 2 3 2" xfId="4414" xr:uid="{00000000-0005-0000-0000-000020340000}"/>
    <cellStyle name="Normal 2 5 3 2 3 3" xfId="4415" xr:uid="{00000000-0005-0000-0000-000021340000}"/>
    <cellStyle name="Normal 2 5 3 2 4" xfId="4416" xr:uid="{00000000-0005-0000-0000-000022340000}"/>
    <cellStyle name="Normal 2 5 3 2 4 2" xfId="4417" xr:uid="{00000000-0005-0000-0000-000023340000}"/>
    <cellStyle name="Normal 2 5 3 2 4 3" xfId="4418" xr:uid="{00000000-0005-0000-0000-000024340000}"/>
    <cellStyle name="Normal 2 5 3 2 5" xfId="4419" xr:uid="{00000000-0005-0000-0000-000025340000}"/>
    <cellStyle name="Normal 2 5 3 2 5 2" xfId="4420" xr:uid="{00000000-0005-0000-0000-000026340000}"/>
    <cellStyle name="Normal 2 5 3 2 5 3" xfId="4421" xr:uid="{00000000-0005-0000-0000-000027340000}"/>
    <cellStyle name="Normal 2 5 3 2 6" xfId="4422" xr:uid="{00000000-0005-0000-0000-000028340000}"/>
    <cellStyle name="Normal 2 5 3 2 7" xfId="4423" xr:uid="{00000000-0005-0000-0000-000029340000}"/>
    <cellStyle name="Normal 2 5 3 2 8" xfId="4424" xr:uid="{00000000-0005-0000-0000-00002A340000}"/>
    <cellStyle name="Normal 2 5 3 3" xfId="4425" xr:uid="{00000000-0005-0000-0000-00002B340000}"/>
    <cellStyle name="Normal 2 5 3 3 2" xfId="4426" xr:uid="{00000000-0005-0000-0000-00002C340000}"/>
    <cellStyle name="Normal 2 5 3 3 2 2" xfId="4427" xr:uid="{00000000-0005-0000-0000-00002D340000}"/>
    <cellStyle name="Normal 2 5 3 3 2 3" xfId="4428" xr:uid="{00000000-0005-0000-0000-00002E340000}"/>
    <cellStyle name="Normal 2 5 3 3 3" xfId="4429" xr:uid="{00000000-0005-0000-0000-00002F340000}"/>
    <cellStyle name="Normal 2 5 3 3 3 2" xfId="4430" xr:uid="{00000000-0005-0000-0000-000030340000}"/>
    <cellStyle name="Normal 2 5 3 3 3 3" xfId="4431" xr:uid="{00000000-0005-0000-0000-000031340000}"/>
    <cellStyle name="Normal 2 5 3 3 4" xfId="4432" xr:uid="{00000000-0005-0000-0000-000032340000}"/>
    <cellStyle name="Normal 2 5 3 3 4 2" xfId="4433" xr:uid="{00000000-0005-0000-0000-000033340000}"/>
    <cellStyle name="Normal 2 5 3 3 4 3" xfId="4434" xr:uid="{00000000-0005-0000-0000-000034340000}"/>
    <cellStyle name="Normal 2 5 3 3 5" xfId="4435" xr:uid="{00000000-0005-0000-0000-000035340000}"/>
    <cellStyle name="Normal 2 5 3 3 6" xfId="4436" xr:uid="{00000000-0005-0000-0000-000036340000}"/>
    <cellStyle name="Normal 2 5 3 3 7" xfId="4437" xr:uid="{00000000-0005-0000-0000-000037340000}"/>
    <cellStyle name="Normal 2 5 3 4" xfId="4438" xr:uid="{00000000-0005-0000-0000-000038340000}"/>
    <cellStyle name="Normal 2 5 3 4 2" xfId="4439" xr:uid="{00000000-0005-0000-0000-000039340000}"/>
    <cellStyle name="Normal 2 5 3 4 3" xfId="4440" xr:uid="{00000000-0005-0000-0000-00003A340000}"/>
    <cellStyle name="Normal 2 5 3 5" xfId="4441" xr:uid="{00000000-0005-0000-0000-00003B340000}"/>
    <cellStyle name="Normal 2 5 3 5 2" xfId="4442" xr:uid="{00000000-0005-0000-0000-00003C340000}"/>
    <cellStyle name="Normal 2 5 3 5 3" xfId="4443" xr:uid="{00000000-0005-0000-0000-00003D340000}"/>
    <cellStyle name="Normal 2 5 3 6" xfId="4444" xr:uid="{00000000-0005-0000-0000-00003E340000}"/>
    <cellStyle name="Normal 2 5 3 6 2" xfId="4445" xr:uid="{00000000-0005-0000-0000-00003F340000}"/>
    <cellStyle name="Normal 2 5 3 6 3" xfId="4446" xr:uid="{00000000-0005-0000-0000-000040340000}"/>
    <cellStyle name="Normal 2 5 3 7" xfId="4447" xr:uid="{00000000-0005-0000-0000-000041340000}"/>
    <cellStyle name="Normal 2 5 3 7 2" xfId="4448" xr:uid="{00000000-0005-0000-0000-000042340000}"/>
    <cellStyle name="Normal 2 5 3 7 3" xfId="4449" xr:uid="{00000000-0005-0000-0000-000043340000}"/>
    <cellStyle name="Normal 2 5 3 8" xfId="4450" xr:uid="{00000000-0005-0000-0000-000044340000}"/>
    <cellStyle name="Normal 2 5 3 9" xfId="4451" xr:uid="{00000000-0005-0000-0000-000045340000}"/>
    <cellStyle name="Normal 2 5 3_ตามหนี้" xfId="4452" xr:uid="{00000000-0005-0000-0000-000046340000}"/>
    <cellStyle name="Normal 2 5 4" xfId="4453" xr:uid="{00000000-0005-0000-0000-000047340000}"/>
    <cellStyle name="Normal 2 5 5" xfId="4454" xr:uid="{00000000-0005-0000-0000-000048340000}"/>
    <cellStyle name="Normal 2 5 5 2" xfId="4455" xr:uid="{00000000-0005-0000-0000-000049340000}"/>
    <cellStyle name="Normal 2 5 5 2 2" xfId="4456" xr:uid="{00000000-0005-0000-0000-00004A340000}"/>
    <cellStyle name="Normal 2 5 5 2 2 2" xfId="4457" xr:uid="{00000000-0005-0000-0000-00004B340000}"/>
    <cellStyle name="Normal 2 5 5 2 2 3" xfId="4458" xr:uid="{00000000-0005-0000-0000-00004C340000}"/>
    <cellStyle name="Normal 2 5 5 2 3" xfId="4459" xr:uid="{00000000-0005-0000-0000-00004D340000}"/>
    <cellStyle name="Normal 2 5 5 2 3 2" xfId="4460" xr:uid="{00000000-0005-0000-0000-00004E340000}"/>
    <cellStyle name="Normal 2 5 5 2 3 3" xfId="4461" xr:uid="{00000000-0005-0000-0000-00004F340000}"/>
    <cellStyle name="Normal 2 5 5 2 4" xfId="4462" xr:uid="{00000000-0005-0000-0000-000050340000}"/>
    <cellStyle name="Normal 2 5 5 2 4 2" xfId="4463" xr:uid="{00000000-0005-0000-0000-000051340000}"/>
    <cellStyle name="Normal 2 5 5 2 4 3" xfId="4464" xr:uid="{00000000-0005-0000-0000-000052340000}"/>
    <cellStyle name="Normal 2 5 5 2 5" xfId="4465" xr:uid="{00000000-0005-0000-0000-000053340000}"/>
    <cellStyle name="Normal 2 5 5 2 6" xfId="4466" xr:uid="{00000000-0005-0000-0000-000054340000}"/>
    <cellStyle name="Normal 2 5 5 2 7" xfId="4467" xr:uid="{00000000-0005-0000-0000-000055340000}"/>
    <cellStyle name="Normal 2 5 5 3" xfId="4468" xr:uid="{00000000-0005-0000-0000-000056340000}"/>
    <cellStyle name="Normal 2 5 5 3 2" xfId="4469" xr:uid="{00000000-0005-0000-0000-000057340000}"/>
    <cellStyle name="Normal 2 5 5 3 3" xfId="4470" xr:uid="{00000000-0005-0000-0000-000058340000}"/>
    <cellStyle name="Normal 2 5 5 4" xfId="4471" xr:uid="{00000000-0005-0000-0000-000059340000}"/>
    <cellStyle name="Normal 2 5 5 4 2" xfId="4472" xr:uid="{00000000-0005-0000-0000-00005A340000}"/>
    <cellStyle name="Normal 2 5 5 4 3" xfId="4473" xr:uid="{00000000-0005-0000-0000-00005B340000}"/>
    <cellStyle name="Normal 2 5 5 5" xfId="4474" xr:uid="{00000000-0005-0000-0000-00005C340000}"/>
    <cellStyle name="Normal 2 5 5 5 2" xfId="4475" xr:uid="{00000000-0005-0000-0000-00005D340000}"/>
    <cellStyle name="Normal 2 5 5 5 3" xfId="4476" xr:uid="{00000000-0005-0000-0000-00005E340000}"/>
    <cellStyle name="Normal 2 5 5 6" xfId="4477" xr:uid="{00000000-0005-0000-0000-00005F340000}"/>
    <cellStyle name="Normal 2 5 5 7" xfId="4478" xr:uid="{00000000-0005-0000-0000-000060340000}"/>
    <cellStyle name="Normal 2 5 5 8" xfId="4479" xr:uid="{00000000-0005-0000-0000-000061340000}"/>
    <cellStyle name="Normal 2 5 6" xfId="4480" xr:uid="{00000000-0005-0000-0000-000062340000}"/>
    <cellStyle name="Normal 2 5 6 2" xfId="4481" xr:uid="{00000000-0005-0000-0000-000063340000}"/>
    <cellStyle name="Normal 2 5 6 2 2" xfId="4482" xr:uid="{00000000-0005-0000-0000-000064340000}"/>
    <cellStyle name="Normal 2 5 6 2 2 2" xfId="4483" xr:uid="{00000000-0005-0000-0000-000065340000}"/>
    <cellStyle name="Normal 2 5 6 2 2 3" xfId="4484" xr:uid="{00000000-0005-0000-0000-000066340000}"/>
    <cellStyle name="Normal 2 5 6 2 3" xfId="4485" xr:uid="{00000000-0005-0000-0000-000067340000}"/>
    <cellStyle name="Normal 2 5 6 2 3 2" xfId="4486" xr:uid="{00000000-0005-0000-0000-000068340000}"/>
    <cellStyle name="Normal 2 5 6 2 3 3" xfId="4487" xr:uid="{00000000-0005-0000-0000-000069340000}"/>
    <cellStyle name="Normal 2 5 6 2 4" xfId="4488" xr:uid="{00000000-0005-0000-0000-00006A340000}"/>
    <cellStyle name="Normal 2 5 6 2 4 2" xfId="4489" xr:uid="{00000000-0005-0000-0000-00006B340000}"/>
    <cellStyle name="Normal 2 5 6 2 4 3" xfId="4490" xr:uid="{00000000-0005-0000-0000-00006C340000}"/>
    <cellStyle name="Normal 2 5 6 2 5" xfId="4491" xr:uid="{00000000-0005-0000-0000-00006D340000}"/>
    <cellStyle name="Normal 2 5 6 2 6" xfId="4492" xr:uid="{00000000-0005-0000-0000-00006E340000}"/>
    <cellStyle name="Normal 2 5 6 2 7" xfId="4493" xr:uid="{00000000-0005-0000-0000-00006F340000}"/>
    <cellStyle name="Normal 2 5 6 3" xfId="4494" xr:uid="{00000000-0005-0000-0000-000070340000}"/>
    <cellStyle name="Normal 2 5 6 3 2" xfId="4495" xr:uid="{00000000-0005-0000-0000-000071340000}"/>
    <cellStyle name="Normal 2 5 6 3 3" xfId="4496" xr:uid="{00000000-0005-0000-0000-000072340000}"/>
    <cellStyle name="Normal 2 5 6 4" xfId="4497" xr:uid="{00000000-0005-0000-0000-000073340000}"/>
    <cellStyle name="Normal 2 5 6 4 2" xfId="4498" xr:uid="{00000000-0005-0000-0000-000074340000}"/>
    <cellStyle name="Normal 2 5 6 4 3" xfId="4499" xr:uid="{00000000-0005-0000-0000-000075340000}"/>
    <cellStyle name="Normal 2 5 6 5" xfId="4500" xr:uid="{00000000-0005-0000-0000-000076340000}"/>
    <cellStyle name="Normal 2 5 6 5 2" xfId="4501" xr:uid="{00000000-0005-0000-0000-000077340000}"/>
    <cellStyle name="Normal 2 5 6 5 3" xfId="4502" xr:uid="{00000000-0005-0000-0000-000078340000}"/>
    <cellStyle name="Normal 2 5 6 6" xfId="4503" xr:uid="{00000000-0005-0000-0000-000079340000}"/>
    <cellStyle name="Normal 2 5 6 7" xfId="4504" xr:uid="{00000000-0005-0000-0000-00007A340000}"/>
    <cellStyle name="Normal 2 5 6 8" xfId="4505" xr:uid="{00000000-0005-0000-0000-00007B340000}"/>
    <cellStyle name="Normal 2 5 7" xfId="4506" xr:uid="{00000000-0005-0000-0000-00007C340000}"/>
    <cellStyle name="Normal 2 5 8" xfId="4507" xr:uid="{00000000-0005-0000-0000-00007D340000}"/>
    <cellStyle name="Normal 2 5 9" xfId="4508" xr:uid="{00000000-0005-0000-0000-00007E340000}"/>
    <cellStyle name="Normal 2 5_ตามหนี้" xfId="4509" xr:uid="{00000000-0005-0000-0000-00007F340000}"/>
    <cellStyle name="Normal 2 6" xfId="1515" xr:uid="{00000000-0005-0000-0000-000080340000}"/>
    <cellStyle name="Normal 2 6 2" xfId="1516" xr:uid="{00000000-0005-0000-0000-000081340000}"/>
    <cellStyle name="Normal 2 6 2 2" xfId="15633" xr:uid="{00000000-0005-0000-0000-000082340000}"/>
    <cellStyle name="Normal 2 6 2 3" xfId="15634" xr:uid="{00000000-0005-0000-0000-000083340000}"/>
    <cellStyle name="Normal 2 6 2 3 2" xfId="15635" xr:uid="{00000000-0005-0000-0000-000084340000}"/>
    <cellStyle name="Normal 2 6 2 3 3" xfId="15636" xr:uid="{00000000-0005-0000-0000-000085340000}"/>
    <cellStyle name="Normal 2 6 2 3 4" xfId="15637" xr:uid="{00000000-0005-0000-0000-000086340000}"/>
    <cellStyle name="Normal 2 6 2 3 5" xfId="15638" xr:uid="{00000000-0005-0000-0000-000087340000}"/>
    <cellStyle name="Normal 2 6 2 4" xfId="15639" xr:uid="{00000000-0005-0000-0000-000088340000}"/>
    <cellStyle name="Normal 2 6 2 5" xfId="21656" xr:uid="{00000000-0005-0000-0000-000089340000}"/>
    <cellStyle name="Normal 2 6 2 6" xfId="21657" xr:uid="{00000000-0005-0000-0000-00008A340000}"/>
    <cellStyle name="Normal 2 6 2 7" xfId="21658" xr:uid="{00000000-0005-0000-0000-00008B340000}"/>
    <cellStyle name="Normal 2 6 2 8" xfId="21659" xr:uid="{00000000-0005-0000-0000-00008C340000}"/>
    <cellStyle name="Normal 2 6 2 9" xfId="21660" xr:uid="{00000000-0005-0000-0000-00008D340000}"/>
    <cellStyle name="Normal 2 6 3" xfId="15640" xr:uid="{00000000-0005-0000-0000-00008E340000}"/>
    <cellStyle name="Normal 2 6 3 2" xfId="21661" xr:uid="{00000000-0005-0000-0000-00008F340000}"/>
    <cellStyle name="Normal 2 6 3 3" xfId="21662" xr:uid="{00000000-0005-0000-0000-000090340000}"/>
    <cellStyle name="Normal 2 6 3 4" xfId="21663" xr:uid="{00000000-0005-0000-0000-000091340000}"/>
    <cellStyle name="Normal 2 6 4" xfId="15641" xr:uid="{00000000-0005-0000-0000-000092340000}"/>
    <cellStyle name="Normal 2 6 4 2" xfId="21664" xr:uid="{00000000-0005-0000-0000-000093340000}"/>
    <cellStyle name="Normal 2 6 4 3" xfId="21665" xr:uid="{00000000-0005-0000-0000-000094340000}"/>
    <cellStyle name="Normal 2 6 4 4" xfId="21666" xr:uid="{00000000-0005-0000-0000-000095340000}"/>
    <cellStyle name="Normal 2 6 5" xfId="15642" xr:uid="{00000000-0005-0000-0000-000096340000}"/>
    <cellStyle name="Normal 2 6 5 2" xfId="21667" xr:uid="{00000000-0005-0000-0000-000097340000}"/>
    <cellStyle name="Normal 2 6 5 3" xfId="21668" xr:uid="{00000000-0005-0000-0000-000098340000}"/>
    <cellStyle name="Normal 2 6 5 4" xfId="21669" xr:uid="{00000000-0005-0000-0000-000099340000}"/>
    <cellStyle name="Normal 2 6 6" xfId="21670" xr:uid="{00000000-0005-0000-0000-00009A340000}"/>
    <cellStyle name="Normal 2 6 7" xfId="21671" xr:uid="{00000000-0005-0000-0000-00009B340000}"/>
    <cellStyle name="Normal 2 6 8" xfId="21672" xr:uid="{00000000-0005-0000-0000-00009C340000}"/>
    <cellStyle name="Normal 2 6 9" xfId="21673" xr:uid="{00000000-0005-0000-0000-00009D340000}"/>
    <cellStyle name="Normal 2 6_ตามหนี้" xfId="4510" xr:uid="{00000000-0005-0000-0000-00009E340000}"/>
    <cellStyle name="Normal 2 7" xfId="1517" xr:uid="{00000000-0005-0000-0000-00009F340000}"/>
    <cellStyle name="Normal 2 7 2" xfId="4511" xr:uid="{00000000-0005-0000-0000-0000A0340000}"/>
    <cellStyle name="Normal 2 7 2 10" xfId="21674" xr:uid="{00000000-0005-0000-0000-0000A1340000}"/>
    <cellStyle name="Normal 2 7 2 2" xfId="4512" xr:uid="{00000000-0005-0000-0000-0000A2340000}"/>
    <cellStyle name="Normal 2 7 2 2 2" xfId="4513" xr:uid="{00000000-0005-0000-0000-0000A3340000}"/>
    <cellStyle name="Normal 2 7 2 2 2 2" xfId="4514" xr:uid="{00000000-0005-0000-0000-0000A4340000}"/>
    <cellStyle name="Normal 2 7 2 2 3" xfId="4515" xr:uid="{00000000-0005-0000-0000-0000A5340000}"/>
    <cellStyle name="Normal 2 7 2 2 4" xfId="4516" xr:uid="{00000000-0005-0000-0000-0000A6340000}"/>
    <cellStyle name="Normal 2 7 2 2 5" xfId="4517" xr:uid="{00000000-0005-0000-0000-0000A7340000}"/>
    <cellStyle name="Normal 2 7 2 2 6" xfId="4518" xr:uid="{00000000-0005-0000-0000-0000A8340000}"/>
    <cellStyle name="Normal 2 7 2 3" xfId="4519" xr:uid="{00000000-0005-0000-0000-0000A9340000}"/>
    <cellStyle name="Normal 2 7 2 3 2" xfId="4520" xr:uid="{00000000-0005-0000-0000-0000AA340000}"/>
    <cellStyle name="Normal 2 7 2 3 3" xfId="4521" xr:uid="{00000000-0005-0000-0000-0000AB340000}"/>
    <cellStyle name="Normal 2 7 2 3 4" xfId="4522" xr:uid="{00000000-0005-0000-0000-0000AC340000}"/>
    <cellStyle name="Normal 2 7 2 4" xfId="4523" xr:uid="{00000000-0005-0000-0000-0000AD340000}"/>
    <cellStyle name="Normal 2 7 2 4 2" xfId="4524" xr:uid="{00000000-0005-0000-0000-0000AE340000}"/>
    <cellStyle name="Normal 2 7 2 4 3" xfId="4525" xr:uid="{00000000-0005-0000-0000-0000AF340000}"/>
    <cellStyle name="Normal 2 7 2 4 4" xfId="4526" xr:uid="{00000000-0005-0000-0000-0000B0340000}"/>
    <cellStyle name="Normal 2 7 2 5" xfId="4527" xr:uid="{00000000-0005-0000-0000-0000B1340000}"/>
    <cellStyle name="Normal 2 7 2 5 2" xfId="4528" xr:uid="{00000000-0005-0000-0000-0000B2340000}"/>
    <cellStyle name="Normal 2 7 2 5 3" xfId="4529" xr:uid="{00000000-0005-0000-0000-0000B3340000}"/>
    <cellStyle name="Normal 2 7 2 5 4" xfId="4530" xr:uid="{00000000-0005-0000-0000-0000B4340000}"/>
    <cellStyle name="Normal 2 7 2 6" xfId="4531" xr:uid="{00000000-0005-0000-0000-0000B5340000}"/>
    <cellStyle name="Normal 2 7 2 6 2" xfId="21675" xr:uid="{00000000-0005-0000-0000-0000B6340000}"/>
    <cellStyle name="Normal 2 7 2 7" xfId="4532" xr:uid="{00000000-0005-0000-0000-0000B7340000}"/>
    <cellStyle name="Normal 2 7 2 7 2" xfId="15643" xr:uid="{00000000-0005-0000-0000-0000B8340000}"/>
    <cellStyle name="Normal 2 7 2 7 2 2" xfId="21676" xr:uid="{00000000-0005-0000-0000-0000B9340000}"/>
    <cellStyle name="Normal 2 7 2 7 2 3" xfId="21677" xr:uid="{00000000-0005-0000-0000-0000BA340000}"/>
    <cellStyle name="Normal 2 7 2 7 3" xfId="21678" xr:uid="{00000000-0005-0000-0000-0000BB340000}"/>
    <cellStyle name="Normal 2 7 2 8" xfId="4533" xr:uid="{00000000-0005-0000-0000-0000BC340000}"/>
    <cellStyle name="Normal 2 7 2 8 2" xfId="15644" xr:uid="{00000000-0005-0000-0000-0000BD340000}"/>
    <cellStyle name="Normal 2 7 2 9" xfId="21679" xr:uid="{00000000-0005-0000-0000-0000BE340000}"/>
    <cellStyle name="Normal 2 7 3" xfId="4534" xr:uid="{00000000-0005-0000-0000-0000BF340000}"/>
    <cellStyle name="Normal 2 7 3 2" xfId="4535" xr:uid="{00000000-0005-0000-0000-0000C0340000}"/>
    <cellStyle name="Normal 2 7 3 2 2" xfId="21680" xr:uid="{00000000-0005-0000-0000-0000C1340000}"/>
    <cellStyle name="Normal 2 7 3 3" xfId="4536" xr:uid="{00000000-0005-0000-0000-0000C2340000}"/>
    <cellStyle name="Normal 2 7 3 3 2" xfId="21681" xr:uid="{00000000-0005-0000-0000-0000C3340000}"/>
    <cellStyle name="Normal 2 7 3 4" xfId="4537" xr:uid="{00000000-0005-0000-0000-0000C4340000}"/>
    <cellStyle name="Normal 2 7 4" xfId="4538" xr:uid="{00000000-0005-0000-0000-0000C5340000}"/>
    <cellStyle name="Normal 2 7 4 2" xfId="4539" xr:uid="{00000000-0005-0000-0000-0000C6340000}"/>
    <cellStyle name="Normal 2 7 4 3" xfId="4540" xr:uid="{00000000-0005-0000-0000-0000C7340000}"/>
    <cellStyle name="Normal 2 7 4 4" xfId="4541" xr:uid="{00000000-0005-0000-0000-0000C8340000}"/>
    <cellStyle name="Normal 2 7 5" xfId="4542" xr:uid="{00000000-0005-0000-0000-0000C9340000}"/>
    <cellStyle name="Normal 2 7 5 2" xfId="4543" xr:uid="{00000000-0005-0000-0000-0000CA340000}"/>
    <cellStyle name="Normal 2 7 5 3" xfId="4544" xr:uid="{00000000-0005-0000-0000-0000CB340000}"/>
    <cellStyle name="Normal 2 7 5 4" xfId="4545" xr:uid="{00000000-0005-0000-0000-0000CC340000}"/>
    <cellStyle name="Normal 2 7 6" xfId="4546" xr:uid="{00000000-0005-0000-0000-0000CD340000}"/>
    <cellStyle name="Normal 2 7 6 2" xfId="15645" xr:uid="{00000000-0005-0000-0000-0000CE340000}"/>
    <cellStyle name="Normal 2 7 6 2 2" xfId="21682" xr:uid="{00000000-0005-0000-0000-0000CF340000}"/>
    <cellStyle name="Normal 2 7 6 2 3" xfId="21683" xr:uid="{00000000-0005-0000-0000-0000D0340000}"/>
    <cellStyle name="Normal 2 7 6 3" xfId="21684" xr:uid="{00000000-0005-0000-0000-0000D1340000}"/>
    <cellStyle name="Normal 2 7 6 3 2" xfId="21685" xr:uid="{00000000-0005-0000-0000-0000D2340000}"/>
    <cellStyle name="Normal 2 7 7" xfId="4547" xr:uid="{00000000-0005-0000-0000-0000D3340000}"/>
    <cellStyle name="Normal 2 7 8" xfId="4548" xr:uid="{00000000-0005-0000-0000-0000D4340000}"/>
    <cellStyle name="Normal 2 7 9" xfId="21686" xr:uid="{00000000-0005-0000-0000-0000D5340000}"/>
    <cellStyle name="Normal 2 7_ตามหนี้" xfId="4549" xr:uid="{00000000-0005-0000-0000-0000D6340000}"/>
    <cellStyle name="Normal 2 8" xfId="1518" xr:uid="{00000000-0005-0000-0000-0000D7340000}"/>
    <cellStyle name="Normal 2 8 10" xfId="21687" xr:uid="{00000000-0005-0000-0000-0000D8340000}"/>
    <cellStyle name="Normal 2 8 2" xfId="1519" xr:uid="{00000000-0005-0000-0000-0000D9340000}"/>
    <cellStyle name="Normal 2 8 2 2" xfId="21688" xr:uid="{00000000-0005-0000-0000-0000DA340000}"/>
    <cellStyle name="Normal 2 8 2 3" xfId="21689" xr:uid="{00000000-0005-0000-0000-0000DB340000}"/>
    <cellStyle name="Normal 2 8 2 4" xfId="21690" xr:uid="{00000000-0005-0000-0000-0000DC340000}"/>
    <cellStyle name="Normal 2 8 2 5" xfId="21691" xr:uid="{00000000-0005-0000-0000-0000DD340000}"/>
    <cellStyle name="Normal 2 8 3" xfId="4550" xr:uid="{00000000-0005-0000-0000-0000DE340000}"/>
    <cellStyle name="Normal 2 8 4" xfId="21692" xr:uid="{00000000-0005-0000-0000-0000DF340000}"/>
    <cellStyle name="Normal 2 8 5" xfId="21693" xr:uid="{00000000-0005-0000-0000-0000E0340000}"/>
    <cellStyle name="Normal 2 8 6" xfId="21694" xr:uid="{00000000-0005-0000-0000-0000E1340000}"/>
    <cellStyle name="Normal 2 8 7" xfId="21695" xr:uid="{00000000-0005-0000-0000-0000E2340000}"/>
    <cellStyle name="Normal 2 8 8" xfId="21696" xr:uid="{00000000-0005-0000-0000-0000E3340000}"/>
    <cellStyle name="Normal 2 8 9" xfId="21697" xr:uid="{00000000-0005-0000-0000-0000E4340000}"/>
    <cellStyle name="Normal 2 8_ตามหนี้" xfId="4551" xr:uid="{00000000-0005-0000-0000-0000E5340000}"/>
    <cellStyle name="Normal 2 9" xfId="4552" xr:uid="{00000000-0005-0000-0000-0000E6340000}"/>
    <cellStyle name="Normal 2 9 2" xfId="4553" xr:uid="{00000000-0005-0000-0000-0000E7340000}"/>
    <cellStyle name="Normal 2 9 3" xfId="21698" xr:uid="{00000000-0005-0000-0000-0000E8340000}"/>
    <cellStyle name="Normal 2 9 4" xfId="21699" xr:uid="{00000000-0005-0000-0000-0000E9340000}"/>
    <cellStyle name="Normal 2 9 5" xfId="21700" xr:uid="{00000000-0005-0000-0000-0000EA340000}"/>
    <cellStyle name="Normal 2_1 แบบฟอร์มงานทะเบียนสินเชื่อ  17 เม.ย.52 2552" xfId="4554" xr:uid="{00000000-0005-0000-0000-0000EB340000}"/>
    <cellStyle name="Normal 20" xfId="1520" xr:uid="{00000000-0005-0000-0000-0000EC340000}"/>
    <cellStyle name="Normal 20 10" xfId="4555" xr:uid="{00000000-0005-0000-0000-0000ED340000}"/>
    <cellStyle name="Normal 20 11" xfId="21701" xr:uid="{00000000-0005-0000-0000-0000EE340000}"/>
    <cellStyle name="Normal 20 12" xfId="21702" xr:uid="{00000000-0005-0000-0000-0000EF340000}"/>
    <cellStyle name="Normal 20 13" xfId="21703" xr:uid="{00000000-0005-0000-0000-0000F0340000}"/>
    <cellStyle name="Normal 20 14" xfId="21704" xr:uid="{00000000-0005-0000-0000-0000F1340000}"/>
    <cellStyle name="Normal 20 15" xfId="21705" xr:uid="{00000000-0005-0000-0000-0000F2340000}"/>
    <cellStyle name="Normal 20 16" xfId="21706" xr:uid="{00000000-0005-0000-0000-0000F3340000}"/>
    <cellStyle name="Normal 20 2" xfId="1521" xr:uid="{00000000-0005-0000-0000-0000F4340000}"/>
    <cellStyle name="Normal 20 2 10" xfId="15646" xr:uid="{00000000-0005-0000-0000-0000F5340000}"/>
    <cellStyle name="Normal 20 2 11" xfId="15647" xr:uid="{00000000-0005-0000-0000-0000F6340000}"/>
    <cellStyle name="Normal 20 2 12" xfId="15648" xr:uid="{00000000-0005-0000-0000-0000F7340000}"/>
    <cellStyle name="Normal 20 2 2" xfId="4556" xr:uid="{00000000-0005-0000-0000-0000F8340000}"/>
    <cellStyle name="Normal 20 2 2 2" xfId="4557" xr:uid="{00000000-0005-0000-0000-0000F9340000}"/>
    <cellStyle name="Normal 20 2 2 2 2" xfId="4558" xr:uid="{00000000-0005-0000-0000-0000FA340000}"/>
    <cellStyle name="Normal 20 2 2 2 3" xfId="4559" xr:uid="{00000000-0005-0000-0000-0000FB340000}"/>
    <cellStyle name="Normal 20 2 2 3" xfId="4560" xr:uid="{00000000-0005-0000-0000-0000FC340000}"/>
    <cellStyle name="Normal 20 2 2 3 2" xfId="4561" xr:uid="{00000000-0005-0000-0000-0000FD340000}"/>
    <cellStyle name="Normal 20 2 2 3 3" xfId="4562" xr:uid="{00000000-0005-0000-0000-0000FE340000}"/>
    <cellStyle name="Normal 20 2 2 4" xfId="4563" xr:uid="{00000000-0005-0000-0000-0000FF340000}"/>
    <cellStyle name="Normal 20 2 2 4 2" xfId="4564" xr:uid="{00000000-0005-0000-0000-000000350000}"/>
    <cellStyle name="Normal 20 2 2 4 3" xfId="4565" xr:uid="{00000000-0005-0000-0000-000001350000}"/>
    <cellStyle name="Normal 20 2 2 5" xfId="4566" xr:uid="{00000000-0005-0000-0000-000002350000}"/>
    <cellStyle name="Normal 20 2 2 6" xfId="4567" xr:uid="{00000000-0005-0000-0000-000003350000}"/>
    <cellStyle name="Normal 20 2 2 7" xfId="4568" xr:uid="{00000000-0005-0000-0000-000004350000}"/>
    <cellStyle name="Normal 20 2 3" xfId="4569" xr:uid="{00000000-0005-0000-0000-000005350000}"/>
    <cellStyle name="Normal 20 2 3 2" xfId="4570" xr:uid="{00000000-0005-0000-0000-000006350000}"/>
    <cellStyle name="Normal 20 2 3 3" xfId="4571" xr:uid="{00000000-0005-0000-0000-000007350000}"/>
    <cellStyle name="Normal 20 2 4" xfId="4572" xr:uid="{00000000-0005-0000-0000-000008350000}"/>
    <cellStyle name="Normal 20 2 4 2" xfId="4573" xr:uid="{00000000-0005-0000-0000-000009350000}"/>
    <cellStyle name="Normal 20 2 4 3" xfId="4574" xr:uid="{00000000-0005-0000-0000-00000A350000}"/>
    <cellStyle name="Normal 20 2 5" xfId="4575" xr:uid="{00000000-0005-0000-0000-00000B350000}"/>
    <cellStyle name="Normal 20 2 5 2" xfId="4576" xr:uid="{00000000-0005-0000-0000-00000C350000}"/>
    <cellStyle name="Normal 20 2 5 3" xfId="4577" xr:uid="{00000000-0005-0000-0000-00000D350000}"/>
    <cellStyle name="Normal 20 2 6" xfId="4578" xr:uid="{00000000-0005-0000-0000-00000E350000}"/>
    <cellStyle name="Normal 20 2 7" xfId="4579" xr:uid="{00000000-0005-0000-0000-00000F350000}"/>
    <cellStyle name="Normal 20 2 8" xfId="4580" xr:uid="{00000000-0005-0000-0000-000010350000}"/>
    <cellStyle name="Normal 20 2 9" xfId="15649" xr:uid="{00000000-0005-0000-0000-000011350000}"/>
    <cellStyle name="Normal 20 2 9 2" xfId="15650" xr:uid="{00000000-0005-0000-0000-000012350000}"/>
    <cellStyle name="Normal 20 2 9 3" xfId="15651" xr:uid="{00000000-0005-0000-0000-000013350000}"/>
    <cellStyle name="Normal 20 2 9 4" xfId="15652" xr:uid="{00000000-0005-0000-0000-000014350000}"/>
    <cellStyle name="Normal 20 2 9 5" xfId="15653" xr:uid="{00000000-0005-0000-0000-000015350000}"/>
    <cellStyle name="Normal 20 3" xfId="1522" xr:uid="{00000000-0005-0000-0000-000016350000}"/>
    <cellStyle name="Normal 20 3 2" xfId="4581" xr:uid="{00000000-0005-0000-0000-000017350000}"/>
    <cellStyle name="Normal 20 3 2 2" xfId="4582" xr:uid="{00000000-0005-0000-0000-000018350000}"/>
    <cellStyle name="Normal 20 3 2 3" xfId="4583" xr:uid="{00000000-0005-0000-0000-000019350000}"/>
    <cellStyle name="Normal 20 3 3" xfId="4584" xr:uid="{00000000-0005-0000-0000-00001A350000}"/>
    <cellStyle name="Normal 20 3 3 2" xfId="4585" xr:uid="{00000000-0005-0000-0000-00001B350000}"/>
    <cellStyle name="Normal 20 3 3 3" xfId="4586" xr:uid="{00000000-0005-0000-0000-00001C350000}"/>
    <cellStyle name="Normal 20 3 4" xfId="4587" xr:uid="{00000000-0005-0000-0000-00001D350000}"/>
    <cellStyle name="Normal 20 3 4 2" xfId="4588" xr:uid="{00000000-0005-0000-0000-00001E350000}"/>
    <cellStyle name="Normal 20 3 4 3" xfId="4589" xr:uid="{00000000-0005-0000-0000-00001F350000}"/>
    <cellStyle name="Normal 20 3 5" xfId="4590" xr:uid="{00000000-0005-0000-0000-000020350000}"/>
    <cellStyle name="Normal 20 3 6" xfId="4591" xr:uid="{00000000-0005-0000-0000-000021350000}"/>
    <cellStyle name="Normal 20 3 7" xfId="4592" xr:uid="{00000000-0005-0000-0000-000022350000}"/>
    <cellStyle name="Normal 20 4" xfId="1523" xr:uid="{00000000-0005-0000-0000-000023350000}"/>
    <cellStyle name="Normal 20 4 2" xfId="4593" xr:uid="{00000000-0005-0000-0000-000024350000}"/>
    <cellStyle name="Normal 20 4 3" xfId="4594" xr:uid="{00000000-0005-0000-0000-000025350000}"/>
    <cellStyle name="Normal 20 5" xfId="4595" xr:uid="{00000000-0005-0000-0000-000026350000}"/>
    <cellStyle name="Normal 20 5 2" xfId="4596" xr:uid="{00000000-0005-0000-0000-000027350000}"/>
    <cellStyle name="Normal 20 5 3" xfId="4597" xr:uid="{00000000-0005-0000-0000-000028350000}"/>
    <cellStyle name="Normal 20 6" xfId="4598" xr:uid="{00000000-0005-0000-0000-000029350000}"/>
    <cellStyle name="Normal 20 6 2" xfId="4599" xr:uid="{00000000-0005-0000-0000-00002A350000}"/>
    <cellStyle name="Normal 20 6 3" xfId="4600" xr:uid="{00000000-0005-0000-0000-00002B350000}"/>
    <cellStyle name="Normal 20 7" xfId="4601" xr:uid="{00000000-0005-0000-0000-00002C350000}"/>
    <cellStyle name="Normal 20 7 2" xfId="4602" xr:uid="{00000000-0005-0000-0000-00002D350000}"/>
    <cellStyle name="Normal 20 7 3" xfId="4603" xr:uid="{00000000-0005-0000-0000-00002E350000}"/>
    <cellStyle name="Normal 20 8" xfId="4604" xr:uid="{00000000-0005-0000-0000-00002F350000}"/>
    <cellStyle name="Normal 20 9" xfId="4605" xr:uid="{00000000-0005-0000-0000-000030350000}"/>
    <cellStyle name="Normal 20_Sheet2" xfId="10222" xr:uid="{00000000-0005-0000-0000-000031350000}"/>
    <cellStyle name="Normal 200" xfId="4606" xr:uid="{00000000-0005-0000-0000-000032350000}"/>
    <cellStyle name="Normal 201" xfId="4607" xr:uid="{00000000-0005-0000-0000-000033350000}"/>
    <cellStyle name="Normal 202" xfId="4608" xr:uid="{00000000-0005-0000-0000-000034350000}"/>
    <cellStyle name="Normal 203" xfId="10223" xr:uid="{00000000-0005-0000-0000-000035350000}"/>
    <cellStyle name="Normal 203 2" xfId="15654" xr:uid="{00000000-0005-0000-0000-000036350000}"/>
    <cellStyle name="Normal 203 2 2" xfId="15655" xr:uid="{00000000-0005-0000-0000-000037350000}"/>
    <cellStyle name="Normal 203 2 3" xfId="15656" xr:uid="{00000000-0005-0000-0000-000038350000}"/>
    <cellStyle name="Normal 203 2 4" xfId="15657" xr:uid="{00000000-0005-0000-0000-000039350000}"/>
    <cellStyle name="Normal 203 2 5" xfId="15658" xr:uid="{00000000-0005-0000-0000-00003A350000}"/>
    <cellStyle name="Normal 203 3" xfId="15659" xr:uid="{00000000-0005-0000-0000-00003B350000}"/>
    <cellStyle name="Normal 203 4" xfId="15660" xr:uid="{00000000-0005-0000-0000-00003C350000}"/>
    <cellStyle name="Normal 203 5" xfId="15661" xr:uid="{00000000-0005-0000-0000-00003D350000}"/>
    <cellStyle name="Normal 203 6" xfId="15662" xr:uid="{00000000-0005-0000-0000-00003E350000}"/>
    <cellStyle name="Normal 204" xfId="15663" xr:uid="{00000000-0005-0000-0000-00003F350000}"/>
    <cellStyle name="Normal 204 2" xfId="15664" xr:uid="{00000000-0005-0000-0000-000040350000}"/>
    <cellStyle name="Normal 205" xfId="15665" xr:uid="{00000000-0005-0000-0000-000041350000}"/>
    <cellStyle name="Normal 206" xfId="15666" xr:uid="{00000000-0005-0000-0000-000042350000}"/>
    <cellStyle name="Normal 207" xfId="15667" xr:uid="{00000000-0005-0000-0000-000043350000}"/>
    <cellStyle name="Normal 208" xfId="21707" xr:uid="{00000000-0005-0000-0000-000044350000}"/>
    <cellStyle name="Normal 208 2" xfId="21708" xr:uid="{00000000-0005-0000-0000-000045350000}"/>
    <cellStyle name="Normal 209" xfId="21709" xr:uid="{00000000-0005-0000-0000-000046350000}"/>
    <cellStyle name="Normal 21" xfId="1524" xr:uid="{00000000-0005-0000-0000-000047350000}"/>
    <cellStyle name="Normal 21 10" xfId="4609" xr:uid="{00000000-0005-0000-0000-000048350000}"/>
    <cellStyle name="Normal 21 11" xfId="21710" xr:uid="{00000000-0005-0000-0000-000049350000}"/>
    <cellStyle name="Normal 21 12" xfId="21711" xr:uid="{00000000-0005-0000-0000-00004A350000}"/>
    <cellStyle name="Normal 21 13" xfId="21712" xr:uid="{00000000-0005-0000-0000-00004B350000}"/>
    <cellStyle name="Normal 21 14" xfId="21713" xr:uid="{00000000-0005-0000-0000-00004C350000}"/>
    <cellStyle name="Normal 21 15" xfId="21714" xr:uid="{00000000-0005-0000-0000-00004D350000}"/>
    <cellStyle name="Normal 21 16" xfId="21715" xr:uid="{00000000-0005-0000-0000-00004E350000}"/>
    <cellStyle name="Normal 21 2" xfId="4610" xr:uid="{00000000-0005-0000-0000-00004F350000}"/>
    <cellStyle name="Normal 21 2 2" xfId="4611" xr:uid="{00000000-0005-0000-0000-000050350000}"/>
    <cellStyle name="Normal 21 2 2 2" xfId="4612" xr:uid="{00000000-0005-0000-0000-000051350000}"/>
    <cellStyle name="Normal 21 2 2 2 2" xfId="4613" xr:uid="{00000000-0005-0000-0000-000052350000}"/>
    <cellStyle name="Normal 21 2 2 2 3" xfId="4614" xr:uid="{00000000-0005-0000-0000-000053350000}"/>
    <cellStyle name="Normal 21 2 2 3" xfId="4615" xr:uid="{00000000-0005-0000-0000-000054350000}"/>
    <cellStyle name="Normal 21 2 2 3 2" xfId="4616" xr:uid="{00000000-0005-0000-0000-000055350000}"/>
    <cellStyle name="Normal 21 2 2 3 3" xfId="4617" xr:uid="{00000000-0005-0000-0000-000056350000}"/>
    <cellStyle name="Normal 21 2 2 4" xfId="4618" xr:uid="{00000000-0005-0000-0000-000057350000}"/>
    <cellStyle name="Normal 21 2 2 4 2" xfId="4619" xr:uid="{00000000-0005-0000-0000-000058350000}"/>
    <cellStyle name="Normal 21 2 2 4 3" xfId="4620" xr:uid="{00000000-0005-0000-0000-000059350000}"/>
    <cellStyle name="Normal 21 2 2 5" xfId="4621" xr:uid="{00000000-0005-0000-0000-00005A350000}"/>
    <cellStyle name="Normal 21 2 2 6" xfId="4622" xr:uid="{00000000-0005-0000-0000-00005B350000}"/>
    <cellStyle name="Normal 21 2 2 7" xfId="4623" xr:uid="{00000000-0005-0000-0000-00005C350000}"/>
    <cellStyle name="Normal 21 2 3" xfId="4624" xr:uid="{00000000-0005-0000-0000-00005D350000}"/>
    <cellStyle name="Normal 21 2 3 2" xfId="4625" xr:uid="{00000000-0005-0000-0000-00005E350000}"/>
    <cellStyle name="Normal 21 2 3 3" xfId="4626" xr:uid="{00000000-0005-0000-0000-00005F350000}"/>
    <cellStyle name="Normal 21 2 4" xfId="4627" xr:uid="{00000000-0005-0000-0000-000060350000}"/>
    <cellStyle name="Normal 21 2 4 2" xfId="4628" xr:uid="{00000000-0005-0000-0000-000061350000}"/>
    <cellStyle name="Normal 21 2 4 3" xfId="4629" xr:uid="{00000000-0005-0000-0000-000062350000}"/>
    <cellStyle name="Normal 21 2 5" xfId="4630" xr:uid="{00000000-0005-0000-0000-000063350000}"/>
    <cellStyle name="Normal 21 2 5 2" xfId="4631" xr:uid="{00000000-0005-0000-0000-000064350000}"/>
    <cellStyle name="Normal 21 2 5 3" xfId="4632" xr:uid="{00000000-0005-0000-0000-000065350000}"/>
    <cellStyle name="Normal 21 2 6" xfId="4633" xr:uid="{00000000-0005-0000-0000-000066350000}"/>
    <cellStyle name="Normal 21 2 7" xfId="4634" xr:uid="{00000000-0005-0000-0000-000067350000}"/>
    <cellStyle name="Normal 21 2 8" xfId="4635" xr:uid="{00000000-0005-0000-0000-000068350000}"/>
    <cellStyle name="Normal 21 3" xfId="4636" xr:uid="{00000000-0005-0000-0000-000069350000}"/>
    <cellStyle name="Normal 21 3 2" xfId="4637" xr:uid="{00000000-0005-0000-0000-00006A350000}"/>
    <cellStyle name="Normal 21 3 2 2" xfId="4638" xr:uid="{00000000-0005-0000-0000-00006B350000}"/>
    <cellStyle name="Normal 21 3 2 3" xfId="4639" xr:uid="{00000000-0005-0000-0000-00006C350000}"/>
    <cellStyle name="Normal 21 3 3" xfId="4640" xr:uid="{00000000-0005-0000-0000-00006D350000}"/>
    <cellStyle name="Normal 21 3 3 2" xfId="4641" xr:uid="{00000000-0005-0000-0000-00006E350000}"/>
    <cellStyle name="Normal 21 3 3 3" xfId="4642" xr:uid="{00000000-0005-0000-0000-00006F350000}"/>
    <cellStyle name="Normal 21 3 4" xfId="4643" xr:uid="{00000000-0005-0000-0000-000070350000}"/>
    <cellStyle name="Normal 21 3 4 2" xfId="4644" xr:uid="{00000000-0005-0000-0000-000071350000}"/>
    <cellStyle name="Normal 21 3 4 3" xfId="4645" xr:uid="{00000000-0005-0000-0000-000072350000}"/>
    <cellStyle name="Normal 21 3 5" xfId="4646" xr:uid="{00000000-0005-0000-0000-000073350000}"/>
    <cellStyle name="Normal 21 3 6" xfId="4647" xr:uid="{00000000-0005-0000-0000-000074350000}"/>
    <cellStyle name="Normal 21 3 7" xfId="4648" xr:uid="{00000000-0005-0000-0000-000075350000}"/>
    <cellStyle name="Normal 21 4" xfId="4649" xr:uid="{00000000-0005-0000-0000-000076350000}"/>
    <cellStyle name="Normal 21 4 2" xfId="4650" xr:uid="{00000000-0005-0000-0000-000077350000}"/>
    <cellStyle name="Normal 21 4 3" xfId="4651" xr:uid="{00000000-0005-0000-0000-000078350000}"/>
    <cellStyle name="Normal 21 5" xfId="4652" xr:uid="{00000000-0005-0000-0000-000079350000}"/>
    <cellStyle name="Normal 21 5 2" xfId="4653" xr:uid="{00000000-0005-0000-0000-00007A350000}"/>
    <cellStyle name="Normal 21 5 3" xfId="4654" xr:uid="{00000000-0005-0000-0000-00007B350000}"/>
    <cellStyle name="Normal 21 6" xfId="4655" xr:uid="{00000000-0005-0000-0000-00007C350000}"/>
    <cellStyle name="Normal 21 6 2" xfId="4656" xr:uid="{00000000-0005-0000-0000-00007D350000}"/>
    <cellStyle name="Normal 21 6 3" xfId="4657" xr:uid="{00000000-0005-0000-0000-00007E350000}"/>
    <cellStyle name="Normal 21 7" xfId="4658" xr:uid="{00000000-0005-0000-0000-00007F350000}"/>
    <cellStyle name="Normal 21 7 2" xfId="4659" xr:uid="{00000000-0005-0000-0000-000080350000}"/>
    <cellStyle name="Normal 21 7 3" xfId="4660" xr:uid="{00000000-0005-0000-0000-000081350000}"/>
    <cellStyle name="Normal 21 8" xfId="4661" xr:uid="{00000000-0005-0000-0000-000082350000}"/>
    <cellStyle name="Normal 21 9" xfId="4662" xr:uid="{00000000-0005-0000-0000-000083350000}"/>
    <cellStyle name="Normal 21_ตามหนี้" xfId="4663" xr:uid="{00000000-0005-0000-0000-000084350000}"/>
    <cellStyle name="Normal 210" xfId="21716" xr:uid="{00000000-0005-0000-0000-000085350000}"/>
    <cellStyle name="Normal 211" xfId="21717" xr:uid="{00000000-0005-0000-0000-000086350000}"/>
    <cellStyle name="Normal 22" xfId="1525" xr:uid="{00000000-0005-0000-0000-000087350000}"/>
    <cellStyle name="Normal 22 10" xfId="4664" xr:uid="{00000000-0005-0000-0000-000088350000}"/>
    <cellStyle name="Normal 22 11" xfId="21718" xr:uid="{00000000-0005-0000-0000-000089350000}"/>
    <cellStyle name="Normal 22 12" xfId="21719" xr:uid="{00000000-0005-0000-0000-00008A350000}"/>
    <cellStyle name="Normal 22 13" xfId="21720" xr:uid="{00000000-0005-0000-0000-00008B350000}"/>
    <cellStyle name="Normal 22 14" xfId="21721" xr:uid="{00000000-0005-0000-0000-00008C350000}"/>
    <cellStyle name="Normal 22 15" xfId="21722" xr:uid="{00000000-0005-0000-0000-00008D350000}"/>
    <cellStyle name="Normal 22 16" xfId="21723" xr:uid="{00000000-0005-0000-0000-00008E350000}"/>
    <cellStyle name="Normal 22 2" xfId="4665" xr:uid="{00000000-0005-0000-0000-00008F350000}"/>
    <cellStyle name="Normal 22 2 2" xfId="4666" xr:uid="{00000000-0005-0000-0000-000090350000}"/>
    <cellStyle name="Normal 22 2 2 2" xfId="4667" xr:uid="{00000000-0005-0000-0000-000091350000}"/>
    <cellStyle name="Normal 22 2 2 2 2" xfId="4668" xr:uid="{00000000-0005-0000-0000-000092350000}"/>
    <cellStyle name="Normal 22 2 2 2 3" xfId="4669" xr:uid="{00000000-0005-0000-0000-000093350000}"/>
    <cellStyle name="Normal 22 2 2 3" xfId="4670" xr:uid="{00000000-0005-0000-0000-000094350000}"/>
    <cellStyle name="Normal 22 2 2 3 2" xfId="4671" xr:uid="{00000000-0005-0000-0000-000095350000}"/>
    <cellStyle name="Normal 22 2 2 3 3" xfId="4672" xr:uid="{00000000-0005-0000-0000-000096350000}"/>
    <cellStyle name="Normal 22 2 2 4" xfId="4673" xr:uid="{00000000-0005-0000-0000-000097350000}"/>
    <cellStyle name="Normal 22 2 2 4 2" xfId="4674" xr:uid="{00000000-0005-0000-0000-000098350000}"/>
    <cellStyle name="Normal 22 2 2 4 3" xfId="4675" xr:uid="{00000000-0005-0000-0000-000099350000}"/>
    <cellStyle name="Normal 22 2 2 5" xfId="4676" xr:uid="{00000000-0005-0000-0000-00009A350000}"/>
    <cellStyle name="Normal 22 2 2 6" xfId="4677" xr:uid="{00000000-0005-0000-0000-00009B350000}"/>
    <cellStyle name="Normal 22 2 2 7" xfId="4678" xr:uid="{00000000-0005-0000-0000-00009C350000}"/>
    <cellStyle name="Normal 22 2 3" xfId="4679" xr:uid="{00000000-0005-0000-0000-00009D350000}"/>
    <cellStyle name="Normal 22 2 3 2" xfId="4680" xr:uid="{00000000-0005-0000-0000-00009E350000}"/>
    <cellStyle name="Normal 22 2 3 3" xfId="4681" xr:uid="{00000000-0005-0000-0000-00009F350000}"/>
    <cellStyle name="Normal 22 2 4" xfId="4682" xr:uid="{00000000-0005-0000-0000-0000A0350000}"/>
    <cellStyle name="Normal 22 2 4 2" xfId="4683" xr:uid="{00000000-0005-0000-0000-0000A1350000}"/>
    <cellStyle name="Normal 22 2 4 3" xfId="4684" xr:uid="{00000000-0005-0000-0000-0000A2350000}"/>
    <cellStyle name="Normal 22 2 5" xfId="4685" xr:uid="{00000000-0005-0000-0000-0000A3350000}"/>
    <cellStyle name="Normal 22 2 5 2" xfId="4686" xr:uid="{00000000-0005-0000-0000-0000A4350000}"/>
    <cellStyle name="Normal 22 2 5 3" xfId="4687" xr:uid="{00000000-0005-0000-0000-0000A5350000}"/>
    <cellStyle name="Normal 22 2 6" xfId="4688" xr:uid="{00000000-0005-0000-0000-0000A6350000}"/>
    <cellStyle name="Normal 22 2 7" xfId="4689" xr:uid="{00000000-0005-0000-0000-0000A7350000}"/>
    <cellStyle name="Normal 22 2 8" xfId="4690" xr:uid="{00000000-0005-0000-0000-0000A8350000}"/>
    <cellStyle name="Normal 22 3" xfId="4691" xr:uid="{00000000-0005-0000-0000-0000A9350000}"/>
    <cellStyle name="Normal 22 3 2" xfId="4692" xr:uid="{00000000-0005-0000-0000-0000AA350000}"/>
    <cellStyle name="Normal 22 3 2 2" xfId="4693" xr:uid="{00000000-0005-0000-0000-0000AB350000}"/>
    <cellStyle name="Normal 22 3 2 3" xfId="4694" xr:uid="{00000000-0005-0000-0000-0000AC350000}"/>
    <cellStyle name="Normal 22 3 3" xfId="4695" xr:uid="{00000000-0005-0000-0000-0000AD350000}"/>
    <cellStyle name="Normal 22 3 3 2" xfId="4696" xr:uid="{00000000-0005-0000-0000-0000AE350000}"/>
    <cellStyle name="Normal 22 3 3 3" xfId="4697" xr:uid="{00000000-0005-0000-0000-0000AF350000}"/>
    <cellStyle name="Normal 22 3 4" xfId="4698" xr:uid="{00000000-0005-0000-0000-0000B0350000}"/>
    <cellStyle name="Normal 22 3 4 2" xfId="4699" xr:uid="{00000000-0005-0000-0000-0000B1350000}"/>
    <cellStyle name="Normal 22 3 4 3" xfId="4700" xr:uid="{00000000-0005-0000-0000-0000B2350000}"/>
    <cellStyle name="Normal 22 3 5" xfId="4701" xr:uid="{00000000-0005-0000-0000-0000B3350000}"/>
    <cellStyle name="Normal 22 3 6" xfId="4702" xr:uid="{00000000-0005-0000-0000-0000B4350000}"/>
    <cellStyle name="Normal 22 3 7" xfId="4703" xr:uid="{00000000-0005-0000-0000-0000B5350000}"/>
    <cellStyle name="Normal 22 4" xfId="4704" xr:uid="{00000000-0005-0000-0000-0000B6350000}"/>
    <cellStyle name="Normal 22 4 2" xfId="4705" xr:uid="{00000000-0005-0000-0000-0000B7350000}"/>
    <cellStyle name="Normal 22 4 3" xfId="4706" xr:uid="{00000000-0005-0000-0000-0000B8350000}"/>
    <cellStyle name="Normal 22 5" xfId="4707" xr:uid="{00000000-0005-0000-0000-0000B9350000}"/>
    <cellStyle name="Normal 22 5 2" xfId="4708" xr:uid="{00000000-0005-0000-0000-0000BA350000}"/>
    <cellStyle name="Normal 22 5 3" xfId="4709" xr:uid="{00000000-0005-0000-0000-0000BB350000}"/>
    <cellStyle name="Normal 22 6" xfId="4710" xr:uid="{00000000-0005-0000-0000-0000BC350000}"/>
    <cellStyle name="Normal 22 6 2" xfId="4711" xr:uid="{00000000-0005-0000-0000-0000BD350000}"/>
    <cellStyle name="Normal 22 6 3" xfId="4712" xr:uid="{00000000-0005-0000-0000-0000BE350000}"/>
    <cellStyle name="Normal 22 7" xfId="4713" xr:uid="{00000000-0005-0000-0000-0000BF350000}"/>
    <cellStyle name="Normal 22 7 2" xfId="4714" xr:uid="{00000000-0005-0000-0000-0000C0350000}"/>
    <cellStyle name="Normal 22 7 3" xfId="4715" xr:uid="{00000000-0005-0000-0000-0000C1350000}"/>
    <cellStyle name="Normal 22 8" xfId="4716" xr:uid="{00000000-0005-0000-0000-0000C2350000}"/>
    <cellStyle name="Normal 22 9" xfId="4717" xr:uid="{00000000-0005-0000-0000-0000C3350000}"/>
    <cellStyle name="Normal 22_ตามหนี้" xfId="4718" xr:uid="{00000000-0005-0000-0000-0000C4350000}"/>
    <cellStyle name="Normal 23" xfId="1526" xr:uid="{00000000-0005-0000-0000-0000C5350000}"/>
    <cellStyle name="Normal 23 10" xfId="21724" xr:uid="{00000000-0005-0000-0000-0000C6350000}"/>
    <cellStyle name="Normal 23 11" xfId="21725" xr:uid="{00000000-0005-0000-0000-0000C7350000}"/>
    <cellStyle name="Normal 23 12" xfId="21726" xr:uid="{00000000-0005-0000-0000-0000C8350000}"/>
    <cellStyle name="Normal 23 13" xfId="21727" xr:uid="{00000000-0005-0000-0000-0000C9350000}"/>
    <cellStyle name="Normal 23 14" xfId="21728" xr:uid="{00000000-0005-0000-0000-0000CA350000}"/>
    <cellStyle name="Normal 23 15" xfId="21729" xr:uid="{00000000-0005-0000-0000-0000CB350000}"/>
    <cellStyle name="Normal 23 16" xfId="21730" xr:uid="{00000000-0005-0000-0000-0000CC350000}"/>
    <cellStyle name="Normal 23 2" xfId="1527" xr:uid="{00000000-0005-0000-0000-0000CD350000}"/>
    <cellStyle name="Normal 23 2 2" xfId="21731" xr:uid="{00000000-0005-0000-0000-0000CE350000}"/>
    <cellStyle name="Normal 23 3" xfId="10224" xr:uid="{00000000-0005-0000-0000-0000CF350000}"/>
    <cellStyle name="Normal 23 3 2" xfId="15668" xr:uid="{00000000-0005-0000-0000-0000D0350000}"/>
    <cellStyle name="Normal 23 3 3" xfId="21732" xr:uid="{00000000-0005-0000-0000-0000D1350000}"/>
    <cellStyle name="Normal 23 3 4" xfId="21733" xr:uid="{00000000-0005-0000-0000-0000D2350000}"/>
    <cellStyle name="Normal 23 3 5" xfId="21734" xr:uid="{00000000-0005-0000-0000-0000D3350000}"/>
    <cellStyle name="Normal 23 4" xfId="10225" xr:uid="{00000000-0005-0000-0000-0000D4350000}"/>
    <cellStyle name="Normal 23 4 2" xfId="21735" xr:uid="{00000000-0005-0000-0000-0000D5350000}"/>
    <cellStyle name="Normal 23 5" xfId="10226" xr:uid="{00000000-0005-0000-0000-0000D6350000}"/>
    <cellStyle name="Normal 23 5 2" xfId="21736" xr:uid="{00000000-0005-0000-0000-0000D7350000}"/>
    <cellStyle name="Normal 23 6" xfId="10227" xr:uid="{00000000-0005-0000-0000-0000D8350000}"/>
    <cellStyle name="Normal 23 6 2" xfId="21737" xr:uid="{00000000-0005-0000-0000-0000D9350000}"/>
    <cellStyle name="Normal 23 7" xfId="15669" xr:uid="{00000000-0005-0000-0000-0000DA350000}"/>
    <cellStyle name="Normal 23 8" xfId="21738" xr:uid="{00000000-0005-0000-0000-0000DB350000}"/>
    <cellStyle name="Normal 23 9" xfId="21739" xr:uid="{00000000-0005-0000-0000-0000DC350000}"/>
    <cellStyle name="Normal 23_Sheet2" xfId="10228" xr:uid="{00000000-0005-0000-0000-0000DD350000}"/>
    <cellStyle name="Normal 24" xfId="1528" xr:uid="{00000000-0005-0000-0000-0000DE350000}"/>
    <cellStyle name="Normal 24 10" xfId="4719" xr:uid="{00000000-0005-0000-0000-0000DF350000}"/>
    <cellStyle name="Normal 24 11" xfId="21740" xr:uid="{00000000-0005-0000-0000-0000E0350000}"/>
    <cellStyle name="Normal 24 12" xfId="21741" xr:uid="{00000000-0005-0000-0000-0000E1350000}"/>
    <cellStyle name="Normal 24 13" xfId="21742" xr:uid="{00000000-0005-0000-0000-0000E2350000}"/>
    <cellStyle name="Normal 24 14" xfId="21743" xr:uid="{00000000-0005-0000-0000-0000E3350000}"/>
    <cellStyle name="Normal 24 15" xfId="21744" xr:uid="{00000000-0005-0000-0000-0000E4350000}"/>
    <cellStyle name="Normal 24 16" xfId="21745" xr:uid="{00000000-0005-0000-0000-0000E5350000}"/>
    <cellStyle name="Normal 24 2" xfId="1529" xr:uid="{00000000-0005-0000-0000-0000E6350000}"/>
    <cellStyle name="Normal 24 2 2" xfId="4720" xr:uid="{00000000-0005-0000-0000-0000E7350000}"/>
    <cellStyle name="Normal 24 2 2 2" xfId="4721" xr:uid="{00000000-0005-0000-0000-0000E8350000}"/>
    <cellStyle name="Normal 24 2 2 2 2" xfId="4722" xr:uid="{00000000-0005-0000-0000-0000E9350000}"/>
    <cellStyle name="Normal 24 2 2 2 3" xfId="4723" xr:uid="{00000000-0005-0000-0000-0000EA350000}"/>
    <cellStyle name="Normal 24 2 2 3" xfId="4724" xr:uid="{00000000-0005-0000-0000-0000EB350000}"/>
    <cellStyle name="Normal 24 2 2 3 2" xfId="4725" xr:uid="{00000000-0005-0000-0000-0000EC350000}"/>
    <cellStyle name="Normal 24 2 2 3 3" xfId="4726" xr:uid="{00000000-0005-0000-0000-0000ED350000}"/>
    <cellStyle name="Normal 24 2 2 4" xfId="4727" xr:uid="{00000000-0005-0000-0000-0000EE350000}"/>
    <cellStyle name="Normal 24 2 2 4 2" xfId="4728" xr:uid="{00000000-0005-0000-0000-0000EF350000}"/>
    <cellStyle name="Normal 24 2 2 4 3" xfId="4729" xr:uid="{00000000-0005-0000-0000-0000F0350000}"/>
    <cellStyle name="Normal 24 2 2 5" xfId="4730" xr:uid="{00000000-0005-0000-0000-0000F1350000}"/>
    <cellStyle name="Normal 24 2 2 6" xfId="4731" xr:uid="{00000000-0005-0000-0000-0000F2350000}"/>
    <cellStyle name="Normal 24 2 2 7" xfId="4732" xr:uid="{00000000-0005-0000-0000-0000F3350000}"/>
    <cellStyle name="Normal 24 2 3" xfId="4733" xr:uid="{00000000-0005-0000-0000-0000F4350000}"/>
    <cellStyle name="Normal 24 2 3 2" xfId="4734" xr:uid="{00000000-0005-0000-0000-0000F5350000}"/>
    <cellStyle name="Normal 24 2 3 3" xfId="4735" xr:uid="{00000000-0005-0000-0000-0000F6350000}"/>
    <cellStyle name="Normal 24 2 4" xfId="4736" xr:uid="{00000000-0005-0000-0000-0000F7350000}"/>
    <cellStyle name="Normal 24 2 4 2" xfId="4737" xr:uid="{00000000-0005-0000-0000-0000F8350000}"/>
    <cellStyle name="Normal 24 2 4 3" xfId="4738" xr:uid="{00000000-0005-0000-0000-0000F9350000}"/>
    <cellStyle name="Normal 24 2 5" xfId="4739" xr:uid="{00000000-0005-0000-0000-0000FA350000}"/>
    <cellStyle name="Normal 24 2 5 2" xfId="4740" xr:uid="{00000000-0005-0000-0000-0000FB350000}"/>
    <cellStyle name="Normal 24 2 5 3" xfId="4741" xr:uid="{00000000-0005-0000-0000-0000FC350000}"/>
    <cellStyle name="Normal 24 2 6" xfId="4742" xr:uid="{00000000-0005-0000-0000-0000FD350000}"/>
    <cellStyle name="Normal 24 2 7" xfId="4743" xr:uid="{00000000-0005-0000-0000-0000FE350000}"/>
    <cellStyle name="Normal 24 2 8" xfId="4744" xr:uid="{00000000-0005-0000-0000-0000FF350000}"/>
    <cellStyle name="Normal 24 3" xfId="4745" xr:uid="{00000000-0005-0000-0000-000000360000}"/>
    <cellStyle name="Normal 24 3 2" xfId="4746" xr:uid="{00000000-0005-0000-0000-000001360000}"/>
    <cellStyle name="Normal 24 3 2 2" xfId="4747" xr:uid="{00000000-0005-0000-0000-000002360000}"/>
    <cellStyle name="Normal 24 3 2 3" xfId="4748" xr:uid="{00000000-0005-0000-0000-000003360000}"/>
    <cellStyle name="Normal 24 3 3" xfId="4749" xr:uid="{00000000-0005-0000-0000-000004360000}"/>
    <cellStyle name="Normal 24 3 3 2" xfId="4750" xr:uid="{00000000-0005-0000-0000-000005360000}"/>
    <cellStyle name="Normal 24 3 3 3" xfId="4751" xr:uid="{00000000-0005-0000-0000-000006360000}"/>
    <cellStyle name="Normal 24 3 4" xfId="4752" xr:uid="{00000000-0005-0000-0000-000007360000}"/>
    <cellStyle name="Normal 24 3 4 2" xfId="4753" xr:uid="{00000000-0005-0000-0000-000008360000}"/>
    <cellStyle name="Normal 24 3 4 3" xfId="4754" xr:uid="{00000000-0005-0000-0000-000009360000}"/>
    <cellStyle name="Normal 24 3 5" xfId="4755" xr:uid="{00000000-0005-0000-0000-00000A360000}"/>
    <cellStyle name="Normal 24 3 6" xfId="4756" xr:uid="{00000000-0005-0000-0000-00000B360000}"/>
    <cellStyle name="Normal 24 3 7" xfId="4757" xr:uid="{00000000-0005-0000-0000-00000C360000}"/>
    <cellStyle name="Normal 24 4" xfId="4758" xr:uid="{00000000-0005-0000-0000-00000D360000}"/>
    <cellStyle name="Normal 24 4 2" xfId="4759" xr:uid="{00000000-0005-0000-0000-00000E360000}"/>
    <cellStyle name="Normal 24 4 3" xfId="4760" xr:uid="{00000000-0005-0000-0000-00000F360000}"/>
    <cellStyle name="Normal 24 5" xfId="4761" xr:uid="{00000000-0005-0000-0000-000010360000}"/>
    <cellStyle name="Normal 24 5 2" xfId="4762" xr:uid="{00000000-0005-0000-0000-000011360000}"/>
    <cellStyle name="Normal 24 5 3" xfId="4763" xr:uid="{00000000-0005-0000-0000-000012360000}"/>
    <cellStyle name="Normal 24 6" xfId="4764" xr:uid="{00000000-0005-0000-0000-000013360000}"/>
    <cellStyle name="Normal 24 6 2" xfId="4765" xr:uid="{00000000-0005-0000-0000-000014360000}"/>
    <cellStyle name="Normal 24 6 3" xfId="4766" xr:uid="{00000000-0005-0000-0000-000015360000}"/>
    <cellStyle name="Normal 24 7" xfId="4767" xr:uid="{00000000-0005-0000-0000-000016360000}"/>
    <cellStyle name="Normal 24 7 2" xfId="4768" xr:uid="{00000000-0005-0000-0000-000017360000}"/>
    <cellStyle name="Normal 24 7 3" xfId="4769" xr:uid="{00000000-0005-0000-0000-000018360000}"/>
    <cellStyle name="Normal 24 8" xfId="4770" xr:uid="{00000000-0005-0000-0000-000019360000}"/>
    <cellStyle name="Normal 24 9" xfId="4771" xr:uid="{00000000-0005-0000-0000-00001A360000}"/>
    <cellStyle name="Normal 24_ตามหนี้" xfId="4772" xr:uid="{00000000-0005-0000-0000-00001B360000}"/>
    <cellStyle name="Normal 25" xfId="1530" xr:uid="{00000000-0005-0000-0000-00001C360000}"/>
    <cellStyle name="Normal 25 10" xfId="4773" xr:uid="{00000000-0005-0000-0000-00001D360000}"/>
    <cellStyle name="Normal 25 11" xfId="21746" xr:uid="{00000000-0005-0000-0000-00001E360000}"/>
    <cellStyle name="Normal 25 12" xfId="21747" xr:uid="{00000000-0005-0000-0000-00001F360000}"/>
    <cellStyle name="Normal 25 13" xfId="21748" xr:uid="{00000000-0005-0000-0000-000020360000}"/>
    <cellStyle name="Normal 25 14" xfId="21749" xr:uid="{00000000-0005-0000-0000-000021360000}"/>
    <cellStyle name="Normal 25 15" xfId="21750" xr:uid="{00000000-0005-0000-0000-000022360000}"/>
    <cellStyle name="Normal 25 16" xfId="21751" xr:uid="{00000000-0005-0000-0000-000023360000}"/>
    <cellStyle name="Normal 25 2" xfId="1531" xr:uid="{00000000-0005-0000-0000-000024360000}"/>
    <cellStyle name="Normal 25 2 2" xfId="1532" xr:uid="{00000000-0005-0000-0000-000025360000}"/>
    <cellStyle name="Normal 25 2 2 2" xfId="4774" xr:uid="{00000000-0005-0000-0000-000026360000}"/>
    <cellStyle name="Normal 25 2 2 2 2" xfId="4775" xr:uid="{00000000-0005-0000-0000-000027360000}"/>
    <cellStyle name="Normal 25 2 2 2 3" xfId="4776" xr:uid="{00000000-0005-0000-0000-000028360000}"/>
    <cellStyle name="Normal 25 2 2 3" xfId="4777" xr:uid="{00000000-0005-0000-0000-000029360000}"/>
    <cellStyle name="Normal 25 2 2 3 2" xfId="4778" xr:uid="{00000000-0005-0000-0000-00002A360000}"/>
    <cellStyle name="Normal 25 2 2 3 3" xfId="4779" xr:uid="{00000000-0005-0000-0000-00002B360000}"/>
    <cellStyle name="Normal 25 2 2 4" xfId="4780" xr:uid="{00000000-0005-0000-0000-00002C360000}"/>
    <cellStyle name="Normal 25 2 2 4 2" xfId="4781" xr:uid="{00000000-0005-0000-0000-00002D360000}"/>
    <cellStyle name="Normal 25 2 2 4 3" xfId="4782" xr:uid="{00000000-0005-0000-0000-00002E360000}"/>
    <cellStyle name="Normal 25 2 2 5" xfId="4783" xr:uid="{00000000-0005-0000-0000-00002F360000}"/>
    <cellStyle name="Normal 25 2 2 6" xfId="4784" xr:uid="{00000000-0005-0000-0000-000030360000}"/>
    <cellStyle name="Normal 25 2 2 7" xfId="4785" xr:uid="{00000000-0005-0000-0000-000031360000}"/>
    <cellStyle name="Normal 25 2 3" xfId="4786" xr:uid="{00000000-0005-0000-0000-000032360000}"/>
    <cellStyle name="Normal 25 2 3 2" xfId="4787" xr:uid="{00000000-0005-0000-0000-000033360000}"/>
    <cellStyle name="Normal 25 2 3 3" xfId="4788" xr:uid="{00000000-0005-0000-0000-000034360000}"/>
    <cellStyle name="Normal 25 2 4" xfId="4789" xr:uid="{00000000-0005-0000-0000-000035360000}"/>
    <cellStyle name="Normal 25 2 4 2" xfId="4790" xr:uid="{00000000-0005-0000-0000-000036360000}"/>
    <cellStyle name="Normal 25 2 4 3" xfId="4791" xr:uid="{00000000-0005-0000-0000-000037360000}"/>
    <cellStyle name="Normal 25 2 5" xfId="4792" xr:uid="{00000000-0005-0000-0000-000038360000}"/>
    <cellStyle name="Normal 25 2 5 2" xfId="4793" xr:uid="{00000000-0005-0000-0000-000039360000}"/>
    <cellStyle name="Normal 25 2 5 3" xfId="4794" xr:uid="{00000000-0005-0000-0000-00003A360000}"/>
    <cellStyle name="Normal 25 2 6" xfId="4795" xr:uid="{00000000-0005-0000-0000-00003B360000}"/>
    <cellStyle name="Normal 25 2 7" xfId="4796" xr:uid="{00000000-0005-0000-0000-00003C360000}"/>
    <cellStyle name="Normal 25 2 8" xfId="4797" xr:uid="{00000000-0005-0000-0000-00003D360000}"/>
    <cellStyle name="Normal 25 3" xfId="1533" xr:uid="{00000000-0005-0000-0000-00003E360000}"/>
    <cellStyle name="Normal 25 3 2" xfId="4798" xr:uid="{00000000-0005-0000-0000-00003F360000}"/>
    <cellStyle name="Normal 25 3 2 2" xfId="4799" xr:uid="{00000000-0005-0000-0000-000040360000}"/>
    <cellStyle name="Normal 25 3 2 3" xfId="4800" xr:uid="{00000000-0005-0000-0000-000041360000}"/>
    <cellStyle name="Normal 25 3 3" xfId="4801" xr:uid="{00000000-0005-0000-0000-000042360000}"/>
    <cellStyle name="Normal 25 3 3 2" xfId="4802" xr:uid="{00000000-0005-0000-0000-000043360000}"/>
    <cellStyle name="Normal 25 3 3 3" xfId="4803" xr:uid="{00000000-0005-0000-0000-000044360000}"/>
    <cellStyle name="Normal 25 3 4" xfId="4804" xr:uid="{00000000-0005-0000-0000-000045360000}"/>
    <cellStyle name="Normal 25 3 4 2" xfId="4805" xr:uid="{00000000-0005-0000-0000-000046360000}"/>
    <cellStyle name="Normal 25 3 4 3" xfId="4806" xr:uid="{00000000-0005-0000-0000-000047360000}"/>
    <cellStyle name="Normal 25 3 5" xfId="4807" xr:uid="{00000000-0005-0000-0000-000048360000}"/>
    <cellStyle name="Normal 25 3 6" xfId="4808" xr:uid="{00000000-0005-0000-0000-000049360000}"/>
    <cellStyle name="Normal 25 3 7" xfId="4809" xr:uid="{00000000-0005-0000-0000-00004A360000}"/>
    <cellStyle name="Normal 25 4" xfId="4810" xr:uid="{00000000-0005-0000-0000-00004B360000}"/>
    <cellStyle name="Normal 25 4 2" xfId="4811" xr:uid="{00000000-0005-0000-0000-00004C360000}"/>
    <cellStyle name="Normal 25 4 3" xfId="4812" xr:uid="{00000000-0005-0000-0000-00004D360000}"/>
    <cellStyle name="Normal 25 5" xfId="4813" xr:uid="{00000000-0005-0000-0000-00004E360000}"/>
    <cellStyle name="Normal 25 5 2" xfId="4814" xr:uid="{00000000-0005-0000-0000-00004F360000}"/>
    <cellStyle name="Normal 25 5 3" xfId="4815" xr:uid="{00000000-0005-0000-0000-000050360000}"/>
    <cellStyle name="Normal 25 6" xfId="4816" xr:uid="{00000000-0005-0000-0000-000051360000}"/>
    <cellStyle name="Normal 25 6 2" xfId="4817" xr:uid="{00000000-0005-0000-0000-000052360000}"/>
    <cellStyle name="Normal 25 6 3" xfId="4818" xr:uid="{00000000-0005-0000-0000-000053360000}"/>
    <cellStyle name="Normal 25 7" xfId="4819" xr:uid="{00000000-0005-0000-0000-000054360000}"/>
    <cellStyle name="Normal 25 7 2" xfId="4820" xr:uid="{00000000-0005-0000-0000-000055360000}"/>
    <cellStyle name="Normal 25 7 3" xfId="4821" xr:uid="{00000000-0005-0000-0000-000056360000}"/>
    <cellStyle name="Normal 25 8" xfId="4822" xr:uid="{00000000-0005-0000-0000-000057360000}"/>
    <cellStyle name="Normal 25 9" xfId="4823" xr:uid="{00000000-0005-0000-0000-000058360000}"/>
    <cellStyle name="Normal 25_ตามหนี้" xfId="4824" xr:uid="{00000000-0005-0000-0000-000059360000}"/>
    <cellStyle name="Normal 26" xfId="1534" xr:uid="{00000000-0005-0000-0000-00005A360000}"/>
    <cellStyle name="Normal 26 10" xfId="4825" xr:uid="{00000000-0005-0000-0000-00005B360000}"/>
    <cellStyle name="Normal 26 11" xfId="21752" xr:uid="{00000000-0005-0000-0000-00005C360000}"/>
    <cellStyle name="Normal 26 12" xfId="21753" xr:uid="{00000000-0005-0000-0000-00005D360000}"/>
    <cellStyle name="Normal 26 13" xfId="21754" xr:uid="{00000000-0005-0000-0000-00005E360000}"/>
    <cellStyle name="Normal 26 14" xfId="21755" xr:uid="{00000000-0005-0000-0000-00005F360000}"/>
    <cellStyle name="Normal 26 15" xfId="21756" xr:uid="{00000000-0005-0000-0000-000060360000}"/>
    <cellStyle name="Normal 26 16" xfId="21757" xr:uid="{00000000-0005-0000-0000-000061360000}"/>
    <cellStyle name="Normal 26 2" xfId="1535" xr:uid="{00000000-0005-0000-0000-000062360000}"/>
    <cellStyle name="Normal 26 2 2" xfId="1536" xr:uid="{00000000-0005-0000-0000-000063360000}"/>
    <cellStyle name="Normal 26 2 2 2" xfId="4826" xr:uid="{00000000-0005-0000-0000-000064360000}"/>
    <cellStyle name="Normal 26 2 2 2 2" xfId="4827" xr:uid="{00000000-0005-0000-0000-000065360000}"/>
    <cellStyle name="Normal 26 2 2 2 3" xfId="4828" xr:uid="{00000000-0005-0000-0000-000066360000}"/>
    <cellStyle name="Normal 26 2 2 3" xfId="4829" xr:uid="{00000000-0005-0000-0000-000067360000}"/>
    <cellStyle name="Normal 26 2 2 3 2" xfId="4830" xr:uid="{00000000-0005-0000-0000-000068360000}"/>
    <cellStyle name="Normal 26 2 2 3 3" xfId="4831" xr:uid="{00000000-0005-0000-0000-000069360000}"/>
    <cellStyle name="Normal 26 2 2 4" xfId="4832" xr:uid="{00000000-0005-0000-0000-00006A360000}"/>
    <cellStyle name="Normal 26 2 2 4 2" xfId="4833" xr:uid="{00000000-0005-0000-0000-00006B360000}"/>
    <cellStyle name="Normal 26 2 2 4 3" xfId="4834" xr:uid="{00000000-0005-0000-0000-00006C360000}"/>
    <cellStyle name="Normal 26 2 2 5" xfId="4835" xr:uid="{00000000-0005-0000-0000-00006D360000}"/>
    <cellStyle name="Normal 26 2 2 6" xfId="4836" xr:uid="{00000000-0005-0000-0000-00006E360000}"/>
    <cellStyle name="Normal 26 2 2 7" xfId="4837" xr:uid="{00000000-0005-0000-0000-00006F360000}"/>
    <cellStyle name="Normal 26 2 3" xfId="4838" xr:uid="{00000000-0005-0000-0000-000070360000}"/>
    <cellStyle name="Normal 26 2 3 2" xfId="4839" xr:uid="{00000000-0005-0000-0000-000071360000}"/>
    <cellStyle name="Normal 26 2 3 3" xfId="4840" xr:uid="{00000000-0005-0000-0000-000072360000}"/>
    <cellStyle name="Normal 26 2 4" xfId="4841" xr:uid="{00000000-0005-0000-0000-000073360000}"/>
    <cellStyle name="Normal 26 2 4 2" xfId="4842" xr:uid="{00000000-0005-0000-0000-000074360000}"/>
    <cellStyle name="Normal 26 2 4 3" xfId="4843" xr:uid="{00000000-0005-0000-0000-000075360000}"/>
    <cellStyle name="Normal 26 2 5" xfId="4844" xr:uid="{00000000-0005-0000-0000-000076360000}"/>
    <cellStyle name="Normal 26 2 5 2" xfId="4845" xr:uid="{00000000-0005-0000-0000-000077360000}"/>
    <cellStyle name="Normal 26 2 5 3" xfId="4846" xr:uid="{00000000-0005-0000-0000-000078360000}"/>
    <cellStyle name="Normal 26 2 6" xfId="4847" xr:uid="{00000000-0005-0000-0000-000079360000}"/>
    <cellStyle name="Normal 26 2 7" xfId="4848" xr:uid="{00000000-0005-0000-0000-00007A360000}"/>
    <cellStyle name="Normal 26 2 8" xfId="4849" xr:uid="{00000000-0005-0000-0000-00007B360000}"/>
    <cellStyle name="Normal 26 3" xfId="1537" xr:uid="{00000000-0005-0000-0000-00007C360000}"/>
    <cellStyle name="Normal 26 3 2" xfId="4850" xr:uid="{00000000-0005-0000-0000-00007D360000}"/>
    <cellStyle name="Normal 26 3 2 2" xfId="4851" xr:uid="{00000000-0005-0000-0000-00007E360000}"/>
    <cellStyle name="Normal 26 3 2 3" xfId="4852" xr:uid="{00000000-0005-0000-0000-00007F360000}"/>
    <cellStyle name="Normal 26 3 3" xfId="4853" xr:uid="{00000000-0005-0000-0000-000080360000}"/>
    <cellStyle name="Normal 26 3 3 2" xfId="4854" xr:uid="{00000000-0005-0000-0000-000081360000}"/>
    <cellStyle name="Normal 26 3 3 3" xfId="4855" xr:uid="{00000000-0005-0000-0000-000082360000}"/>
    <cellStyle name="Normal 26 3 4" xfId="4856" xr:uid="{00000000-0005-0000-0000-000083360000}"/>
    <cellStyle name="Normal 26 3 4 2" xfId="4857" xr:uid="{00000000-0005-0000-0000-000084360000}"/>
    <cellStyle name="Normal 26 3 4 3" xfId="4858" xr:uid="{00000000-0005-0000-0000-000085360000}"/>
    <cellStyle name="Normal 26 3 5" xfId="4859" xr:uid="{00000000-0005-0000-0000-000086360000}"/>
    <cellStyle name="Normal 26 3 6" xfId="4860" xr:uid="{00000000-0005-0000-0000-000087360000}"/>
    <cellStyle name="Normal 26 3 7" xfId="4861" xr:uid="{00000000-0005-0000-0000-000088360000}"/>
    <cellStyle name="Normal 26 4" xfId="4862" xr:uid="{00000000-0005-0000-0000-000089360000}"/>
    <cellStyle name="Normal 26 4 2" xfId="4863" xr:uid="{00000000-0005-0000-0000-00008A360000}"/>
    <cellStyle name="Normal 26 4 3" xfId="4864" xr:uid="{00000000-0005-0000-0000-00008B360000}"/>
    <cellStyle name="Normal 26 5" xfId="4865" xr:uid="{00000000-0005-0000-0000-00008C360000}"/>
    <cellStyle name="Normal 26 5 2" xfId="4866" xr:uid="{00000000-0005-0000-0000-00008D360000}"/>
    <cellStyle name="Normal 26 5 3" xfId="4867" xr:uid="{00000000-0005-0000-0000-00008E360000}"/>
    <cellStyle name="Normal 26 6" xfId="4868" xr:uid="{00000000-0005-0000-0000-00008F360000}"/>
    <cellStyle name="Normal 26 6 2" xfId="4869" xr:uid="{00000000-0005-0000-0000-000090360000}"/>
    <cellStyle name="Normal 26 6 3" xfId="4870" xr:uid="{00000000-0005-0000-0000-000091360000}"/>
    <cellStyle name="Normal 26 7" xfId="4871" xr:uid="{00000000-0005-0000-0000-000092360000}"/>
    <cellStyle name="Normal 26 7 2" xfId="4872" xr:uid="{00000000-0005-0000-0000-000093360000}"/>
    <cellStyle name="Normal 26 7 3" xfId="4873" xr:uid="{00000000-0005-0000-0000-000094360000}"/>
    <cellStyle name="Normal 26 8" xfId="4874" xr:uid="{00000000-0005-0000-0000-000095360000}"/>
    <cellStyle name="Normal 26 9" xfId="4875" xr:uid="{00000000-0005-0000-0000-000096360000}"/>
    <cellStyle name="Normal 26_ตามหนี้" xfId="4876" xr:uid="{00000000-0005-0000-0000-000097360000}"/>
    <cellStyle name="Normal 27" xfId="1538" xr:uid="{00000000-0005-0000-0000-000098360000}"/>
    <cellStyle name="Normal 27 10" xfId="4877" xr:uid="{00000000-0005-0000-0000-000099360000}"/>
    <cellStyle name="Normal 27 11" xfId="21758" xr:uid="{00000000-0005-0000-0000-00009A360000}"/>
    <cellStyle name="Normal 27 12" xfId="21759" xr:uid="{00000000-0005-0000-0000-00009B360000}"/>
    <cellStyle name="Normal 27 13" xfId="21760" xr:uid="{00000000-0005-0000-0000-00009C360000}"/>
    <cellStyle name="Normal 27 14" xfId="21761" xr:uid="{00000000-0005-0000-0000-00009D360000}"/>
    <cellStyle name="Normal 27 15" xfId="21762" xr:uid="{00000000-0005-0000-0000-00009E360000}"/>
    <cellStyle name="Normal 27 16" xfId="21763" xr:uid="{00000000-0005-0000-0000-00009F360000}"/>
    <cellStyle name="Normal 27 2" xfId="4878" xr:uid="{00000000-0005-0000-0000-0000A0360000}"/>
    <cellStyle name="Normal 27 2 2" xfId="4879" xr:uid="{00000000-0005-0000-0000-0000A1360000}"/>
    <cellStyle name="Normal 27 2 2 2" xfId="4880" xr:uid="{00000000-0005-0000-0000-0000A2360000}"/>
    <cellStyle name="Normal 27 2 2 2 2" xfId="4881" xr:uid="{00000000-0005-0000-0000-0000A3360000}"/>
    <cellStyle name="Normal 27 2 2 2 3" xfId="4882" xr:uid="{00000000-0005-0000-0000-0000A4360000}"/>
    <cellStyle name="Normal 27 2 2 3" xfId="4883" xr:uid="{00000000-0005-0000-0000-0000A5360000}"/>
    <cellStyle name="Normal 27 2 2 3 2" xfId="4884" xr:uid="{00000000-0005-0000-0000-0000A6360000}"/>
    <cellStyle name="Normal 27 2 2 3 3" xfId="4885" xr:uid="{00000000-0005-0000-0000-0000A7360000}"/>
    <cellStyle name="Normal 27 2 2 4" xfId="4886" xr:uid="{00000000-0005-0000-0000-0000A8360000}"/>
    <cellStyle name="Normal 27 2 2 4 2" xfId="4887" xr:uid="{00000000-0005-0000-0000-0000A9360000}"/>
    <cellStyle name="Normal 27 2 2 4 3" xfId="4888" xr:uid="{00000000-0005-0000-0000-0000AA360000}"/>
    <cellStyle name="Normal 27 2 2 5" xfId="4889" xr:uid="{00000000-0005-0000-0000-0000AB360000}"/>
    <cellStyle name="Normal 27 2 2 6" xfId="4890" xr:uid="{00000000-0005-0000-0000-0000AC360000}"/>
    <cellStyle name="Normal 27 2 2 7" xfId="4891" xr:uid="{00000000-0005-0000-0000-0000AD360000}"/>
    <cellStyle name="Normal 27 2 3" xfId="4892" xr:uid="{00000000-0005-0000-0000-0000AE360000}"/>
    <cellStyle name="Normal 27 2 3 2" xfId="4893" xr:uid="{00000000-0005-0000-0000-0000AF360000}"/>
    <cellStyle name="Normal 27 2 3 3" xfId="4894" xr:uid="{00000000-0005-0000-0000-0000B0360000}"/>
    <cellStyle name="Normal 27 2 4" xfId="4895" xr:uid="{00000000-0005-0000-0000-0000B1360000}"/>
    <cellStyle name="Normal 27 2 4 2" xfId="4896" xr:uid="{00000000-0005-0000-0000-0000B2360000}"/>
    <cellStyle name="Normal 27 2 4 3" xfId="4897" xr:uid="{00000000-0005-0000-0000-0000B3360000}"/>
    <cellStyle name="Normal 27 2 5" xfId="4898" xr:uid="{00000000-0005-0000-0000-0000B4360000}"/>
    <cellStyle name="Normal 27 2 5 2" xfId="4899" xr:uid="{00000000-0005-0000-0000-0000B5360000}"/>
    <cellStyle name="Normal 27 2 5 3" xfId="4900" xr:uid="{00000000-0005-0000-0000-0000B6360000}"/>
    <cellStyle name="Normal 27 2 6" xfId="4901" xr:uid="{00000000-0005-0000-0000-0000B7360000}"/>
    <cellStyle name="Normal 27 2 7" xfId="4902" xr:uid="{00000000-0005-0000-0000-0000B8360000}"/>
    <cellStyle name="Normal 27 2 8" xfId="4903" xr:uid="{00000000-0005-0000-0000-0000B9360000}"/>
    <cellStyle name="Normal 27 3" xfId="4904" xr:uid="{00000000-0005-0000-0000-0000BA360000}"/>
    <cellStyle name="Normal 27 3 2" xfId="4905" xr:uid="{00000000-0005-0000-0000-0000BB360000}"/>
    <cellStyle name="Normal 27 3 2 2" xfId="4906" xr:uid="{00000000-0005-0000-0000-0000BC360000}"/>
    <cellStyle name="Normal 27 3 2 3" xfId="4907" xr:uid="{00000000-0005-0000-0000-0000BD360000}"/>
    <cellStyle name="Normal 27 3 3" xfId="4908" xr:uid="{00000000-0005-0000-0000-0000BE360000}"/>
    <cellStyle name="Normal 27 3 3 2" xfId="4909" xr:uid="{00000000-0005-0000-0000-0000BF360000}"/>
    <cellStyle name="Normal 27 3 3 3" xfId="4910" xr:uid="{00000000-0005-0000-0000-0000C0360000}"/>
    <cellStyle name="Normal 27 3 4" xfId="4911" xr:uid="{00000000-0005-0000-0000-0000C1360000}"/>
    <cellStyle name="Normal 27 3 4 2" xfId="4912" xr:uid="{00000000-0005-0000-0000-0000C2360000}"/>
    <cellStyle name="Normal 27 3 4 3" xfId="4913" xr:uid="{00000000-0005-0000-0000-0000C3360000}"/>
    <cellStyle name="Normal 27 3 5" xfId="4914" xr:uid="{00000000-0005-0000-0000-0000C4360000}"/>
    <cellStyle name="Normal 27 3 6" xfId="4915" xr:uid="{00000000-0005-0000-0000-0000C5360000}"/>
    <cellStyle name="Normal 27 3 7" xfId="4916" xr:uid="{00000000-0005-0000-0000-0000C6360000}"/>
    <cellStyle name="Normal 27 4" xfId="4917" xr:uid="{00000000-0005-0000-0000-0000C7360000}"/>
    <cellStyle name="Normal 27 4 2" xfId="4918" xr:uid="{00000000-0005-0000-0000-0000C8360000}"/>
    <cellStyle name="Normal 27 4 3" xfId="4919" xr:uid="{00000000-0005-0000-0000-0000C9360000}"/>
    <cellStyle name="Normal 27 5" xfId="4920" xr:uid="{00000000-0005-0000-0000-0000CA360000}"/>
    <cellStyle name="Normal 27 5 2" xfId="4921" xr:uid="{00000000-0005-0000-0000-0000CB360000}"/>
    <cellStyle name="Normal 27 5 3" xfId="4922" xr:uid="{00000000-0005-0000-0000-0000CC360000}"/>
    <cellStyle name="Normal 27 6" xfId="4923" xr:uid="{00000000-0005-0000-0000-0000CD360000}"/>
    <cellStyle name="Normal 27 6 2" xfId="4924" xr:uid="{00000000-0005-0000-0000-0000CE360000}"/>
    <cellStyle name="Normal 27 6 3" xfId="4925" xr:uid="{00000000-0005-0000-0000-0000CF360000}"/>
    <cellStyle name="Normal 27 7" xfId="4926" xr:uid="{00000000-0005-0000-0000-0000D0360000}"/>
    <cellStyle name="Normal 27 7 2" xfId="4927" xr:uid="{00000000-0005-0000-0000-0000D1360000}"/>
    <cellStyle name="Normal 27 7 3" xfId="4928" xr:uid="{00000000-0005-0000-0000-0000D2360000}"/>
    <cellStyle name="Normal 27 8" xfId="4929" xr:uid="{00000000-0005-0000-0000-0000D3360000}"/>
    <cellStyle name="Normal 27 9" xfId="4930" xr:uid="{00000000-0005-0000-0000-0000D4360000}"/>
    <cellStyle name="Normal 27_ตามหนี้" xfId="4931" xr:uid="{00000000-0005-0000-0000-0000D5360000}"/>
    <cellStyle name="Normal 28" xfId="1539" xr:uid="{00000000-0005-0000-0000-0000D6360000}"/>
    <cellStyle name="Normal 28 10" xfId="4932" xr:uid="{00000000-0005-0000-0000-0000D7360000}"/>
    <cellStyle name="Normal 28 11" xfId="21764" xr:uid="{00000000-0005-0000-0000-0000D8360000}"/>
    <cellStyle name="Normal 28 12" xfId="21765" xr:uid="{00000000-0005-0000-0000-0000D9360000}"/>
    <cellStyle name="Normal 28 13" xfId="21766" xr:uid="{00000000-0005-0000-0000-0000DA360000}"/>
    <cellStyle name="Normal 28 14" xfId="21767" xr:uid="{00000000-0005-0000-0000-0000DB360000}"/>
    <cellStyle name="Normal 28 15" xfId="21768" xr:uid="{00000000-0005-0000-0000-0000DC360000}"/>
    <cellStyle name="Normal 28 16" xfId="21769" xr:uid="{00000000-0005-0000-0000-0000DD360000}"/>
    <cellStyle name="Normal 28 2" xfId="1540" xr:uid="{00000000-0005-0000-0000-0000DE360000}"/>
    <cellStyle name="Normal 28 2 2" xfId="4933" xr:uid="{00000000-0005-0000-0000-0000DF360000}"/>
    <cellStyle name="Normal 28 2 2 2" xfId="4934" xr:uid="{00000000-0005-0000-0000-0000E0360000}"/>
    <cellStyle name="Normal 28 2 2 2 2" xfId="4935" xr:uid="{00000000-0005-0000-0000-0000E1360000}"/>
    <cellStyle name="Normal 28 2 2 2 3" xfId="4936" xr:uid="{00000000-0005-0000-0000-0000E2360000}"/>
    <cellStyle name="Normal 28 2 2 3" xfId="4937" xr:uid="{00000000-0005-0000-0000-0000E3360000}"/>
    <cellStyle name="Normal 28 2 2 3 2" xfId="4938" xr:uid="{00000000-0005-0000-0000-0000E4360000}"/>
    <cellStyle name="Normal 28 2 2 3 3" xfId="4939" xr:uid="{00000000-0005-0000-0000-0000E5360000}"/>
    <cellStyle name="Normal 28 2 2 4" xfId="4940" xr:uid="{00000000-0005-0000-0000-0000E6360000}"/>
    <cellStyle name="Normal 28 2 2 4 2" xfId="4941" xr:uid="{00000000-0005-0000-0000-0000E7360000}"/>
    <cellStyle name="Normal 28 2 2 4 3" xfId="4942" xr:uid="{00000000-0005-0000-0000-0000E8360000}"/>
    <cellStyle name="Normal 28 2 2 5" xfId="4943" xr:uid="{00000000-0005-0000-0000-0000E9360000}"/>
    <cellStyle name="Normal 28 2 2 6" xfId="4944" xr:uid="{00000000-0005-0000-0000-0000EA360000}"/>
    <cellStyle name="Normal 28 2 2 7" xfId="4945" xr:uid="{00000000-0005-0000-0000-0000EB360000}"/>
    <cellStyle name="Normal 28 2 3" xfId="4946" xr:uid="{00000000-0005-0000-0000-0000EC360000}"/>
    <cellStyle name="Normal 28 2 3 2" xfId="4947" xr:uid="{00000000-0005-0000-0000-0000ED360000}"/>
    <cellStyle name="Normal 28 2 3 3" xfId="4948" xr:uid="{00000000-0005-0000-0000-0000EE360000}"/>
    <cellStyle name="Normal 28 2 4" xfId="4949" xr:uid="{00000000-0005-0000-0000-0000EF360000}"/>
    <cellStyle name="Normal 28 2 4 2" xfId="4950" xr:uid="{00000000-0005-0000-0000-0000F0360000}"/>
    <cellStyle name="Normal 28 2 4 3" xfId="4951" xr:uid="{00000000-0005-0000-0000-0000F1360000}"/>
    <cellStyle name="Normal 28 2 5" xfId="4952" xr:uid="{00000000-0005-0000-0000-0000F2360000}"/>
    <cellStyle name="Normal 28 2 5 2" xfId="4953" xr:uid="{00000000-0005-0000-0000-0000F3360000}"/>
    <cellStyle name="Normal 28 2 5 3" xfId="4954" xr:uid="{00000000-0005-0000-0000-0000F4360000}"/>
    <cellStyle name="Normal 28 2 6" xfId="4955" xr:uid="{00000000-0005-0000-0000-0000F5360000}"/>
    <cellStyle name="Normal 28 2 7" xfId="4956" xr:uid="{00000000-0005-0000-0000-0000F6360000}"/>
    <cellStyle name="Normal 28 2 8" xfId="4957" xr:uid="{00000000-0005-0000-0000-0000F7360000}"/>
    <cellStyle name="Normal 28 3" xfId="4958" xr:uid="{00000000-0005-0000-0000-0000F8360000}"/>
    <cellStyle name="Normal 28 3 2" xfId="4959" xr:uid="{00000000-0005-0000-0000-0000F9360000}"/>
    <cellStyle name="Normal 28 3 2 2" xfId="4960" xr:uid="{00000000-0005-0000-0000-0000FA360000}"/>
    <cellStyle name="Normal 28 3 2 3" xfId="4961" xr:uid="{00000000-0005-0000-0000-0000FB360000}"/>
    <cellStyle name="Normal 28 3 3" xfId="4962" xr:uid="{00000000-0005-0000-0000-0000FC360000}"/>
    <cellStyle name="Normal 28 3 3 2" xfId="4963" xr:uid="{00000000-0005-0000-0000-0000FD360000}"/>
    <cellStyle name="Normal 28 3 3 3" xfId="4964" xr:uid="{00000000-0005-0000-0000-0000FE360000}"/>
    <cellStyle name="Normal 28 3 4" xfId="4965" xr:uid="{00000000-0005-0000-0000-0000FF360000}"/>
    <cellStyle name="Normal 28 3 4 2" xfId="4966" xr:uid="{00000000-0005-0000-0000-000000370000}"/>
    <cellStyle name="Normal 28 3 4 3" xfId="4967" xr:uid="{00000000-0005-0000-0000-000001370000}"/>
    <cellStyle name="Normal 28 3 5" xfId="4968" xr:uid="{00000000-0005-0000-0000-000002370000}"/>
    <cellStyle name="Normal 28 3 6" xfId="4969" xr:uid="{00000000-0005-0000-0000-000003370000}"/>
    <cellStyle name="Normal 28 3 7" xfId="4970" xr:uid="{00000000-0005-0000-0000-000004370000}"/>
    <cellStyle name="Normal 28 4" xfId="4971" xr:uid="{00000000-0005-0000-0000-000005370000}"/>
    <cellStyle name="Normal 28 4 2" xfId="4972" xr:uid="{00000000-0005-0000-0000-000006370000}"/>
    <cellStyle name="Normal 28 4 3" xfId="4973" xr:uid="{00000000-0005-0000-0000-000007370000}"/>
    <cellStyle name="Normal 28 5" xfId="4974" xr:uid="{00000000-0005-0000-0000-000008370000}"/>
    <cellStyle name="Normal 28 5 2" xfId="4975" xr:uid="{00000000-0005-0000-0000-000009370000}"/>
    <cellStyle name="Normal 28 5 3" xfId="4976" xr:uid="{00000000-0005-0000-0000-00000A370000}"/>
    <cellStyle name="Normal 28 6" xfId="4977" xr:uid="{00000000-0005-0000-0000-00000B370000}"/>
    <cellStyle name="Normal 28 6 2" xfId="4978" xr:uid="{00000000-0005-0000-0000-00000C370000}"/>
    <cellStyle name="Normal 28 6 3" xfId="4979" xr:uid="{00000000-0005-0000-0000-00000D370000}"/>
    <cellStyle name="Normal 28 7" xfId="4980" xr:uid="{00000000-0005-0000-0000-00000E370000}"/>
    <cellStyle name="Normal 28 7 2" xfId="4981" xr:uid="{00000000-0005-0000-0000-00000F370000}"/>
    <cellStyle name="Normal 28 7 3" xfId="4982" xr:uid="{00000000-0005-0000-0000-000010370000}"/>
    <cellStyle name="Normal 28 8" xfId="4983" xr:uid="{00000000-0005-0000-0000-000011370000}"/>
    <cellStyle name="Normal 28 9" xfId="4984" xr:uid="{00000000-0005-0000-0000-000012370000}"/>
    <cellStyle name="Normal 28_ตามหนี้" xfId="4985" xr:uid="{00000000-0005-0000-0000-000013370000}"/>
    <cellStyle name="Normal 29" xfId="1541" xr:uid="{00000000-0005-0000-0000-000014370000}"/>
    <cellStyle name="Normal 29 10" xfId="4986" xr:uid="{00000000-0005-0000-0000-000015370000}"/>
    <cellStyle name="Normal 29 11" xfId="21770" xr:uid="{00000000-0005-0000-0000-000016370000}"/>
    <cellStyle name="Normal 29 12" xfId="21771" xr:uid="{00000000-0005-0000-0000-000017370000}"/>
    <cellStyle name="Normal 29 13" xfId="21772" xr:uid="{00000000-0005-0000-0000-000018370000}"/>
    <cellStyle name="Normal 29 14" xfId="21773" xr:uid="{00000000-0005-0000-0000-000019370000}"/>
    <cellStyle name="Normal 29 15" xfId="21774" xr:uid="{00000000-0005-0000-0000-00001A370000}"/>
    <cellStyle name="Normal 29 16" xfId="21775" xr:uid="{00000000-0005-0000-0000-00001B370000}"/>
    <cellStyle name="Normal 29 2" xfId="4987" xr:uid="{00000000-0005-0000-0000-00001C370000}"/>
    <cellStyle name="Normal 29 2 2" xfId="4988" xr:uid="{00000000-0005-0000-0000-00001D370000}"/>
    <cellStyle name="Normal 29 2 2 2" xfId="4989" xr:uid="{00000000-0005-0000-0000-00001E370000}"/>
    <cellStyle name="Normal 29 2 2 2 2" xfId="4990" xr:uid="{00000000-0005-0000-0000-00001F370000}"/>
    <cellStyle name="Normal 29 2 2 2 3" xfId="4991" xr:uid="{00000000-0005-0000-0000-000020370000}"/>
    <cellStyle name="Normal 29 2 2 3" xfId="4992" xr:uid="{00000000-0005-0000-0000-000021370000}"/>
    <cellStyle name="Normal 29 2 2 3 2" xfId="4993" xr:uid="{00000000-0005-0000-0000-000022370000}"/>
    <cellStyle name="Normal 29 2 2 3 3" xfId="4994" xr:uid="{00000000-0005-0000-0000-000023370000}"/>
    <cellStyle name="Normal 29 2 2 4" xfId="4995" xr:uid="{00000000-0005-0000-0000-000024370000}"/>
    <cellStyle name="Normal 29 2 2 4 2" xfId="4996" xr:uid="{00000000-0005-0000-0000-000025370000}"/>
    <cellStyle name="Normal 29 2 2 4 3" xfId="4997" xr:uid="{00000000-0005-0000-0000-000026370000}"/>
    <cellStyle name="Normal 29 2 2 5" xfId="4998" xr:uid="{00000000-0005-0000-0000-000027370000}"/>
    <cellStyle name="Normal 29 2 2 6" xfId="4999" xr:uid="{00000000-0005-0000-0000-000028370000}"/>
    <cellStyle name="Normal 29 2 2 7" xfId="5000" xr:uid="{00000000-0005-0000-0000-000029370000}"/>
    <cellStyle name="Normal 29 2 3" xfId="5001" xr:uid="{00000000-0005-0000-0000-00002A370000}"/>
    <cellStyle name="Normal 29 2 3 2" xfId="5002" xr:uid="{00000000-0005-0000-0000-00002B370000}"/>
    <cellStyle name="Normal 29 2 3 3" xfId="5003" xr:uid="{00000000-0005-0000-0000-00002C370000}"/>
    <cellStyle name="Normal 29 2 4" xfId="5004" xr:uid="{00000000-0005-0000-0000-00002D370000}"/>
    <cellStyle name="Normal 29 2 4 2" xfId="5005" xr:uid="{00000000-0005-0000-0000-00002E370000}"/>
    <cellStyle name="Normal 29 2 4 3" xfId="5006" xr:uid="{00000000-0005-0000-0000-00002F370000}"/>
    <cellStyle name="Normal 29 2 5" xfId="5007" xr:uid="{00000000-0005-0000-0000-000030370000}"/>
    <cellStyle name="Normal 29 2 5 2" xfId="5008" xr:uid="{00000000-0005-0000-0000-000031370000}"/>
    <cellStyle name="Normal 29 2 5 3" xfId="5009" xr:uid="{00000000-0005-0000-0000-000032370000}"/>
    <cellStyle name="Normal 29 2 6" xfId="5010" xr:uid="{00000000-0005-0000-0000-000033370000}"/>
    <cellStyle name="Normal 29 2 7" xfId="5011" xr:uid="{00000000-0005-0000-0000-000034370000}"/>
    <cellStyle name="Normal 29 2 8" xfId="5012" xr:uid="{00000000-0005-0000-0000-000035370000}"/>
    <cellStyle name="Normal 29 3" xfId="5013" xr:uid="{00000000-0005-0000-0000-000036370000}"/>
    <cellStyle name="Normal 29 3 2" xfId="5014" xr:uid="{00000000-0005-0000-0000-000037370000}"/>
    <cellStyle name="Normal 29 3 2 2" xfId="5015" xr:uid="{00000000-0005-0000-0000-000038370000}"/>
    <cellStyle name="Normal 29 3 2 3" xfId="5016" xr:uid="{00000000-0005-0000-0000-000039370000}"/>
    <cellStyle name="Normal 29 3 3" xfId="5017" xr:uid="{00000000-0005-0000-0000-00003A370000}"/>
    <cellStyle name="Normal 29 3 3 2" xfId="5018" xr:uid="{00000000-0005-0000-0000-00003B370000}"/>
    <cellStyle name="Normal 29 3 3 3" xfId="5019" xr:uid="{00000000-0005-0000-0000-00003C370000}"/>
    <cellStyle name="Normal 29 3 4" xfId="5020" xr:uid="{00000000-0005-0000-0000-00003D370000}"/>
    <cellStyle name="Normal 29 3 4 2" xfId="5021" xr:uid="{00000000-0005-0000-0000-00003E370000}"/>
    <cellStyle name="Normal 29 3 4 3" xfId="5022" xr:uid="{00000000-0005-0000-0000-00003F370000}"/>
    <cellStyle name="Normal 29 3 5" xfId="5023" xr:uid="{00000000-0005-0000-0000-000040370000}"/>
    <cellStyle name="Normal 29 3 6" xfId="5024" xr:uid="{00000000-0005-0000-0000-000041370000}"/>
    <cellStyle name="Normal 29 3 7" xfId="5025" xr:uid="{00000000-0005-0000-0000-000042370000}"/>
    <cellStyle name="Normal 29 4" xfId="5026" xr:uid="{00000000-0005-0000-0000-000043370000}"/>
    <cellStyle name="Normal 29 4 2" xfId="5027" xr:uid="{00000000-0005-0000-0000-000044370000}"/>
    <cellStyle name="Normal 29 4 3" xfId="5028" xr:uid="{00000000-0005-0000-0000-000045370000}"/>
    <cellStyle name="Normal 29 5" xfId="5029" xr:uid="{00000000-0005-0000-0000-000046370000}"/>
    <cellStyle name="Normal 29 5 2" xfId="5030" xr:uid="{00000000-0005-0000-0000-000047370000}"/>
    <cellStyle name="Normal 29 5 3" xfId="5031" xr:uid="{00000000-0005-0000-0000-000048370000}"/>
    <cellStyle name="Normal 29 6" xfId="5032" xr:uid="{00000000-0005-0000-0000-000049370000}"/>
    <cellStyle name="Normal 29 6 2" xfId="5033" xr:uid="{00000000-0005-0000-0000-00004A370000}"/>
    <cellStyle name="Normal 29 6 3" xfId="5034" xr:uid="{00000000-0005-0000-0000-00004B370000}"/>
    <cellStyle name="Normal 29 7" xfId="5035" xr:uid="{00000000-0005-0000-0000-00004C370000}"/>
    <cellStyle name="Normal 29 7 2" xfId="5036" xr:uid="{00000000-0005-0000-0000-00004D370000}"/>
    <cellStyle name="Normal 29 7 3" xfId="5037" xr:uid="{00000000-0005-0000-0000-00004E370000}"/>
    <cellStyle name="Normal 29 8" xfId="5038" xr:uid="{00000000-0005-0000-0000-00004F370000}"/>
    <cellStyle name="Normal 29 9" xfId="5039" xr:uid="{00000000-0005-0000-0000-000050370000}"/>
    <cellStyle name="Normal 29_ตามหนี้" xfId="5040" xr:uid="{00000000-0005-0000-0000-000051370000}"/>
    <cellStyle name="Normal 3" xfId="1542" xr:uid="{00000000-0005-0000-0000-000052370000}"/>
    <cellStyle name="Normal 3 10" xfId="5041" xr:uid="{00000000-0005-0000-0000-000053370000}"/>
    <cellStyle name="Normal 3 10 2" xfId="5042" xr:uid="{00000000-0005-0000-0000-000054370000}"/>
    <cellStyle name="Normal 3 10 3" xfId="5043" xr:uid="{00000000-0005-0000-0000-000055370000}"/>
    <cellStyle name="Normal 3 11" xfId="15670" xr:uid="{00000000-0005-0000-0000-000056370000}"/>
    <cellStyle name="Normal 3 12" xfId="21776" xr:uid="{00000000-0005-0000-0000-000057370000}"/>
    <cellStyle name="Normal 3 2" xfId="1543" xr:uid="{00000000-0005-0000-0000-000058370000}"/>
    <cellStyle name="Normal 3 2 10" xfId="15671" xr:uid="{00000000-0005-0000-0000-000059370000}"/>
    <cellStyle name="Normal 3 2 2" xfId="1544" xr:uid="{00000000-0005-0000-0000-00005A370000}"/>
    <cellStyle name="Normal 3 2 2 10" xfId="21777" xr:uid="{00000000-0005-0000-0000-00005B370000}"/>
    <cellStyle name="Normal 3 2 2 2" xfId="1545" xr:uid="{00000000-0005-0000-0000-00005C370000}"/>
    <cellStyle name="Normal 3 2 2 2 10" xfId="21778" xr:uid="{00000000-0005-0000-0000-00005D370000}"/>
    <cellStyle name="Normal 3 2 2 2 2" xfId="10229" xr:uid="{00000000-0005-0000-0000-00005E370000}"/>
    <cellStyle name="Normal 3 2 2 2 2 2" xfId="15672" xr:uid="{00000000-0005-0000-0000-00005F370000}"/>
    <cellStyle name="Normal 3 2 2 2 2 2 2" xfId="21779" xr:uid="{00000000-0005-0000-0000-000060370000}"/>
    <cellStyle name="Normal 3 2 2 2 2 3" xfId="15673" xr:uid="{00000000-0005-0000-0000-000061370000}"/>
    <cellStyle name="Normal 3 2 2 2 2 4" xfId="15674" xr:uid="{00000000-0005-0000-0000-000062370000}"/>
    <cellStyle name="Normal 3 2 2 2 2 5" xfId="21780" xr:uid="{00000000-0005-0000-0000-000063370000}"/>
    <cellStyle name="Normal 3 2 2 2 2 6" xfId="21781" xr:uid="{00000000-0005-0000-0000-000064370000}"/>
    <cellStyle name="Normal 3 2 2 2 2 7" xfId="21782" xr:uid="{00000000-0005-0000-0000-000065370000}"/>
    <cellStyle name="Normal 3 2 2 2 3" xfId="10230" xr:uid="{00000000-0005-0000-0000-000066370000}"/>
    <cellStyle name="Normal 3 2 2 2 3 2" xfId="21783" xr:uid="{00000000-0005-0000-0000-000067370000}"/>
    <cellStyle name="Normal 3 2 2 2 3 3" xfId="21784" xr:uid="{00000000-0005-0000-0000-000068370000}"/>
    <cellStyle name="Normal 3 2 2 2 3 4" xfId="21785" xr:uid="{00000000-0005-0000-0000-000069370000}"/>
    <cellStyle name="Normal 3 2 2 2 4" xfId="10231" xr:uid="{00000000-0005-0000-0000-00006A370000}"/>
    <cellStyle name="Normal 3 2 2 2 4 2" xfId="21786" xr:uid="{00000000-0005-0000-0000-00006B370000}"/>
    <cellStyle name="Normal 3 2 2 2 4 3" xfId="21787" xr:uid="{00000000-0005-0000-0000-00006C370000}"/>
    <cellStyle name="Normal 3 2 2 2 4 4" xfId="21788" xr:uid="{00000000-0005-0000-0000-00006D370000}"/>
    <cellStyle name="Normal 3 2 2 2 5" xfId="10232" xr:uid="{00000000-0005-0000-0000-00006E370000}"/>
    <cellStyle name="Normal 3 2 2 2 5 2" xfId="21789" xr:uid="{00000000-0005-0000-0000-00006F370000}"/>
    <cellStyle name="Normal 3 2 2 2 6" xfId="21790" xr:uid="{00000000-0005-0000-0000-000070370000}"/>
    <cellStyle name="Normal 3 2 2 2 7" xfId="21791" xr:uid="{00000000-0005-0000-0000-000071370000}"/>
    <cellStyle name="Normal 3 2 2 2 8" xfId="21792" xr:uid="{00000000-0005-0000-0000-000072370000}"/>
    <cellStyle name="Normal 3 2 2 2 9" xfId="21793" xr:uid="{00000000-0005-0000-0000-000073370000}"/>
    <cellStyle name="Normal 3 2 2 3" xfId="1546" xr:uid="{00000000-0005-0000-0000-000074370000}"/>
    <cellStyle name="Normal 3 2 2 3 2" xfId="15675" xr:uid="{00000000-0005-0000-0000-000075370000}"/>
    <cellStyle name="Normal 3 2 2 3 2 2" xfId="15676" xr:uid="{00000000-0005-0000-0000-000076370000}"/>
    <cellStyle name="Normal 3 2 2 3 2 3" xfId="15677" xr:uid="{00000000-0005-0000-0000-000077370000}"/>
    <cellStyle name="Normal 3 2 2 3 2 4" xfId="15678" xr:uid="{00000000-0005-0000-0000-000078370000}"/>
    <cellStyle name="Normal 3 2 2 3 3" xfId="15679" xr:uid="{00000000-0005-0000-0000-000079370000}"/>
    <cellStyle name="Normal 3 2 2 3 4" xfId="15680" xr:uid="{00000000-0005-0000-0000-00007A370000}"/>
    <cellStyle name="Normal 3 2 2 4" xfId="5044" xr:uid="{00000000-0005-0000-0000-00007B370000}"/>
    <cellStyle name="Normal 3 2 2 4 2" xfId="15681" xr:uid="{00000000-0005-0000-0000-00007C370000}"/>
    <cellStyle name="Normal 3 2 2 4 3" xfId="21794" xr:uid="{00000000-0005-0000-0000-00007D370000}"/>
    <cellStyle name="Normal 3 2 2 4 4" xfId="21795" xr:uid="{00000000-0005-0000-0000-00007E370000}"/>
    <cellStyle name="Normal 3 2 2 5" xfId="10233" xr:uid="{00000000-0005-0000-0000-00007F370000}"/>
    <cellStyle name="Normal 3 2 2 5 2" xfId="21796" xr:uid="{00000000-0005-0000-0000-000080370000}"/>
    <cellStyle name="Normal 3 2 2 6" xfId="10234" xr:uid="{00000000-0005-0000-0000-000081370000}"/>
    <cellStyle name="Normal 3 2 2 6 2" xfId="21797" xr:uid="{00000000-0005-0000-0000-000082370000}"/>
    <cellStyle name="Normal 3 2 2 7" xfId="15682" xr:uid="{00000000-0005-0000-0000-000083370000}"/>
    <cellStyle name="Normal 3 2 2 8" xfId="15683" xr:uid="{00000000-0005-0000-0000-000084370000}"/>
    <cellStyle name="Normal 3 2 2 9" xfId="15684" xr:uid="{00000000-0005-0000-0000-000085370000}"/>
    <cellStyle name="Normal 3 2 2_ตามหนี้" xfId="5045" xr:uid="{00000000-0005-0000-0000-000086370000}"/>
    <cellStyle name="Normal 3 2 3" xfId="1547" xr:uid="{00000000-0005-0000-0000-000087370000}"/>
    <cellStyle name="Normal 3 2 3 10" xfId="21798" xr:uid="{00000000-0005-0000-0000-000088370000}"/>
    <cellStyle name="Normal 3 2 3 2" xfId="5046" xr:uid="{00000000-0005-0000-0000-000089370000}"/>
    <cellStyle name="Normal 3 2 3 2 2" xfId="21799" xr:uid="{00000000-0005-0000-0000-00008A370000}"/>
    <cellStyle name="Normal 3 2 3 2 3" xfId="21800" xr:uid="{00000000-0005-0000-0000-00008B370000}"/>
    <cellStyle name="Normal 3 2 3 2 4" xfId="21801" xr:uid="{00000000-0005-0000-0000-00008C370000}"/>
    <cellStyle name="Normal 3 2 3 3" xfId="5047" xr:uid="{00000000-0005-0000-0000-00008D370000}"/>
    <cellStyle name="Normal 3 2 3 4" xfId="5048" xr:uid="{00000000-0005-0000-0000-00008E370000}"/>
    <cellStyle name="Normal 3 2 3 5" xfId="21802" xr:uid="{00000000-0005-0000-0000-00008F370000}"/>
    <cellStyle name="Normal 3 2 3 6" xfId="21803" xr:uid="{00000000-0005-0000-0000-000090370000}"/>
    <cellStyle name="Normal 3 2 3 7" xfId="21804" xr:uid="{00000000-0005-0000-0000-000091370000}"/>
    <cellStyle name="Normal 3 2 3 8" xfId="21805" xr:uid="{00000000-0005-0000-0000-000092370000}"/>
    <cellStyle name="Normal 3 2 3 9" xfId="21806" xr:uid="{00000000-0005-0000-0000-000093370000}"/>
    <cellStyle name="Normal 3 2 4" xfId="1548" xr:uid="{00000000-0005-0000-0000-000094370000}"/>
    <cellStyle name="Normal 3 2 4 2" xfId="5049" xr:uid="{00000000-0005-0000-0000-000095370000}"/>
    <cellStyle name="Normal 3 2 4 2 2" xfId="15685" xr:uid="{00000000-0005-0000-0000-000096370000}"/>
    <cellStyle name="Normal 3 2 4 2 3" xfId="15686" xr:uid="{00000000-0005-0000-0000-000097370000}"/>
    <cellStyle name="Normal 3 2 4 2 4" xfId="15687" xr:uid="{00000000-0005-0000-0000-000098370000}"/>
    <cellStyle name="Normal 3 2 4 3" xfId="5050" xr:uid="{00000000-0005-0000-0000-000099370000}"/>
    <cellStyle name="Normal 3 2 4 4" xfId="5051" xr:uid="{00000000-0005-0000-0000-00009A370000}"/>
    <cellStyle name="Normal 3 2 4 5" xfId="21807" xr:uid="{00000000-0005-0000-0000-00009B370000}"/>
    <cellStyle name="Normal 3 2 5" xfId="5052" xr:uid="{00000000-0005-0000-0000-00009C370000}"/>
    <cellStyle name="Normal 3 2 5 2" xfId="15688" xr:uid="{00000000-0005-0000-0000-00009D370000}"/>
    <cellStyle name="Normal 3 2 5 3" xfId="15689" xr:uid="{00000000-0005-0000-0000-00009E370000}"/>
    <cellStyle name="Normal 3 2 5 4" xfId="15690" xr:uid="{00000000-0005-0000-0000-00009F370000}"/>
    <cellStyle name="Normal 3 2 6" xfId="5053" xr:uid="{00000000-0005-0000-0000-0000A0370000}"/>
    <cellStyle name="Normal 3 2 7" xfId="5054" xr:uid="{00000000-0005-0000-0000-0000A1370000}"/>
    <cellStyle name="Normal 3 2 8" xfId="15691" xr:uid="{00000000-0005-0000-0000-0000A2370000}"/>
    <cellStyle name="Normal 3 2 9" xfId="15692" xr:uid="{00000000-0005-0000-0000-0000A3370000}"/>
    <cellStyle name="Normal 3 2_งบผลิตภาพ" xfId="15693" xr:uid="{00000000-0005-0000-0000-0000A4370000}"/>
    <cellStyle name="Normal 3 3" xfId="1549" xr:uid="{00000000-0005-0000-0000-0000A5370000}"/>
    <cellStyle name="Normal 3 3 2" xfId="1550" xr:uid="{00000000-0005-0000-0000-0000A6370000}"/>
    <cellStyle name="Normal 3 3 2 2" xfId="5055" xr:uid="{00000000-0005-0000-0000-0000A7370000}"/>
    <cellStyle name="Normal 3 3 2 2 2" xfId="15694" xr:uid="{00000000-0005-0000-0000-0000A8370000}"/>
    <cellStyle name="Normal 3 3 2 3" xfId="15695" xr:uid="{00000000-0005-0000-0000-0000A9370000}"/>
    <cellStyle name="Normal 3 3 2 4" xfId="21808" xr:uid="{00000000-0005-0000-0000-0000AA370000}"/>
    <cellStyle name="Normal 3 3 2 5" xfId="21809" xr:uid="{00000000-0005-0000-0000-0000AB370000}"/>
    <cellStyle name="Normal 3 3 2 6" xfId="21810" xr:uid="{00000000-0005-0000-0000-0000AC370000}"/>
    <cellStyle name="Normal 3 3 2 7" xfId="21811" xr:uid="{00000000-0005-0000-0000-0000AD370000}"/>
    <cellStyle name="Normal 3 3 2 8" xfId="21812" xr:uid="{00000000-0005-0000-0000-0000AE370000}"/>
    <cellStyle name="Normal 3 3 3" xfId="1551" xr:uid="{00000000-0005-0000-0000-0000AF370000}"/>
    <cellStyle name="Normal 3 3 3 2" xfId="5056" xr:uid="{00000000-0005-0000-0000-0000B0370000}"/>
    <cellStyle name="Normal 3 3 3 3" xfId="5057" xr:uid="{00000000-0005-0000-0000-0000B1370000}"/>
    <cellStyle name="Normal 3 3 3 4" xfId="5058" xr:uid="{00000000-0005-0000-0000-0000B2370000}"/>
    <cellStyle name="Normal 3 3 3 5" xfId="15696" xr:uid="{00000000-0005-0000-0000-0000B3370000}"/>
    <cellStyle name="Normal 3 3 4" xfId="5059" xr:uid="{00000000-0005-0000-0000-0000B4370000}"/>
    <cellStyle name="Normal 3 3 4 2" xfId="5060" xr:uid="{00000000-0005-0000-0000-0000B5370000}"/>
    <cellStyle name="Normal 3 3 4 3" xfId="5061" xr:uid="{00000000-0005-0000-0000-0000B6370000}"/>
    <cellStyle name="Normal 3 3 4 4" xfId="5062" xr:uid="{00000000-0005-0000-0000-0000B7370000}"/>
    <cellStyle name="Normal 3 3 4 5" xfId="15697" xr:uid="{00000000-0005-0000-0000-0000B8370000}"/>
    <cellStyle name="Normal 3 3 5" xfId="5063" xr:uid="{00000000-0005-0000-0000-0000B9370000}"/>
    <cellStyle name="Normal 3 3 5 2" xfId="5064" xr:uid="{00000000-0005-0000-0000-0000BA370000}"/>
    <cellStyle name="Normal 3 3 5 3" xfId="5065" xr:uid="{00000000-0005-0000-0000-0000BB370000}"/>
    <cellStyle name="Normal 3 3 5 4" xfId="5066" xr:uid="{00000000-0005-0000-0000-0000BC370000}"/>
    <cellStyle name="Normal 3 3 5 5" xfId="15698" xr:uid="{00000000-0005-0000-0000-0000BD370000}"/>
    <cellStyle name="Normal 3 3 6" xfId="5067" xr:uid="{00000000-0005-0000-0000-0000BE370000}"/>
    <cellStyle name="Normal 3 3 6 2" xfId="15699" xr:uid="{00000000-0005-0000-0000-0000BF370000}"/>
    <cellStyle name="Normal 3 3 7" xfId="5068" xr:uid="{00000000-0005-0000-0000-0000C0370000}"/>
    <cellStyle name="Normal 3 3 8" xfId="5069" xr:uid="{00000000-0005-0000-0000-0000C1370000}"/>
    <cellStyle name="Normal 3 3 9" xfId="21813" xr:uid="{00000000-0005-0000-0000-0000C2370000}"/>
    <cellStyle name="Normal 3 4" xfId="1552" xr:uid="{00000000-0005-0000-0000-0000C3370000}"/>
    <cellStyle name="Normal 3 4 2" xfId="1553" xr:uid="{00000000-0005-0000-0000-0000C4370000}"/>
    <cellStyle name="Normal 3 4 2 2" xfId="10235" xr:uid="{00000000-0005-0000-0000-0000C5370000}"/>
    <cellStyle name="Normal 3 4 2 2 2" xfId="21814" xr:uid="{00000000-0005-0000-0000-0000C6370000}"/>
    <cellStyle name="Normal 3 4 2 3" xfId="10236" xr:uid="{00000000-0005-0000-0000-0000C7370000}"/>
    <cellStyle name="Normal 3 4 2 3 2" xfId="21815" xr:uid="{00000000-0005-0000-0000-0000C8370000}"/>
    <cellStyle name="Normal 3 4 2 4" xfId="10237" xr:uid="{00000000-0005-0000-0000-0000C9370000}"/>
    <cellStyle name="Normal 3 4 2 4 2" xfId="21816" xr:uid="{00000000-0005-0000-0000-0000CA370000}"/>
    <cellStyle name="Normal 3 4 2 5" xfId="10238" xr:uid="{00000000-0005-0000-0000-0000CB370000}"/>
    <cellStyle name="Normal 3 4 2 5 2" xfId="21817" xr:uid="{00000000-0005-0000-0000-0000CC370000}"/>
    <cellStyle name="Normal 3 4 2 6" xfId="15700" xr:uid="{00000000-0005-0000-0000-0000CD370000}"/>
    <cellStyle name="Normal 3 4 2 7" xfId="21818" xr:uid="{00000000-0005-0000-0000-0000CE370000}"/>
    <cellStyle name="Normal 3 4 2 8" xfId="21819" xr:uid="{00000000-0005-0000-0000-0000CF370000}"/>
    <cellStyle name="Normal 3 4 3" xfId="1554" xr:uid="{00000000-0005-0000-0000-0000D0370000}"/>
    <cellStyle name="Normal 3 4 3 2" xfId="5070" xr:uid="{00000000-0005-0000-0000-0000D1370000}"/>
    <cellStyle name="Normal 3 4 3 2 2" xfId="15701" xr:uid="{00000000-0005-0000-0000-0000D2370000}"/>
    <cellStyle name="Normal 3 4 3 2 3" xfId="15702" xr:uid="{00000000-0005-0000-0000-0000D3370000}"/>
    <cellStyle name="Normal 3 4 3 2 4" xfId="15703" xr:uid="{00000000-0005-0000-0000-0000D4370000}"/>
    <cellStyle name="Normal 3 4 3 2 5" xfId="15704" xr:uid="{00000000-0005-0000-0000-0000D5370000}"/>
    <cellStyle name="Normal 3 4 3 3" xfId="5071" xr:uid="{00000000-0005-0000-0000-0000D6370000}"/>
    <cellStyle name="Normal 3 4 3 3 2" xfId="15705" xr:uid="{00000000-0005-0000-0000-0000D7370000}"/>
    <cellStyle name="Normal 3 4 3 3 3" xfId="15706" xr:uid="{00000000-0005-0000-0000-0000D8370000}"/>
    <cellStyle name="Normal 3 4 3 3 4" xfId="15707" xr:uid="{00000000-0005-0000-0000-0000D9370000}"/>
    <cellStyle name="Normal 3 4 3 3 5" xfId="15708" xr:uid="{00000000-0005-0000-0000-0000DA370000}"/>
    <cellStyle name="Normal 3 4 3 4" xfId="5072" xr:uid="{00000000-0005-0000-0000-0000DB370000}"/>
    <cellStyle name="Normal 3 4 3 4 2" xfId="15709" xr:uid="{00000000-0005-0000-0000-0000DC370000}"/>
    <cellStyle name="Normal 3 4 3 4 3" xfId="15710" xr:uid="{00000000-0005-0000-0000-0000DD370000}"/>
    <cellStyle name="Normal 3 4 3 4 4" xfId="15711" xr:uid="{00000000-0005-0000-0000-0000DE370000}"/>
    <cellStyle name="Normal 3 4 3 4 5" xfId="15712" xr:uid="{00000000-0005-0000-0000-0000DF370000}"/>
    <cellStyle name="Normal 3 4 3 5" xfId="15713" xr:uid="{00000000-0005-0000-0000-0000E0370000}"/>
    <cellStyle name="Normal 3 4 4" xfId="10239" xr:uid="{00000000-0005-0000-0000-0000E1370000}"/>
    <cellStyle name="Normal 3 4 4 2" xfId="21820" xr:uid="{00000000-0005-0000-0000-0000E2370000}"/>
    <cellStyle name="Normal 3 4 5" xfId="10240" xr:uid="{00000000-0005-0000-0000-0000E3370000}"/>
    <cellStyle name="Normal 3 4 5 2" xfId="21821" xr:uid="{00000000-0005-0000-0000-0000E4370000}"/>
    <cellStyle name="Normal 3 4 6" xfId="15714" xr:uid="{00000000-0005-0000-0000-0000E5370000}"/>
    <cellStyle name="Normal 3 4 7" xfId="15715" xr:uid="{00000000-0005-0000-0000-0000E6370000}"/>
    <cellStyle name="Normal 3 4 8" xfId="15716" xr:uid="{00000000-0005-0000-0000-0000E7370000}"/>
    <cellStyle name="Normal 3 4 9" xfId="21822" xr:uid="{00000000-0005-0000-0000-0000E8370000}"/>
    <cellStyle name="Normal 3 4_1 แบบฟอร์มงานทะเบียนสินเชื่อ 2553 (9 มี.ค.53)" xfId="5073" xr:uid="{00000000-0005-0000-0000-0000E9370000}"/>
    <cellStyle name="Normal 3 5" xfId="1555" xr:uid="{00000000-0005-0000-0000-0000EA370000}"/>
    <cellStyle name="Normal 3 5 2" xfId="5074" xr:uid="{00000000-0005-0000-0000-0000EB370000}"/>
    <cellStyle name="Normal 3 5 2 2" xfId="5075" xr:uid="{00000000-0005-0000-0000-0000EC370000}"/>
    <cellStyle name="Normal 3 5 2 2 2" xfId="5076" xr:uid="{00000000-0005-0000-0000-0000ED370000}"/>
    <cellStyle name="Normal 3 5 2 2 3" xfId="5077" xr:uid="{00000000-0005-0000-0000-0000EE370000}"/>
    <cellStyle name="Normal 3 5 2 2 4" xfId="15717" xr:uid="{00000000-0005-0000-0000-0000EF370000}"/>
    <cellStyle name="Normal 3 5 2 3" xfId="5078" xr:uid="{00000000-0005-0000-0000-0000F0370000}"/>
    <cellStyle name="Normal 3 5 2 3 2" xfId="5079" xr:uid="{00000000-0005-0000-0000-0000F1370000}"/>
    <cellStyle name="Normal 3 5 2 3 3" xfId="5080" xr:uid="{00000000-0005-0000-0000-0000F2370000}"/>
    <cellStyle name="Normal 3 5 2 3 4" xfId="15718" xr:uid="{00000000-0005-0000-0000-0000F3370000}"/>
    <cellStyle name="Normal 3 5 2 4" xfId="5081" xr:uid="{00000000-0005-0000-0000-0000F4370000}"/>
    <cellStyle name="Normal 3 5 2 4 2" xfId="5082" xr:uid="{00000000-0005-0000-0000-0000F5370000}"/>
    <cellStyle name="Normal 3 5 2 4 3" xfId="5083" xr:uid="{00000000-0005-0000-0000-0000F6370000}"/>
    <cellStyle name="Normal 3 5 2 4 4" xfId="15719" xr:uid="{00000000-0005-0000-0000-0000F7370000}"/>
    <cellStyle name="Normal 3 5 2 5" xfId="5084" xr:uid="{00000000-0005-0000-0000-0000F8370000}"/>
    <cellStyle name="Normal 3 5 2 5 2" xfId="15720" xr:uid="{00000000-0005-0000-0000-0000F9370000}"/>
    <cellStyle name="Normal 3 5 2 6" xfId="5085" xr:uid="{00000000-0005-0000-0000-0000FA370000}"/>
    <cellStyle name="Normal 3 5 2 7" xfId="5086" xr:uid="{00000000-0005-0000-0000-0000FB370000}"/>
    <cellStyle name="Normal 3 5 3" xfId="5087" xr:uid="{00000000-0005-0000-0000-0000FC370000}"/>
    <cellStyle name="Normal 3 5 3 2" xfId="5088" xr:uid="{00000000-0005-0000-0000-0000FD370000}"/>
    <cellStyle name="Normal 3 5 3 3" xfId="5089" xr:uid="{00000000-0005-0000-0000-0000FE370000}"/>
    <cellStyle name="Normal 3 5 4" xfId="5090" xr:uid="{00000000-0005-0000-0000-0000FF370000}"/>
    <cellStyle name="Normal 3 5 4 2" xfId="5091" xr:uid="{00000000-0005-0000-0000-000000380000}"/>
    <cellStyle name="Normal 3 5 4 3" xfId="5092" xr:uid="{00000000-0005-0000-0000-000001380000}"/>
    <cellStyle name="Normal 3 5 5" xfId="5093" xr:uid="{00000000-0005-0000-0000-000002380000}"/>
    <cellStyle name="Normal 3 5 5 2" xfId="5094" xr:uid="{00000000-0005-0000-0000-000003380000}"/>
    <cellStyle name="Normal 3 5 5 3" xfId="5095" xr:uid="{00000000-0005-0000-0000-000004380000}"/>
    <cellStyle name="Normal 3 5 6" xfId="5096" xr:uid="{00000000-0005-0000-0000-000005380000}"/>
    <cellStyle name="Normal 3 5 7" xfId="5097" xr:uid="{00000000-0005-0000-0000-000006380000}"/>
    <cellStyle name="Normal 3 5 8" xfId="5098" xr:uid="{00000000-0005-0000-0000-000007380000}"/>
    <cellStyle name="Normal 3 5 9" xfId="21823" xr:uid="{00000000-0005-0000-0000-000008380000}"/>
    <cellStyle name="Normal 3 5_Sheet2" xfId="10241" xr:uid="{00000000-0005-0000-0000-000009380000}"/>
    <cellStyle name="Normal 3 6" xfId="1556" xr:uid="{00000000-0005-0000-0000-00000A380000}"/>
    <cellStyle name="Normal 3 6 2" xfId="5099" xr:uid="{00000000-0005-0000-0000-00000B380000}"/>
    <cellStyle name="Normal 3 6 2 2" xfId="15721" xr:uid="{00000000-0005-0000-0000-00000C380000}"/>
    <cellStyle name="Normal 3 6 2 2 2" xfId="15722" xr:uid="{00000000-0005-0000-0000-00000D380000}"/>
    <cellStyle name="Normal 3 6 2 2 3" xfId="15723" xr:uid="{00000000-0005-0000-0000-00000E380000}"/>
    <cellStyle name="Normal 3 6 2 2 4" xfId="15724" xr:uid="{00000000-0005-0000-0000-00000F380000}"/>
    <cellStyle name="Normal 3 6 2 2 5" xfId="15725" xr:uid="{00000000-0005-0000-0000-000010380000}"/>
    <cellStyle name="Normal 3 6 2 3" xfId="15726" xr:uid="{00000000-0005-0000-0000-000011380000}"/>
    <cellStyle name="Normal 3 6 2 4" xfId="15727" xr:uid="{00000000-0005-0000-0000-000012380000}"/>
    <cellStyle name="Normal 3 6 2 5" xfId="21824" xr:uid="{00000000-0005-0000-0000-000013380000}"/>
    <cellStyle name="Normal 3 6 2 6" xfId="21825" xr:uid="{00000000-0005-0000-0000-000014380000}"/>
    <cellStyle name="Normal 3 6 2 7" xfId="21826" xr:uid="{00000000-0005-0000-0000-000015380000}"/>
    <cellStyle name="Normal 3 6 3" xfId="5100" xr:uid="{00000000-0005-0000-0000-000016380000}"/>
    <cellStyle name="Normal 3 6 3 2" xfId="15728" xr:uid="{00000000-0005-0000-0000-000017380000}"/>
    <cellStyle name="Normal 3 6 3 3" xfId="21827" xr:uid="{00000000-0005-0000-0000-000018380000}"/>
    <cellStyle name="Normal 3 6 3 4" xfId="21828" xr:uid="{00000000-0005-0000-0000-000019380000}"/>
    <cellStyle name="Normal 3 6 4" xfId="10242" xr:uid="{00000000-0005-0000-0000-00001A380000}"/>
    <cellStyle name="Normal 3 6 4 2" xfId="21829" xr:uid="{00000000-0005-0000-0000-00001B380000}"/>
    <cellStyle name="Normal 3 6 4 3" xfId="21830" xr:uid="{00000000-0005-0000-0000-00001C380000}"/>
    <cellStyle name="Normal 3 6 4 4" xfId="21831" xr:uid="{00000000-0005-0000-0000-00001D380000}"/>
    <cellStyle name="Normal 3 6 5" xfId="10243" xr:uid="{00000000-0005-0000-0000-00001E380000}"/>
    <cellStyle name="Normal 3 6 5 2" xfId="21832" xr:uid="{00000000-0005-0000-0000-00001F380000}"/>
    <cellStyle name="Normal 3 6 6" xfId="15729" xr:uid="{00000000-0005-0000-0000-000020380000}"/>
    <cellStyle name="Normal 3 6 7" xfId="21833" xr:uid="{00000000-0005-0000-0000-000021380000}"/>
    <cellStyle name="Normal 3 6 8" xfId="21834" xr:uid="{00000000-0005-0000-0000-000022380000}"/>
    <cellStyle name="Normal 3 7" xfId="5101" xr:uid="{00000000-0005-0000-0000-000023380000}"/>
    <cellStyle name="Normal 3 7 2" xfId="5102" xr:uid="{00000000-0005-0000-0000-000024380000}"/>
    <cellStyle name="Normal 3 7 3" xfId="5103" xr:uid="{00000000-0005-0000-0000-000025380000}"/>
    <cellStyle name="Normal 3 7 4" xfId="15730" xr:uid="{00000000-0005-0000-0000-000026380000}"/>
    <cellStyle name="Normal 3 7 4 2" xfId="15731" xr:uid="{00000000-0005-0000-0000-000027380000}"/>
    <cellStyle name="Normal 3 7 4 3" xfId="15732" xr:uid="{00000000-0005-0000-0000-000028380000}"/>
    <cellStyle name="Normal 3 7 4 4" xfId="15733" xr:uid="{00000000-0005-0000-0000-000029380000}"/>
    <cellStyle name="Normal 3 7 4 5" xfId="15734" xr:uid="{00000000-0005-0000-0000-00002A380000}"/>
    <cellStyle name="Normal 3 7 5" xfId="21835" xr:uid="{00000000-0005-0000-0000-00002B380000}"/>
    <cellStyle name="Normal 3 7 6" xfId="21836" xr:uid="{00000000-0005-0000-0000-00002C380000}"/>
    <cellStyle name="Normal 3 7 7" xfId="21837" xr:uid="{00000000-0005-0000-0000-00002D380000}"/>
    <cellStyle name="Normal 3 8" xfId="5104" xr:uid="{00000000-0005-0000-0000-00002E380000}"/>
    <cellStyle name="Normal 3 8 2" xfId="5105" xr:uid="{00000000-0005-0000-0000-00002F380000}"/>
    <cellStyle name="Normal 3 8 3" xfId="5106" xr:uid="{00000000-0005-0000-0000-000030380000}"/>
    <cellStyle name="Normal 3 8 4" xfId="15735" xr:uid="{00000000-0005-0000-0000-000031380000}"/>
    <cellStyle name="Normal 3 9" xfId="5107" xr:uid="{00000000-0005-0000-0000-000032380000}"/>
    <cellStyle name="Normal 3 9 2" xfId="5108" xr:uid="{00000000-0005-0000-0000-000033380000}"/>
    <cellStyle name="Normal 3 9 3" xfId="5109" xr:uid="{00000000-0005-0000-0000-000034380000}"/>
    <cellStyle name="Normal 3 9 4" xfId="15736" xr:uid="{00000000-0005-0000-0000-000035380000}"/>
    <cellStyle name="Normal 3_04_SMEB KPI Deploy ส.ปฏิบัติการ_29Mar10" xfId="21838" xr:uid="{00000000-0005-0000-0000-000036380000}"/>
    <cellStyle name="Normal 30" xfId="1557" xr:uid="{00000000-0005-0000-0000-000037380000}"/>
    <cellStyle name="Normal 30 10" xfId="5110" xr:uid="{00000000-0005-0000-0000-000038380000}"/>
    <cellStyle name="Normal 30 10 2" xfId="5111" xr:uid="{00000000-0005-0000-0000-000039380000}"/>
    <cellStyle name="Normal 30 10 3" xfId="5112" xr:uid="{00000000-0005-0000-0000-00003A380000}"/>
    <cellStyle name="Normal 30 11" xfId="5113" xr:uid="{00000000-0005-0000-0000-00003B380000}"/>
    <cellStyle name="Normal 30 12" xfId="5114" xr:uid="{00000000-0005-0000-0000-00003C380000}"/>
    <cellStyle name="Normal 30 13" xfId="5115" xr:uid="{00000000-0005-0000-0000-00003D380000}"/>
    <cellStyle name="Normal 30 14" xfId="21839" xr:uid="{00000000-0005-0000-0000-00003E380000}"/>
    <cellStyle name="Normal 30 15" xfId="21840" xr:uid="{00000000-0005-0000-0000-00003F380000}"/>
    <cellStyle name="Normal 30 16" xfId="21841" xr:uid="{00000000-0005-0000-0000-000040380000}"/>
    <cellStyle name="Normal 30 2" xfId="5116" xr:uid="{00000000-0005-0000-0000-000041380000}"/>
    <cellStyle name="Normal 30 2 10" xfId="5117" xr:uid="{00000000-0005-0000-0000-000042380000}"/>
    <cellStyle name="Normal 30 2 2" xfId="5118" xr:uid="{00000000-0005-0000-0000-000043380000}"/>
    <cellStyle name="Normal 30 2 2 2" xfId="5119" xr:uid="{00000000-0005-0000-0000-000044380000}"/>
    <cellStyle name="Normal 30 2 2 2 2" xfId="5120" xr:uid="{00000000-0005-0000-0000-000045380000}"/>
    <cellStyle name="Normal 30 2 2 2 2 2" xfId="5121" xr:uid="{00000000-0005-0000-0000-000046380000}"/>
    <cellStyle name="Normal 30 2 2 2 2 3" xfId="5122" xr:uid="{00000000-0005-0000-0000-000047380000}"/>
    <cellStyle name="Normal 30 2 2 2 3" xfId="5123" xr:uid="{00000000-0005-0000-0000-000048380000}"/>
    <cellStyle name="Normal 30 2 2 2 3 2" xfId="5124" xr:uid="{00000000-0005-0000-0000-000049380000}"/>
    <cellStyle name="Normal 30 2 2 2 3 3" xfId="5125" xr:uid="{00000000-0005-0000-0000-00004A380000}"/>
    <cellStyle name="Normal 30 2 2 2 4" xfId="5126" xr:uid="{00000000-0005-0000-0000-00004B380000}"/>
    <cellStyle name="Normal 30 2 2 2 4 2" xfId="5127" xr:uid="{00000000-0005-0000-0000-00004C380000}"/>
    <cellStyle name="Normal 30 2 2 2 4 3" xfId="5128" xr:uid="{00000000-0005-0000-0000-00004D380000}"/>
    <cellStyle name="Normal 30 2 2 2 5" xfId="5129" xr:uid="{00000000-0005-0000-0000-00004E380000}"/>
    <cellStyle name="Normal 30 2 2 2 6" xfId="5130" xr:uid="{00000000-0005-0000-0000-00004F380000}"/>
    <cellStyle name="Normal 30 2 2 2 7" xfId="5131" xr:uid="{00000000-0005-0000-0000-000050380000}"/>
    <cellStyle name="Normal 30 2 2 3" xfId="5132" xr:uid="{00000000-0005-0000-0000-000051380000}"/>
    <cellStyle name="Normal 30 2 2 3 2" xfId="5133" xr:uid="{00000000-0005-0000-0000-000052380000}"/>
    <cellStyle name="Normal 30 2 2 3 3" xfId="5134" xr:uid="{00000000-0005-0000-0000-000053380000}"/>
    <cellStyle name="Normal 30 2 2 4" xfId="5135" xr:uid="{00000000-0005-0000-0000-000054380000}"/>
    <cellStyle name="Normal 30 2 2 4 2" xfId="5136" xr:uid="{00000000-0005-0000-0000-000055380000}"/>
    <cellStyle name="Normal 30 2 2 4 3" xfId="5137" xr:uid="{00000000-0005-0000-0000-000056380000}"/>
    <cellStyle name="Normal 30 2 2 5" xfId="5138" xr:uid="{00000000-0005-0000-0000-000057380000}"/>
    <cellStyle name="Normal 30 2 2 5 2" xfId="5139" xr:uid="{00000000-0005-0000-0000-000058380000}"/>
    <cellStyle name="Normal 30 2 2 5 3" xfId="5140" xr:uid="{00000000-0005-0000-0000-000059380000}"/>
    <cellStyle name="Normal 30 2 2 6" xfId="5141" xr:uid="{00000000-0005-0000-0000-00005A380000}"/>
    <cellStyle name="Normal 30 2 2 7" xfId="5142" xr:uid="{00000000-0005-0000-0000-00005B380000}"/>
    <cellStyle name="Normal 30 2 2 8" xfId="5143" xr:uid="{00000000-0005-0000-0000-00005C380000}"/>
    <cellStyle name="Normal 30 2 3" xfId="5144" xr:uid="{00000000-0005-0000-0000-00005D380000}"/>
    <cellStyle name="Normal 30 2 3 2" xfId="5145" xr:uid="{00000000-0005-0000-0000-00005E380000}"/>
    <cellStyle name="Normal 30 2 3 2 2" xfId="5146" xr:uid="{00000000-0005-0000-0000-00005F380000}"/>
    <cellStyle name="Normal 30 2 3 2 3" xfId="5147" xr:uid="{00000000-0005-0000-0000-000060380000}"/>
    <cellStyle name="Normal 30 2 3 3" xfId="5148" xr:uid="{00000000-0005-0000-0000-000061380000}"/>
    <cellStyle name="Normal 30 2 3 3 2" xfId="5149" xr:uid="{00000000-0005-0000-0000-000062380000}"/>
    <cellStyle name="Normal 30 2 3 3 3" xfId="5150" xr:uid="{00000000-0005-0000-0000-000063380000}"/>
    <cellStyle name="Normal 30 2 3 4" xfId="5151" xr:uid="{00000000-0005-0000-0000-000064380000}"/>
    <cellStyle name="Normal 30 2 3 4 2" xfId="5152" xr:uid="{00000000-0005-0000-0000-000065380000}"/>
    <cellStyle name="Normal 30 2 3 4 3" xfId="5153" xr:uid="{00000000-0005-0000-0000-000066380000}"/>
    <cellStyle name="Normal 30 2 3 5" xfId="5154" xr:uid="{00000000-0005-0000-0000-000067380000}"/>
    <cellStyle name="Normal 30 2 3 6" xfId="5155" xr:uid="{00000000-0005-0000-0000-000068380000}"/>
    <cellStyle name="Normal 30 2 3 7" xfId="5156" xr:uid="{00000000-0005-0000-0000-000069380000}"/>
    <cellStyle name="Normal 30 2 4" xfId="5157" xr:uid="{00000000-0005-0000-0000-00006A380000}"/>
    <cellStyle name="Normal 30 2 4 2" xfId="5158" xr:uid="{00000000-0005-0000-0000-00006B380000}"/>
    <cellStyle name="Normal 30 2 4 3" xfId="5159" xr:uid="{00000000-0005-0000-0000-00006C380000}"/>
    <cellStyle name="Normal 30 2 5" xfId="5160" xr:uid="{00000000-0005-0000-0000-00006D380000}"/>
    <cellStyle name="Normal 30 2 5 2" xfId="5161" xr:uid="{00000000-0005-0000-0000-00006E380000}"/>
    <cellStyle name="Normal 30 2 5 3" xfId="5162" xr:uid="{00000000-0005-0000-0000-00006F380000}"/>
    <cellStyle name="Normal 30 2 6" xfId="5163" xr:uid="{00000000-0005-0000-0000-000070380000}"/>
    <cellStyle name="Normal 30 2 6 2" xfId="5164" xr:uid="{00000000-0005-0000-0000-000071380000}"/>
    <cellStyle name="Normal 30 2 6 3" xfId="5165" xr:uid="{00000000-0005-0000-0000-000072380000}"/>
    <cellStyle name="Normal 30 2 7" xfId="5166" xr:uid="{00000000-0005-0000-0000-000073380000}"/>
    <cellStyle name="Normal 30 2 7 2" xfId="5167" xr:uid="{00000000-0005-0000-0000-000074380000}"/>
    <cellStyle name="Normal 30 2 7 3" xfId="5168" xr:uid="{00000000-0005-0000-0000-000075380000}"/>
    <cellStyle name="Normal 30 2 8" xfId="5169" xr:uid="{00000000-0005-0000-0000-000076380000}"/>
    <cellStyle name="Normal 30 2 9" xfId="5170" xr:uid="{00000000-0005-0000-0000-000077380000}"/>
    <cellStyle name="Normal 30 2_ตามหนี้" xfId="5171" xr:uid="{00000000-0005-0000-0000-000078380000}"/>
    <cellStyle name="Normal 30 3" xfId="5172" xr:uid="{00000000-0005-0000-0000-000079380000}"/>
    <cellStyle name="Normal 30 3 2" xfId="5173" xr:uid="{00000000-0005-0000-0000-00007A380000}"/>
    <cellStyle name="Normal 30 3 2 2" xfId="5174" xr:uid="{00000000-0005-0000-0000-00007B380000}"/>
    <cellStyle name="Normal 30 3 2 2 2" xfId="5175" xr:uid="{00000000-0005-0000-0000-00007C380000}"/>
    <cellStyle name="Normal 30 3 2 2 3" xfId="5176" xr:uid="{00000000-0005-0000-0000-00007D380000}"/>
    <cellStyle name="Normal 30 3 2 3" xfId="5177" xr:uid="{00000000-0005-0000-0000-00007E380000}"/>
    <cellStyle name="Normal 30 3 2 3 2" xfId="5178" xr:uid="{00000000-0005-0000-0000-00007F380000}"/>
    <cellStyle name="Normal 30 3 2 3 3" xfId="5179" xr:uid="{00000000-0005-0000-0000-000080380000}"/>
    <cellStyle name="Normal 30 3 2 4" xfId="5180" xr:uid="{00000000-0005-0000-0000-000081380000}"/>
    <cellStyle name="Normal 30 3 2 4 2" xfId="5181" xr:uid="{00000000-0005-0000-0000-000082380000}"/>
    <cellStyle name="Normal 30 3 2 4 3" xfId="5182" xr:uid="{00000000-0005-0000-0000-000083380000}"/>
    <cellStyle name="Normal 30 3 2 5" xfId="5183" xr:uid="{00000000-0005-0000-0000-000084380000}"/>
    <cellStyle name="Normal 30 3 2 6" xfId="5184" xr:uid="{00000000-0005-0000-0000-000085380000}"/>
    <cellStyle name="Normal 30 3 2 7" xfId="5185" xr:uid="{00000000-0005-0000-0000-000086380000}"/>
    <cellStyle name="Normal 30 3 3" xfId="5186" xr:uid="{00000000-0005-0000-0000-000087380000}"/>
    <cellStyle name="Normal 30 3 3 2" xfId="5187" xr:uid="{00000000-0005-0000-0000-000088380000}"/>
    <cellStyle name="Normal 30 3 3 3" xfId="5188" xr:uid="{00000000-0005-0000-0000-000089380000}"/>
    <cellStyle name="Normal 30 3 4" xfId="5189" xr:uid="{00000000-0005-0000-0000-00008A380000}"/>
    <cellStyle name="Normal 30 3 4 2" xfId="5190" xr:uid="{00000000-0005-0000-0000-00008B380000}"/>
    <cellStyle name="Normal 30 3 4 3" xfId="5191" xr:uid="{00000000-0005-0000-0000-00008C380000}"/>
    <cellStyle name="Normal 30 3 5" xfId="5192" xr:uid="{00000000-0005-0000-0000-00008D380000}"/>
    <cellStyle name="Normal 30 3 5 2" xfId="5193" xr:uid="{00000000-0005-0000-0000-00008E380000}"/>
    <cellStyle name="Normal 30 3 5 3" xfId="5194" xr:uid="{00000000-0005-0000-0000-00008F380000}"/>
    <cellStyle name="Normal 30 3 6" xfId="5195" xr:uid="{00000000-0005-0000-0000-000090380000}"/>
    <cellStyle name="Normal 30 3 6 2" xfId="5196" xr:uid="{00000000-0005-0000-0000-000091380000}"/>
    <cellStyle name="Normal 30 3 6 3" xfId="5197" xr:uid="{00000000-0005-0000-0000-000092380000}"/>
    <cellStyle name="Normal 30 3 7" xfId="5198" xr:uid="{00000000-0005-0000-0000-000093380000}"/>
    <cellStyle name="Normal 30 3 8" xfId="5199" xr:uid="{00000000-0005-0000-0000-000094380000}"/>
    <cellStyle name="Normal 30 3 9" xfId="5200" xr:uid="{00000000-0005-0000-0000-000095380000}"/>
    <cellStyle name="Normal 30 4" xfId="5201" xr:uid="{00000000-0005-0000-0000-000096380000}"/>
    <cellStyle name="Normal 30 4 2" xfId="5202" xr:uid="{00000000-0005-0000-0000-000097380000}"/>
    <cellStyle name="Normal 30 4 2 2" xfId="5203" xr:uid="{00000000-0005-0000-0000-000098380000}"/>
    <cellStyle name="Normal 30 4 2 2 2" xfId="5204" xr:uid="{00000000-0005-0000-0000-000099380000}"/>
    <cellStyle name="Normal 30 4 2 2 3" xfId="5205" xr:uid="{00000000-0005-0000-0000-00009A380000}"/>
    <cellStyle name="Normal 30 4 2 3" xfId="5206" xr:uid="{00000000-0005-0000-0000-00009B380000}"/>
    <cellStyle name="Normal 30 4 2 3 2" xfId="5207" xr:uid="{00000000-0005-0000-0000-00009C380000}"/>
    <cellStyle name="Normal 30 4 2 3 3" xfId="5208" xr:uid="{00000000-0005-0000-0000-00009D380000}"/>
    <cellStyle name="Normal 30 4 2 4" xfId="5209" xr:uid="{00000000-0005-0000-0000-00009E380000}"/>
    <cellStyle name="Normal 30 4 2 4 2" xfId="5210" xr:uid="{00000000-0005-0000-0000-00009F380000}"/>
    <cellStyle name="Normal 30 4 2 4 3" xfId="5211" xr:uid="{00000000-0005-0000-0000-0000A0380000}"/>
    <cellStyle name="Normal 30 4 2 5" xfId="5212" xr:uid="{00000000-0005-0000-0000-0000A1380000}"/>
    <cellStyle name="Normal 30 4 2 6" xfId="5213" xr:uid="{00000000-0005-0000-0000-0000A2380000}"/>
    <cellStyle name="Normal 30 4 2 7" xfId="5214" xr:uid="{00000000-0005-0000-0000-0000A3380000}"/>
    <cellStyle name="Normal 30 4 3" xfId="5215" xr:uid="{00000000-0005-0000-0000-0000A4380000}"/>
    <cellStyle name="Normal 30 4 3 2" xfId="5216" xr:uid="{00000000-0005-0000-0000-0000A5380000}"/>
    <cellStyle name="Normal 30 4 3 3" xfId="5217" xr:uid="{00000000-0005-0000-0000-0000A6380000}"/>
    <cellStyle name="Normal 30 4 4" xfId="5218" xr:uid="{00000000-0005-0000-0000-0000A7380000}"/>
    <cellStyle name="Normal 30 4 4 2" xfId="5219" xr:uid="{00000000-0005-0000-0000-0000A8380000}"/>
    <cellStyle name="Normal 30 4 4 3" xfId="5220" xr:uid="{00000000-0005-0000-0000-0000A9380000}"/>
    <cellStyle name="Normal 30 4 5" xfId="5221" xr:uid="{00000000-0005-0000-0000-0000AA380000}"/>
    <cellStyle name="Normal 30 4 5 2" xfId="5222" xr:uid="{00000000-0005-0000-0000-0000AB380000}"/>
    <cellStyle name="Normal 30 4 5 3" xfId="5223" xr:uid="{00000000-0005-0000-0000-0000AC380000}"/>
    <cellStyle name="Normal 30 4 6" xfId="5224" xr:uid="{00000000-0005-0000-0000-0000AD380000}"/>
    <cellStyle name="Normal 30 4 7" xfId="5225" xr:uid="{00000000-0005-0000-0000-0000AE380000}"/>
    <cellStyle name="Normal 30 4 8" xfId="5226" xr:uid="{00000000-0005-0000-0000-0000AF380000}"/>
    <cellStyle name="Normal 30 5" xfId="5227" xr:uid="{00000000-0005-0000-0000-0000B0380000}"/>
    <cellStyle name="Normal 30 5 2" xfId="5228" xr:uid="{00000000-0005-0000-0000-0000B1380000}"/>
    <cellStyle name="Normal 30 5 2 2" xfId="5229" xr:uid="{00000000-0005-0000-0000-0000B2380000}"/>
    <cellStyle name="Normal 30 5 2 3" xfId="5230" xr:uid="{00000000-0005-0000-0000-0000B3380000}"/>
    <cellStyle name="Normal 30 5 3" xfId="5231" xr:uid="{00000000-0005-0000-0000-0000B4380000}"/>
    <cellStyle name="Normal 30 5 3 2" xfId="5232" xr:uid="{00000000-0005-0000-0000-0000B5380000}"/>
    <cellStyle name="Normal 30 5 3 3" xfId="5233" xr:uid="{00000000-0005-0000-0000-0000B6380000}"/>
    <cellStyle name="Normal 30 5 4" xfId="5234" xr:uid="{00000000-0005-0000-0000-0000B7380000}"/>
    <cellStyle name="Normal 30 5 4 2" xfId="5235" xr:uid="{00000000-0005-0000-0000-0000B8380000}"/>
    <cellStyle name="Normal 30 5 4 3" xfId="5236" xr:uid="{00000000-0005-0000-0000-0000B9380000}"/>
    <cellStyle name="Normal 30 5 5" xfId="5237" xr:uid="{00000000-0005-0000-0000-0000BA380000}"/>
    <cellStyle name="Normal 30 5 6" xfId="5238" xr:uid="{00000000-0005-0000-0000-0000BB380000}"/>
    <cellStyle name="Normal 30 5 7" xfId="5239" xr:uid="{00000000-0005-0000-0000-0000BC380000}"/>
    <cellStyle name="Normal 30 6" xfId="5240" xr:uid="{00000000-0005-0000-0000-0000BD380000}"/>
    <cellStyle name="Normal 30 6 2" xfId="5241" xr:uid="{00000000-0005-0000-0000-0000BE380000}"/>
    <cellStyle name="Normal 30 6 3" xfId="5242" xr:uid="{00000000-0005-0000-0000-0000BF380000}"/>
    <cellStyle name="Normal 30 7" xfId="5243" xr:uid="{00000000-0005-0000-0000-0000C0380000}"/>
    <cellStyle name="Normal 30 7 2" xfId="5244" xr:uid="{00000000-0005-0000-0000-0000C1380000}"/>
    <cellStyle name="Normal 30 7 3" xfId="5245" xr:uid="{00000000-0005-0000-0000-0000C2380000}"/>
    <cellStyle name="Normal 30 8" xfId="5246" xr:uid="{00000000-0005-0000-0000-0000C3380000}"/>
    <cellStyle name="Normal 30 8 2" xfId="5247" xr:uid="{00000000-0005-0000-0000-0000C4380000}"/>
    <cellStyle name="Normal 30 8 3" xfId="5248" xr:uid="{00000000-0005-0000-0000-0000C5380000}"/>
    <cellStyle name="Normal 30 9" xfId="5249" xr:uid="{00000000-0005-0000-0000-0000C6380000}"/>
    <cellStyle name="Normal 30 9 2" xfId="5250" xr:uid="{00000000-0005-0000-0000-0000C7380000}"/>
    <cellStyle name="Normal 30 9 3" xfId="5251" xr:uid="{00000000-0005-0000-0000-0000C8380000}"/>
    <cellStyle name="Normal 30_ตามหนี้" xfId="5252" xr:uid="{00000000-0005-0000-0000-0000C9380000}"/>
    <cellStyle name="Normal 31" xfId="1558" xr:uid="{00000000-0005-0000-0000-0000CA380000}"/>
    <cellStyle name="Normal 31 10" xfId="5253" xr:uid="{00000000-0005-0000-0000-0000CB380000}"/>
    <cellStyle name="Normal 31 11" xfId="21842" xr:uid="{00000000-0005-0000-0000-0000CC380000}"/>
    <cellStyle name="Normal 31 12" xfId="21843" xr:uid="{00000000-0005-0000-0000-0000CD380000}"/>
    <cellStyle name="Normal 31 13" xfId="21844" xr:uid="{00000000-0005-0000-0000-0000CE380000}"/>
    <cellStyle name="Normal 31 14" xfId="21845" xr:uid="{00000000-0005-0000-0000-0000CF380000}"/>
    <cellStyle name="Normal 31 15" xfId="21846" xr:uid="{00000000-0005-0000-0000-0000D0380000}"/>
    <cellStyle name="Normal 31 16" xfId="21847" xr:uid="{00000000-0005-0000-0000-0000D1380000}"/>
    <cellStyle name="Normal 31 2" xfId="5254" xr:uid="{00000000-0005-0000-0000-0000D2380000}"/>
    <cellStyle name="Normal 31 2 2" xfId="5255" xr:uid="{00000000-0005-0000-0000-0000D3380000}"/>
    <cellStyle name="Normal 31 2 2 2" xfId="5256" xr:uid="{00000000-0005-0000-0000-0000D4380000}"/>
    <cellStyle name="Normal 31 2 2 2 2" xfId="5257" xr:uid="{00000000-0005-0000-0000-0000D5380000}"/>
    <cellStyle name="Normal 31 2 2 2 3" xfId="5258" xr:uid="{00000000-0005-0000-0000-0000D6380000}"/>
    <cellStyle name="Normal 31 2 2 3" xfId="5259" xr:uid="{00000000-0005-0000-0000-0000D7380000}"/>
    <cellStyle name="Normal 31 2 2 3 2" xfId="5260" xr:uid="{00000000-0005-0000-0000-0000D8380000}"/>
    <cellStyle name="Normal 31 2 2 3 3" xfId="5261" xr:uid="{00000000-0005-0000-0000-0000D9380000}"/>
    <cellStyle name="Normal 31 2 2 4" xfId="5262" xr:uid="{00000000-0005-0000-0000-0000DA380000}"/>
    <cellStyle name="Normal 31 2 2 4 2" xfId="5263" xr:uid="{00000000-0005-0000-0000-0000DB380000}"/>
    <cellStyle name="Normal 31 2 2 4 3" xfId="5264" xr:uid="{00000000-0005-0000-0000-0000DC380000}"/>
    <cellStyle name="Normal 31 2 2 5" xfId="5265" xr:uid="{00000000-0005-0000-0000-0000DD380000}"/>
    <cellStyle name="Normal 31 2 2 6" xfId="5266" xr:uid="{00000000-0005-0000-0000-0000DE380000}"/>
    <cellStyle name="Normal 31 2 2 7" xfId="5267" xr:uid="{00000000-0005-0000-0000-0000DF380000}"/>
    <cellStyle name="Normal 31 2 3" xfId="5268" xr:uid="{00000000-0005-0000-0000-0000E0380000}"/>
    <cellStyle name="Normal 31 2 3 2" xfId="5269" xr:uid="{00000000-0005-0000-0000-0000E1380000}"/>
    <cellStyle name="Normal 31 2 3 3" xfId="5270" xr:uid="{00000000-0005-0000-0000-0000E2380000}"/>
    <cellStyle name="Normal 31 2 4" xfId="5271" xr:uid="{00000000-0005-0000-0000-0000E3380000}"/>
    <cellStyle name="Normal 31 2 4 2" xfId="5272" xr:uid="{00000000-0005-0000-0000-0000E4380000}"/>
    <cellStyle name="Normal 31 2 4 3" xfId="5273" xr:uid="{00000000-0005-0000-0000-0000E5380000}"/>
    <cellStyle name="Normal 31 2 5" xfId="5274" xr:uid="{00000000-0005-0000-0000-0000E6380000}"/>
    <cellStyle name="Normal 31 2 5 2" xfId="5275" xr:uid="{00000000-0005-0000-0000-0000E7380000}"/>
    <cellStyle name="Normal 31 2 5 3" xfId="5276" xr:uid="{00000000-0005-0000-0000-0000E8380000}"/>
    <cellStyle name="Normal 31 2 6" xfId="5277" xr:uid="{00000000-0005-0000-0000-0000E9380000}"/>
    <cellStyle name="Normal 31 2 7" xfId="5278" xr:uid="{00000000-0005-0000-0000-0000EA380000}"/>
    <cellStyle name="Normal 31 2 8" xfId="5279" xr:uid="{00000000-0005-0000-0000-0000EB380000}"/>
    <cellStyle name="Normal 31 3" xfId="5280" xr:uid="{00000000-0005-0000-0000-0000EC380000}"/>
    <cellStyle name="Normal 31 3 2" xfId="5281" xr:uid="{00000000-0005-0000-0000-0000ED380000}"/>
    <cellStyle name="Normal 31 3 2 2" xfId="5282" xr:uid="{00000000-0005-0000-0000-0000EE380000}"/>
    <cellStyle name="Normal 31 3 2 3" xfId="5283" xr:uid="{00000000-0005-0000-0000-0000EF380000}"/>
    <cellStyle name="Normal 31 3 3" xfId="5284" xr:uid="{00000000-0005-0000-0000-0000F0380000}"/>
    <cellStyle name="Normal 31 3 3 2" xfId="5285" xr:uid="{00000000-0005-0000-0000-0000F1380000}"/>
    <cellStyle name="Normal 31 3 3 3" xfId="5286" xr:uid="{00000000-0005-0000-0000-0000F2380000}"/>
    <cellStyle name="Normal 31 3 4" xfId="5287" xr:uid="{00000000-0005-0000-0000-0000F3380000}"/>
    <cellStyle name="Normal 31 3 4 2" xfId="5288" xr:uid="{00000000-0005-0000-0000-0000F4380000}"/>
    <cellStyle name="Normal 31 3 4 3" xfId="5289" xr:uid="{00000000-0005-0000-0000-0000F5380000}"/>
    <cellStyle name="Normal 31 3 5" xfId="5290" xr:uid="{00000000-0005-0000-0000-0000F6380000}"/>
    <cellStyle name="Normal 31 3 6" xfId="5291" xr:uid="{00000000-0005-0000-0000-0000F7380000}"/>
    <cellStyle name="Normal 31 3 7" xfId="5292" xr:uid="{00000000-0005-0000-0000-0000F8380000}"/>
    <cellStyle name="Normal 31 4" xfId="5293" xr:uid="{00000000-0005-0000-0000-0000F9380000}"/>
    <cellStyle name="Normal 31 4 2" xfId="5294" xr:uid="{00000000-0005-0000-0000-0000FA380000}"/>
    <cellStyle name="Normal 31 4 3" xfId="5295" xr:uid="{00000000-0005-0000-0000-0000FB380000}"/>
    <cellStyle name="Normal 31 5" xfId="5296" xr:uid="{00000000-0005-0000-0000-0000FC380000}"/>
    <cellStyle name="Normal 31 5 2" xfId="5297" xr:uid="{00000000-0005-0000-0000-0000FD380000}"/>
    <cellStyle name="Normal 31 5 3" xfId="5298" xr:uid="{00000000-0005-0000-0000-0000FE380000}"/>
    <cellStyle name="Normal 31 6" xfId="5299" xr:uid="{00000000-0005-0000-0000-0000FF380000}"/>
    <cellStyle name="Normal 31 6 2" xfId="5300" xr:uid="{00000000-0005-0000-0000-000000390000}"/>
    <cellStyle name="Normal 31 6 3" xfId="5301" xr:uid="{00000000-0005-0000-0000-000001390000}"/>
    <cellStyle name="Normal 31 7" xfId="5302" xr:uid="{00000000-0005-0000-0000-000002390000}"/>
    <cellStyle name="Normal 31 7 2" xfId="5303" xr:uid="{00000000-0005-0000-0000-000003390000}"/>
    <cellStyle name="Normal 31 7 3" xfId="5304" xr:uid="{00000000-0005-0000-0000-000004390000}"/>
    <cellStyle name="Normal 31 8" xfId="5305" xr:uid="{00000000-0005-0000-0000-000005390000}"/>
    <cellStyle name="Normal 31 9" xfId="5306" xr:uid="{00000000-0005-0000-0000-000006390000}"/>
    <cellStyle name="Normal 31_ตามหนี้" xfId="5307" xr:uid="{00000000-0005-0000-0000-000007390000}"/>
    <cellStyle name="Normal 32" xfId="1559" xr:uid="{00000000-0005-0000-0000-000008390000}"/>
    <cellStyle name="Normal 32 10" xfId="5308" xr:uid="{00000000-0005-0000-0000-000009390000}"/>
    <cellStyle name="Normal 32 11" xfId="21848" xr:uid="{00000000-0005-0000-0000-00000A390000}"/>
    <cellStyle name="Normal 32 12" xfId="21849" xr:uid="{00000000-0005-0000-0000-00000B390000}"/>
    <cellStyle name="Normal 32 13" xfId="21850" xr:uid="{00000000-0005-0000-0000-00000C390000}"/>
    <cellStyle name="Normal 32 14" xfId="21851" xr:uid="{00000000-0005-0000-0000-00000D390000}"/>
    <cellStyle name="Normal 32 15" xfId="21852" xr:uid="{00000000-0005-0000-0000-00000E390000}"/>
    <cellStyle name="Normal 32 16" xfId="21853" xr:uid="{00000000-0005-0000-0000-00000F390000}"/>
    <cellStyle name="Normal 32 2" xfId="5309" xr:uid="{00000000-0005-0000-0000-000010390000}"/>
    <cellStyle name="Normal 32 2 2" xfId="5310" xr:uid="{00000000-0005-0000-0000-000011390000}"/>
    <cellStyle name="Normal 32 2 2 2" xfId="5311" xr:uid="{00000000-0005-0000-0000-000012390000}"/>
    <cellStyle name="Normal 32 2 2 2 2" xfId="5312" xr:uid="{00000000-0005-0000-0000-000013390000}"/>
    <cellStyle name="Normal 32 2 2 2 3" xfId="5313" xr:uid="{00000000-0005-0000-0000-000014390000}"/>
    <cellStyle name="Normal 32 2 2 3" xfId="5314" xr:uid="{00000000-0005-0000-0000-000015390000}"/>
    <cellStyle name="Normal 32 2 2 3 2" xfId="5315" xr:uid="{00000000-0005-0000-0000-000016390000}"/>
    <cellStyle name="Normal 32 2 2 3 3" xfId="5316" xr:uid="{00000000-0005-0000-0000-000017390000}"/>
    <cellStyle name="Normal 32 2 2 4" xfId="5317" xr:uid="{00000000-0005-0000-0000-000018390000}"/>
    <cellStyle name="Normal 32 2 2 4 2" xfId="5318" xr:uid="{00000000-0005-0000-0000-000019390000}"/>
    <cellStyle name="Normal 32 2 2 4 3" xfId="5319" xr:uid="{00000000-0005-0000-0000-00001A390000}"/>
    <cellStyle name="Normal 32 2 2 5" xfId="5320" xr:uid="{00000000-0005-0000-0000-00001B390000}"/>
    <cellStyle name="Normal 32 2 2 6" xfId="5321" xr:uid="{00000000-0005-0000-0000-00001C390000}"/>
    <cellStyle name="Normal 32 2 2 7" xfId="5322" xr:uid="{00000000-0005-0000-0000-00001D390000}"/>
    <cellStyle name="Normal 32 2 3" xfId="5323" xr:uid="{00000000-0005-0000-0000-00001E390000}"/>
    <cellStyle name="Normal 32 2 3 2" xfId="5324" xr:uid="{00000000-0005-0000-0000-00001F390000}"/>
    <cellStyle name="Normal 32 2 3 3" xfId="5325" xr:uid="{00000000-0005-0000-0000-000020390000}"/>
    <cellStyle name="Normal 32 2 4" xfId="5326" xr:uid="{00000000-0005-0000-0000-000021390000}"/>
    <cellStyle name="Normal 32 2 4 2" xfId="5327" xr:uid="{00000000-0005-0000-0000-000022390000}"/>
    <cellStyle name="Normal 32 2 4 3" xfId="5328" xr:uid="{00000000-0005-0000-0000-000023390000}"/>
    <cellStyle name="Normal 32 2 5" xfId="5329" xr:uid="{00000000-0005-0000-0000-000024390000}"/>
    <cellStyle name="Normal 32 2 5 2" xfId="5330" xr:uid="{00000000-0005-0000-0000-000025390000}"/>
    <cellStyle name="Normal 32 2 5 3" xfId="5331" xr:uid="{00000000-0005-0000-0000-000026390000}"/>
    <cellStyle name="Normal 32 2 6" xfId="5332" xr:uid="{00000000-0005-0000-0000-000027390000}"/>
    <cellStyle name="Normal 32 2 7" xfId="5333" xr:uid="{00000000-0005-0000-0000-000028390000}"/>
    <cellStyle name="Normal 32 2 8" xfId="5334" xr:uid="{00000000-0005-0000-0000-000029390000}"/>
    <cellStyle name="Normal 32 3" xfId="5335" xr:uid="{00000000-0005-0000-0000-00002A390000}"/>
    <cellStyle name="Normal 32 3 2" xfId="5336" xr:uid="{00000000-0005-0000-0000-00002B390000}"/>
    <cellStyle name="Normal 32 3 2 2" xfId="5337" xr:uid="{00000000-0005-0000-0000-00002C390000}"/>
    <cellStyle name="Normal 32 3 2 3" xfId="5338" xr:uid="{00000000-0005-0000-0000-00002D390000}"/>
    <cellStyle name="Normal 32 3 3" xfId="5339" xr:uid="{00000000-0005-0000-0000-00002E390000}"/>
    <cellStyle name="Normal 32 3 3 2" xfId="5340" xr:uid="{00000000-0005-0000-0000-00002F390000}"/>
    <cellStyle name="Normal 32 3 3 3" xfId="5341" xr:uid="{00000000-0005-0000-0000-000030390000}"/>
    <cellStyle name="Normal 32 3 4" xfId="5342" xr:uid="{00000000-0005-0000-0000-000031390000}"/>
    <cellStyle name="Normal 32 3 4 2" xfId="5343" xr:uid="{00000000-0005-0000-0000-000032390000}"/>
    <cellStyle name="Normal 32 3 4 3" xfId="5344" xr:uid="{00000000-0005-0000-0000-000033390000}"/>
    <cellStyle name="Normal 32 3 5" xfId="5345" xr:uid="{00000000-0005-0000-0000-000034390000}"/>
    <cellStyle name="Normal 32 3 6" xfId="5346" xr:uid="{00000000-0005-0000-0000-000035390000}"/>
    <cellStyle name="Normal 32 3 7" xfId="5347" xr:uid="{00000000-0005-0000-0000-000036390000}"/>
    <cellStyle name="Normal 32 4" xfId="5348" xr:uid="{00000000-0005-0000-0000-000037390000}"/>
    <cellStyle name="Normal 32 4 2" xfId="5349" xr:uid="{00000000-0005-0000-0000-000038390000}"/>
    <cellStyle name="Normal 32 4 3" xfId="5350" xr:uid="{00000000-0005-0000-0000-000039390000}"/>
    <cellStyle name="Normal 32 5" xfId="5351" xr:uid="{00000000-0005-0000-0000-00003A390000}"/>
    <cellStyle name="Normal 32 5 2" xfId="5352" xr:uid="{00000000-0005-0000-0000-00003B390000}"/>
    <cellStyle name="Normal 32 5 3" xfId="5353" xr:uid="{00000000-0005-0000-0000-00003C390000}"/>
    <cellStyle name="Normal 32 6" xfId="5354" xr:uid="{00000000-0005-0000-0000-00003D390000}"/>
    <cellStyle name="Normal 32 6 2" xfId="5355" xr:uid="{00000000-0005-0000-0000-00003E390000}"/>
    <cellStyle name="Normal 32 6 3" xfId="5356" xr:uid="{00000000-0005-0000-0000-00003F390000}"/>
    <cellStyle name="Normal 32 7" xfId="5357" xr:uid="{00000000-0005-0000-0000-000040390000}"/>
    <cellStyle name="Normal 32 7 2" xfId="5358" xr:uid="{00000000-0005-0000-0000-000041390000}"/>
    <cellStyle name="Normal 32 7 3" xfId="5359" xr:uid="{00000000-0005-0000-0000-000042390000}"/>
    <cellStyle name="Normal 32 8" xfId="5360" xr:uid="{00000000-0005-0000-0000-000043390000}"/>
    <cellStyle name="Normal 32 9" xfId="5361" xr:uid="{00000000-0005-0000-0000-000044390000}"/>
    <cellStyle name="Normal 32_ตามหนี้" xfId="5362" xr:uid="{00000000-0005-0000-0000-000045390000}"/>
    <cellStyle name="Normal 33" xfId="1560" xr:uid="{00000000-0005-0000-0000-000046390000}"/>
    <cellStyle name="Normal 33 10" xfId="5363" xr:uid="{00000000-0005-0000-0000-000047390000}"/>
    <cellStyle name="Normal 33 11" xfId="21854" xr:uid="{00000000-0005-0000-0000-000048390000}"/>
    <cellStyle name="Normal 33 12" xfId="21855" xr:uid="{00000000-0005-0000-0000-000049390000}"/>
    <cellStyle name="Normal 33 13" xfId="21856" xr:uid="{00000000-0005-0000-0000-00004A390000}"/>
    <cellStyle name="Normal 33 14" xfId="21857" xr:uid="{00000000-0005-0000-0000-00004B390000}"/>
    <cellStyle name="Normal 33 15" xfId="21858" xr:uid="{00000000-0005-0000-0000-00004C390000}"/>
    <cellStyle name="Normal 33 16" xfId="21859" xr:uid="{00000000-0005-0000-0000-00004D390000}"/>
    <cellStyle name="Normal 33 2" xfId="5364" xr:uid="{00000000-0005-0000-0000-00004E390000}"/>
    <cellStyle name="Normal 33 2 2" xfId="5365" xr:uid="{00000000-0005-0000-0000-00004F390000}"/>
    <cellStyle name="Normal 33 2 2 2" xfId="5366" xr:uid="{00000000-0005-0000-0000-000050390000}"/>
    <cellStyle name="Normal 33 2 2 2 2" xfId="5367" xr:uid="{00000000-0005-0000-0000-000051390000}"/>
    <cellStyle name="Normal 33 2 2 2 3" xfId="5368" xr:uid="{00000000-0005-0000-0000-000052390000}"/>
    <cellStyle name="Normal 33 2 2 3" xfId="5369" xr:uid="{00000000-0005-0000-0000-000053390000}"/>
    <cellStyle name="Normal 33 2 2 3 2" xfId="5370" xr:uid="{00000000-0005-0000-0000-000054390000}"/>
    <cellStyle name="Normal 33 2 2 3 3" xfId="5371" xr:uid="{00000000-0005-0000-0000-000055390000}"/>
    <cellStyle name="Normal 33 2 2 4" xfId="5372" xr:uid="{00000000-0005-0000-0000-000056390000}"/>
    <cellStyle name="Normal 33 2 2 4 2" xfId="5373" xr:uid="{00000000-0005-0000-0000-000057390000}"/>
    <cellStyle name="Normal 33 2 2 4 3" xfId="5374" xr:uid="{00000000-0005-0000-0000-000058390000}"/>
    <cellStyle name="Normal 33 2 2 5" xfId="5375" xr:uid="{00000000-0005-0000-0000-000059390000}"/>
    <cellStyle name="Normal 33 2 2 6" xfId="5376" xr:uid="{00000000-0005-0000-0000-00005A390000}"/>
    <cellStyle name="Normal 33 2 2 7" xfId="5377" xr:uid="{00000000-0005-0000-0000-00005B390000}"/>
    <cellStyle name="Normal 33 2 3" xfId="5378" xr:uid="{00000000-0005-0000-0000-00005C390000}"/>
    <cellStyle name="Normal 33 2 3 2" xfId="5379" xr:uid="{00000000-0005-0000-0000-00005D390000}"/>
    <cellStyle name="Normal 33 2 3 3" xfId="5380" xr:uid="{00000000-0005-0000-0000-00005E390000}"/>
    <cellStyle name="Normal 33 2 4" xfId="5381" xr:uid="{00000000-0005-0000-0000-00005F390000}"/>
    <cellStyle name="Normal 33 2 4 2" xfId="5382" xr:uid="{00000000-0005-0000-0000-000060390000}"/>
    <cellStyle name="Normal 33 2 4 3" xfId="5383" xr:uid="{00000000-0005-0000-0000-000061390000}"/>
    <cellStyle name="Normal 33 2 5" xfId="5384" xr:uid="{00000000-0005-0000-0000-000062390000}"/>
    <cellStyle name="Normal 33 2 5 2" xfId="5385" xr:uid="{00000000-0005-0000-0000-000063390000}"/>
    <cellStyle name="Normal 33 2 5 3" xfId="5386" xr:uid="{00000000-0005-0000-0000-000064390000}"/>
    <cellStyle name="Normal 33 2 6" xfId="5387" xr:uid="{00000000-0005-0000-0000-000065390000}"/>
    <cellStyle name="Normal 33 2 7" xfId="5388" xr:uid="{00000000-0005-0000-0000-000066390000}"/>
    <cellStyle name="Normal 33 2 8" xfId="5389" xr:uid="{00000000-0005-0000-0000-000067390000}"/>
    <cellStyle name="Normal 33 3" xfId="5390" xr:uid="{00000000-0005-0000-0000-000068390000}"/>
    <cellStyle name="Normal 33 3 2" xfId="5391" xr:uid="{00000000-0005-0000-0000-000069390000}"/>
    <cellStyle name="Normal 33 3 2 2" xfId="5392" xr:uid="{00000000-0005-0000-0000-00006A390000}"/>
    <cellStyle name="Normal 33 3 2 3" xfId="5393" xr:uid="{00000000-0005-0000-0000-00006B390000}"/>
    <cellStyle name="Normal 33 3 3" xfId="5394" xr:uid="{00000000-0005-0000-0000-00006C390000}"/>
    <cellStyle name="Normal 33 3 3 2" xfId="5395" xr:uid="{00000000-0005-0000-0000-00006D390000}"/>
    <cellStyle name="Normal 33 3 3 3" xfId="5396" xr:uid="{00000000-0005-0000-0000-00006E390000}"/>
    <cellStyle name="Normal 33 3 4" xfId="5397" xr:uid="{00000000-0005-0000-0000-00006F390000}"/>
    <cellStyle name="Normal 33 3 4 2" xfId="5398" xr:uid="{00000000-0005-0000-0000-000070390000}"/>
    <cellStyle name="Normal 33 3 4 3" xfId="5399" xr:uid="{00000000-0005-0000-0000-000071390000}"/>
    <cellStyle name="Normal 33 3 5" xfId="5400" xr:uid="{00000000-0005-0000-0000-000072390000}"/>
    <cellStyle name="Normal 33 3 6" xfId="5401" xr:uid="{00000000-0005-0000-0000-000073390000}"/>
    <cellStyle name="Normal 33 3 7" xfId="5402" xr:uid="{00000000-0005-0000-0000-000074390000}"/>
    <cellStyle name="Normal 33 4" xfId="5403" xr:uid="{00000000-0005-0000-0000-000075390000}"/>
    <cellStyle name="Normal 33 4 2" xfId="5404" xr:uid="{00000000-0005-0000-0000-000076390000}"/>
    <cellStyle name="Normal 33 4 3" xfId="5405" xr:uid="{00000000-0005-0000-0000-000077390000}"/>
    <cellStyle name="Normal 33 5" xfId="5406" xr:uid="{00000000-0005-0000-0000-000078390000}"/>
    <cellStyle name="Normal 33 5 2" xfId="5407" xr:uid="{00000000-0005-0000-0000-000079390000}"/>
    <cellStyle name="Normal 33 5 3" xfId="5408" xr:uid="{00000000-0005-0000-0000-00007A390000}"/>
    <cellStyle name="Normal 33 6" xfId="5409" xr:uid="{00000000-0005-0000-0000-00007B390000}"/>
    <cellStyle name="Normal 33 6 2" xfId="5410" xr:uid="{00000000-0005-0000-0000-00007C390000}"/>
    <cellStyle name="Normal 33 6 3" xfId="5411" xr:uid="{00000000-0005-0000-0000-00007D390000}"/>
    <cellStyle name="Normal 33 7" xfId="5412" xr:uid="{00000000-0005-0000-0000-00007E390000}"/>
    <cellStyle name="Normal 33 7 2" xfId="5413" xr:uid="{00000000-0005-0000-0000-00007F390000}"/>
    <cellStyle name="Normal 33 7 3" xfId="5414" xr:uid="{00000000-0005-0000-0000-000080390000}"/>
    <cellStyle name="Normal 33 8" xfId="5415" xr:uid="{00000000-0005-0000-0000-000081390000}"/>
    <cellStyle name="Normal 33 9" xfId="5416" xr:uid="{00000000-0005-0000-0000-000082390000}"/>
    <cellStyle name="Normal 33_ตามหนี้" xfId="5417" xr:uid="{00000000-0005-0000-0000-000083390000}"/>
    <cellStyle name="Normal 34" xfId="1561" xr:uid="{00000000-0005-0000-0000-000084390000}"/>
    <cellStyle name="Normal 34 10" xfId="5418" xr:uid="{00000000-0005-0000-0000-000085390000}"/>
    <cellStyle name="Normal 34 11" xfId="21860" xr:uid="{00000000-0005-0000-0000-000086390000}"/>
    <cellStyle name="Normal 34 12" xfId="21861" xr:uid="{00000000-0005-0000-0000-000087390000}"/>
    <cellStyle name="Normal 34 13" xfId="21862" xr:uid="{00000000-0005-0000-0000-000088390000}"/>
    <cellStyle name="Normal 34 14" xfId="21863" xr:uid="{00000000-0005-0000-0000-000089390000}"/>
    <cellStyle name="Normal 34 15" xfId="21864" xr:uid="{00000000-0005-0000-0000-00008A390000}"/>
    <cellStyle name="Normal 34 16" xfId="21865" xr:uid="{00000000-0005-0000-0000-00008B390000}"/>
    <cellStyle name="Normal 34 2" xfId="5419" xr:uid="{00000000-0005-0000-0000-00008C390000}"/>
    <cellStyle name="Normal 34 2 2" xfId="5420" xr:uid="{00000000-0005-0000-0000-00008D390000}"/>
    <cellStyle name="Normal 34 2 2 2" xfId="5421" xr:uid="{00000000-0005-0000-0000-00008E390000}"/>
    <cellStyle name="Normal 34 2 2 2 2" xfId="5422" xr:uid="{00000000-0005-0000-0000-00008F390000}"/>
    <cellStyle name="Normal 34 2 2 2 3" xfId="5423" xr:uid="{00000000-0005-0000-0000-000090390000}"/>
    <cellStyle name="Normal 34 2 2 3" xfId="5424" xr:uid="{00000000-0005-0000-0000-000091390000}"/>
    <cellStyle name="Normal 34 2 2 3 2" xfId="5425" xr:uid="{00000000-0005-0000-0000-000092390000}"/>
    <cellStyle name="Normal 34 2 2 3 3" xfId="5426" xr:uid="{00000000-0005-0000-0000-000093390000}"/>
    <cellStyle name="Normal 34 2 2 4" xfId="5427" xr:uid="{00000000-0005-0000-0000-000094390000}"/>
    <cellStyle name="Normal 34 2 2 4 2" xfId="5428" xr:uid="{00000000-0005-0000-0000-000095390000}"/>
    <cellStyle name="Normal 34 2 2 4 3" xfId="5429" xr:uid="{00000000-0005-0000-0000-000096390000}"/>
    <cellStyle name="Normal 34 2 2 5" xfId="5430" xr:uid="{00000000-0005-0000-0000-000097390000}"/>
    <cellStyle name="Normal 34 2 2 6" xfId="5431" xr:uid="{00000000-0005-0000-0000-000098390000}"/>
    <cellStyle name="Normal 34 2 2 7" xfId="5432" xr:uid="{00000000-0005-0000-0000-000099390000}"/>
    <cellStyle name="Normal 34 2 3" xfId="5433" xr:uid="{00000000-0005-0000-0000-00009A390000}"/>
    <cellStyle name="Normal 34 2 3 2" xfId="5434" xr:uid="{00000000-0005-0000-0000-00009B390000}"/>
    <cellStyle name="Normal 34 2 3 3" xfId="5435" xr:uid="{00000000-0005-0000-0000-00009C390000}"/>
    <cellStyle name="Normal 34 2 4" xfId="5436" xr:uid="{00000000-0005-0000-0000-00009D390000}"/>
    <cellStyle name="Normal 34 2 4 2" xfId="5437" xr:uid="{00000000-0005-0000-0000-00009E390000}"/>
    <cellStyle name="Normal 34 2 4 3" xfId="5438" xr:uid="{00000000-0005-0000-0000-00009F390000}"/>
    <cellStyle name="Normal 34 2 5" xfId="5439" xr:uid="{00000000-0005-0000-0000-0000A0390000}"/>
    <cellStyle name="Normal 34 2 5 2" xfId="5440" xr:uid="{00000000-0005-0000-0000-0000A1390000}"/>
    <cellStyle name="Normal 34 2 5 3" xfId="5441" xr:uid="{00000000-0005-0000-0000-0000A2390000}"/>
    <cellStyle name="Normal 34 2 6" xfId="5442" xr:uid="{00000000-0005-0000-0000-0000A3390000}"/>
    <cellStyle name="Normal 34 2 7" xfId="5443" xr:uid="{00000000-0005-0000-0000-0000A4390000}"/>
    <cellStyle name="Normal 34 2 8" xfId="5444" xr:uid="{00000000-0005-0000-0000-0000A5390000}"/>
    <cellStyle name="Normal 34 3" xfId="5445" xr:uid="{00000000-0005-0000-0000-0000A6390000}"/>
    <cellStyle name="Normal 34 3 2" xfId="5446" xr:uid="{00000000-0005-0000-0000-0000A7390000}"/>
    <cellStyle name="Normal 34 3 2 2" xfId="5447" xr:uid="{00000000-0005-0000-0000-0000A8390000}"/>
    <cellStyle name="Normal 34 3 2 3" xfId="5448" xr:uid="{00000000-0005-0000-0000-0000A9390000}"/>
    <cellStyle name="Normal 34 3 3" xfId="5449" xr:uid="{00000000-0005-0000-0000-0000AA390000}"/>
    <cellStyle name="Normal 34 3 3 2" xfId="5450" xr:uid="{00000000-0005-0000-0000-0000AB390000}"/>
    <cellStyle name="Normal 34 3 3 3" xfId="5451" xr:uid="{00000000-0005-0000-0000-0000AC390000}"/>
    <cellStyle name="Normal 34 3 4" xfId="5452" xr:uid="{00000000-0005-0000-0000-0000AD390000}"/>
    <cellStyle name="Normal 34 3 4 2" xfId="5453" xr:uid="{00000000-0005-0000-0000-0000AE390000}"/>
    <cellStyle name="Normal 34 3 4 3" xfId="5454" xr:uid="{00000000-0005-0000-0000-0000AF390000}"/>
    <cellStyle name="Normal 34 3 5" xfId="5455" xr:uid="{00000000-0005-0000-0000-0000B0390000}"/>
    <cellStyle name="Normal 34 3 6" xfId="5456" xr:uid="{00000000-0005-0000-0000-0000B1390000}"/>
    <cellStyle name="Normal 34 3 7" xfId="5457" xr:uid="{00000000-0005-0000-0000-0000B2390000}"/>
    <cellStyle name="Normal 34 4" xfId="5458" xr:uid="{00000000-0005-0000-0000-0000B3390000}"/>
    <cellStyle name="Normal 34 4 2" xfId="5459" xr:uid="{00000000-0005-0000-0000-0000B4390000}"/>
    <cellStyle name="Normal 34 4 3" xfId="5460" xr:uid="{00000000-0005-0000-0000-0000B5390000}"/>
    <cellStyle name="Normal 34 5" xfId="5461" xr:uid="{00000000-0005-0000-0000-0000B6390000}"/>
    <cellStyle name="Normal 34 5 2" xfId="5462" xr:uid="{00000000-0005-0000-0000-0000B7390000}"/>
    <cellStyle name="Normal 34 5 3" xfId="5463" xr:uid="{00000000-0005-0000-0000-0000B8390000}"/>
    <cellStyle name="Normal 34 6" xfId="5464" xr:uid="{00000000-0005-0000-0000-0000B9390000}"/>
    <cellStyle name="Normal 34 6 2" xfId="5465" xr:uid="{00000000-0005-0000-0000-0000BA390000}"/>
    <cellStyle name="Normal 34 6 3" xfId="5466" xr:uid="{00000000-0005-0000-0000-0000BB390000}"/>
    <cellStyle name="Normal 34 7" xfId="5467" xr:uid="{00000000-0005-0000-0000-0000BC390000}"/>
    <cellStyle name="Normal 34 7 2" xfId="5468" xr:uid="{00000000-0005-0000-0000-0000BD390000}"/>
    <cellStyle name="Normal 34 7 3" xfId="5469" xr:uid="{00000000-0005-0000-0000-0000BE390000}"/>
    <cellStyle name="Normal 34 8" xfId="5470" xr:uid="{00000000-0005-0000-0000-0000BF390000}"/>
    <cellStyle name="Normal 34 9" xfId="5471" xr:uid="{00000000-0005-0000-0000-0000C0390000}"/>
    <cellStyle name="Normal 34_ตามหนี้" xfId="5472" xr:uid="{00000000-0005-0000-0000-0000C1390000}"/>
    <cellStyle name="Normal 35" xfId="1562" xr:uid="{00000000-0005-0000-0000-0000C2390000}"/>
    <cellStyle name="Normal 35 10" xfId="5473" xr:uid="{00000000-0005-0000-0000-0000C3390000}"/>
    <cellStyle name="Normal 35 11" xfId="21866" xr:uid="{00000000-0005-0000-0000-0000C4390000}"/>
    <cellStyle name="Normal 35 12" xfId="21867" xr:uid="{00000000-0005-0000-0000-0000C5390000}"/>
    <cellStyle name="Normal 35 13" xfId="21868" xr:uid="{00000000-0005-0000-0000-0000C6390000}"/>
    <cellStyle name="Normal 35 14" xfId="21869" xr:uid="{00000000-0005-0000-0000-0000C7390000}"/>
    <cellStyle name="Normal 35 15" xfId="21870" xr:uid="{00000000-0005-0000-0000-0000C8390000}"/>
    <cellStyle name="Normal 35 16" xfId="21871" xr:uid="{00000000-0005-0000-0000-0000C9390000}"/>
    <cellStyle name="Normal 35 2" xfId="5474" xr:uid="{00000000-0005-0000-0000-0000CA390000}"/>
    <cellStyle name="Normal 35 2 2" xfId="5475" xr:uid="{00000000-0005-0000-0000-0000CB390000}"/>
    <cellStyle name="Normal 35 2 2 2" xfId="5476" xr:uid="{00000000-0005-0000-0000-0000CC390000}"/>
    <cellStyle name="Normal 35 2 2 2 2" xfId="5477" xr:uid="{00000000-0005-0000-0000-0000CD390000}"/>
    <cellStyle name="Normal 35 2 2 2 3" xfId="5478" xr:uid="{00000000-0005-0000-0000-0000CE390000}"/>
    <cellStyle name="Normal 35 2 2 3" xfId="5479" xr:uid="{00000000-0005-0000-0000-0000CF390000}"/>
    <cellStyle name="Normal 35 2 2 3 2" xfId="5480" xr:uid="{00000000-0005-0000-0000-0000D0390000}"/>
    <cellStyle name="Normal 35 2 2 3 3" xfId="5481" xr:uid="{00000000-0005-0000-0000-0000D1390000}"/>
    <cellStyle name="Normal 35 2 2 4" xfId="5482" xr:uid="{00000000-0005-0000-0000-0000D2390000}"/>
    <cellStyle name="Normal 35 2 2 4 2" xfId="5483" xr:uid="{00000000-0005-0000-0000-0000D3390000}"/>
    <cellStyle name="Normal 35 2 2 4 3" xfId="5484" xr:uid="{00000000-0005-0000-0000-0000D4390000}"/>
    <cellStyle name="Normal 35 2 2 5" xfId="5485" xr:uid="{00000000-0005-0000-0000-0000D5390000}"/>
    <cellStyle name="Normal 35 2 2 6" xfId="5486" xr:uid="{00000000-0005-0000-0000-0000D6390000}"/>
    <cellStyle name="Normal 35 2 2 7" xfId="5487" xr:uid="{00000000-0005-0000-0000-0000D7390000}"/>
    <cellStyle name="Normal 35 2 3" xfId="5488" xr:uid="{00000000-0005-0000-0000-0000D8390000}"/>
    <cellStyle name="Normal 35 2 3 2" xfId="5489" xr:uid="{00000000-0005-0000-0000-0000D9390000}"/>
    <cellStyle name="Normal 35 2 3 3" xfId="5490" xr:uid="{00000000-0005-0000-0000-0000DA390000}"/>
    <cellStyle name="Normal 35 2 4" xfId="5491" xr:uid="{00000000-0005-0000-0000-0000DB390000}"/>
    <cellStyle name="Normal 35 2 4 2" xfId="5492" xr:uid="{00000000-0005-0000-0000-0000DC390000}"/>
    <cellStyle name="Normal 35 2 4 3" xfId="5493" xr:uid="{00000000-0005-0000-0000-0000DD390000}"/>
    <cellStyle name="Normal 35 2 5" xfId="5494" xr:uid="{00000000-0005-0000-0000-0000DE390000}"/>
    <cellStyle name="Normal 35 2 5 2" xfId="5495" xr:uid="{00000000-0005-0000-0000-0000DF390000}"/>
    <cellStyle name="Normal 35 2 5 3" xfId="5496" xr:uid="{00000000-0005-0000-0000-0000E0390000}"/>
    <cellStyle name="Normal 35 2 6" xfId="5497" xr:uid="{00000000-0005-0000-0000-0000E1390000}"/>
    <cellStyle name="Normal 35 2 7" xfId="5498" xr:uid="{00000000-0005-0000-0000-0000E2390000}"/>
    <cellStyle name="Normal 35 2 8" xfId="5499" xr:uid="{00000000-0005-0000-0000-0000E3390000}"/>
    <cellStyle name="Normal 35 3" xfId="5500" xr:uid="{00000000-0005-0000-0000-0000E4390000}"/>
    <cellStyle name="Normal 35 3 2" xfId="5501" xr:uid="{00000000-0005-0000-0000-0000E5390000}"/>
    <cellStyle name="Normal 35 3 2 2" xfId="5502" xr:uid="{00000000-0005-0000-0000-0000E6390000}"/>
    <cellStyle name="Normal 35 3 2 3" xfId="5503" xr:uid="{00000000-0005-0000-0000-0000E7390000}"/>
    <cellStyle name="Normal 35 3 3" xfId="5504" xr:uid="{00000000-0005-0000-0000-0000E8390000}"/>
    <cellStyle name="Normal 35 3 3 2" xfId="5505" xr:uid="{00000000-0005-0000-0000-0000E9390000}"/>
    <cellStyle name="Normal 35 3 3 3" xfId="5506" xr:uid="{00000000-0005-0000-0000-0000EA390000}"/>
    <cellStyle name="Normal 35 3 4" xfId="5507" xr:uid="{00000000-0005-0000-0000-0000EB390000}"/>
    <cellStyle name="Normal 35 3 4 2" xfId="5508" xr:uid="{00000000-0005-0000-0000-0000EC390000}"/>
    <cellStyle name="Normal 35 3 4 3" xfId="5509" xr:uid="{00000000-0005-0000-0000-0000ED390000}"/>
    <cellStyle name="Normal 35 3 5" xfId="5510" xr:uid="{00000000-0005-0000-0000-0000EE390000}"/>
    <cellStyle name="Normal 35 3 6" xfId="5511" xr:uid="{00000000-0005-0000-0000-0000EF390000}"/>
    <cellStyle name="Normal 35 3 7" xfId="5512" xr:uid="{00000000-0005-0000-0000-0000F0390000}"/>
    <cellStyle name="Normal 35 4" xfId="5513" xr:uid="{00000000-0005-0000-0000-0000F1390000}"/>
    <cellStyle name="Normal 35 4 2" xfId="5514" xr:uid="{00000000-0005-0000-0000-0000F2390000}"/>
    <cellStyle name="Normal 35 4 3" xfId="5515" xr:uid="{00000000-0005-0000-0000-0000F3390000}"/>
    <cellStyle name="Normal 35 5" xfId="5516" xr:uid="{00000000-0005-0000-0000-0000F4390000}"/>
    <cellStyle name="Normal 35 5 2" xfId="5517" xr:uid="{00000000-0005-0000-0000-0000F5390000}"/>
    <cellStyle name="Normal 35 5 3" xfId="5518" xr:uid="{00000000-0005-0000-0000-0000F6390000}"/>
    <cellStyle name="Normal 35 6" xfId="5519" xr:uid="{00000000-0005-0000-0000-0000F7390000}"/>
    <cellStyle name="Normal 35 6 2" xfId="5520" xr:uid="{00000000-0005-0000-0000-0000F8390000}"/>
    <cellStyle name="Normal 35 6 3" xfId="5521" xr:uid="{00000000-0005-0000-0000-0000F9390000}"/>
    <cellStyle name="Normal 35 7" xfId="5522" xr:uid="{00000000-0005-0000-0000-0000FA390000}"/>
    <cellStyle name="Normal 35 7 2" xfId="5523" xr:uid="{00000000-0005-0000-0000-0000FB390000}"/>
    <cellStyle name="Normal 35 7 3" xfId="5524" xr:uid="{00000000-0005-0000-0000-0000FC390000}"/>
    <cellStyle name="Normal 35 8" xfId="5525" xr:uid="{00000000-0005-0000-0000-0000FD390000}"/>
    <cellStyle name="Normal 35 9" xfId="5526" xr:uid="{00000000-0005-0000-0000-0000FE390000}"/>
    <cellStyle name="Normal 35_ตามหนี้" xfId="5527" xr:uid="{00000000-0005-0000-0000-0000FF390000}"/>
    <cellStyle name="Normal 36" xfId="1563" xr:uid="{00000000-0005-0000-0000-0000003A0000}"/>
    <cellStyle name="Normal 36 10" xfId="5528" xr:uid="{00000000-0005-0000-0000-0000013A0000}"/>
    <cellStyle name="Normal 36 11" xfId="5529" xr:uid="{00000000-0005-0000-0000-0000023A0000}"/>
    <cellStyle name="Normal 36 12" xfId="21872" xr:uid="{00000000-0005-0000-0000-0000033A0000}"/>
    <cellStyle name="Normal 36 13" xfId="21873" xr:uid="{00000000-0005-0000-0000-0000043A0000}"/>
    <cellStyle name="Normal 36 14" xfId="21874" xr:uid="{00000000-0005-0000-0000-0000053A0000}"/>
    <cellStyle name="Normal 36 15" xfId="21875" xr:uid="{00000000-0005-0000-0000-0000063A0000}"/>
    <cellStyle name="Normal 36 16" xfId="21876" xr:uid="{00000000-0005-0000-0000-0000073A0000}"/>
    <cellStyle name="Normal 36 2" xfId="5530" xr:uid="{00000000-0005-0000-0000-0000083A0000}"/>
    <cellStyle name="Normal 36 2 2" xfId="5531" xr:uid="{00000000-0005-0000-0000-0000093A0000}"/>
    <cellStyle name="Normal 36 2 2 2" xfId="5532" xr:uid="{00000000-0005-0000-0000-00000A3A0000}"/>
    <cellStyle name="Normal 36 2 2 2 2" xfId="5533" xr:uid="{00000000-0005-0000-0000-00000B3A0000}"/>
    <cellStyle name="Normal 36 2 2 2 3" xfId="5534" xr:uid="{00000000-0005-0000-0000-00000C3A0000}"/>
    <cellStyle name="Normal 36 2 2 3" xfId="5535" xr:uid="{00000000-0005-0000-0000-00000D3A0000}"/>
    <cellStyle name="Normal 36 2 2 3 2" xfId="5536" xr:uid="{00000000-0005-0000-0000-00000E3A0000}"/>
    <cellStyle name="Normal 36 2 2 3 3" xfId="5537" xr:uid="{00000000-0005-0000-0000-00000F3A0000}"/>
    <cellStyle name="Normal 36 2 2 4" xfId="5538" xr:uid="{00000000-0005-0000-0000-0000103A0000}"/>
    <cellStyle name="Normal 36 2 2 4 2" xfId="5539" xr:uid="{00000000-0005-0000-0000-0000113A0000}"/>
    <cellStyle name="Normal 36 2 2 4 3" xfId="5540" xr:uid="{00000000-0005-0000-0000-0000123A0000}"/>
    <cellStyle name="Normal 36 2 2 5" xfId="5541" xr:uid="{00000000-0005-0000-0000-0000133A0000}"/>
    <cellStyle name="Normal 36 2 2 6" xfId="5542" xr:uid="{00000000-0005-0000-0000-0000143A0000}"/>
    <cellStyle name="Normal 36 2 2 7" xfId="5543" xr:uid="{00000000-0005-0000-0000-0000153A0000}"/>
    <cellStyle name="Normal 36 2 3" xfId="5544" xr:uid="{00000000-0005-0000-0000-0000163A0000}"/>
    <cellStyle name="Normal 36 2 3 2" xfId="5545" xr:uid="{00000000-0005-0000-0000-0000173A0000}"/>
    <cellStyle name="Normal 36 2 3 3" xfId="5546" xr:uid="{00000000-0005-0000-0000-0000183A0000}"/>
    <cellStyle name="Normal 36 2 4" xfId="5547" xr:uid="{00000000-0005-0000-0000-0000193A0000}"/>
    <cellStyle name="Normal 36 2 4 2" xfId="5548" xr:uid="{00000000-0005-0000-0000-00001A3A0000}"/>
    <cellStyle name="Normal 36 2 4 3" xfId="5549" xr:uid="{00000000-0005-0000-0000-00001B3A0000}"/>
    <cellStyle name="Normal 36 2 5" xfId="5550" xr:uid="{00000000-0005-0000-0000-00001C3A0000}"/>
    <cellStyle name="Normal 36 2 5 2" xfId="5551" xr:uid="{00000000-0005-0000-0000-00001D3A0000}"/>
    <cellStyle name="Normal 36 2 5 3" xfId="5552" xr:uid="{00000000-0005-0000-0000-00001E3A0000}"/>
    <cellStyle name="Normal 36 2 6" xfId="5553" xr:uid="{00000000-0005-0000-0000-00001F3A0000}"/>
    <cellStyle name="Normal 36 2 7" xfId="5554" xr:uid="{00000000-0005-0000-0000-0000203A0000}"/>
    <cellStyle name="Normal 36 2 8" xfId="5555" xr:uid="{00000000-0005-0000-0000-0000213A0000}"/>
    <cellStyle name="Normal 36 3" xfId="5556" xr:uid="{00000000-0005-0000-0000-0000223A0000}"/>
    <cellStyle name="Normal 36 3 2" xfId="5557" xr:uid="{00000000-0005-0000-0000-0000233A0000}"/>
    <cellStyle name="Normal 36 3 2 2" xfId="5558" xr:uid="{00000000-0005-0000-0000-0000243A0000}"/>
    <cellStyle name="Normal 36 3 2 3" xfId="5559" xr:uid="{00000000-0005-0000-0000-0000253A0000}"/>
    <cellStyle name="Normal 36 3 3" xfId="5560" xr:uid="{00000000-0005-0000-0000-0000263A0000}"/>
    <cellStyle name="Normal 36 3 3 2" xfId="5561" xr:uid="{00000000-0005-0000-0000-0000273A0000}"/>
    <cellStyle name="Normal 36 3 3 3" xfId="5562" xr:uid="{00000000-0005-0000-0000-0000283A0000}"/>
    <cellStyle name="Normal 36 3 4" xfId="5563" xr:uid="{00000000-0005-0000-0000-0000293A0000}"/>
    <cellStyle name="Normal 36 3 4 2" xfId="5564" xr:uid="{00000000-0005-0000-0000-00002A3A0000}"/>
    <cellStyle name="Normal 36 3 4 3" xfId="5565" xr:uid="{00000000-0005-0000-0000-00002B3A0000}"/>
    <cellStyle name="Normal 36 3 5" xfId="5566" xr:uid="{00000000-0005-0000-0000-00002C3A0000}"/>
    <cellStyle name="Normal 36 3 6" xfId="5567" xr:uid="{00000000-0005-0000-0000-00002D3A0000}"/>
    <cellStyle name="Normal 36 3 7" xfId="5568" xr:uid="{00000000-0005-0000-0000-00002E3A0000}"/>
    <cellStyle name="Normal 36 4" xfId="5569" xr:uid="{00000000-0005-0000-0000-00002F3A0000}"/>
    <cellStyle name="Normal 36 4 2" xfId="5570" xr:uid="{00000000-0005-0000-0000-0000303A0000}"/>
    <cellStyle name="Normal 36 4 3" xfId="5571" xr:uid="{00000000-0005-0000-0000-0000313A0000}"/>
    <cellStyle name="Normal 36 5" xfId="5572" xr:uid="{00000000-0005-0000-0000-0000323A0000}"/>
    <cellStyle name="Normal 36 5 2" xfId="5573" xr:uid="{00000000-0005-0000-0000-0000333A0000}"/>
    <cellStyle name="Normal 36 5 3" xfId="5574" xr:uid="{00000000-0005-0000-0000-0000343A0000}"/>
    <cellStyle name="Normal 36 6" xfId="5575" xr:uid="{00000000-0005-0000-0000-0000353A0000}"/>
    <cellStyle name="Normal 36 6 2" xfId="5576" xr:uid="{00000000-0005-0000-0000-0000363A0000}"/>
    <cellStyle name="Normal 36 6 3" xfId="5577" xr:uid="{00000000-0005-0000-0000-0000373A0000}"/>
    <cellStyle name="Normal 36 7" xfId="5578" xr:uid="{00000000-0005-0000-0000-0000383A0000}"/>
    <cellStyle name="Normal 36 7 2" xfId="5579" xr:uid="{00000000-0005-0000-0000-0000393A0000}"/>
    <cellStyle name="Normal 36 7 3" xfId="5580" xr:uid="{00000000-0005-0000-0000-00003A3A0000}"/>
    <cellStyle name="Normal 36 8" xfId="5581" xr:uid="{00000000-0005-0000-0000-00003B3A0000}"/>
    <cellStyle name="Normal 36 9" xfId="5582" xr:uid="{00000000-0005-0000-0000-00003C3A0000}"/>
    <cellStyle name="Normal 36_ตามหนี้" xfId="5583" xr:uid="{00000000-0005-0000-0000-00003D3A0000}"/>
    <cellStyle name="Normal 37" xfId="1564" xr:uid="{00000000-0005-0000-0000-00003E3A0000}"/>
    <cellStyle name="Normal 37 10" xfId="5584" xr:uid="{00000000-0005-0000-0000-00003F3A0000}"/>
    <cellStyle name="Normal 37 11" xfId="21877" xr:uid="{00000000-0005-0000-0000-0000403A0000}"/>
    <cellStyle name="Normal 37 12" xfId="21878" xr:uid="{00000000-0005-0000-0000-0000413A0000}"/>
    <cellStyle name="Normal 37 13" xfId="21879" xr:uid="{00000000-0005-0000-0000-0000423A0000}"/>
    <cellStyle name="Normal 37 14" xfId="21880" xr:uid="{00000000-0005-0000-0000-0000433A0000}"/>
    <cellStyle name="Normal 37 15" xfId="21881" xr:uid="{00000000-0005-0000-0000-0000443A0000}"/>
    <cellStyle name="Normal 37 16" xfId="21882" xr:uid="{00000000-0005-0000-0000-0000453A0000}"/>
    <cellStyle name="Normal 37 2" xfId="5585" xr:uid="{00000000-0005-0000-0000-0000463A0000}"/>
    <cellStyle name="Normal 37 2 2" xfId="5586" xr:uid="{00000000-0005-0000-0000-0000473A0000}"/>
    <cellStyle name="Normal 37 2 2 2" xfId="5587" xr:uid="{00000000-0005-0000-0000-0000483A0000}"/>
    <cellStyle name="Normal 37 2 2 2 2" xfId="5588" xr:uid="{00000000-0005-0000-0000-0000493A0000}"/>
    <cellStyle name="Normal 37 2 2 2 3" xfId="5589" xr:uid="{00000000-0005-0000-0000-00004A3A0000}"/>
    <cellStyle name="Normal 37 2 2 3" xfId="5590" xr:uid="{00000000-0005-0000-0000-00004B3A0000}"/>
    <cellStyle name="Normal 37 2 2 3 2" xfId="5591" xr:uid="{00000000-0005-0000-0000-00004C3A0000}"/>
    <cellStyle name="Normal 37 2 2 3 3" xfId="5592" xr:uid="{00000000-0005-0000-0000-00004D3A0000}"/>
    <cellStyle name="Normal 37 2 2 4" xfId="5593" xr:uid="{00000000-0005-0000-0000-00004E3A0000}"/>
    <cellStyle name="Normal 37 2 2 4 2" xfId="5594" xr:uid="{00000000-0005-0000-0000-00004F3A0000}"/>
    <cellStyle name="Normal 37 2 2 4 3" xfId="5595" xr:uid="{00000000-0005-0000-0000-0000503A0000}"/>
    <cellStyle name="Normal 37 2 2 5" xfId="5596" xr:uid="{00000000-0005-0000-0000-0000513A0000}"/>
    <cellStyle name="Normal 37 2 2 6" xfId="5597" xr:uid="{00000000-0005-0000-0000-0000523A0000}"/>
    <cellStyle name="Normal 37 2 2 7" xfId="5598" xr:uid="{00000000-0005-0000-0000-0000533A0000}"/>
    <cellStyle name="Normal 37 2 3" xfId="5599" xr:uid="{00000000-0005-0000-0000-0000543A0000}"/>
    <cellStyle name="Normal 37 2 3 2" xfId="5600" xr:uid="{00000000-0005-0000-0000-0000553A0000}"/>
    <cellStyle name="Normal 37 2 3 3" xfId="5601" xr:uid="{00000000-0005-0000-0000-0000563A0000}"/>
    <cellStyle name="Normal 37 2 4" xfId="5602" xr:uid="{00000000-0005-0000-0000-0000573A0000}"/>
    <cellStyle name="Normal 37 2 4 2" xfId="5603" xr:uid="{00000000-0005-0000-0000-0000583A0000}"/>
    <cellStyle name="Normal 37 2 4 3" xfId="5604" xr:uid="{00000000-0005-0000-0000-0000593A0000}"/>
    <cellStyle name="Normal 37 2 5" xfId="5605" xr:uid="{00000000-0005-0000-0000-00005A3A0000}"/>
    <cellStyle name="Normal 37 2 5 2" xfId="5606" xr:uid="{00000000-0005-0000-0000-00005B3A0000}"/>
    <cellStyle name="Normal 37 2 5 3" xfId="5607" xr:uid="{00000000-0005-0000-0000-00005C3A0000}"/>
    <cellStyle name="Normal 37 2 6" xfId="5608" xr:uid="{00000000-0005-0000-0000-00005D3A0000}"/>
    <cellStyle name="Normal 37 2 7" xfId="5609" xr:uid="{00000000-0005-0000-0000-00005E3A0000}"/>
    <cellStyle name="Normal 37 2 8" xfId="5610" xr:uid="{00000000-0005-0000-0000-00005F3A0000}"/>
    <cellStyle name="Normal 37 3" xfId="5611" xr:uid="{00000000-0005-0000-0000-0000603A0000}"/>
    <cellStyle name="Normal 37 3 2" xfId="5612" xr:uid="{00000000-0005-0000-0000-0000613A0000}"/>
    <cellStyle name="Normal 37 3 2 2" xfId="5613" xr:uid="{00000000-0005-0000-0000-0000623A0000}"/>
    <cellStyle name="Normal 37 3 2 3" xfId="5614" xr:uid="{00000000-0005-0000-0000-0000633A0000}"/>
    <cellStyle name="Normal 37 3 3" xfId="5615" xr:uid="{00000000-0005-0000-0000-0000643A0000}"/>
    <cellStyle name="Normal 37 3 3 2" xfId="5616" xr:uid="{00000000-0005-0000-0000-0000653A0000}"/>
    <cellStyle name="Normal 37 3 3 3" xfId="5617" xr:uid="{00000000-0005-0000-0000-0000663A0000}"/>
    <cellStyle name="Normal 37 3 4" xfId="5618" xr:uid="{00000000-0005-0000-0000-0000673A0000}"/>
    <cellStyle name="Normal 37 3 4 2" xfId="5619" xr:uid="{00000000-0005-0000-0000-0000683A0000}"/>
    <cellStyle name="Normal 37 3 4 3" xfId="5620" xr:uid="{00000000-0005-0000-0000-0000693A0000}"/>
    <cellStyle name="Normal 37 3 5" xfId="5621" xr:uid="{00000000-0005-0000-0000-00006A3A0000}"/>
    <cellStyle name="Normal 37 3 6" xfId="5622" xr:uid="{00000000-0005-0000-0000-00006B3A0000}"/>
    <cellStyle name="Normal 37 3 7" xfId="5623" xr:uid="{00000000-0005-0000-0000-00006C3A0000}"/>
    <cellStyle name="Normal 37 4" xfId="5624" xr:uid="{00000000-0005-0000-0000-00006D3A0000}"/>
    <cellStyle name="Normal 37 4 2" xfId="5625" xr:uid="{00000000-0005-0000-0000-00006E3A0000}"/>
    <cellStyle name="Normal 37 4 3" xfId="5626" xr:uid="{00000000-0005-0000-0000-00006F3A0000}"/>
    <cellStyle name="Normal 37 5" xfId="5627" xr:uid="{00000000-0005-0000-0000-0000703A0000}"/>
    <cellStyle name="Normal 37 5 2" xfId="5628" xr:uid="{00000000-0005-0000-0000-0000713A0000}"/>
    <cellStyle name="Normal 37 5 3" xfId="5629" xr:uid="{00000000-0005-0000-0000-0000723A0000}"/>
    <cellStyle name="Normal 37 6" xfId="5630" xr:uid="{00000000-0005-0000-0000-0000733A0000}"/>
    <cellStyle name="Normal 37 6 2" xfId="5631" xr:uid="{00000000-0005-0000-0000-0000743A0000}"/>
    <cellStyle name="Normal 37 6 3" xfId="5632" xr:uid="{00000000-0005-0000-0000-0000753A0000}"/>
    <cellStyle name="Normal 37 7" xfId="5633" xr:uid="{00000000-0005-0000-0000-0000763A0000}"/>
    <cellStyle name="Normal 37 7 2" xfId="5634" xr:uid="{00000000-0005-0000-0000-0000773A0000}"/>
    <cellStyle name="Normal 37 7 3" xfId="5635" xr:uid="{00000000-0005-0000-0000-0000783A0000}"/>
    <cellStyle name="Normal 37 8" xfId="5636" xr:uid="{00000000-0005-0000-0000-0000793A0000}"/>
    <cellStyle name="Normal 37 9" xfId="5637" xr:uid="{00000000-0005-0000-0000-00007A3A0000}"/>
    <cellStyle name="Normal 37_ตามหนี้" xfId="5638" xr:uid="{00000000-0005-0000-0000-00007B3A0000}"/>
    <cellStyle name="Normal 38" xfId="1565" xr:uid="{00000000-0005-0000-0000-00007C3A0000}"/>
    <cellStyle name="Normal 38 10" xfId="5639" xr:uid="{00000000-0005-0000-0000-00007D3A0000}"/>
    <cellStyle name="Normal 38 11" xfId="21883" xr:uid="{00000000-0005-0000-0000-00007E3A0000}"/>
    <cellStyle name="Normal 38 12" xfId="21884" xr:uid="{00000000-0005-0000-0000-00007F3A0000}"/>
    <cellStyle name="Normal 38 13" xfId="21885" xr:uid="{00000000-0005-0000-0000-0000803A0000}"/>
    <cellStyle name="Normal 38 14" xfId="21886" xr:uid="{00000000-0005-0000-0000-0000813A0000}"/>
    <cellStyle name="Normal 38 15" xfId="21887" xr:uid="{00000000-0005-0000-0000-0000823A0000}"/>
    <cellStyle name="Normal 38 16" xfId="21888" xr:uid="{00000000-0005-0000-0000-0000833A0000}"/>
    <cellStyle name="Normal 38 2" xfId="5640" xr:uid="{00000000-0005-0000-0000-0000843A0000}"/>
    <cellStyle name="Normal 38 2 2" xfId="5641" xr:uid="{00000000-0005-0000-0000-0000853A0000}"/>
    <cellStyle name="Normal 38 2 2 2" xfId="5642" xr:uid="{00000000-0005-0000-0000-0000863A0000}"/>
    <cellStyle name="Normal 38 2 2 2 2" xfId="5643" xr:uid="{00000000-0005-0000-0000-0000873A0000}"/>
    <cellStyle name="Normal 38 2 2 2 3" xfId="5644" xr:uid="{00000000-0005-0000-0000-0000883A0000}"/>
    <cellStyle name="Normal 38 2 2 3" xfId="5645" xr:uid="{00000000-0005-0000-0000-0000893A0000}"/>
    <cellStyle name="Normal 38 2 2 3 2" xfId="5646" xr:uid="{00000000-0005-0000-0000-00008A3A0000}"/>
    <cellStyle name="Normal 38 2 2 3 3" xfId="5647" xr:uid="{00000000-0005-0000-0000-00008B3A0000}"/>
    <cellStyle name="Normal 38 2 2 4" xfId="5648" xr:uid="{00000000-0005-0000-0000-00008C3A0000}"/>
    <cellStyle name="Normal 38 2 2 4 2" xfId="5649" xr:uid="{00000000-0005-0000-0000-00008D3A0000}"/>
    <cellStyle name="Normal 38 2 2 4 3" xfId="5650" xr:uid="{00000000-0005-0000-0000-00008E3A0000}"/>
    <cellStyle name="Normal 38 2 2 5" xfId="5651" xr:uid="{00000000-0005-0000-0000-00008F3A0000}"/>
    <cellStyle name="Normal 38 2 2 6" xfId="5652" xr:uid="{00000000-0005-0000-0000-0000903A0000}"/>
    <cellStyle name="Normal 38 2 2 7" xfId="5653" xr:uid="{00000000-0005-0000-0000-0000913A0000}"/>
    <cellStyle name="Normal 38 2 3" xfId="5654" xr:uid="{00000000-0005-0000-0000-0000923A0000}"/>
    <cellStyle name="Normal 38 2 3 2" xfId="5655" xr:uid="{00000000-0005-0000-0000-0000933A0000}"/>
    <cellStyle name="Normal 38 2 3 3" xfId="5656" xr:uid="{00000000-0005-0000-0000-0000943A0000}"/>
    <cellStyle name="Normal 38 2 4" xfId="5657" xr:uid="{00000000-0005-0000-0000-0000953A0000}"/>
    <cellStyle name="Normal 38 2 4 2" xfId="5658" xr:uid="{00000000-0005-0000-0000-0000963A0000}"/>
    <cellStyle name="Normal 38 2 4 3" xfId="5659" xr:uid="{00000000-0005-0000-0000-0000973A0000}"/>
    <cellStyle name="Normal 38 2 5" xfId="5660" xr:uid="{00000000-0005-0000-0000-0000983A0000}"/>
    <cellStyle name="Normal 38 2 5 2" xfId="5661" xr:uid="{00000000-0005-0000-0000-0000993A0000}"/>
    <cellStyle name="Normal 38 2 5 3" xfId="5662" xr:uid="{00000000-0005-0000-0000-00009A3A0000}"/>
    <cellStyle name="Normal 38 2 6" xfId="5663" xr:uid="{00000000-0005-0000-0000-00009B3A0000}"/>
    <cellStyle name="Normal 38 2 7" xfId="5664" xr:uid="{00000000-0005-0000-0000-00009C3A0000}"/>
    <cellStyle name="Normal 38 2 8" xfId="5665" xr:uid="{00000000-0005-0000-0000-00009D3A0000}"/>
    <cellStyle name="Normal 38 2 9" xfId="5666" xr:uid="{00000000-0005-0000-0000-00009E3A0000}"/>
    <cellStyle name="Normal 38 3" xfId="5667" xr:uid="{00000000-0005-0000-0000-00009F3A0000}"/>
    <cellStyle name="Normal 38 3 2" xfId="5668" xr:uid="{00000000-0005-0000-0000-0000A03A0000}"/>
    <cellStyle name="Normal 38 3 2 2" xfId="5669" xr:uid="{00000000-0005-0000-0000-0000A13A0000}"/>
    <cellStyle name="Normal 38 3 2 3" xfId="5670" xr:uid="{00000000-0005-0000-0000-0000A23A0000}"/>
    <cellStyle name="Normal 38 3 3" xfId="5671" xr:uid="{00000000-0005-0000-0000-0000A33A0000}"/>
    <cellStyle name="Normal 38 3 3 2" xfId="5672" xr:uid="{00000000-0005-0000-0000-0000A43A0000}"/>
    <cellStyle name="Normal 38 3 3 3" xfId="5673" xr:uid="{00000000-0005-0000-0000-0000A53A0000}"/>
    <cellStyle name="Normal 38 3 4" xfId="5674" xr:uid="{00000000-0005-0000-0000-0000A63A0000}"/>
    <cellStyle name="Normal 38 3 4 2" xfId="5675" xr:uid="{00000000-0005-0000-0000-0000A73A0000}"/>
    <cellStyle name="Normal 38 3 4 3" xfId="5676" xr:uid="{00000000-0005-0000-0000-0000A83A0000}"/>
    <cellStyle name="Normal 38 3 5" xfId="5677" xr:uid="{00000000-0005-0000-0000-0000A93A0000}"/>
    <cellStyle name="Normal 38 3 6" xfId="5678" xr:uid="{00000000-0005-0000-0000-0000AA3A0000}"/>
    <cellStyle name="Normal 38 3 7" xfId="5679" xr:uid="{00000000-0005-0000-0000-0000AB3A0000}"/>
    <cellStyle name="Normal 38 4" xfId="5680" xr:uid="{00000000-0005-0000-0000-0000AC3A0000}"/>
    <cellStyle name="Normal 38 4 2" xfId="5681" xr:uid="{00000000-0005-0000-0000-0000AD3A0000}"/>
    <cellStyle name="Normal 38 4 3" xfId="5682" xr:uid="{00000000-0005-0000-0000-0000AE3A0000}"/>
    <cellStyle name="Normal 38 5" xfId="5683" xr:uid="{00000000-0005-0000-0000-0000AF3A0000}"/>
    <cellStyle name="Normal 38 5 2" xfId="5684" xr:uid="{00000000-0005-0000-0000-0000B03A0000}"/>
    <cellStyle name="Normal 38 5 3" xfId="5685" xr:uid="{00000000-0005-0000-0000-0000B13A0000}"/>
    <cellStyle name="Normal 38 6" xfId="5686" xr:uid="{00000000-0005-0000-0000-0000B23A0000}"/>
    <cellStyle name="Normal 38 6 2" xfId="5687" xr:uid="{00000000-0005-0000-0000-0000B33A0000}"/>
    <cellStyle name="Normal 38 6 3" xfId="5688" xr:uid="{00000000-0005-0000-0000-0000B43A0000}"/>
    <cellStyle name="Normal 38 7" xfId="5689" xr:uid="{00000000-0005-0000-0000-0000B53A0000}"/>
    <cellStyle name="Normal 38 7 2" xfId="5690" xr:uid="{00000000-0005-0000-0000-0000B63A0000}"/>
    <cellStyle name="Normal 38 7 3" xfId="5691" xr:uid="{00000000-0005-0000-0000-0000B73A0000}"/>
    <cellStyle name="Normal 38 8" xfId="5692" xr:uid="{00000000-0005-0000-0000-0000B83A0000}"/>
    <cellStyle name="Normal 38 9" xfId="5693" xr:uid="{00000000-0005-0000-0000-0000B93A0000}"/>
    <cellStyle name="Normal 38_ตามหนี้" xfId="5694" xr:uid="{00000000-0005-0000-0000-0000BA3A0000}"/>
    <cellStyle name="Normal 39" xfId="1566" xr:uid="{00000000-0005-0000-0000-0000BB3A0000}"/>
    <cellStyle name="Normal 39 10" xfId="5695" xr:uid="{00000000-0005-0000-0000-0000BC3A0000}"/>
    <cellStyle name="Normal 39 11" xfId="21889" xr:uid="{00000000-0005-0000-0000-0000BD3A0000}"/>
    <cellStyle name="Normal 39 12" xfId="21890" xr:uid="{00000000-0005-0000-0000-0000BE3A0000}"/>
    <cellStyle name="Normal 39 13" xfId="21891" xr:uid="{00000000-0005-0000-0000-0000BF3A0000}"/>
    <cellStyle name="Normal 39 14" xfId="21892" xr:uid="{00000000-0005-0000-0000-0000C03A0000}"/>
    <cellStyle name="Normal 39 15" xfId="21893" xr:uid="{00000000-0005-0000-0000-0000C13A0000}"/>
    <cellStyle name="Normal 39 16" xfId="21894" xr:uid="{00000000-0005-0000-0000-0000C23A0000}"/>
    <cellStyle name="Normal 39 2" xfId="5696" xr:uid="{00000000-0005-0000-0000-0000C33A0000}"/>
    <cellStyle name="Normal 39 2 2" xfId="5697" xr:uid="{00000000-0005-0000-0000-0000C43A0000}"/>
    <cellStyle name="Normal 39 2 2 2" xfId="5698" xr:uid="{00000000-0005-0000-0000-0000C53A0000}"/>
    <cellStyle name="Normal 39 2 2 2 2" xfId="5699" xr:uid="{00000000-0005-0000-0000-0000C63A0000}"/>
    <cellStyle name="Normal 39 2 2 2 3" xfId="5700" xr:uid="{00000000-0005-0000-0000-0000C73A0000}"/>
    <cellStyle name="Normal 39 2 2 3" xfId="5701" xr:uid="{00000000-0005-0000-0000-0000C83A0000}"/>
    <cellStyle name="Normal 39 2 2 3 2" xfId="5702" xr:uid="{00000000-0005-0000-0000-0000C93A0000}"/>
    <cellStyle name="Normal 39 2 2 3 3" xfId="5703" xr:uid="{00000000-0005-0000-0000-0000CA3A0000}"/>
    <cellStyle name="Normal 39 2 2 4" xfId="5704" xr:uid="{00000000-0005-0000-0000-0000CB3A0000}"/>
    <cellStyle name="Normal 39 2 2 4 2" xfId="5705" xr:uid="{00000000-0005-0000-0000-0000CC3A0000}"/>
    <cellStyle name="Normal 39 2 2 4 3" xfId="5706" xr:uid="{00000000-0005-0000-0000-0000CD3A0000}"/>
    <cellStyle name="Normal 39 2 2 5" xfId="5707" xr:uid="{00000000-0005-0000-0000-0000CE3A0000}"/>
    <cellStyle name="Normal 39 2 2 6" xfId="5708" xr:uid="{00000000-0005-0000-0000-0000CF3A0000}"/>
    <cellStyle name="Normal 39 2 2 7" xfId="5709" xr:uid="{00000000-0005-0000-0000-0000D03A0000}"/>
    <cellStyle name="Normal 39 2 3" xfId="5710" xr:uid="{00000000-0005-0000-0000-0000D13A0000}"/>
    <cellStyle name="Normal 39 2 3 2" xfId="5711" xr:uid="{00000000-0005-0000-0000-0000D23A0000}"/>
    <cellStyle name="Normal 39 2 3 3" xfId="5712" xr:uid="{00000000-0005-0000-0000-0000D33A0000}"/>
    <cellStyle name="Normal 39 2 4" xfId="5713" xr:uid="{00000000-0005-0000-0000-0000D43A0000}"/>
    <cellStyle name="Normal 39 2 4 2" xfId="5714" xr:uid="{00000000-0005-0000-0000-0000D53A0000}"/>
    <cellStyle name="Normal 39 2 4 3" xfId="5715" xr:uid="{00000000-0005-0000-0000-0000D63A0000}"/>
    <cellStyle name="Normal 39 2 5" xfId="5716" xr:uid="{00000000-0005-0000-0000-0000D73A0000}"/>
    <cellStyle name="Normal 39 2 5 2" xfId="5717" xr:uid="{00000000-0005-0000-0000-0000D83A0000}"/>
    <cellStyle name="Normal 39 2 5 3" xfId="5718" xr:uid="{00000000-0005-0000-0000-0000D93A0000}"/>
    <cellStyle name="Normal 39 2 6" xfId="5719" xr:uid="{00000000-0005-0000-0000-0000DA3A0000}"/>
    <cellStyle name="Normal 39 2 7" xfId="5720" xr:uid="{00000000-0005-0000-0000-0000DB3A0000}"/>
    <cellStyle name="Normal 39 2 8" xfId="5721" xr:uid="{00000000-0005-0000-0000-0000DC3A0000}"/>
    <cellStyle name="Normal 39 3" xfId="5722" xr:uid="{00000000-0005-0000-0000-0000DD3A0000}"/>
    <cellStyle name="Normal 39 3 2" xfId="5723" xr:uid="{00000000-0005-0000-0000-0000DE3A0000}"/>
    <cellStyle name="Normal 39 3 2 2" xfId="5724" xr:uid="{00000000-0005-0000-0000-0000DF3A0000}"/>
    <cellStyle name="Normal 39 3 2 3" xfId="5725" xr:uid="{00000000-0005-0000-0000-0000E03A0000}"/>
    <cellStyle name="Normal 39 3 3" xfId="5726" xr:uid="{00000000-0005-0000-0000-0000E13A0000}"/>
    <cellStyle name="Normal 39 3 3 2" xfId="5727" xr:uid="{00000000-0005-0000-0000-0000E23A0000}"/>
    <cellStyle name="Normal 39 3 3 3" xfId="5728" xr:uid="{00000000-0005-0000-0000-0000E33A0000}"/>
    <cellStyle name="Normal 39 3 4" xfId="5729" xr:uid="{00000000-0005-0000-0000-0000E43A0000}"/>
    <cellStyle name="Normal 39 3 4 2" xfId="5730" xr:uid="{00000000-0005-0000-0000-0000E53A0000}"/>
    <cellStyle name="Normal 39 3 4 3" xfId="5731" xr:uid="{00000000-0005-0000-0000-0000E63A0000}"/>
    <cellStyle name="Normal 39 3 5" xfId="5732" xr:uid="{00000000-0005-0000-0000-0000E73A0000}"/>
    <cellStyle name="Normal 39 3 6" xfId="5733" xr:uid="{00000000-0005-0000-0000-0000E83A0000}"/>
    <cellStyle name="Normal 39 3 7" xfId="5734" xr:uid="{00000000-0005-0000-0000-0000E93A0000}"/>
    <cellStyle name="Normal 39 4" xfId="5735" xr:uid="{00000000-0005-0000-0000-0000EA3A0000}"/>
    <cellStyle name="Normal 39 4 2" xfId="5736" xr:uid="{00000000-0005-0000-0000-0000EB3A0000}"/>
    <cellStyle name="Normal 39 4 3" xfId="5737" xr:uid="{00000000-0005-0000-0000-0000EC3A0000}"/>
    <cellStyle name="Normal 39 5" xfId="5738" xr:uid="{00000000-0005-0000-0000-0000ED3A0000}"/>
    <cellStyle name="Normal 39 5 2" xfId="5739" xr:uid="{00000000-0005-0000-0000-0000EE3A0000}"/>
    <cellStyle name="Normal 39 5 3" xfId="5740" xr:uid="{00000000-0005-0000-0000-0000EF3A0000}"/>
    <cellStyle name="Normal 39 6" xfId="5741" xr:uid="{00000000-0005-0000-0000-0000F03A0000}"/>
    <cellStyle name="Normal 39 6 2" xfId="5742" xr:uid="{00000000-0005-0000-0000-0000F13A0000}"/>
    <cellStyle name="Normal 39 6 3" xfId="5743" xr:uid="{00000000-0005-0000-0000-0000F23A0000}"/>
    <cellStyle name="Normal 39 7" xfId="5744" xr:uid="{00000000-0005-0000-0000-0000F33A0000}"/>
    <cellStyle name="Normal 39 7 2" xfId="5745" xr:uid="{00000000-0005-0000-0000-0000F43A0000}"/>
    <cellStyle name="Normal 39 7 3" xfId="5746" xr:uid="{00000000-0005-0000-0000-0000F53A0000}"/>
    <cellStyle name="Normal 39 8" xfId="5747" xr:uid="{00000000-0005-0000-0000-0000F63A0000}"/>
    <cellStyle name="Normal 39 9" xfId="5748" xr:uid="{00000000-0005-0000-0000-0000F73A0000}"/>
    <cellStyle name="Normal 39_ตามหนี้" xfId="5749" xr:uid="{00000000-0005-0000-0000-0000F83A0000}"/>
    <cellStyle name="Normal 4" xfId="1567" xr:uid="{00000000-0005-0000-0000-0000F93A0000}"/>
    <cellStyle name="Normal 4 10" xfId="15737" xr:uid="{00000000-0005-0000-0000-0000FA3A0000}"/>
    <cellStyle name="Normal 4 11" xfId="15738" xr:uid="{00000000-0005-0000-0000-0000FB3A0000}"/>
    <cellStyle name="Normal 4 12" xfId="15739" xr:uid="{00000000-0005-0000-0000-0000FC3A0000}"/>
    <cellStyle name="Normal 4 13" xfId="21895" xr:uid="{00000000-0005-0000-0000-0000FD3A0000}"/>
    <cellStyle name="Normal 4 14" xfId="21896" xr:uid="{00000000-0005-0000-0000-0000FE3A0000}"/>
    <cellStyle name="Normal 4 15" xfId="21897" xr:uid="{00000000-0005-0000-0000-0000FF3A0000}"/>
    <cellStyle name="Normal 4 2" xfId="1568" xr:uid="{00000000-0005-0000-0000-0000003B0000}"/>
    <cellStyle name="Normal 4 2 10" xfId="15740" xr:uid="{00000000-0005-0000-0000-0000013B0000}"/>
    <cellStyle name="Normal 4 2 11" xfId="21898" xr:uid="{00000000-0005-0000-0000-0000023B0000}"/>
    <cellStyle name="Normal 4 2 12" xfId="21899" xr:uid="{00000000-0005-0000-0000-0000033B0000}"/>
    <cellStyle name="Normal 4 2 13" xfId="21900" xr:uid="{00000000-0005-0000-0000-0000043B0000}"/>
    <cellStyle name="Normal 4 2 2" xfId="1569" xr:uid="{00000000-0005-0000-0000-0000053B0000}"/>
    <cellStyle name="Normal 4 2 2 10" xfId="15741" xr:uid="{00000000-0005-0000-0000-0000063B0000}"/>
    <cellStyle name="Normal 4 2 2 2" xfId="1570" xr:uid="{00000000-0005-0000-0000-0000073B0000}"/>
    <cellStyle name="Normal 4 2 2 2 2" xfId="10244" xr:uid="{00000000-0005-0000-0000-0000083B0000}"/>
    <cellStyle name="Normal 4 2 2 2 2 2" xfId="10245" xr:uid="{00000000-0005-0000-0000-0000093B0000}"/>
    <cellStyle name="Normal 4 2 2 2 2 2 2" xfId="21901" xr:uid="{00000000-0005-0000-0000-00000A3B0000}"/>
    <cellStyle name="Normal 4 2 2 2 2 3" xfId="10246" xr:uid="{00000000-0005-0000-0000-00000B3B0000}"/>
    <cellStyle name="Normal 4 2 2 2 2 3 2" xfId="21902" xr:uid="{00000000-0005-0000-0000-00000C3B0000}"/>
    <cellStyle name="Normal 4 2 2 2 2 4" xfId="10247" xr:uid="{00000000-0005-0000-0000-00000D3B0000}"/>
    <cellStyle name="Normal 4 2 2 2 2 4 2" xfId="21903" xr:uid="{00000000-0005-0000-0000-00000E3B0000}"/>
    <cellStyle name="Normal 4 2 2 2 2 5" xfId="10248" xr:uid="{00000000-0005-0000-0000-00000F3B0000}"/>
    <cellStyle name="Normal 4 2 2 2 2 5 2" xfId="21904" xr:uid="{00000000-0005-0000-0000-0000103B0000}"/>
    <cellStyle name="Normal 4 2 2 2 2 6" xfId="21905" xr:uid="{00000000-0005-0000-0000-0000113B0000}"/>
    <cellStyle name="Normal 4 2 2 2 2 7" xfId="21906" xr:uid="{00000000-0005-0000-0000-0000123B0000}"/>
    <cellStyle name="Normal 4 2 2 2 2 8" xfId="21907" xr:uid="{00000000-0005-0000-0000-0000133B0000}"/>
    <cellStyle name="Normal 4 2 2 2 3" xfId="10249" xr:uid="{00000000-0005-0000-0000-0000143B0000}"/>
    <cellStyle name="Normal 4 2 2 2 3 2" xfId="21908" xr:uid="{00000000-0005-0000-0000-0000153B0000}"/>
    <cellStyle name="Normal 4 2 2 2 3 3" xfId="21909" xr:uid="{00000000-0005-0000-0000-0000163B0000}"/>
    <cellStyle name="Normal 4 2 2 2 3 4" xfId="21910" xr:uid="{00000000-0005-0000-0000-0000173B0000}"/>
    <cellStyle name="Normal 4 2 2 2 4" xfId="10250" xr:uid="{00000000-0005-0000-0000-0000183B0000}"/>
    <cellStyle name="Normal 4 2 2 2 4 2" xfId="21911" xr:uid="{00000000-0005-0000-0000-0000193B0000}"/>
    <cellStyle name="Normal 4 2 2 2 4 3" xfId="21912" xr:uid="{00000000-0005-0000-0000-00001A3B0000}"/>
    <cellStyle name="Normal 4 2 2 2 4 4" xfId="21913" xr:uid="{00000000-0005-0000-0000-00001B3B0000}"/>
    <cellStyle name="Normal 4 2 2 2 5" xfId="10251" xr:uid="{00000000-0005-0000-0000-00001C3B0000}"/>
    <cellStyle name="Normal 4 2 2 2 5 2" xfId="21914" xr:uid="{00000000-0005-0000-0000-00001D3B0000}"/>
    <cellStyle name="Normal 4 2 2 2 5 3" xfId="21915" xr:uid="{00000000-0005-0000-0000-00001E3B0000}"/>
    <cellStyle name="Normal 4 2 2 2 5 4" xfId="21916" xr:uid="{00000000-0005-0000-0000-00001F3B0000}"/>
    <cellStyle name="Normal 4 2 2 2 6" xfId="15742" xr:uid="{00000000-0005-0000-0000-0000203B0000}"/>
    <cellStyle name="Normal 4 2 2 2 7" xfId="15743" xr:uid="{00000000-0005-0000-0000-0000213B0000}"/>
    <cellStyle name="Normal 4 2 2 2 8" xfId="15744" xr:uid="{00000000-0005-0000-0000-0000223B0000}"/>
    <cellStyle name="Normal 4 2 2 2 9" xfId="15745" xr:uid="{00000000-0005-0000-0000-0000233B0000}"/>
    <cellStyle name="Normal 4 2 2 3" xfId="5750" xr:uid="{00000000-0005-0000-0000-0000243B0000}"/>
    <cellStyle name="Normal 4 2 2 3 2" xfId="5751" xr:uid="{00000000-0005-0000-0000-0000253B0000}"/>
    <cellStyle name="Normal 4 2 2 3 2 2" xfId="5752" xr:uid="{00000000-0005-0000-0000-0000263B0000}"/>
    <cellStyle name="Normal 4 2 2 3 2 2 2" xfId="5753" xr:uid="{00000000-0005-0000-0000-0000273B0000}"/>
    <cellStyle name="Normal 4 2 2 3 2 2 3" xfId="5754" xr:uid="{00000000-0005-0000-0000-0000283B0000}"/>
    <cellStyle name="Normal 4 2 2 3 2 3" xfId="5755" xr:uid="{00000000-0005-0000-0000-0000293B0000}"/>
    <cellStyle name="Normal 4 2 2 3 2 3 2" xfId="5756" xr:uid="{00000000-0005-0000-0000-00002A3B0000}"/>
    <cellStyle name="Normal 4 2 2 3 2 3 3" xfId="5757" xr:uid="{00000000-0005-0000-0000-00002B3B0000}"/>
    <cellStyle name="Normal 4 2 2 3 2 4" xfId="5758" xr:uid="{00000000-0005-0000-0000-00002C3B0000}"/>
    <cellStyle name="Normal 4 2 2 3 2 4 2" xfId="5759" xr:uid="{00000000-0005-0000-0000-00002D3B0000}"/>
    <cellStyle name="Normal 4 2 2 3 2 4 3" xfId="5760" xr:uid="{00000000-0005-0000-0000-00002E3B0000}"/>
    <cellStyle name="Normal 4 2 2 3 2 5" xfId="5761" xr:uid="{00000000-0005-0000-0000-00002F3B0000}"/>
    <cellStyle name="Normal 4 2 2 3 2 6" xfId="5762" xr:uid="{00000000-0005-0000-0000-0000303B0000}"/>
    <cellStyle name="Normal 4 2 2 3 2 7" xfId="5763" xr:uid="{00000000-0005-0000-0000-0000313B0000}"/>
    <cellStyle name="Normal 4 2 2 3 3" xfId="5764" xr:uid="{00000000-0005-0000-0000-0000323B0000}"/>
    <cellStyle name="Normal 4 2 2 3 3 2" xfId="5765" xr:uid="{00000000-0005-0000-0000-0000333B0000}"/>
    <cellStyle name="Normal 4 2 2 3 3 3" xfId="5766" xr:uid="{00000000-0005-0000-0000-0000343B0000}"/>
    <cellStyle name="Normal 4 2 2 3 4" xfId="5767" xr:uid="{00000000-0005-0000-0000-0000353B0000}"/>
    <cellStyle name="Normal 4 2 2 3 4 2" xfId="5768" xr:uid="{00000000-0005-0000-0000-0000363B0000}"/>
    <cellStyle name="Normal 4 2 2 3 4 3" xfId="5769" xr:uid="{00000000-0005-0000-0000-0000373B0000}"/>
    <cellStyle name="Normal 4 2 2 3 5" xfId="5770" xr:uid="{00000000-0005-0000-0000-0000383B0000}"/>
    <cellStyle name="Normal 4 2 2 3 5 2" xfId="5771" xr:uid="{00000000-0005-0000-0000-0000393B0000}"/>
    <cellStyle name="Normal 4 2 2 3 5 3" xfId="5772" xr:uid="{00000000-0005-0000-0000-00003A3B0000}"/>
    <cellStyle name="Normal 4 2 2 3 6" xfId="5773" xr:uid="{00000000-0005-0000-0000-00003B3B0000}"/>
    <cellStyle name="Normal 4 2 2 3 7" xfId="5774" xr:uid="{00000000-0005-0000-0000-00003C3B0000}"/>
    <cellStyle name="Normal 4 2 2 3 8" xfId="5775" xr:uid="{00000000-0005-0000-0000-00003D3B0000}"/>
    <cellStyle name="Normal 4 2 2 3 9" xfId="15746" xr:uid="{00000000-0005-0000-0000-00003E3B0000}"/>
    <cellStyle name="Normal 4 2 2 4" xfId="10252" xr:uid="{00000000-0005-0000-0000-00003F3B0000}"/>
    <cellStyle name="Normal 4 2 2 4 2" xfId="21917" xr:uid="{00000000-0005-0000-0000-0000403B0000}"/>
    <cellStyle name="Normal 4 2 2 5" xfId="10253" xr:uid="{00000000-0005-0000-0000-0000413B0000}"/>
    <cellStyle name="Normal 4 2 2 5 2" xfId="21918" xr:uid="{00000000-0005-0000-0000-0000423B0000}"/>
    <cellStyle name="Normal 4 2 2 6" xfId="10254" xr:uid="{00000000-0005-0000-0000-0000433B0000}"/>
    <cellStyle name="Normal 4 2 2 6 2" xfId="21919" xr:uid="{00000000-0005-0000-0000-0000443B0000}"/>
    <cellStyle name="Normal 4 2 2 7" xfId="15747" xr:uid="{00000000-0005-0000-0000-0000453B0000}"/>
    <cellStyle name="Normal 4 2 2 8" xfId="15748" xr:uid="{00000000-0005-0000-0000-0000463B0000}"/>
    <cellStyle name="Normal 4 2 2 9" xfId="15749" xr:uid="{00000000-0005-0000-0000-0000473B0000}"/>
    <cellStyle name="Normal 4 2 2_ตามหนี้" xfId="5776" xr:uid="{00000000-0005-0000-0000-0000483B0000}"/>
    <cellStyle name="Normal 4 2 3" xfId="1571" xr:uid="{00000000-0005-0000-0000-0000493B0000}"/>
    <cellStyle name="Normal 4 2 3 2" xfId="15750" xr:uid="{00000000-0005-0000-0000-00004A3B0000}"/>
    <cellStyle name="Normal 4 2 3 3" xfId="21920" xr:uid="{00000000-0005-0000-0000-00004B3B0000}"/>
    <cellStyle name="Normal 4 2 3 4" xfId="21921" xr:uid="{00000000-0005-0000-0000-00004C3B0000}"/>
    <cellStyle name="Normal 4 2 3 5" xfId="21922" xr:uid="{00000000-0005-0000-0000-00004D3B0000}"/>
    <cellStyle name="Normal 4 2 3 6" xfId="21923" xr:uid="{00000000-0005-0000-0000-00004E3B0000}"/>
    <cellStyle name="Normal 4 2 3 7" xfId="21924" xr:uid="{00000000-0005-0000-0000-00004F3B0000}"/>
    <cellStyle name="Normal 4 2 3 8" xfId="21925" xr:uid="{00000000-0005-0000-0000-0000503B0000}"/>
    <cellStyle name="Normal 4 2 4" xfId="15751" xr:uid="{00000000-0005-0000-0000-0000513B0000}"/>
    <cellStyle name="Normal 4 2 4 2" xfId="15752" xr:uid="{00000000-0005-0000-0000-0000523B0000}"/>
    <cellStyle name="Normal 4 2 4 2 2" xfId="21926" xr:uid="{00000000-0005-0000-0000-0000533B0000}"/>
    <cellStyle name="Normal 4 2 4 2 3" xfId="21927" xr:uid="{00000000-0005-0000-0000-0000543B0000}"/>
    <cellStyle name="Normal 4 2 4 2 4" xfId="21928" xr:uid="{00000000-0005-0000-0000-0000553B0000}"/>
    <cellStyle name="Normal 4 2 4 3" xfId="15753" xr:uid="{00000000-0005-0000-0000-0000563B0000}"/>
    <cellStyle name="Normal 4 2 4 4" xfId="15754" xr:uid="{00000000-0005-0000-0000-0000573B0000}"/>
    <cellStyle name="Normal 4 2 4 5" xfId="21929" xr:uid="{00000000-0005-0000-0000-0000583B0000}"/>
    <cellStyle name="Normal 4 2 4 6" xfId="21930" xr:uid="{00000000-0005-0000-0000-0000593B0000}"/>
    <cellStyle name="Normal 4 2 4 7" xfId="21931" xr:uid="{00000000-0005-0000-0000-00005A3B0000}"/>
    <cellStyle name="Normal 4 2 4 8" xfId="21932" xr:uid="{00000000-0005-0000-0000-00005B3B0000}"/>
    <cellStyle name="Normal 4 2 4 9" xfId="21933" xr:uid="{00000000-0005-0000-0000-00005C3B0000}"/>
    <cellStyle name="Normal 4 2 5" xfId="15755" xr:uid="{00000000-0005-0000-0000-00005D3B0000}"/>
    <cellStyle name="Normal 4 2 6" xfId="15756" xr:uid="{00000000-0005-0000-0000-00005E3B0000}"/>
    <cellStyle name="Normal 4 2 7" xfId="15757" xr:uid="{00000000-0005-0000-0000-00005F3B0000}"/>
    <cellStyle name="Normal 4 2 8" xfId="15758" xr:uid="{00000000-0005-0000-0000-0000603B0000}"/>
    <cellStyle name="Normal 4 2 9" xfId="15759" xr:uid="{00000000-0005-0000-0000-0000613B0000}"/>
    <cellStyle name="Normal 4 2_Ca_Productivity_ทิพย์เมธา_12.9.56(1)" xfId="1572" xr:uid="{00000000-0005-0000-0000-0000623B0000}"/>
    <cellStyle name="Normal 4 3" xfId="1573" xr:uid="{00000000-0005-0000-0000-0000633B0000}"/>
    <cellStyle name="Normal 4 3 10" xfId="21934" xr:uid="{00000000-0005-0000-0000-0000643B0000}"/>
    <cellStyle name="Normal 4 3 11" xfId="21935" xr:uid="{00000000-0005-0000-0000-0000653B0000}"/>
    <cellStyle name="Normal 4 3 2" xfId="1574" xr:uid="{00000000-0005-0000-0000-0000663B0000}"/>
    <cellStyle name="Normal 4 3 2 10" xfId="5777" xr:uid="{00000000-0005-0000-0000-0000673B0000}"/>
    <cellStyle name="Normal 4 3 2 11" xfId="15760" xr:uid="{00000000-0005-0000-0000-0000683B0000}"/>
    <cellStyle name="Normal 4 3 2 2" xfId="5778" xr:uid="{00000000-0005-0000-0000-0000693B0000}"/>
    <cellStyle name="Normal 4 3 2 2 2" xfId="5779" xr:uid="{00000000-0005-0000-0000-00006A3B0000}"/>
    <cellStyle name="Normal 4 3 2 2 2 2" xfId="5780" xr:uid="{00000000-0005-0000-0000-00006B3B0000}"/>
    <cellStyle name="Normal 4 3 2 2 2 2 2" xfId="5781" xr:uid="{00000000-0005-0000-0000-00006C3B0000}"/>
    <cellStyle name="Normal 4 3 2 2 2 2 3" xfId="5782" xr:uid="{00000000-0005-0000-0000-00006D3B0000}"/>
    <cellStyle name="Normal 4 3 2 2 2 3" xfId="5783" xr:uid="{00000000-0005-0000-0000-00006E3B0000}"/>
    <cellStyle name="Normal 4 3 2 2 2 3 2" xfId="5784" xr:uid="{00000000-0005-0000-0000-00006F3B0000}"/>
    <cellStyle name="Normal 4 3 2 2 2 3 3" xfId="5785" xr:uid="{00000000-0005-0000-0000-0000703B0000}"/>
    <cellStyle name="Normal 4 3 2 2 2 4" xfId="5786" xr:uid="{00000000-0005-0000-0000-0000713B0000}"/>
    <cellStyle name="Normal 4 3 2 2 2 4 2" xfId="5787" xr:uid="{00000000-0005-0000-0000-0000723B0000}"/>
    <cellStyle name="Normal 4 3 2 2 2 4 3" xfId="5788" xr:uid="{00000000-0005-0000-0000-0000733B0000}"/>
    <cellStyle name="Normal 4 3 2 2 2 5" xfId="5789" xr:uid="{00000000-0005-0000-0000-0000743B0000}"/>
    <cellStyle name="Normal 4 3 2 2 2 6" xfId="5790" xr:uid="{00000000-0005-0000-0000-0000753B0000}"/>
    <cellStyle name="Normal 4 3 2 2 2 7" xfId="5791" xr:uid="{00000000-0005-0000-0000-0000763B0000}"/>
    <cellStyle name="Normal 4 3 2 2 3" xfId="5792" xr:uid="{00000000-0005-0000-0000-0000773B0000}"/>
    <cellStyle name="Normal 4 3 2 2 3 2" xfId="5793" xr:uid="{00000000-0005-0000-0000-0000783B0000}"/>
    <cellStyle name="Normal 4 3 2 2 3 3" xfId="5794" xr:uid="{00000000-0005-0000-0000-0000793B0000}"/>
    <cellStyle name="Normal 4 3 2 2 4" xfId="5795" xr:uid="{00000000-0005-0000-0000-00007A3B0000}"/>
    <cellStyle name="Normal 4 3 2 2 4 2" xfId="5796" xr:uid="{00000000-0005-0000-0000-00007B3B0000}"/>
    <cellStyle name="Normal 4 3 2 2 4 3" xfId="5797" xr:uid="{00000000-0005-0000-0000-00007C3B0000}"/>
    <cellStyle name="Normal 4 3 2 2 5" xfId="5798" xr:uid="{00000000-0005-0000-0000-00007D3B0000}"/>
    <cellStyle name="Normal 4 3 2 2 5 2" xfId="5799" xr:uid="{00000000-0005-0000-0000-00007E3B0000}"/>
    <cellStyle name="Normal 4 3 2 2 5 3" xfId="5800" xr:uid="{00000000-0005-0000-0000-00007F3B0000}"/>
    <cellStyle name="Normal 4 3 2 2 6" xfId="5801" xr:uid="{00000000-0005-0000-0000-0000803B0000}"/>
    <cellStyle name="Normal 4 3 2 2 7" xfId="5802" xr:uid="{00000000-0005-0000-0000-0000813B0000}"/>
    <cellStyle name="Normal 4 3 2 2 8" xfId="5803" xr:uid="{00000000-0005-0000-0000-0000823B0000}"/>
    <cellStyle name="Normal 4 3 2 3" xfId="5804" xr:uid="{00000000-0005-0000-0000-0000833B0000}"/>
    <cellStyle name="Normal 4 3 2 3 2" xfId="5805" xr:uid="{00000000-0005-0000-0000-0000843B0000}"/>
    <cellStyle name="Normal 4 3 2 3 2 2" xfId="5806" xr:uid="{00000000-0005-0000-0000-0000853B0000}"/>
    <cellStyle name="Normal 4 3 2 3 2 3" xfId="5807" xr:uid="{00000000-0005-0000-0000-0000863B0000}"/>
    <cellStyle name="Normal 4 3 2 3 3" xfId="5808" xr:uid="{00000000-0005-0000-0000-0000873B0000}"/>
    <cellStyle name="Normal 4 3 2 3 3 2" xfId="5809" xr:uid="{00000000-0005-0000-0000-0000883B0000}"/>
    <cellStyle name="Normal 4 3 2 3 3 3" xfId="5810" xr:uid="{00000000-0005-0000-0000-0000893B0000}"/>
    <cellStyle name="Normal 4 3 2 3 4" xfId="5811" xr:uid="{00000000-0005-0000-0000-00008A3B0000}"/>
    <cellStyle name="Normal 4 3 2 3 4 2" xfId="5812" xr:uid="{00000000-0005-0000-0000-00008B3B0000}"/>
    <cellStyle name="Normal 4 3 2 3 4 3" xfId="5813" xr:uid="{00000000-0005-0000-0000-00008C3B0000}"/>
    <cellStyle name="Normal 4 3 2 3 5" xfId="5814" xr:uid="{00000000-0005-0000-0000-00008D3B0000}"/>
    <cellStyle name="Normal 4 3 2 3 6" xfId="5815" xr:uid="{00000000-0005-0000-0000-00008E3B0000}"/>
    <cellStyle name="Normal 4 3 2 3 7" xfId="5816" xr:uid="{00000000-0005-0000-0000-00008F3B0000}"/>
    <cellStyle name="Normal 4 3 2 4" xfId="5817" xr:uid="{00000000-0005-0000-0000-0000903B0000}"/>
    <cellStyle name="Normal 4 3 2 4 2" xfId="5818" xr:uid="{00000000-0005-0000-0000-0000913B0000}"/>
    <cellStyle name="Normal 4 3 2 4 3" xfId="5819" xr:uid="{00000000-0005-0000-0000-0000923B0000}"/>
    <cellStyle name="Normal 4 3 2 5" xfId="5820" xr:uid="{00000000-0005-0000-0000-0000933B0000}"/>
    <cellStyle name="Normal 4 3 2 5 2" xfId="5821" xr:uid="{00000000-0005-0000-0000-0000943B0000}"/>
    <cellStyle name="Normal 4 3 2 5 3" xfId="5822" xr:uid="{00000000-0005-0000-0000-0000953B0000}"/>
    <cellStyle name="Normal 4 3 2 6" xfId="5823" xr:uid="{00000000-0005-0000-0000-0000963B0000}"/>
    <cellStyle name="Normal 4 3 2 6 2" xfId="5824" xr:uid="{00000000-0005-0000-0000-0000973B0000}"/>
    <cellStyle name="Normal 4 3 2 6 3" xfId="5825" xr:uid="{00000000-0005-0000-0000-0000983B0000}"/>
    <cellStyle name="Normal 4 3 2 7" xfId="5826" xr:uid="{00000000-0005-0000-0000-0000993B0000}"/>
    <cellStyle name="Normal 4 3 2 7 2" xfId="5827" xr:uid="{00000000-0005-0000-0000-00009A3B0000}"/>
    <cellStyle name="Normal 4 3 2 7 3" xfId="5828" xr:uid="{00000000-0005-0000-0000-00009B3B0000}"/>
    <cellStyle name="Normal 4 3 2 8" xfId="5829" xr:uid="{00000000-0005-0000-0000-00009C3B0000}"/>
    <cellStyle name="Normal 4 3 2 9" xfId="5830" xr:uid="{00000000-0005-0000-0000-00009D3B0000}"/>
    <cellStyle name="Normal 4 3 2_ตามหนี้" xfId="5831" xr:uid="{00000000-0005-0000-0000-00009E3B0000}"/>
    <cellStyle name="Normal 4 3 3" xfId="5832" xr:uid="{00000000-0005-0000-0000-00009F3B0000}"/>
    <cellStyle name="Normal 4 3 3 2" xfId="10255" xr:uid="{00000000-0005-0000-0000-0000A03B0000}"/>
    <cellStyle name="Normal 4 3 3 2 2" xfId="10256" xr:uid="{00000000-0005-0000-0000-0000A13B0000}"/>
    <cellStyle name="Normal 4 3 3 2 2 2" xfId="21936" xr:uid="{00000000-0005-0000-0000-0000A23B0000}"/>
    <cellStyle name="Normal 4 3 3 2 3" xfId="21937" xr:uid="{00000000-0005-0000-0000-0000A33B0000}"/>
    <cellStyle name="Normal 4 3 3 2_Sheet2" xfId="10257" xr:uid="{00000000-0005-0000-0000-0000A43B0000}"/>
    <cellStyle name="Normal 4 3 3 3" xfId="10258" xr:uid="{00000000-0005-0000-0000-0000A53B0000}"/>
    <cellStyle name="Normal 4 3 3 3 2" xfId="21938" xr:uid="{00000000-0005-0000-0000-0000A63B0000}"/>
    <cellStyle name="Normal 4 3 3 4" xfId="10259" xr:uid="{00000000-0005-0000-0000-0000A73B0000}"/>
    <cellStyle name="Normal 4 3 3 4 2" xfId="21939" xr:uid="{00000000-0005-0000-0000-0000A83B0000}"/>
    <cellStyle name="Normal 4 3 3 5" xfId="21940" xr:uid="{00000000-0005-0000-0000-0000A93B0000}"/>
    <cellStyle name="Normal 4 3 3_Sheet2" xfId="10260" xr:uid="{00000000-0005-0000-0000-0000AA3B0000}"/>
    <cellStyle name="Normal 4 3 4" xfId="5833" xr:uid="{00000000-0005-0000-0000-0000AB3B0000}"/>
    <cellStyle name="Normal 4 3 4 2" xfId="5834" xr:uid="{00000000-0005-0000-0000-0000AC3B0000}"/>
    <cellStyle name="Normal 4 3 4 2 2" xfId="5835" xr:uid="{00000000-0005-0000-0000-0000AD3B0000}"/>
    <cellStyle name="Normal 4 3 4 2 2 2" xfId="5836" xr:uid="{00000000-0005-0000-0000-0000AE3B0000}"/>
    <cellStyle name="Normal 4 3 4 2 2 3" xfId="5837" xr:uid="{00000000-0005-0000-0000-0000AF3B0000}"/>
    <cellStyle name="Normal 4 3 4 2 3" xfId="5838" xr:uid="{00000000-0005-0000-0000-0000B03B0000}"/>
    <cellStyle name="Normal 4 3 4 2 3 2" xfId="5839" xr:uid="{00000000-0005-0000-0000-0000B13B0000}"/>
    <cellStyle name="Normal 4 3 4 2 3 3" xfId="5840" xr:uid="{00000000-0005-0000-0000-0000B23B0000}"/>
    <cellStyle name="Normal 4 3 4 2 4" xfId="5841" xr:uid="{00000000-0005-0000-0000-0000B33B0000}"/>
    <cellStyle name="Normal 4 3 4 2 4 2" xfId="5842" xr:uid="{00000000-0005-0000-0000-0000B43B0000}"/>
    <cellStyle name="Normal 4 3 4 2 4 3" xfId="5843" xr:uid="{00000000-0005-0000-0000-0000B53B0000}"/>
    <cellStyle name="Normal 4 3 4 2 5" xfId="5844" xr:uid="{00000000-0005-0000-0000-0000B63B0000}"/>
    <cellStyle name="Normal 4 3 4 2 6" xfId="5845" xr:uid="{00000000-0005-0000-0000-0000B73B0000}"/>
    <cellStyle name="Normal 4 3 4 2 7" xfId="5846" xr:uid="{00000000-0005-0000-0000-0000B83B0000}"/>
    <cellStyle name="Normal 4 3 4 3" xfId="5847" xr:uid="{00000000-0005-0000-0000-0000B93B0000}"/>
    <cellStyle name="Normal 4 3 4 3 2" xfId="5848" xr:uid="{00000000-0005-0000-0000-0000BA3B0000}"/>
    <cellStyle name="Normal 4 3 4 3 3" xfId="5849" xr:uid="{00000000-0005-0000-0000-0000BB3B0000}"/>
    <cellStyle name="Normal 4 3 4 4" xfId="5850" xr:uid="{00000000-0005-0000-0000-0000BC3B0000}"/>
    <cellStyle name="Normal 4 3 4 4 2" xfId="5851" xr:uid="{00000000-0005-0000-0000-0000BD3B0000}"/>
    <cellStyle name="Normal 4 3 4 4 3" xfId="5852" xr:uid="{00000000-0005-0000-0000-0000BE3B0000}"/>
    <cellStyle name="Normal 4 3 4 5" xfId="5853" xr:uid="{00000000-0005-0000-0000-0000BF3B0000}"/>
    <cellStyle name="Normal 4 3 4 5 2" xfId="5854" xr:uid="{00000000-0005-0000-0000-0000C03B0000}"/>
    <cellStyle name="Normal 4 3 4 5 3" xfId="5855" xr:uid="{00000000-0005-0000-0000-0000C13B0000}"/>
    <cellStyle name="Normal 4 3 4 6" xfId="5856" xr:uid="{00000000-0005-0000-0000-0000C23B0000}"/>
    <cellStyle name="Normal 4 3 4 7" xfId="5857" xr:uid="{00000000-0005-0000-0000-0000C33B0000}"/>
    <cellStyle name="Normal 4 3 4 8" xfId="5858" xr:uid="{00000000-0005-0000-0000-0000C43B0000}"/>
    <cellStyle name="Normal 4 3 5" xfId="5859" xr:uid="{00000000-0005-0000-0000-0000C53B0000}"/>
    <cellStyle name="Normal 4 3 5 2" xfId="5860" xr:uid="{00000000-0005-0000-0000-0000C63B0000}"/>
    <cellStyle name="Normal 4 3 5 2 2" xfId="5861" xr:uid="{00000000-0005-0000-0000-0000C73B0000}"/>
    <cellStyle name="Normal 4 3 5 2 2 2" xfId="5862" xr:uid="{00000000-0005-0000-0000-0000C83B0000}"/>
    <cellStyle name="Normal 4 3 5 2 2 3" xfId="5863" xr:uid="{00000000-0005-0000-0000-0000C93B0000}"/>
    <cellStyle name="Normal 4 3 5 2 3" xfId="5864" xr:uid="{00000000-0005-0000-0000-0000CA3B0000}"/>
    <cellStyle name="Normal 4 3 5 2 3 2" xfId="5865" xr:uid="{00000000-0005-0000-0000-0000CB3B0000}"/>
    <cellStyle name="Normal 4 3 5 2 3 3" xfId="5866" xr:uid="{00000000-0005-0000-0000-0000CC3B0000}"/>
    <cellStyle name="Normal 4 3 5 2 4" xfId="5867" xr:uid="{00000000-0005-0000-0000-0000CD3B0000}"/>
    <cellStyle name="Normal 4 3 5 2 4 2" xfId="5868" xr:uid="{00000000-0005-0000-0000-0000CE3B0000}"/>
    <cellStyle name="Normal 4 3 5 2 4 3" xfId="5869" xr:uid="{00000000-0005-0000-0000-0000CF3B0000}"/>
    <cellStyle name="Normal 4 3 5 2 5" xfId="5870" xr:uid="{00000000-0005-0000-0000-0000D03B0000}"/>
    <cellStyle name="Normal 4 3 5 2 6" xfId="5871" xr:uid="{00000000-0005-0000-0000-0000D13B0000}"/>
    <cellStyle name="Normal 4 3 5 2 7" xfId="5872" xr:uid="{00000000-0005-0000-0000-0000D23B0000}"/>
    <cellStyle name="Normal 4 3 5 3" xfId="5873" xr:uid="{00000000-0005-0000-0000-0000D33B0000}"/>
    <cellStyle name="Normal 4 3 5 3 2" xfId="5874" xr:uid="{00000000-0005-0000-0000-0000D43B0000}"/>
    <cellStyle name="Normal 4 3 5 3 3" xfId="5875" xr:uid="{00000000-0005-0000-0000-0000D53B0000}"/>
    <cellStyle name="Normal 4 3 5 4" xfId="5876" xr:uid="{00000000-0005-0000-0000-0000D63B0000}"/>
    <cellStyle name="Normal 4 3 5 4 2" xfId="5877" xr:uid="{00000000-0005-0000-0000-0000D73B0000}"/>
    <cellStyle name="Normal 4 3 5 4 3" xfId="5878" xr:uid="{00000000-0005-0000-0000-0000D83B0000}"/>
    <cellStyle name="Normal 4 3 5 5" xfId="5879" xr:uid="{00000000-0005-0000-0000-0000D93B0000}"/>
    <cellStyle name="Normal 4 3 5 5 2" xfId="5880" xr:uid="{00000000-0005-0000-0000-0000DA3B0000}"/>
    <cellStyle name="Normal 4 3 5 5 3" xfId="5881" xr:uid="{00000000-0005-0000-0000-0000DB3B0000}"/>
    <cellStyle name="Normal 4 3 5 6" xfId="5882" xr:uid="{00000000-0005-0000-0000-0000DC3B0000}"/>
    <cellStyle name="Normal 4 3 5 7" xfId="5883" xr:uid="{00000000-0005-0000-0000-0000DD3B0000}"/>
    <cellStyle name="Normal 4 3 5 8" xfId="5884" xr:uid="{00000000-0005-0000-0000-0000DE3B0000}"/>
    <cellStyle name="Normal 4 3 5 9" xfId="15761" xr:uid="{00000000-0005-0000-0000-0000DF3B0000}"/>
    <cellStyle name="Normal 4 3 6" xfId="5885" xr:uid="{00000000-0005-0000-0000-0000E03B0000}"/>
    <cellStyle name="Normal 4 3 6 2" xfId="15762" xr:uid="{00000000-0005-0000-0000-0000E13B0000}"/>
    <cellStyle name="Normal 4 3 7" xfId="5886" xr:uid="{00000000-0005-0000-0000-0000E23B0000}"/>
    <cellStyle name="Normal 4 3 7 2" xfId="15763" xr:uid="{00000000-0005-0000-0000-0000E33B0000}"/>
    <cellStyle name="Normal 4 3 8" xfId="5887" xr:uid="{00000000-0005-0000-0000-0000E43B0000}"/>
    <cellStyle name="Normal 4 3 8 2" xfId="15764" xr:uid="{00000000-0005-0000-0000-0000E53B0000}"/>
    <cellStyle name="Normal 4 3 9" xfId="15765" xr:uid="{00000000-0005-0000-0000-0000E63B0000}"/>
    <cellStyle name="Normal 4 3_ตามหนี้" xfId="5888" xr:uid="{00000000-0005-0000-0000-0000E73B0000}"/>
    <cellStyle name="Normal 4 4" xfId="1575" xr:uid="{00000000-0005-0000-0000-0000E83B0000}"/>
    <cellStyle name="Normal 4 4 2" xfId="5889" xr:uid="{00000000-0005-0000-0000-0000E93B0000}"/>
    <cellStyle name="Normal 4 4 2 2" xfId="10261" xr:uid="{00000000-0005-0000-0000-0000EA3B0000}"/>
    <cellStyle name="Normal 4 4 2 2 2" xfId="21941" xr:uid="{00000000-0005-0000-0000-0000EB3B0000}"/>
    <cellStyle name="Normal 4 4 2 3" xfId="10262" xr:uid="{00000000-0005-0000-0000-0000EC3B0000}"/>
    <cellStyle name="Normal 4 4 2 3 2" xfId="21942" xr:uid="{00000000-0005-0000-0000-0000ED3B0000}"/>
    <cellStyle name="Normal 4 4 2 4" xfId="10263" xr:uid="{00000000-0005-0000-0000-0000EE3B0000}"/>
    <cellStyle name="Normal 4 4 2 4 2" xfId="21943" xr:uid="{00000000-0005-0000-0000-0000EF3B0000}"/>
    <cellStyle name="Normal 4 4 2 5" xfId="10264" xr:uid="{00000000-0005-0000-0000-0000F03B0000}"/>
    <cellStyle name="Normal 4 4 2 5 2" xfId="21944" xr:uid="{00000000-0005-0000-0000-0000F13B0000}"/>
    <cellStyle name="Normal 4 4 2 6" xfId="15766" xr:uid="{00000000-0005-0000-0000-0000F23B0000}"/>
    <cellStyle name="Normal 4 4 2 7" xfId="15767" xr:uid="{00000000-0005-0000-0000-0000F33B0000}"/>
    <cellStyle name="Normal 4 4 3" xfId="10265" xr:uid="{00000000-0005-0000-0000-0000F43B0000}"/>
    <cellStyle name="Normal 4 4 3 2" xfId="21945" xr:uid="{00000000-0005-0000-0000-0000F53B0000}"/>
    <cellStyle name="Normal 4 4 4" xfId="10266" xr:uid="{00000000-0005-0000-0000-0000F63B0000}"/>
    <cellStyle name="Normal 4 4 4 2" xfId="21946" xr:uid="{00000000-0005-0000-0000-0000F73B0000}"/>
    <cellStyle name="Normal 4 4 5" xfId="10267" xr:uid="{00000000-0005-0000-0000-0000F83B0000}"/>
    <cellStyle name="Normal 4 4 5 2" xfId="21947" xr:uid="{00000000-0005-0000-0000-0000F93B0000}"/>
    <cellStyle name="Normal 4 4 6" xfId="15768" xr:uid="{00000000-0005-0000-0000-0000FA3B0000}"/>
    <cellStyle name="Normal 4 4 7" xfId="21948" xr:uid="{00000000-0005-0000-0000-0000FB3B0000}"/>
    <cellStyle name="Normal 4 4 8" xfId="21949" xr:uid="{00000000-0005-0000-0000-0000FC3B0000}"/>
    <cellStyle name="Normal 4 4_Sheet2" xfId="10268" xr:uid="{00000000-0005-0000-0000-0000FD3B0000}"/>
    <cellStyle name="Normal 4 5" xfId="1576" xr:uid="{00000000-0005-0000-0000-0000FE3B0000}"/>
    <cellStyle name="Normal 4 5 2" xfId="10269" xr:uid="{00000000-0005-0000-0000-0000FF3B0000}"/>
    <cellStyle name="Normal 4 5 2 2" xfId="21950" xr:uid="{00000000-0005-0000-0000-0000003C0000}"/>
    <cellStyle name="Normal 4 5 2 3" xfId="21951" xr:uid="{00000000-0005-0000-0000-0000013C0000}"/>
    <cellStyle name="Normal 4 5 2 4" xfId="21952" xr:uid="{00000000-0005-0000-0000-0000023C0000}"/>
    <cellStyle name="Normal 4 5 2 5" xfId="21953" xr:uid="{00000000-0005-0000-0000-0000033C0000}"/>
    <cellStyle name="Normal 4 5 3" xfId="10270" xr:uid="{00000000-0005-0000-0000-0000043C0000}"/>
    <cellStyle name="Normal 4 5 3 2" xfId="21954" xr:uid="{00000000-0005-0000-0000-0000053C0000}"/>
    <cellStyle name="Normal 4 5 4" xfId="10271" xr:uid="{00000000-0005-0000-0000-0000063C0000}"/>
    <cellStyle name="Normal 4 5 4 2" xfId="21955" xr:uid="{00000000-0005-0000-0000-0000073C0000}"/>
    <cellStyle name="Normal 4 5 5" xfId="10272" xr:uid="{00000000-0005-0000-0000-0000083C0000}"/>
    <cellStyle name="Normal 4 5 5 2" xfId="21956" xr:uid="{00000000-0005-0000-0000-0000093C0000}"/>
    <cellStyle name="Normal 4 5 6" xfId="15769" xr:uid="{00000000-0005-0000-0000-00000A3C0000}"/>
    <cellStyle name="Normal 4 5 7" xfId="21957" xr:uid="{00000000-0005-0000-0000-00000B3C0000}"/>
    <cellStyle name="Normal 4 5 8" xfId="21958" xr:uid="{00000000-0005-0000-0000-00000C3C0000}"/>
    <cellStyle name="Normal 4 5 9" xfId="21959" xr:uid="{00000000-0005-0000-0000-00000D3C0000}"/>
    <cellStyle name="Normal 4 6" xfId="10273" xr:uid="{00000000-0005-0000-0000-00000E3C0000}"/>
    <cellStyle name="Normal 4 6 2" xfId="15770" xr:uid="{00000000-0005-0000-0000-00000F3C0000}"/>
    <cellStyle name="Normal 4 6 3" xfId="21960" xr:uid="{00000000-0005-0000-0000-0000103C0000}"/>
    <cellStyle name="Normal 4 6 4" xfId="21961" xr:uid="{00000000-0005-0000-0000-0000113C0000}"/>
    <cellStyle name="Normal 4 6 5" xfId="21962" xr:uid="{00000000-0005-0000-0000-0000123C0000}"/>
    <cellStyle name="Normal 4 6 6" xfId="21963" xr:uid="{00000000-0005-0000-0000-0000133C0000}"/>
    <cellStyle name="Normal 4 6 7" xfId="21964" xr:uid="{00000000-0005-0000-0000-0000143C0000}"/>
    <cellStyle name="Normal 4 6 8" xfId="21965" xr:uid="{00000000-0005-0000-0000-0000153C0000}"/>
    <cellStyle name="Normal 4 7" xfId="10274" xr:uid="{00000000-0005-0000-0000-0000163C0000}"/>
    <cellStyle name="Normal 4 7 2" xfId="21966" xr:uid="{00000000-0005-0000-0000-0000173C0000}"/>
    <cellStyle name="Normal 4 7 3" xfId="21967" xr:uid="{00000000-0005-0000-0000-0000183C0000}"/>
    <cellStyle name="Normal 4 7 4" xfId="21968" xr:uid="{00000000-0005-0000-0000-0000193C0000}"/>
    <cellStyle name="Normal 4 7 5" xfId="21969" xr:uid="{00000000-0005-0000-0000-00001A3C0000}"/>
    <cellStyle name="Normal 4 7 6" xfId="21970" xr:uid="{00000000-0005-0000-0000-00001B3C0000}"/>
    <cellStyle name="Normal 4 7 7" xfId="21971" xr:uid="{00000000-0005-0000-0000-00001C3C0000}"/>
    <cellStyle name="Normal 4 7 8" xfId="21972" xr:uid="{00000000-0005-0000-0000-00001D3C0000}"/>
    <cellStyle name="Normal 4 8" xfId="10275" xr:uid="{00000000-0005-0000-0000-00001E3C0000}"/>
    <cellStyle name="Normal 4 8 2" xfId="21973" xr:uid="{00000000-0005-0000-0000-00001F3C0000}"/>
    <cellStyle name="Normal 4 9" xfId="10276" xr:uid="{00000000-0005-0000-0000-0000203C0000}"/>
    <cellStyle name="Normal 4 9 2" xfId="21974" xr:uid="{00000000-0005-0000-0000-0000213C0000}"/>
    <cellStyle name="Normal 4_โครงการ กย.53" xfId="5890" xr:uid="{00000000-0005-0000-0000-0000223C0000}"/>
    <cellStyle name="Normal 40" xfId="1577" xr:uid="{00000000-0005-0000-0000-0000233C0000}"/>
    <cellStyle name="Normal 40 10" xfId="5891" xr:uid="{00000000-0005-0000-0000-0000243C0000}"/>
    <cellStyle name="Normal 40 11" xfId="21975" xr:uid="{00000000-0005-0000-0000-0000253C0000}"/>
    <cellStyle name="Normal 40 12" xfId="21976" xr:uid="{00000000-0005-0000-0000-0000263C0000}"/>
    <cellStyle name="Normal 40 13" xfId="21977" xr:uid="{00000000-0005-0000-0000-0000273C0000}"/>
    <cellStyle name="Normal 40 14" xfId="21978" xr:uid="{00000000-0005-0000-0000-0000283C0000}"/>
    <cellStyle name="Normal 40 15" xfId="21979" xr:uid="{00000000-0005-0000-0000-0000293C0000}"/>
    <cellStyle name="Normal 40 16" xfId="21980" xr:uid="{00000000-0005-0000-0000-00002A3C0000}"/>
    <cellStyle name="Normal 40 2" xfId="5892" xr:uid="{00000000-0005-0000-0000-00002B3C0000}"/>
    <cellStyle name="Normal 40 2 2" xfId="5893" xr:uid="{00000000-0005-0000-0000-00002C3C0000}"/>
    <cellStyle name="Normal 40 2 2 2" xfId="5894" xr:uid="{00000000-0005-0000-0000-00002D3C0000}"/>
    <cellStyle name="Normal 40 2 2 2 2" xfId="5895" xr:uid="{00000000-0005-0000-0000-00002E3C0000}"/>
    <cellStyle name="Normal 40 2 2 2 3" xfId="5896" xr:uid="{00000000-0005-0000-0000-00002F3C0000}"/>
    <cellStyle name="Normal 40 2 2 3" xfId="5897" xr:uid="{00000000-0005-0000-0000-0000303C0000}"/>
    <cellStyle name="Normal 40 2 2 3 2" xfId="5898" xr:uid="{00000000-0005-0000-0000-0000313C0000}"/>
    <cellStyle name="Normal 40 2 2 3 3" xfId="5899" xr:uid="{00000000-0005-0000-0000-0000323C0000}"/>
    <cellStyle name="Normal 40 2 2 4" xfId="5900" xr:uid="{00000000-0005-0000-0000-0000333C0000}"/>
    <cellStyle name="Normal 40 2 2 4 2" xfId="5901" xr:uid="{00000000-0005-0000-0000-0000343C0000}"/>
    <cellStyle name="Normal 40 2 2 4 3" xfId="5902" xr:uid="{00000000-0005-0000-0000-0000353C0000}"/>
    <cellStyle name="Normal 40 2 2 5" xfId="5903" xr:uid="{00000000-0005-0000-0000-0000363C0000}"/>
    <cellStyle name="Normal 40 2 2 6" xfId="5904" xr:uid="{00000000-0005-0000-0000-0000373C0000}"/>
    <cellStyle name="Normal 40 2 2 7" xfId="5905" xr:uid="{00000000-0005-0000-0000-0000383C0000}"/>
    <cellStyle name="Normal 40 2 3" xfId="5906" xr:uid="{00000000-0005-0000-0000-0000393C0000}"/>
    <cellStyle name="Normal 40 2 3 2" xfId="5907" xr:uid="{00000000-0005-0000-0000-00003A3C0000}"/>
    <cellStyle name="Normal 40 2 3 3" xfId="5908" xr:uid="{00000000-0005-0000-0000-00003B3C0000}"/>
    <cellStyle name="Normal 40 2 4" xfId="5909" xr:uid="{00000000-0005-0000-0000-00003C3C0000}"/>
    <cellStyle name="Normal 40 2 4 2" xfId="5910" xr:uid="{00000000-0005-0000-0000-00003D3C0000}"/>
    <cellStyle name="Normal 40 2 4 3" xfId="5911" xr:uid="{00000000-0005-0000-0000-00003E3C0000}"/>
    <cellStyle name="Normal 40 2 5" xfId="5912" xr:uid="{00000000-0005-0000-0000-00003F3C0000}"/>
    <cellStyle name="Normal 40 2 5 2" xfId="5913" xr:uid="{00000000-0005-0000-0000-0000403C0000}"/>
    <cellStyle name="Normal 40 2 5 3" xfId="5914" xr:uid="{00000000-0005-0000-0000-0000413C0000}"/>
    <cellStyle name="Normal 40 2 6" xfId="5915" xr:uid="{00000000-0005-0000-0000-0000423C0000}"/>
    <cellStyle name="Normal 40 2 7" xfId="5916" xr:uid="{00000000-0005-0000-0000-0000433C0000}"/>
    <cellStyle name="Normal 40 2 8" xfId="5917" xr:uid="{00000000-0005-0000-0000-0000443C0000}"/>
    <cellStyle name="Normal 40 3" xfId="5918" xr:uid="{00000000-0005-0000-0000-0000453C0000}"/>
    <cellStyle name="Normal 40 3 2" xfId="5919" xr:uid="{00000000-0005-0000-0000-0000463C0000}"/>
    <cellStyle name="Normal 40 3 2 2" xfId="5920" xr:uid="{00000000-0005-0000-0000-0000473C0000}"/>
    <cellStyle name="Normal 40 3 2 3" xfId="5921" xr:uid="{00000000-0005-0000-0000-0000483C0000}"/>
    <cellStyle name="Normal 40 3 3" xfId="5922" xr:uid="{00000000-0005-0000-0000-0000493C0000}"/>
    <cellStyle name="Normal 40 3 3 2" xfId="5923" xr:uid="{00000000-0005-0000-0000-00004A3C0000}"/>
    <cellStyle name="Normal 40 3 3 3" xfId="5924" xr:uid="{00000000-0005-0000-0000-00004B3C0000}"/>
    <cellStyle name="Normal 40 3 4" xfId="5925" xr:uid="{00000000-0005-0000-0000-00004C3C0000}"/>
    <cellStyle name="Normal 40 3 4 2" xfId="5926" xr:uid="{00000000-0005-0000-0000-00004D3C0000}"/>
    <cellStyle name="Normal 40 3 4 3" xfId="5927" xr:uid="{00000000-0005-0000-0000-00004E3C0000}"/>
    <cellStyle name="Normal 40 3 5" xfId="5928" xr:uid="{00000000-0005-0000-0000-00004F3C0000}"/>
    <cellStyle name="Normal 40 3 6" xfId="5929" xr:uid="{00000000-0005-0000-0000-0000503C0000}"/>
    <cellStyle name="Normal 40 3 7" xfId="5930" xr:uid="{00000000-0005-0000-0000-0000513C0000}"/>
    <cellStyle name="Normal 40 4" xfId="5931" xr:uid="{00000000-0005-0000-0000-0000523C0000}"/>
    <cellStyle name="Normal 40 4 2" xfId="5932" xr:uid="{00000000-0005-0000-0000-0000533C0000}"/>
    <cellStyle name="Normal 40 4 3" xfId="5933" xr:uid="{00000000-0005-0000-0000-0000543C0000}"/>
    <cellStyle name="Normal 40 5" xfId="5934" xr:uid="{00000000-0005-0000-0000-0000553C0000}"/>
    <cellStyle name="Normal 40 5 2" xfId="5935" xr:uid="{00000000-0005-0000-0000-0000563C0000}"/>
    <cellStyle name="Normal 40 5 3" xfId="5936" xr:uid="{00000000-0005-0000-0000-0000573C0000}"/>
    <cellStyle name="Normal 40 6" xfId="5937" xr:uid="{00000000-0005-0000-0000-0000583C0000}"/>
    <cellStyle name="Normal 40 6 2" xfId="5938" xr:uid="{00000000-0005-0000-0000-0000593C0000}"/>
    <cellStyle name="Normal 40 6 3" xfId="5939" xr:uid="{00000000-0005-0000-0000-00005A3C0000}"/>
    <cellStyle name="Normal 40 7" xfId="5940" xr:uid="{00000000-0005-0000-0000-00005B3C0000}"/>
    <cellStyle name="Normal 40 7 2" xfId="5941" xr:uid="{00000000-0005-0000-0000-00005C3C0000}"/>
    <cellStyle name="Normal 40 7 3" xfId="5942" xr:uid="{00000000-0005-0000-0000-00005D3C0000}"/>
    <cellStyle name="Normal 40 8" xfId="5943" xr:uid="{00000000-0005-0000-0000-00005E3C0000}"/>
    <cellStyle name="Normal 40 9" xfId="5944" xr:uid="{00000000-0005-0000-0000-00005F3C0000}"/>
    <cellStyle name="Normal 40_ตามหนี้" xfId="5945" xr:uid="{00000000-0005-0000-0000-0000603C0000}"/>
    <cellStyle name="Normal 41" xfId="1578" xr:uid="{00000000-0005-0000-0000-0000613C0000}"/>
    <cellStyle name="Normal 41 10" xfId="5946" xr:uid="{00000000-0005-0000-0000-0000623C0000}"/>
    <cellStyle name="Normal 41 11" xfId="21981" xr:uid="{00000000-0005-0000-0000-0000633C0000}"/>
    <cellStyle name="Normal 41 12" xfId="21982" xr:uid="{00000000-0005-0000-0000-0000643C0000}"/>
    <cellStyle name="Normal 41 13" xfId="21983" xr:uid="{00000000-0005-0000-0000-0000653C0000}"/>
    <cellStyle name="Normal 41 14" xfId="21984" xr:uid="{00000000-0005-0000-0000-0000663C0000}"/>
    <cellStyle name="Normal 41 15" xfId="21985" xr:uid="{00000000-0005-0000-0000-0000673C0000}"/>
    <cellStyle name="Normal 41 16" xfId="21986" xr:uid="{00000000-0005-0000-0000-0000683C0000}"/>
    <cellStyle name="Normal 41 2" xfId="5947" xr:uid="{00000000-0005-0000-0000-0000693C0000}"/>
    <cellStyle name="Normal 41 2 2" xfId="5948" xr:uid="{00000000-0005-0000-0000-00006A3C0000}"/>
    <cellStyle name="Normal 41 2 2 2" xfId="5949" xr:uid="{00000000-0005-0000-0000-00006B3C0000}"/>
    <cellStyle name="Normal 41 2 2 2 2" xfId="5950" xr:uid="{00000000-0005-0000-0000-00006C3C0000}"/>
    <cellStyle name="Normal 41 2 2 2 3" xfId="5951" xr:uid="{00000000-0005-0000-0000-00006D3C0000}"/>
    <cellStyle name="Normal 41 2 2 3" xfId="5952" xr:uid="{00000000-0005-0000-0000-00006E3C0000}"/>
    <cellStyle name="Normal 41 2 2 3 2" xfId="5953" xr:uid="{00000000-0005-0000-0000-00006F3C0000}"/>
    <cellStyle name="Normal 41 2 2 3 3" xfId="5954" xr:uid="{00000000-0005-0000-0000-0000703C0000}"/>
    <cellStyle name="Normal 41 2 2 4" xfId="5955" xr:uid="{00000000-0005-0000-0000-0000713C0000}"/>
    <cellStyle name="Normal 41 2 2 4 2" xfId="5956" xr:uid="{00000000-0005-0000-0000-0000723C0000}"/>
    <cellStyle name="Normal 41 2 2 4 3" xfId="5957" xr:uid="{00000000-0005-0000-0000-0000733C0000}"/>
    <cellStyle name="Normal 41 2 2 5" xfId="5958" xr:uid="{00000000-0005-0000-0000-0000743C0000}"/>
    <cellStyle name="Normal 41 2 2 6" xfId="5959" xr:uid="{00000000-0005-0000-0000-0000753C0000}"/>
    <cellStyle name="Normal 41 2 2 7" xfId="5960" xr:uid="{00000000-0005-0000-0000-0000763C0000}"/>
    <cellStyle name="Normal 41 2 3" xfId="5961" xr:uid="{00000000-0005-0000-0000-0000773C0000}"/>
    <cellStyle name="Normal 41 2 3 2" xfId="5962" xr:uid="{00000000-0005-0000-0000-0000783C0000}"/>
    <cellStyle name="Normal 41 2 3 3" xfId="5963" xr:uid="{00000000-0005-0000-0000-0000793C0000}"/>
    <cellStyle name="Normal 41 2 4" xfId="5964" xr:uid="{00000000-0005-0000-0000-00007A3C0000}"/>
    <cellStyle name="Normal 41 2 4 2" xfId="5965" xr:uid="{00000000-0005-0000-0000-00007B3C0000}"/>
    <cellStyle name="Normal 41 2 4 3" xfId="5966" xr:uid="{00000000-0005-0000-0000-00007C3C0000}"/>
    <cellStyle name="Normal 41 2 5" xfId="5967" xr:uid="{00000000-0005-0000-0000-00007D3C0000}"/>
    <cellStyle name="Normal 41 2 5 2" xfId="5968" xr:uid="{00000000-0005-0000-0000-00007E3C0000}"/>
    <cellStyle name="Normal 41 2 5 3" xfId="5969" xr:uid="{00000000-0005-0000-0000-00007F3C0000}"/>
    <cellStyle name="Normal 41 2 6" xfId="5970" xr:uid="{00000000-0005-0000-0000-0000803C0000}"/>
    <cellStyle name="Normal 41 2 7" xfId="5971" xr:uid="{00000000-0005-0000-0000-0000813C0000}"/>
    <cellStyle name="Normal 41 2 8" xfId="5972" xr:uid="{00000000-0005-0000-0000-0000823C0000}"/>
    <cellStyle name="Normal 41 3" xfId="5973" xr:uid="{00000000-0005-0000-0000-0000833C0000}"/>
    <cellStyle name="Normal 41 3 2" xfId="5974" xr:uid="{00000000-0005-0000-0000-0000843C0000}"/>
    <cellStyle name="Normal 41 3 2 2" xfId="5975" xr:uid="{00000000-0005-0000-0000-0000853C0000}"/>
    <cellStyle name="Normal 41 3 2 3" xfId="5976" xr:uid="{00000000-0005-0000-0000-0000863C0000}"/>
    <cellStyle name="Normal 41 3 3" xfId="5977" xr:uid="{00000000-0005-0000-0000-0000873C0000}"/>
    <cellStyle name="Normal 41 3 3 2" xfId="5978" xr:uid="{00000000-0005-0000-0000-0000883C0000}"/>
    <cellStyle name="Normal 41 3 3 3" xfId="5979" xr:uid="{00000000-0005-0000-0000-0000893C0000}"/>
    <cellStyle name="Normal 41 3 4" xfId="5980" xr:uid="{00000000-0005-0000-0000-00008A3C0000}"/>
    <cellStyle name="Normal 41 3 4 2" xfId="5981" xr:uid="{00000000-0005-0000-0000-00008B3C0000}"/>
    <cellStyle name="Normal 41 3 4 3" xfId="5982" xr:uid="{00000000-0005-0000-0000-00008C3C0000}"/>
    <cellStyle name="Normal 41 3 5" xfId="5983" xr:uid="{00000000-0005-0000-0000-00008D3C0000}"/>
    <cellStyle name="Normal 41 3 6" xfId="5984" xr:uid="{00000000-0005-0000-0000-00008E3C0000}"/>
    <cellStyle name="Normal 41 3 7" xfId="5985" xr:uid="{00000000-0005-0000-0000-00008F3C0000}"/>
    <cellStyle name="Normal 41 4" xfId="5986" xr:uid="{00000000-0005-0000-0000-0000903C0000}"/>
    <cellStyle name="Normal 41 4 2" xfId="5987" xr:uid="{00000000-0005-0000-0000-0000913C0000}"/>
    <cellStyle name="Normal 41 4 3" xfId="5988" xr:uid="{00000000-0005-0000-0000-0000923C0000}"/>
    <cellStyle name="Normal 41 5" xfId="5989" xr:uid="{00000000-0005-0000-0000-0000933C0000}"/>
    <cellStyle name="Normal 41 5 2" xfId="5990" xr:uid="{00000000-0005-0000-0000-0000943C0000}"/>
    <cellStyle name="Normal 41 5 3" xfId="5991" xr:uid="{00000000-0005-0000-0000-0000953C0000}"/>
    <cellStyle name="Normal 41 6" xfId="5992" xr:uid="{00000000-0005-0000-0000-0000963C0000}"/>
    <cellStyle name="Normal 41 6 2" xfId="5993" xr:uid="{00000000-0005-0000-0000-0000973C0000}"/>
    <cellStyle name="Normal 41 6 3" xfId="5994" xr:uid="{00000000-0005-0000-0000-0000983C0000}"/>
    <cellStyle name="Normal 41 7" xfId="5995" xr:uid="{00000000-0005-0000-0000-0000993C0000}"/>
    <cellStyle name="Normal 41 7 2" xfId="5996" xr:uid="{00000000-0005-0000-0000-00009A3C0000}"/>
    <cellStyle name="Normal 41 7 3" xfId="5997" xr:uid="{00000000-0005-0000-0000-00009B3C0000}"/>
    <cellStyle name="Normal 41 8" xfId="5998" xr:uid="{00000000-0005-0000-0000-00009C3C0000}"/>
    <cellStyle name="Normal 41 9" xfId="5999" xr:uid="{00000000-0005-0000-0000-00009D3C0000}"/>
    <cellStyle name="Normal 41_ตามหนี้" xfId="6000" xr:uid="{00000000-0005-0000-0000-00009E3C0000}"/>
    <cellStyle name="Normal 42" xfId="1579" xr:uid="{00000000-0005-0000-0000-00009F3C0000}"/>
    <cellStyle name="Normal 42 10" xfId="6001" xr:uid="{00000000-0005-0000-0000-0000A03C0000}"/>
    <cellStyle name="Normal 42 11" xfId="21987" xr:uid="{00000000-0005-0000-0000-0000A13C0000}"/>
    <cellStyle name="Normal 42 12" xfId="21988" xr:uid="{00000000-0005-0000-0000-0000A23C0000}"/>
    <cellStyle name="Normal 42 13" xfId="21989" xr:uid="{00000000-0005-0000-0000-0000A33C0000}"/>
    <cellStyle name="Normal 42 14" xfId="21990" xr:uid="{00000000-0005-0000-0000-0000A43C0000}"/>
    <cellStyle name="Normal 42 15" xfId="21991" xr:uid="{00000000-0005-0000-0000-0000A53C0000}"/>
    <cellStyle name="Normal 42 16" xfId="21992" xr:uid="{00000000-0005-0000-0000-0000A63C0000}"/>
    <cellStyle name="Normal 42 2" xfId="6002" xr:uid="{00000000-0005-0000-0000-0000A73C0000}"/>
    <cellStyle name="Normal 42 2 2" xfId="6003" xr:uid="{00000000-0005-0000-0000-0000A83C0000}"/>
    <cellStyle name="Normal 42 2 2 2" xfId="6004" xr:uid="{00000000-0005-0000-0000-0000A93C0000}"/>
    <cellStyle name="Normal 42 2 2 2 2" xfId="6005" xr:uid="{00000000-0005-0000-0000-0000AA3C0000}"/>
    <cellStyle name="Normal 42 2 2 2 3" xfId="6006" xr:uid="{00000000-0005-0000-0000-0000AB3C0000}"/>
    <cellStyle name="Normal 42 2 2 3" xfId="6007" xr:uid="{00000000-0005-0000-0000-0000AC3C0000}"/>
    <cellStyle name="Normal 42 2 2 3 2" xfId="6008" xr:uid="{00000000-0005-0000-0000-0000AD3C0000}"/>
    <cellStyle name="Normal 42 2 2 3 3" xfId="6009" xr:uid="{00000000-0005-0000-0000-0000AE3C0000}"/>
    <cellStyle name="Normal 42 2 2 4" xfId="6010" xr:uid="{00000000-0005-0000-0000-0000AF3C0000}"/>
    <cellStyle name="Normal 42 2 2 4 2" xfId="6011" xr:uid="{00000000-0005-0000-0000-0000B03C0000}"/>
    <cellStyle name="Normal 42 2 2 4 3" xfId="6012" xr:uid="{00000000-0005-0000-0000-0000B13C0000}"/>
    <cellStyle name="Normal 42 2 2 5" xfId="6013" xr:uid="{00000000-0005-0000-0000-0000B23C0000}"/>
    <cellStyle name="Normal 42 2 2 6" xfId="6014" xr:uid="{00000000-0005-0000-0000-0000B33C0000}"/>
    <cellStyle name="Normal 42 2 2 7" xfId="6015" xr:uid="{00000000-0005-0000-0000-0000B43C0000}"/>
    <cellStyle name="Normal 42 2 3" xfId="6016" xr:uid="{00000000-0005-0000-0000-0000B53C0000}"/>
    <cellStyle name="Normal 42 2 3 2" xfId="6017" xr:uid="{00000000-0005-0000-0000-0000B63C0000}"/>
    <cellStyle name="Normal 42 2 3 3" xfId="6018" xr:uid="{00000000-0005-0000-0000-0000B73C0000}"/>
    <cellStyle name="Normal 42 2 4" xfId="6019" xr:uid="{00000000-0005-0000-0000-0000B83C0000}"/>
    <cellStyle name="Normal 42 2 4 2" xfId="6020" xr:uid="{00000000-0005-0000-0000-0000B93C0000}"/>
    <cellStyle name="Normal 42 2 4 3" xfId="6021" xr:uid="{00000000-0005-0000-0000-0000BA3C0000}"/>
    <cellStyle name="Normal 42 2 5" xfId="6022" xr:uid="{00000000-0005-0000-0000-0000BB3C0000}"/>
    <cellStyle name="Normal 42 2 5 2" xfId="6023" xr:uid="{00000000-0005-0000-0000-0000BC3C0000}"/>
    <cellStyle name="Normal 42 2 5 3" xfId="6024" xr:uid="{00000000-0005-0000-0000-0000BD3C0000}"/>
    <cellStyle name="Normal 42 2 6" xfId="6025" xr:uid="{00000000-0005-0000-0000-0000BE3C0000}"/>
    <cellStyle name="Normal 42 2 7" xfId="6026" xr:uid="{00000000-0005-0000-0000-0000BF3C0000}"/>
    <cellStyle name="Normal 42 2 8" xfId="6027" xr:uid="{00000000-0005-0000-0000-0000C03C0000}"/>
    <cellStyle name="Normal 42 3" xfId="6028" xr:uid="{00000000-0005-0000-0000-0000C13C0000}"/>
    <cellStyle name="Normal 42 3 2" xfId="6029" xr:uid="{00000000-0005-0000-0000-0000C23C0000}"/>
    <cellStyle name="Normal 42 3 2 2" xfId="6030" xr:uid="{00000000-0005-0000-0000-0000C33C0000}"/>
    <cellStyle name="Normal 42 3 2 3" xfId="6031" xr:uid="{00000000-0005-0000-0000-0000C43C0000}"/>
    <cellStyle name="Normal 42 3 3" xfId="6032" xr:uid="{00000000-0005-0000-0000-0000C53C0000}"/>
    <cellStyle name="Normal 42 3 3 2" xfId="6033" xr:uid="{00000000-0005-0000-0000-0000C63C0000}"/>
    <cellStyle name="Normal 42 3 3 3" xfId="6034" xr:uid="{00000000-0005-0000-0000-0000C73C0000}"/>
    <cellStyle name="Normal 42 3 4" xfId="6035" xr:uid="{00000000-0005-0000-0000-0000C83C0000}"/>
    <cellStyle name="Normal 42 3 4 2" xfId="6036" xr:uid="{00000000-0005-0000-0000-0000C93C0000}"/>
    <cellStyle name="Normal 42 3 4 3" xfId="6037" xr:uid="{00000000-0005-0000-0000-0000CA3C0000}"/>
    <cellStyle name="Normal 42 3 5" xfId="6038" xr:uid="{00000000-0005-0000-0000-0000CB3C0000}"/>
    <cellStyle name="Normal 42 3 6" xfId="6039" xr:uid="{00000000-0005-0000-0000-0000CC3C0000}"/>
    <cellStyle name="Normal 42 3 7" xfId="6040" xr:uid="{00000000-0005-0000-0000-0000CD3C0000}"/>
    <cellStyle name="Normal 42 4" xfId="6041" xr:uid="{00000000-0005-0000-0000-0000CE3C0000}"/>
    <cellStyle name="Normal 42 4 2" xfId="6042" xr:uid="{00000000-0005-0000-0000-0000CF3C0000}"/>
    <cellStyle name="Normal 42 4 3" xfId="6043" xr:uid="{00000000-0005-0000-0000-0000D03C0000}"/>
    <cellStyle name="Normal 42 5" xfId="6044" xr:uid="{00000000-0005-0000-0000-0000D13C0000}"/>
    <cellStyle name="Normal 42 5 2" xfId="6045" xr:uid="{00000000-0005-0000-0000-0000D23C0000}"/>
    <cellStyle name="Normal 42 5 3" xfId="6046" xr:uid="{00000000-0005-0000-0000-0000D33C0000}"/>
    <cellStyle name="Normal 42 6" xfId="6047" xr:uid="{00000000-0005-0000-0000-0000D43C0000}"/>
    <cellStyle name="Normal 42 6 2" xfId="6048" xr:uid="{00000000-0005-0000-0000-0000D53C0000}"/>
    <cellStyle name="Normal 42 6 3" xfId="6049" xr:uid="{00000000-0005-0000-0000-0000D63C0000}"/>
    <cellStyle name="Normal 42 7" xfId="6050" xr:uid="{00000000-0005-0000-0000-0000D73C0000}"/>
    <cellStyle name="Normal 42 7 2" xfId="6051" xr:uid="{00000000-0005-0000-0000-0000D83C0000}"/>
    <cellStyle name="Normal 42 7 3" xfId="6052" xr:uid="{00000000-0005-0000-0000-0000D93C0000}"/>
    <cellStyle name="Normal 42 8" xfId="6053" xr:uid="{00000000-0005-0000-0000-0000DA3C0000}"/>
    <cellStyle name="Normal 42 9" xfId="6054" xr:uid="{00000000-0005-0000-0000-0000DB3C0000}"/>
    <cellStyle name="Normal 42_ตามหนี้" xfId="6055" xr:uid="{00000000-0005-0000-0000-0000DC3C0000}"/>
    <cellStyle name="Normal 43" xfId="1580" xr:uid="{00000000-0005-0000-0000-0000DD3C0000}"/>
    <cellStyle name="Normal 43 10" xfId="6056" xr:uid="{00000000-0005-0000-0000-0000DE3C0000}"/>
    <cellStyle name="Normal 43 11" xfId="21993" xr:uid="{00000000-0005-0000-0000-0000DF3C0000}"/>
    <cellStyle name="Normal 43 12" xfId="21994" xr:uid="{00000000-0005-0000-0000-0000E03C0000}"/>
    <cellStyle name="Normal 43 13" xfId="21995" xr:uid="{00000000-0005-0000-0000-0000E13C0000}"/>
    <cellStyle name="Normal 43 14" xfId="21996" xr:uid="{00000000-0005-0000-0000-0000E23C0000}"/>
    <cellStyle name="Normal 43 15" xfId="21997" xr:uid="{00000000-0005-0000-0000-0000E33C0000}"/>
    <cellStyle name="Normal 43 16" xfId="21998" xr:uid="{00000000-0005-0000-0000-0000E43C0000}"/>
    <cellStyle name="Normal 43 2" xfId="6057" xr:uid="{00000000-0005-0000-0000-0000E53C0000}"/>
    <cellStyle name="Normal 43 2 2" xfId="6058" xr:uid="{00000000-0005-0000-0000-0000E63C0000}"/>
    <cellStyle name="Normal 43 2 2 2" xfId="6059" xr:uid="{00000000-0005-0000-0000-0000E73C0000}"/>
    <cellStyle name="Normal 43 2 2 2 2" xfId="6060" xr:uid="{00000000-0005-0000-0000-0000E83C0000}"/>
    <cellStyle name="Normal 43 2 2 2 3" xfId="6061" xr:uid="{00000000-0005-0000-0000-0000E93C0000}"/>
    <cellStyle name="Normal 43 2 2 3" xfId="6062" xr:uid="{00000000-0005-0000-0000-0000EA3C0000}"/>
    <cellStyle name="Normal 43 2 2 3 2" xfId="6063" xr:uid="{00000000-0005-0000-0000-0000EB3C0000}"/>
    <cellStyle name="Normal 43 2 2 3 3" xfId="6064" xr:uid="{00000000-0005-0000-0000-0000EC3C0000}"/>
    <cellStyle name="Normal 43 2 2 4" xfId="6065" xr:uid="{00000000-0005-0000-0000-0000ED3C0000}"/>
    <cellStyle name="Normal 43 2 2 4 2" xfId="6066" xr:uid="{00000000-0005-0000-0000-0000EE3C0000}"/>
    <cellStyle name="Normal 43 2 2 4 3" xfId="6067" xr:uid="{00000000-0005-0000-0000-0000EF3C0000}"/>
    <cellStyle name="Normal 43 2 2 5" xfId="6068" xr:uid="{00000000-0005-0000-0000-0000F03C0000}"/>
    <cellStyle name="Normal 43 2 2 6" xfId="6069" xr:uid="{00000000-0005-0000-0000-0000F13C0000}"/>
    <cellStyle name="Normal 43 2 2 7" xfId="6070" xr:uid="{00000000-0005-0000-0000-0000F23C0000}"/>
    <cellStyle name="Normal 43 2 3" xfId="6071" xr:uid="{00000000-0005-0000-0000-0000F33C0000}"/>
    <cellStyle name="Normal 43 2 3 2" xfId="6072" xr:uid="{00000000-0005-0000-0000-0000F43C0000}"/>
    <cellStyle name="Normal 43 2 3 3" xfId="6073" xr:uid="{00000000-0005-0000-0000-0000F53C0000}"/>
    <cellStyle name="Normal 43 2 4" xfId="6074" xr:uid="{00000000-0005-0000-0000-0000F63C0000}"/>
    <cellStyle name="Normal 43 2 4 2" xfId="6075" xr:uid="{00000000-0005-0000-0000-0000F73C0000}"/>
    <cellStyle name="Normal 43 2 4 3" xfId="6076" xr:uid="{00000000-0005-0000-0000-0000F83C0000}"/>
    <cellStyle name="Normal 43 2 5" xfId="6077" xr:uid="{00000000-0005-0000-0000-0000F93C0000}"/>
    <cellStyle name="Normal 43 2 5 2" xfId="6078" xr:uid="{00000000-0005-0000-0000-0000FA3C0000}"/>
    <cellStyle name="Normal 43 2 5 3" xfId="6079" xr:uid="{00000000-0005-0000-0000-0000FB3C0000}"/>
    <cellStyle name="Normal 43 2 6" xfId="6080" xr:uid="{00000000-0005-0000-0000-0000FC3C0000}"/>
    <cellStyle name="Normal 43 2 7" xfId="6081" xr:uid="{00000000-0005-0000-0000-0000FD3C0000}"/>
    <cellStyle name="Normal 43 2 8" xfId="6082" xr:uid="{00000000-0005-0000-0000-0000FE3C0000}"/>
    <cellStyle name="Normal 43 3" xfId="6083" xr:uid="{00000000-0005-0000-0000-0000FF3C0000}"/>
    <cellStyle name="Normal 43 3 2" xfId="6084" xr:uid="{00000000-0005-0000-0000-0000003D0000}"/>
    <cellStyle name="Normal 43 3 2 2" xfId="6085" xr:uid="{00000000-0005-0000-0000-0000013D0000}"/>
    <cellStyle name="Normal 43 3 2 3" xfId="6086" xr:uid="{00000000-0005-0000-0000-0000023D0000}"/>
    <cellStyle name="Normal 43 3 3" xfId="6087" xr:uid="{00000000-0005-0000-0000-0000033D0000}"/>
    <cellStyle name="Normal 43 3 3 2" xfId="6088" xr:uid="{00000000-0005-0000-0000-0000043D0000}"/>
    <cellStyle name="Normal 43 3 3 3" xfId="6089" xr:uid="{00000000-0005-0000-0000-0000053D0000}"/>
    <cellStyle name="Normal 43 3 4" xfId="6090" xr:uid="{00000000-0005-0000-0000-0000063D0000}"/>
    <cellStyle name="Normal 43 3 4 2" xfId="6091" xr:uid="{00000000-0005-0000-0000-0000073D0000}"/>
    <cellStyle name="Normal 43 3 4 3" xfId="6092" xr:uid="{00000000-0005-0000-0000-0000083D0000}"/>
    <cellStyle name="Normal 43 3 5" xfId="6093" xr:uid="{00000000-0005-0000-0000-0000093D0000}"/>
    <cellStyle name="Normal 43 3 6" xfId="6094" xr:uid="{00000000-0005-0000-0000-00000A3D0000}"/>
    <cellStyle name="Normal 43 3 7" xfId="6095" xr:uid="{00000000-0005-0000-0000-00000B3D0000}"/>
    <cellStyle name="Normal 43 4" xfId="6096" xr:uid="{00000000-0005-0000-0000-00000C3D0000}"/>
    <cellStyle name="Normal 43 4 2" xfId="6097" xr:uid="{00000000-0005-0000-0000-00000D3D0000}"/>
    <cellStyle name="Normal 43 4 3" xfId="6098" xr:uid="{00000000-0005-0000-0000-00000E3D0000}"/>
    <cellStyle name="Normal 43 5" xfId="6099" xr:uid="{00000000-0005-0000-0000-00000F3D0000}"/>
    <cellStyle name="Normal 43 5 2" xfId="6100" xr:uid="{00000000-0005-0000-0000-0000103D0000}"/>
    <cellStyle name="Normal 43 5 3" xfId="6101" xr:uid="{00000000-0005-0000-0000-0000113D0000}"/>
    <cellStyle name="Normal 43 6" xfId="6102" xr:uid="{00000000-0005-0000-0000-0000123D0000}"/>
    <cellStyle name="Normal 43 6 2" xfId="6103" xr:uid="{00000000-0005-0000-0000-0000133D0000}"/>
    <cellStyle name="Normal 43 6 3" xfId="6104" xr:uid="{00000000-0005-0000-0000-0000143D0000}"/>
    <cellStyle name="Normal 43 7" xfId="6105" xr:uid="{00000000-0005-0000-0000-0000153D0000}"/>
    <cellStyle name="Normal 43 7 2" xfId="6106" xr:uid="{00000000-0005-0000-0000-0000163D0000}"/>
    <cellStyle name="Normal 43 7 3" xfId="6107" xr:uid="{00000000-0005-0000-0000-0000173D0000}"/>
    <cellStyle name="Normal 43 8" xfId="6108" xr:uid="{00000000-0005-0000-0000-0000183D0000}"/>
    <cellStyle name="Normal 43 9" xfId="6109" xr:uid="{00000000-0005-0000-0000-0000193D0000}"/>
    <cellStyle name="Normal 43_ตามหนี้" xfId="6110" xr:uid="{00000000-0005-0000-0000-00001A3D0000}"/>
    <cellStyle name="Normal 44" xfId="1581" xr:uid="{00000000-0005-0000-0000-00001B3D0000}"/>
    <cellStyle name="Normal 44 10" xfId="6111" xr:uid="{00000000-0005-0000-0000-00001C3D0000}"/>
    <cellStyle name="Normal 44 11" xfId="21999" xr:uid="{00000000-0005-0000-0000-00001D3D0000}"/>
    <cellStyle name="Normal 44 12" xfId="22000" xr:uid="{00000000-0005-0000-0000-00001E3D0000}"/>
    <cellStyle name="Normal 44 13" xfId="22001" xr:uid="{00000000-0005-0000-0000-00001F3D0000}"/>
    <cellStyle name="Normal 44 14" xfId="22002" xr:uid="{00000000-0005-0000-0000-0000203D0000}"/>
    <cellStyle name="Normal 44 15" xfId="22003" xr:uid="{00000000-0005-0000-0000-0000213D0000}"/>
    <cellStyle name="Normal 44 16" xfId="22004" xr:uid="{00000000-0005-0000-0000-0000223D0000}"/>
    <cellStyle name="Normal 44 2" xfId="6112" xr:uid="{00000000-0005-0000-0000-0000233D0000}"/>
    <cellStyle name="Normal 44 2 2" xfId="6113" xr:uid="{00000000-0005-0000-0000-0000243D0000}"/>
    <cellStyle name="Normal 44 2 2 2" xfId="6114" xr:uid="{00000000-0005-0000-0000-0000253D0000}"/>
    <cellStyle name="Normal 44 2 2 2 2" xfId="6115" xr:uid="{00000000-0005-0000-0000-0000263D0000}"/>
    <cellStyle name="Normal 44 2 2 2 3" xfId="6116" xr:uid="{00000000-0005-0000-0000-0000273D0000}"/>
    <cellStyle name="Normal 44 2 2 3" xfId="6117" xr:uid="{00000000-0005-0000-0000-0000283D0000}"/>
    <cellStyle name="Normal 44 2 2 3 2" xfId="6118" xr:uid="{00000000-0005-0000-0000-0000293D0000}"/>
    <cellStyle name="Normal 44 2 2 3 3" xfId="6119" xr:uid="{00000000-0005-0000-0000-00002A3D0000}"/>
    <cellStyle name="Normal 44 2 2 4" xfId="6120" xr:uid="{00000000-0005-0000-0000-00002B3D0000}"/>
    <cellStyle name="Normal 44 2 2 4 2" xfId="6121" xr:uid="{00000000-0005-0000-0000-00002C3D0000}"/>
    <cellStyle name="Normal 44 2 2 4 3" xfId="6122" xr:uid="{00000000-0005-0000-0000-00002D3D0000}"/>
    <cellStyle name="Normal 44 2 2 5" xfId="6123" xr:uid="{00000000-0005-0000-0000-00002E3D0000}"/>
    <cellStyle name="Normal 44 2 2 6" xfId="6124" xr:uid="{00000000-0005-0000-0000-00002F3D0000}"/>
    <cellStyle name="Normal 44 2 2 7" xfId="6125" xr:uid="{00000000-0005-0000-0000-0000303D0000}"/>
    <cellStyle name="Normal 44 2 3" xfId="6126" xr:uid="{00000000-0005-0000-0000-0000313D0000}"/>
    <cellStyle name="Normal 44 2 3 2" xfId="6127" xr:uid="{00000000-0005-0000-0000-0000323D0000}"/>
    <cellStyle name="Normal 44 2 3 3" xfId="6128" xr:uid="{00000000-0005-0000-0000-0000333D0000}"/>
    <cellStyle name="Normal 44 2 4" xfId="6129" xr:uid="{00000000-0005-0000-0000-0000343D0000}"/>
    <cellStyle name="Normal 44 2 4 2" xfId="6130" xr:uid="{00000000-0005-0000-0000-0000353D0000}"/>
    <cellStyle name="Normal 44 2 4 3" xfId="6131" xr:uid="{00000000-0005-0000-0000-0000363D0000}"/>
    <cellStyle name="Normal 44 2 5" xfId="6132" xr:uid="{00000000-0005-0000-0000-0000373D0000}"/>
    <cellStyle name="Normal 44 2 5 2" xfId="6133" xr:uid="{00000000-0005-0000-0000-0000383D0000}"/>
    <cellStyle name="Normal 44 2 5 3" xfId="6134" xr:uid="{00000000-0005-0000-0000-0000393D0000}"/>
    <cellStyle name="Normal 44 2 6" xfId="6135" xr:uid="{00000000-0005-0000-0000-00003A3D0000}"/>
    <cellStyle name="Normal 44 2 7" xfId="6136" xr:uid="{00000000-0005-0000-0000-00003B3D0000}"/>
    <cellStyle name="Normal 44 2 8" xfId="6137" xr:uid="{00000000-0005-0000-0000-00003C3D0000}"/>
    <cellStyle name="Normal 44 3" xfId="6138" xr:uid="{00000000-0005-0000-0000-00003D3D0000}"/>
    <cellStyle name="Normal 44 3 2" xfId="6139" xr:uid="{00000000-0005-0000-0000-00003E3D0000}"/>
    <cellStyle name="Normal 44 3 2 2" xfId="6140" xr:uid="{00000000-0005-0000-0000-00003F3D0000}"/>
    <cellStyle name="Normal 44 3 2 3" xfId="6141" xr:uid="{00000000-0005-0000-0000-0000403D0000}"/>
    <cellStyle name="Normal 44 3 3" xfId="6142" xr:uid="{00000000-0005-0000-0000-0000413D0000}"/>
    <cellStyle name="Normal 44 3 3 2" xfId="6143" xr:uid="{00000000-0005-0000-0000-0000423D0000}"/>
    <cellStyle name="Normal 44 3 3 3" xfId="6144" xr:uid="{00000000-0005-0000-0000-0000433D0000}"/>
    <cellStyle name="Normal 44 3 4" xfId="6145" xr:uid="{00000000-0005-0000-0000-0000443D0000}"/>
    <cellStyle name="Normal 44 3 4 2" xfId="6146" xr:uid="{00000000-0005-0000-0000-0000453D0000}"/>
    <cellStyle name="Normal 44 3 4 3" xfId="6147" xr:uid="{00000000-0005-0000-0000-0000463D0000}"/>
    <cellStyle name="Normal 44 3 5" xfId="6148" xr:uid="{00000000-0005-0000-0000-0000473D0000}"/>
    <cellStyle name="Normal 44 3 6" xfId="6149" xr:uid="{00000000-0005-0000-0000-0000483D0000}"/>
    <cellStyle name="Normal 44 3 7" xfId="6150" xr:uid="{00000000-0005-0000-0000-0000493D0000}"/>
    <cellStyle name="Normal 44 4" xfId="6151" xr:uid="{00000000-0005-0000-0000-00004A3D0000}"/>
    <cellStyle name="Normal 44 4 2" xfId="6152" xr:uid="{00000000-0005-0000-0000-00004B3D0000}"/>
    <cellStyle name="Normal 44 4 3" xfId="6153" xr:uid="{00000000-0005-0000-0000-00004C3D0000}"/>
    <cellStyle name="Normal 44 5" xfId="6154" xr:uid="{00000000-0005-0000-0000-00004D3D0000}"/>
    <cellStyle name="Normal 44 5 2" xfId="6155" xr:uid="{00000000-0005-0000-0000-00004E3D0000}"/>
    <cellStyle name="Normal 44 5 3" xfId="6156" xr:uid="{00000000-0005-0000-0000-00004F3D0000}"/>
    <cellStyle name="Normal 44 6" xfId="6157" xr:uid="{00000000-0005-0000-0000-0000503D0000}"/>
    <cellStyle name="Normal 44 6 2" xfId="6158" xr:uid="{00000000-0005-0000-0000-0000513D0000}"/>
    <cellStyle name="Normal 44 6 3" xfId="6159" xr:uid="{00000000-0005-0000-0000-0000523D0000}"/>
    <cellStyle name="Normal 44 7" xfId="6160" xr:uid="{00000000-0005-0000-0000-0000533D0000}"/>
    <cellStyle name="Normal 44 7 2" xfId="6161" xr:uid="{00000000-0005-0000-0000-0000543D0000}"/>
    <cellStyle name="Normal 44 7 3" xfId="6162" xr:uid="{00000000-0005-0000-0000-0000553D0000}"/>
    <cellStyle name="Normal 44 8" xfId="6163" xr:uid="{00000000-0005-0000-0000-0000563D0000}"/>
    <cellStyle name="Normal 44 9" xfId="6164" xr:uid="{00000000-0005-0000-0000-0000573D0000}"/>
    <cellStyle name="Normal 44_ตามหนี้" xfId="6165" xr:uid="{00000000-0005-0000-0000-0000583D0000}"/>
    <cellStyle name="Normal 45" xfId="1582" xr:uid="{00000000-0005-0000-0000-0000593D0000}"/>
    <cellStyle name="Normal 45 10" xfId="6166" xr:uid="{00000000-0005-0000-0000-00005A3D0000}"/>
    <cellStyle name="Normal 45 11" xfId="22005" xr:uid="{00000000-0005-0000-0000-00005B3D0000}"/>
    <cellStyle name="Normal 45 12" xfId="22006" xr:uid="{00000000-0005-0000-0000-00005C3D0000}"/>
    <cellStyle name="Normal 45 13" xfId="22007" xr:uid="{00000000-0005-0000-0000-00005D3D0000}"/>
    <cellStyle name="Normal 45 14" xfId="22008" xr:uid="{00000000-0005-0000-0000-00005E3D0000}"/>
    <cellStyle name="Normal 45 15" xfId="22009" xr:uid="{00000000-0005-0000-0000-00005F3D0000}"/>
    <cellStyle name="Normal 45 16" xfId="22010" xr:uid="{00000000-0005-0000-0000-0000603D0000}"/>
    <cellStyle name="Normal 45 2" xfId="6167" xr:uid="{00000000-0005-0000-0000-0000613D0000}"/>
    <cellStyle name="Normal 45 2 2" xfId="6168" xr:uid="{00000000-0005-0000-0000-0000623D0000}"/>
    <cellStyle name="Normal 45 2 2 2" xfId="6169" xr:uid="{00000000-0005-0000-0000-0000633D0000}"/>
    <cellStyle name="Normal 45 2 2 2 2" xfId="6170" xr:uid="{00000000-0005-0000-0000-0000643D0000}"/>
    <cellStyle name="Normal 45 2 2 2 3" xfId="6171" xr:uid="{00000000-0005-0000-0000-0000653D0000}"/>
    <cellStyle name="Normal 45 2 2 3" xfId="6172" xr:uid="{00000000-0005-0000-0000-0000663D0000}"/>
    <cellStyle name="Normal 45 2 2 3 2" xfId="6173" xr:uid="{00000000-0005-0000-0000-0000673D0000}"/>
    <cellStyle name="Normal 45 2 2 3 3" xfId="6174" xr:uid="{00000000-0005-0000-0000-0000683D0000}"/>
    <cellStyle name="Normal 45 2 2 4" xfId="6175" xr:uid="{00000000-0005-0000-0000-0000693D0000}"/>
    <cellStyle name="Normal 45 2 2 4 2" xfId="6176" xr:uid="{00000000-0005-0000-0000-00006A3D0000}"/>
    <cellStyle name="Normal 45 2 2 4 3" xfId="6177" xr:uid="{00000000-0005-0000-0000-00006B3D0000}"/>
    <cellStyle name="Normal 45 2 2 5" xfId="6178" xr:uid="{00000000-0005-0000-0000-00006C3D0000}"/>
    <cellStyle name="Normal 45 2 2 6" xfId="6179" xr:uid="{00000000-0005-0000-0000-00006D3D0000}"/>
    <cellStyle name="Normal 45 2 2 7" xfId="6180" xr:uid="{00000000-0005-0000-0000-00006E3D0000}"/>
    <cellStyle name="Normal 45 2 3" xfId="6181" xr:uid="{00000000-0005-0000-0000-00006F3D0000}"/>
    <cellStyle name="Normal 45 2 3 2" xfId="6182" xr:uid="{00000000-0005-0000-0000-0000703D0000}"/>
    <cellStyle name="Normal 45 2 3 3" xfId="6183" xr:uid="{00000000-0005-0000-0000-0000713D0000}"/>
    <cellStyle name="Normal 45 2 4" xfId="6184" xr:uid="{00000000-0005-0000-0000-0000723D0000}"/>
    <cellStyle name="Normal 45 2 4 2" xfId="6185" xr:uid="{00000000-0005-0000-0000-0000733D0000}"/>
    <cellStyle name="Normal 45 2 4 3" xfId="6186" xr:uid="{00000000-0005-0000-0000-0000743D0000}"/>
    <cellStyle name="Normal 45 2 5" xfId="6187" xr:uid="{00000000-0005-0000-0000-0000753D0000}"/>
    <cellStyle name="Normal 45 2 5 2" xfId="6188" xr:uid="{00000000-0005-0000-0000-0000763D0000}"/>
    <cellStyle name="Normal 45 2 5 3" xfId="6189" xr:uid="{00000000-0005-0000-0000-0000773D0000}"/>
    <cellStyle name="Normal 45 2 6" xfId="6190" xr:uid="{00000000-0005-0000-0000-0000783D0000}"/>
    <cellStyle name="Normal 45 2 7" xfId="6191" xr:uid="{00000000-0005-0000-0000-0000793D0000}"/>
    <cellStyle name="Normal 45 2 8" xfId="6192" xr:uid="{00000000-0005-0000-0000-00007A3D0000}"/>
    <cellStyle name="Normal 45 3" xfId="6193" xr:uid="{00000000-0005-0000-0000-00007B3D0000}"/>
    <cellStyle name="Normal 45 3 2" xfId="6194" xr:uid="{00000000-0005-0000-0000-00007C3D0000}"/>
    <cellStyle name="Normal 45 3 2 2" xfId="6195" xr:uid="{00000000-0005-0000-0000-00007D3D0000}"/>
    <cellStyle name="Normal 45 3 2 3" xfId="6196" xr:uid="{00000000-0005-0000-0000-00007E3D0000}"/>
    <cellStyle name="Normal 45 3 3" xfId="6197" xr:uid="{00000000-0005-0000-0000-00007F3D0000}"/>
    <cellStyle name="Normal 45 3 3 2" xfId="6198" xr:uid="{00000000-0005-0000-0000-0000803D0000}"/>
    <cellStyle name="Normal 45 3 3 3" xfId="6199" xr:uid="{00000000-0005-0000-0000-0000813D0000}"/>
    <cellStyle name="Normal 45 3 4" xfId="6200" xr:uid="{00000000-0005-0000-0000-0000823D0000}"/>
    <cellStyle name="Normal 45 3 4 2" xfId="6201" xr:uid="{00000000-0005-0000-0000-0000833D0000}"/>
    <cellStyle name="Normal 45 3 4 3" xfId="6202" xr:uid="{00000000-0005-0000-0000-0000843D0000}"/>
    <cellStyle name="Normal 45 3 5" xfId="6203" xr:uid="{00000000-0005-0000-0000-0000853D0000}"/>
    <cellStyle name="Normal 45 3 6" xfId="6204" xr:uid="{00000000-0005-0000-0000-0000863D0000}"/>
    <cellStyle name="Normal 45 3 7" xfId="6205" xr:uid="{00000000-0005-0000-0000-0000873D0000}"/>
    <cellStyle name="Normal 45 4" xfId="6206" xr:uid="{00000000-0005-0000-0000-0000883D0000}"/>
    <cellStyle name="Normal 45 4 2" xfId="6207" xr:uid="{00000000-0005-0000-0000-0000893D0000}"/>
    <cellStyle name="Normal 45 4 3" xfId="6208" xr:uid="{00000000-0005-0000-0000-00008A3D0000}"/>
    <cellStyle name="Normal 45 5" xfId="6209" xr:uid="{00000000-0005-0000-0000-00008B3D0000}"/>
    <cellStyle name="Normal 45 5 2" xfId="6210" xr:uid="{00000000-0005-0000-0000-00008C3D0000}"/>
    <cellStyle name="Normal 45 5 3" xfId="6211" xr:uid="{00000000-0005-0000-0000-00008D3D0000}"/>
    <cellStyle name="Normal 45 6" xfId="6212" xr:uid="{00000000-0005-0000-0000-00008E3D0000}"/>
    <cellStyle name="Normal 45 6 2" xfId="6213" xr:uid="{00000000-0005-0000-0000-00008F3D0000}"/>
    <cellStyle name="Normal 45 6 3" xfId="6214" xr:uid="{00000000-0005-0000-0000-0000903D0000}"/>
    <cellStyle name="Normal 45 7" xfId="6215" xr:uid="{00000000-0005-0000-0000-0000913D0000}"/>
    <cellStyle name="Normal 45 7 2" xfId="6216" xr:uid="{00000000-0005-0000-0000-0000923D0000}"/>
    <cellStyle name="Normal 45 7 3" xfId="6217" xr:uid="{00000000-0005-0000-0000-0000933D0000}"/>
    <cellStyle name="Normal 45 8" xfId="6218" xr:uid="{00000000-0005-0000-0000-0000943D0000}"/>
    <cellStyle name="Normal 45 9" xfId="6219" xr:uid="{00000000-0005-0000-0000-0000953D0000}"/>
    <cellStyle name="Normal 45_ตามหนี้" xfId="6220" xr:uid="{00000000-0005-0000-0000-0000963D0000}"/>
    <cellStyle name="Normal 46" xfId="1583" xr:uid="{00000000-0005-0000-0000-0000973D0000}"/>
    <cellStyle name="Normal 46 10" xfId="6221" xr:uid="{00000000-0005-0000-0000-0000983D0000}"/>
    <cellStyle name="Normal 46 11" xfId="22011" xr:uid="{00000000-0005-0000-0000-0000993D0000}"/>
    <cellStyle name="Normal 46 12" xfId="22012" xr:uid="{00000000-0005-0000-0000-00009A3D0000}"/>
    <cellStyle name="Normal 46 13" xfId="22013" xr:uid="{00000000-0005-0000-0000-00009B3D0000}"/>
    <cellStyle name="Normal 46 14" xfId="22014" xr:uid="{00000000-0005-0000-0000-00009C3D0000}"/>
    <cellStyle name="Normal 46 15" xfId="22015" xr:uid="{00000000-0005-0000-0000-00009D3D0000}"/>
    <cellStyle name="Normal 46 16" xfId="22016" xr:uid="{00000000-0005-0000-0000-00009E3D0000}"/>
    <cellStyle name="Normal 46 2" xfId="6222" xr:uid="{00000000-0005-0000-0000-00009F3D0000}"/>
    <cellStyle name="Normal 46 2 2" xfId="6223" xr:uid="{00000000-0005-0000-0000-0000A03D0000}"/>
    <cellStyle name="Normal 46 2 2 2" xfId="6224" xr:uid="{00000000-0005-0000-0000-0000A13D0000}"/>
    <cellStyle name="Normal 46 2 2 2 2" xfId="6225" xr:uid="{00000000-0005-0000-0000-0000A23D0000}"/>
    <cellStyle name="Normal 46 2 2 2 3" xfId="6226" xr:uid="{00000000-0005-0000-0000-0000A33D0000}"/>
    <cellStyle name="Normal 46 2 2 3" xfId="6227" xr:uid="{00000000-0005-0000-0000-0000A43D0000}"/>
    <cellStyle name="Normal 46 2 2 3 2" xfId="6228" xr:uid="{00000000-0005-0000-0000-0000A53D0000}"/>
    <cellStyle name="Normal 46 2 2 3 3" xfId="6229" xr:uid="{00000000-0005-0000-0000-0000A63D0000}"/>
    <cellStyle name="Normal 46 2 2 4" xfId="6230" xr:uid="{00000000-0005-0000-0000-0000A73D0000}"/>
    <cellStyle name="Normal 46 2 2 4 2" xfId="6231" xr:uid="{00000000-0005-0000-0000-0000A83D0000}"/>
    <cellStyle name="Normal 46 2 2 4 3" xfId="6232" xr:uid="{00000000-0005-0000-0000-0000A93D0000}"/>
    <cellStyle name="Normal 46 2 2 5" xfId="6233" xr:uid="{00000000-0005-0000-0000-0000AA3D0000}"/>
    <cellStyle name="Normal 46 2 2 6" xfId="6234" xr:uid="{00000000-0005-0000-0000-0000AB3D0000}"/>
    <cellStyle name="Normal 46 2 2 7" xfId="6235" xr:uid="{00000000-0005-0000-0000-0000AC3D0000}"/>
    <cellStyle name="Normal 46 2 3" xfId="6236" xr:uid="{00000000-0005-0000-0000-0000AD3D0000}"/>
    <cellStyle name="Normal 46 2 3 2" xfId="6237" xr:uid="{00000000-0005-0000-0000-0000AE3D0000}"/>
    <cellStyle name="Normal 46 2 3 3" xfId="6238" xr:uid="{00000000-0005-0000-0000-0000AF3D0000}"/>
    <cellStyle name="Normal 46 2 4" xfId="6239" xr:uid="{00000000-0005-0000-0000-0000B03D0000}"/>
    <cellStyle name="Normal 46 2 4 2" xfId="6240" xr:uid="{00000000-0005-0000-0000-0000B13D0000}"/>
    <cellStyle name="Normal 46 2 4 3" xfId="6241" xr:uid="{00000000-0005-0000-0000-0000B23D0000}"/>
    <cellStyle name="Normal 46 2 5" xfId="6242" xr:uid="{00000000-0005-0000-0000-0000B33D0000}"/>
    <cellStyle name="Normal 46 2 5 2" xfId="6243" xr:uid="{00000000-0005-0000-0000-0000B43D0000}"/>
    <cellStyle name="Normal 46 2 5 3" xfId="6244" xr:uid="{00000000-0005-0000-0000-0000B53D0000}"/>
    <cellStyle name="Normal 46 2 6" xfId="6245" xr:uid="{00000000-0005-0000-0000-0000B63D0000}"/>
    <cellStyle name="Normal 46 2 7" xfId="6246" xr:uid="{00000000-0005-0000-0000-0000B73D0000}"/>
    <cellStyle name="Normal 46 2 8" xfId="6247" xr:uid="{00000000-0005-0000-0000-0000B83D0000}"/>
    <cellStyle name="Normal 46 3" xfId="6248" xr:uid="{00000000-0005-0000-0000-0000B93D0000}"/>
    <cellStyle name="Normal 46 3 2" xfId="6249" xr:uid="{00000000-0005-0000-0000-0000BA3D0000}"/>
    <cellStyle name="Normal 46 3 2 2" xfId="6250" xr:uid="{00000000-0005-0000-0000-0000BB3D0000}"/>
    <cellStyle name="Normal 46 3 2 3" xfId="6251" xr:uid="{00000000-0005-0000-0000-0000BC3D0000}"/>
    <cellStyle name="Normal 46 3 3" xfId="6252" xr:uid="{00000000-0005-0000-0000-0000BD3D0000}"/>
    <cellStyle name="Normal 46 3 3 2" xfId="6253" xr:uid="{00000000-0005-0000-0000-0000BE3D0000}"/>
    <cellStyle name="Normal 46 3 3 3" xfId="6254" xr:uid="{00000000-0005-0000-0000-0000BF3D0000}"/>
    <cellStyle name="Normal 46 3 4" xfId="6255" xr:uid="{00000000-0005-0000-0000-0000C03D0000}"/>
    <cellStyle name="Normal 46 3 4 2" xfId="6256" xr:uid="{00000000-0005-0000-0000-0000C13D0000}"/>
    <cellStyle name="Normal 46 3 4 3" xfId="6257" xr:uid="{00000000-0005-0000-0000-0000C23D0000}"/>
    <cellStyle name="Normal 46 3 5" xfId="6258" xr:uid="{00000000-0005-0000-0000-0000C33D0000}"/>
    <cellStyle name="Normal 46 3 6" xfId="6259" xr:uid="{00000000-0005-0000-0000-0000C43D0000}"/>
    <cellStyle name="Normal 46 3 7" xfId="6260" xr:uid="{00000000-0005-0000-0000-0000C53D0000}"/>
    <cellStyle name="Normal 46 4" xfId="6261" xr:uid="{00000000-0005-0000-0000-0000C63D0000}"/>
    <cellStyle name="Normal 46 4 2" xfId="6262" xr:uid="{00000000-0005-0000-0000-0000C73D0000}"/>
    <cellStyle name="Normal 46 4 3" xfId="6263" xr:uid="{00000000-0005-0000-0000-0000C83D0000}"/>
    <cellStyle name="Normal 46 5" xfId="6264" xr:uid="{00000000-0005-0000-0000-0000C93D0000}"/>
    <cellStyle name="Normal 46 5 2" xfId="6265" xr:uid="{00000000-0005-0000-0000-0000CA3D0000}"/>
    <cellStyle name="Normal 46 5 3" xfId="6266" xr:uid="{00000000-0005-0000-0000-0000CB3D0000}"/>
    <cellStyle name="Normal 46 6" xfId="6267" xr:uid="{00000000-0005-0000-0000-0000CC3D0000}"/>
    <cellStyle name="Normal 46 6 2" xfId="6268" xr:uid="{00000000-0005-0000-0000-0000CD3D0000}"/>
    <cellStyle name="Normal 46 6 3" xfId="6269" xr:uid="{00000000-0005-0000-0000-0000CE3D0000}"/>
    <cellStyle name="Normal 46 7" xfId="6270" xr:uid="{00000000-0005-0000-0000-0000CF3D0000}"/>
    <cellStyle name="Normal 46 7 2" xfId="6271" xr:uid="{00000000-0005-0000-0000-0000D03D0000}"/>
    <cellStyle name="Normal 46 7 3" xfId="6272" xr:uid="{00000000-0005-0000-0000-0000D13D0000}"/>
    <cellStyle name="Normal 46 8" xfId="6273" xr:uid="{00000000-0005-0000-0000-0000D23D0000}"/>
    <cellStyle name="Normal 46 9" xfId="6274" xr:uid="{00000000-0005-0000-0000-0000D33D0000}"/>
    <cellStyle name="Normal 46_ตามหนี้" xfId="6275" xr:uid="{00000000-0005-0000-0000-0000D43D0000}"/>
    <cellStyle name="Normal 47" xfId="1584" xr:uid="{00000000-0005-0000-0000-0000D53D0000}"/>
    <cellStyle name="Normal 47 10" xfId="6276" xr:uid="{00000000-0005-0000-0000-0000D63D0000}"/>
    <cellStyle name="Normal 47 11" xfId="22017" xr:uid="{00000000-0005-0000-0000-0000D73D0000}"/>
    <cellStyle name="Normal 47 12" xfId="22018" xr:uid="{00000000-0005-0000-0000-0000D83D0000}"/>
    <cellStyle name="Normal 47 13" xfId="22019" xr:uid="{00000000-0005-0000-0000-0000D93D0000}"/>
    <cellStyle name="Normal 47 14" xfId="22020" xr:uid="{00000000-0005-0000-0000-0000DA3D0000}"/>
    <cellStyle name="Normal 47 15" xfId="22021" xr:uid="{00000000-0005-0000-0000-0000DB3D0000}"/>
    <cellStyle name="Normal 47 16" xfId="22022" xr:uid="{00000000-0005-0000-0000-0000DC3D0000}"/>
    <cellStyle name="Normal 47 2" xfId="6277" xr:uid="{00000000-0005-0000-0000-0000DD3D0000}"/>
    <cellStyle name="Normal 47 2 2" xfId="6278" xr:uid="{00000000-0005-0000-0000-0000DE3D0000}"/>
    <cellStyle name="Normal 47 2 2 2" xfId="6279" xr:uid="{00000000-0005-0000-0000-0000DF3D0000}"/>
    <cellStyle name="Normal 47 2 2 2 2" xfId="6280" xr:uid="{00000000-0005-0000-0000-0000E03D0000}"/>
    <cellStyle name="Normal 47 2 2 2 3" xfId="6281" xr:uid="{00000000-0005-0000-0000-0000E13D0000}"/>
    <cellStyle name="Normal 47 2 2 3" xfId="6282" xr:uid="{00000000-0005-0000-0000-0000E23D0000}"/>
    <cellStyle name="Normal 47 2 2 3 2" xfId="6283" xr:uid="{00000000-0005-0000-0000-0000E33D0000}"/>
    <cellStyle name="Normal 47 2 2 3 3" xfId="6284" xr:uid="{00000000-0005-0000-0000-0000E43D0000}"/>
    <cellStyle name="Normal 47 2 2 4" xfId="6285" xr:uid="{00000000-0005-0000-0000-0000E53D0000}"/>
    <cellStyle name="Normal 47 2 2 4 2" xfId="6286" xr:uid="{00000000-0005-0000-0000-0000E63D0000}"/>
    <cellStyle name="Normal 47 2 2 4 3" xfId="6287" xr:uid="{00000000-0005-0000-0000-0000E73D0000}"/>
    <cellStyle name="Normal 47 2 2 5" xfId="6288" xr:uid="{00000000-0005-0000-0000-0000E83D0000}"/>
    <cellStyle name="Normal 47 2 2 6" xfId="6289" xr:uid="{00000000-0005-0000-0000-0000E93D0000}"/>
    <cellStyle name="Normal 47 2 2 7" xfId="6290" xr:uid="{00000000-0005-0000-0000-0000EA3D0000}"/>
    <cellStyle name="Normal 47 2 3" xfId="6291" xr:uid="{00000000-0005-0000-0000-0000EB3D0000}"/>
    <cellStyle name="Normal 47 2 3 2" xfId="6292" xr:uid="{00000000-0005-0000-0000-0000EC3D0000}"/>
    <cellStyle name="Normal 47 2 3 3" xfId="6293" xr:uid="{00000000-0005-0000-0000-0000ED3D0000}"/>
    <cellStyle name="Normal 47 2 4" xfId="6294" xr:uid="{00000000-0005-0000-0000-0000EE3D0000}"/>
    <cellStyle name="Normal 47 2 4 2" xfId="6295" xr:uid="{00000000-0005-0000-0000-0000EF3D0000}"/>
    <cellStyle name="Normal 47 2 4 3" xfId="6296" xr:uid="{00000000-0005-0000-0000-0000F03D0000}"/>
    <cellStyle name="Normal 47 2 5" xfId="6297" xr:uid="{00000000-0005-0000-0000-0000F13D0000}"/>
    <cellStyle name="Normal 47 2 5 2" xfId="6298" xr:uid="{00000000-0005-0000-0000-0000F23D0000}"/>
    <cellStyle name="Normal 47 2 5 3" xfId="6299" xr:uid="{00000000-0005-0000-0000-0000F33D0000}"/>
    <cellStyle name="Normal 47 2 6" xfId="6300" xr:uid="{00000000-0005-0000-0000-0000F43D0000}"/>
    <cellStyle name="Normal 47 2 7" xfId="6301" xr:uid="{00000000-0005-0000-0000-0000F53D0000}"/>
    <cellStyle name="Normal 47 2 8" xfId="6302" xr:uid="{00000000-0005-0000-0000-0000F63D0000}"/>
    <cellStyle name="Normal 47 3" xfId="6303" xr:uid="{00000000-0005-0000-0000-0000F73D0000}"/>
    <cellStyle name="Normal 47 3 2" xfId="6304" xr:uid="{00000000-0005-0000-0000-0000F83D0000}"/>
    <cellStyle name="Normal 47 3 2 2" xfId="6305" xr:uid="{00000000-0005-0000-0000-0000F93D0000}"/>
    <cellStyle name="Normal 47 3 2 3" xfId="6306" xr:uid="{00000000-0005-0000-0000-0000FA3D0000}"/>
    <cellStyle name="Normal 47 3 3" xfId="6307" xr:uid="{00000000-0005-0000-0000-0000FB3D0000}"/>
    <cellStyle name="Normal 47 3 3 2" xfId="6308" xr:uid="{00000000-0005-0000-0000-0000FC3D0000}"/>
    <cellStyle name="Normal 47 3 3 3" xfId="6309" xr:uid="{00000000-0005-0000-0000-0000FD3D0000}"/>
    <cellStyle name="Normal 47 3 4" xfId="6310" xr:uid="{00000000-0005-0000-0000-0000FE3D0000}"/>
    <cellStyle name="Normal 47 3 4 2" xfId="6311" xr:uid="{00000000-0005-0000-0000-0000FF3D0000}"/>
    <cellStyle name="Normal 47 3 4 3" xfId="6312" xr:uid="{00000000-0005-0000-0000-0000003E0000}"/>
    <cellStyle name="Normal 47 3 5" xfId="6313" xr:uid="{00000000-0005-0000-0000-0000013E0000}"/>
    <cellStyle name="Normal 47 3 6" xfId="6314" xr:uid="{00000000-0005-0000-0000-0000023E0000}"/>
    <cellStyle name="Normal 47 3 7" xfId="6315" xr:uid="{00000000-0005-0000-0000-0000033E0000}"/>
    <cellStyle name="Normal 47 4" xfId="6316" xr:uid="{00000000-0005-0000-0000-0000043E0000}"/>
    <cellStyle name="Normal 47 4 2" xfId="6317" xr:uid="{00000000-0005-0000-0000-0000053E0000}"/>
    <cellStyle name="Normal 47 4 3" xfId="6318" xr:uid="{00000000-0005-0000-0000-0000063E0000}"/>
    <cellStyle name="Normal 47 5" xfId="6319" xr:uid="{00000000-0005-0000-0000-0000073E0000}"/>
    <cellStyle name="Normal 47 5 2" xfId="6320" xr:uid="{00000000-0005-0000-0000-0000083E0000}"/>
    <cellStyle name="Normal 47 5 3" xfId="6321" xr:uid="{00000000-0005-0000-0000-0000093E0000}"/>
    <cellStyle name="Normal 47 6" xfId="6322" xr:uid="{00000000-0005-0000-0000-00000A3E0000}"/>
    <cellStyle name="Normal 47 6 2" xfId="6323" xr:uid="{00000000-0005-0000-0000-00000B3E0000}"/>
    <cellStyle name="Normal 47 6 3" xfId="6324" xr:uid="{00000000-0005-0000-0000-00000C3E0000}"/>
    <cellStyle name="Normal 47 7" xfId="6325" xr:uid="{00000000-0005-0000-0000-00000D3E0000}"/>
    <cellStyle name="Normal 47 7 2" xfId="6326" xr:uid="{00000000-0005-0000-0000-00000E3E0000}"/>
    <cellStyle name="Normal 47 7 3" xfId="6327" xr:uid="{00000000-0005-0000-0000-00000F3E0000}"/>
    <cellStyle name="Normal 47 8" xfId="6328" xr:uid="{00000000-0005-0000-0000-0000103E0000}"/>
    <cellStyle name="Normal 47 9" xfId="6329" xr:uid="{00000000-0005-0000-0000-0000113E0000}"/>
    <cellStyle name="Normal 47_ตามหนี้" xfId="6330" xr:uid="{00000000-0005-0000-0000-0000123E0000}"/>
    <cellStyle name="Normal 48" xfId="1585" xr:uid="{00000000-0005-0000-0000-0000133E0000}"/>
    <cellStyle name="Normal 48 10" xfId="6331" xr:uid="{00000000-0005-0000-0000-0000143E0000}"/>
    <cellStyle name="Normal 48 11" xfId="15771" xr:uid="{00000000-0005-0000-0000-0000153E0000}"/>
    <cellStyle name="Normal 48 2" xfId="1586" xr:uid="{00000000-0005-0000-0000-0000163E0000}"/>
    <cellStyle name="Normal 48 2 2" xfId="6332" xr:uid="{00000000-0005-0000-0000-0000173E0000}"/>
    <cellStyle name="Normal 48 2 2 2" xfId="6333" xr:uid="{00000000-0005-0000-0000-0000183E0000}"/>
    <cellStyle name="Normal 48 2 2 2 2" xfId="6334" xr:uid="{00000000-0005-0000-0000-0000193E0000}"/>
    <cellStyle name="Normal 48 2 2 2 3" xfId="6335" xr:uid="{00000000-0005-0000-0000-00001A3E0000}"/>
    <cellStyle name="Normal 48 2 2 3" xfId="6336" xr:uid="{00000000-0005-0000-0000-00001B3E0000}"/>
    <cellStyle name="Normal 48 2 2 3 2" xfId="6337" xr:uid="{00000000-0005-0000-0000-00001C3E0000}"/>
    <cellStyle name="Normal 48 2 2 3 3" xfId="6338" xr:uid="{00000000-0005-0000-0000-00001D3E0000}"/>
    <cellStyle name="Normal 48 2 2 4" xfId="6339" xr:uid="{00000000-0005-0000-0000-00001E3E0000}"/>
    <cellStyle name="Normal 48 2 2 4 2" xfId="6340" xr:uid="{00000000-0005-0000-0000-00001F3E0000}"/>
    <cellStyle name="Normal 48 2 2 4 3" xfId="6341" xr:uid="{00000000-0005-0000-0000-0000203E0000}"/>
    <cellStyle name="Normal 48 2 2 5" xfId="6342" xr:uid="{00000000-0005-0000-0000-0000213E0000}"/>
    <cellStyle name="Normal 48 2 2 6" xfId="6343" xr:uid="{00000000-0005-0000-0000-0000223E0000}"/>
    <cellStyle name="Normal 48 2 2 7" xfId="6344" xr:uid="{00000000-0005-0000-0000-0000233E0000}"/>
    <cellStyle name="Normal 48 2 3" xfId="6345" xr:uid="{00000000-0005-0000-0000-0000243E0000}"/>
    <cellStyle name="Normal 48 2 3 2" xfId="6346" xr:uid="{00000000-0005-0000-0000-0000253E0000}"/>
    <cellStyle name="Normal 48 2 3 3" xfId="6347" xr:uid="{00000000-0005-0000-0000-0000263E0000}"/>
    <cellStyle name="Normal 48 2 4" xfId="6348" xr:uid="{00000000-0005-0000-0000-0000273E0000}"/>
    <cellStyle name="Normal 48 2 4 2" xfId="6349" xr:uid="{00000000-0005-0000-0000-0000283E0000}"/>
    <cellStyle name="Normal 48 2 4 3" xfId="6350" xr:uid="{00000000-0005-0000-0000-0000293E0000}"/>
    <cellStyle name="Normal 48 2 5" xfId="6351" xr:uid="{00000000-0005-0000-0000-00002A3E0000}"/>
    <cellStyle name="Normal 48 2 5 2" xfId="6352" xr:uid="{00000000-0005-0000-0000-00002B3E0000}"/>
    <cellStyle name="Normal 48 2 5 3" xfId="6353" xr:uid="{00000000-0005-0000-0000-00002C3E0000}"/>
    <cellStyle name="Normal 48 2 6" xfId="6354" xr:uid="{00000000-0005-0000-0000-00002D3E0000}"/>
    <cellStyle name="Normal 48 2 7" xfId="6355" xr:uid="{00000000-0005-0000-0000-00002E3E0000}"/>
    <cellStyle name="Normal 48 2 8" xfId="6356" xr:uid="{00000000-0005-0000-0000-00002F3E0000}"/>
    <cellStyle name="Normal 48 2 9" xfId="15772" xr:uid="{00000000-0005-0000-0000-0000303E0000}"/>
    <cellStyle name="Normal 48 3" xfId="6357" xr:uid="{00000000-0005-0000-0000-0000313E0000}"/>
    <cellStyle name="Normal 48 3 2" xfId="6358" xr:uid="{00000000-0005-0000-0000-0000323E0000}"/>
    <cellStyle name="Normal 48 3 2 2" xfId="6359" xr:uid="{00000000-0005-0000-0000-0000333E0000}"/>
    <cellStyle name="Normal 48 3 2 3" xfId="6360" xr:uid="{00000000-0005-0000-0000-0000343E0000}"/>
    <cellStyle name="Normal 48 3 3" xfId="6361" xr:uid="{00000000-0005-0000-0000-0000353E0000}"/>
    <cellStyle name="Normal 48 3 3 2" xfId="6362" xr:uid="{00000000-0005-0000-0000-0000363E0000}"/>
    <cellStyle name="Normal 48 3 3 3" xfId="6363" xr:uid="{00000000-0005-0000-0000-0000373E0000}"/>
    <cellStyle name="Normal 48 3 4" xfId="6364" xr:uid="{00000000-0005-0000-0000-0000383E0000}"/>
    <cellStyle name="Normal 48 3 4 2" xfId="6365" xr:uid="{00000000-0005-0000-0000-0000393E0000}"/>
    <cellStyle name="Normal 48 3 4 3" xfId="6366" xr:uid="{00000000-0005-0000-0000-00003A3E0000}"/>
    <cellStyle name="Normal 48 3 5" xfId="6367" xr:uid="{00000000-0005-0000-0000-00003B3E0000}"/>
    <cellStyle name="Normal 48 3 6" xfId="6368" xr:uid="{00000000-0005-0000-0000-00003C3E0000}"/>
    <cellStyle name="Normal 48 3 7" xfId="6369" xr:uid="{00000000-0005-0000-0000-00003D3E0000}"/>
    <cellStyle name="Normal 48 3 8" xfId="15773" xr:uid="{00000000-0005-0000-0000-00003E3E0000}"/>
    <cellStyle name="Normal 48 4" xfId="6370" xr:uid="{00000000-0005-0000-0000-00003F3E0000}"/>
    <cellStyle name="Normal 48 4 2" xfId="6371" xr:uid="{00000000-0005-0000-0000-0000403E0000}"/>
    <cellStyle name="Normal 48 4 3" xfId="6372" xr:uid="{00000000-0005-0000-0000-0000413E0000}"/>
    <cellStyle name="Normal 48 5" xfId="6373" xr:uid="{00000000-0005-0000-0000-0000423E0000}"/>
    <cellStyle name="Normal 48 5 2" xfId="6374" xr:uid="{00000000-0005-0000-0000-0000433E0000}"/>
    <cellStyle name="Normal 48 5 3" xfId="6375" xr:uid="{00000000-0005-0000-0000-0000443E0000}"/>
    <cellStyle name="Normal 48 6" xfId="6376" xr:uid="{00000000-0005-0000-0000-0000453E0000}"/>
    <cellStyle name="Normal 48 6 2" xfId="6377" xr:uid="{00000000-0005-0000-0000-0000463E0000}"/>
    <cellStyle name="Normal 48 6 3" xfId="6378" xr:uid="{00000000-0005-0000-0000-0000473E0000}"/>
    <cellStyle name="Normal 48 7" xfId="6379" xr:uid="{00000000-0005-0000-0000-0000483E0000}"/>
    <cellStyle name="Normal 48 7 2" xfId="6380" xr:uid="{00000000-0005-0000-0000-0000493E0000}"/>
    <cellStyle name="Normal 48 7 3" xfId="6381" xr:uid="{00000000-0005-0000-0000-00004A3E0000}"/>
    <cellStyle name="Normal 48 8" xfId="6382" xr:uid="{00000000-0005-0000-0000-00004B3E0000}"/>
    <cellStyle name="Normal 48 9" xfId="6383" xr:uid="{00000000-0005-0000-0000-00004C3E0000}"/>
    <cellStyle name="Normal 48_Sheet2" xfId="10277" xr:uid="{00000000-0005-0000-0000-00004D3E0000}"/>
    <cellStyle name="Normal 49" xfId="1587" xr:uid="{00000000-0005-0000-0000-00004E3E0000}"/>
    <cellStyle name="Normal 49 10" xfId="6384" xr:uid="{00000000-0005-0000-0000-00004F3E0000}"/>
    <cellStyle name="Normal 49 11" xfId="22023" xr:uid="{00000000-0005-0000-0000-0000503E0000}"/>
    <cellStyle name="Normal 49 12" xfId="22024" xr:uid="{00000000-0005-0000-0000-0000513E0000}"/>
    <cellStyle name="Normal 49 13" xfId="22025" xr:uid="{00000000-0005-0000-0000-0000523E0000}"/>
    <cellStyle name="Normal 49 14" xfId="22026" xr:uid="{00000000-0005-0000-0000-0000533E0000}"/>
    <cellStyle name="Normal 49 15" xfId="22027" xr:uid="{00000000-0005-0000-0000-0000543E0000}"/>
    <cellStyle name="Normal 49 16" xfId="22028" xr:uid="{00000000-0005-0000-0000-0000553E0000}"/>
    <cellStyle name="Normal 49 2" xfId="6385" xr:uid="{00000000-0005-0000-0000-0000563E0000}"/>
    <cellStyle name="Normal 49 2 2" xfId="6386" xr:uid="{00000000-0005-0000-0000-0000573E0000}"/>
    <cellStyle name="Normal 49 2 2 2" xfId="6387" xr:uid="{00000000-0005-0000-0000-0000583E0000}"/>
    <cellStyle name="Normal 49 2 2 2 2" xfId="6388" xr:uid="{00000000-0005-0000-0000-0000593E0000}"/>
    <cellStyle name="Normal 49 2 2 2 3" xfId="6389" xr:uid="{00000000-0005-0000-0000-00005A3E0000}"/>
    <cellStyle name="Normal 49 2 2 3" xfId="6390" xr:uid="{00000000-0005-0000-0000-00005B3E0000}"/>
    <cellStyle name="Normal 49 2 2 3 2" xfId="6391" xr:uid="{00000000-0005-0000-0000-00005C3E0000}"/>
    <cellStyle name="Normal 49 2 2 3 3" xfId="6392" xr:uid="{00000000-0005-0000-0000-00005D3E0000}"/>
    <cellStyle name="Normal 49 2 2 4" xfId="6393" xr:uid="{00000000-0005-0000-0000-00005E3E0000}"/>
    <cellStyle name="Normal 49 2 2 4 2" xfId="6394" xr:uid="{00000000-0005-0000-0000-00005F3E0000}"/>
    <cellStyle name="Normal 49 2 2 4 3" xfId="6395" xr:uid="{00000000-0005-0000-0000-0000603E0000}"/>
    <cellStyle name="Normal 49 2 2 5" xfId="6396" xr:uid="{00000000-0005-0000-0000-0000613E0000}"/>
    <cellStyle name="Normal 49 2 2 6" xfId="6397" xr:uid="{00000000-0005-0000-0000-0000623E0000}"/>
    <cellStyle name="Normal 49 2 2 7" xfId="6398" xr:uid="{00000000-0005-0000-0000-0000633E0000}"/>
    <cellStyle name="Normal 49 2 3" xfId="6399" xr:uid="{00000000-0005-0000-0000-0000643E0000}"/>
    <cellStyle name="Normal 49 2 3 2" xfId="6400" xr:uid="{00000000-0005-0000-0000-0000653E0000}"/>
    <cellStyle name="Normal 49 2 3 3" xfId="6401" xr:uid="{00000000-0005-0000-0000-0000663E0000}"/>
    <cellStyle name="Normal 49 2 4" xfId="6402" xr:uid="{00000000-0005-0000-0000-0000673E0000}"/>
    <cellStyle name="Normal 49 2 4 2" xfId="6403" xr:uid="{00000000-0005-0000-0000-0000683E0000}"/>
    <cellStyle name="Normal 49 2 4 3" xfId="6404" xr:uid="{00000000-0005-0000-0000-0000693E0000}"/>
    <cellStyle name="Normal 49 2 5" xfId="6405" xr:uid="{00000000-0005-0000-0000-00006A3E0000}"/>
    <cellStyle name="Normal 49 2 5 2" xfId="6406" xr:uid="{00000000-0005-0000-0000-00006B3E0000}"/>
    <cellStyle name="Normal 49 2 5 3" xfId="6407" xr:uid="{00000000-0005-0000-0000-00006C3E0000}"/>
    <cellStyle name="Normal 49 2 6" xfId="6408" xr:uid="{00000000-0005-0000-0000-00006D3E0000}"/>
    <cellStyle name="Normal 49 2 7" xfId="6409" xr:uid="{00000000-0005-0000-0000-00006E3E0000}"/>
    <cellStyle name="Normal 49 2 8" xfId="6410" xr:uid="{00000000-0005-0000-0000-00006F3E0000}"/>
    <cellStyle name="Normal 49 3" xfId="6411" xr:uid="{00000000-0005-0000-0000-0000703E0000}"/>
    <cellStyle name="Normal 49 3 2" xfId="6412" xr:uid="{00000000-0005-0000-0000-0000713E0000}"/>
    <cellStyle name="Normal 49 3 2 2" xfId="6413" xr:uid="{00000000-0005-0000-0000-0000723E0000}"/>
    <cellStyle name="Normal 49 3 2 3" xfId="6414" xr:uid="{00000000-0005-0000-0000-0000733E0000}"/>
    <cellStyle name="Normal 49 3 3" xfId="6415" xr:uid="{00000000-0005-0000-0000-0000743E0000}"/>
    <cellStyle name="Normal 49 3 3 2" xfId="6416" xr:uid="{00000000-0005-0000-0000-0000753E0000}"/>
    <cellStyle name="Normal 49 3 3 3" xfId="6417" xr:uid="{00000000-0005-0000-0000-0000763E0000}"/>
    <cellStyle name="Normal 49 3 4" xfId="6418" xr:uid="{00000000-0005-0000-0000-0000773E0000}"/>
    <cellStyle name="Normal 49 3 4 2" xfId="6419" xr:uid="{00000000-0005-0000-0000-0000783E0000}"/>
    <cellStyle name="Normal 49 3 4 3" xfId="6420" xr:uid="{00000000-0005-0000-0000-0000793E0000}"/>
    <cellStyle name="Normal 49 3 5" xfId="6421" xr:uid="{00000000-0005-0000-0000-00007A3E0000}"/>
    <cellStyle name="Normal 49 3 6" xfId="6422" xr:uid="{00000000-0005-0000-0000-00007B3E0000}"/>
    <cellStyle name="Normal 49 3 7" xfId="6423" xr:uid="{00000000-0005-0000-0000-00007C3E0000}"/>
    <cellStyle name="Normal 49 4" xfId="6424" xr:uid="{00000000-0005-0000-0000-00007D3E0000}"/>
    <cellStyle name="Normal 49 4 2" xfId="6425" xr:uid="{00000000-0005-0000-0000-00007E3E0000}"/>
    <cellStyle name="Normal 49 4 3" xfId="6426" xr:uid="{00000000-0005-0000-0000-00007F3E0000}"/>
    <cellStyle name="Normal 49 5" xfId="6427" xr:uid="{00000000-0005-0000-0000-0000803E0000}"/>
    <cellStyle name="Normal 49 5 2" xfId="6428" xr:uid="{00000000-0005-0000-0000-0000813E0000}"/>
    <cellStyle name="Normal 49 5 3" xfId="6429" xr:uid="{00000000-0005-0000-0000-0000823E0000}"/>
    <cellStyle name="Normal 49 6" xfId="6430" xr:uid="{00000000-0005-0000-0000-0000833E0000}"/>
    <cellStyle name="Normal 49 6 2" xfId="6431" xr:uid="{00000000-0005-0000-0000-0000843E0000}"/>
    <cellStyle name="Normal 49 6 3" xfId="6432" xr:uid="{00000000-0005-0000-0000-0000853E0000}"/>
    <cellStyle name="Normal 49 7" xfId="6433" xr:uid="{00000000-0005-0000-0000-0000863E0000}"/>
    <cellStyle name="Normal 49 7 2" xfId="6434" xr:uid="{00000000-0005-0000-0000-0000873E0000}"/>
    <cellStyle name="Normal 49 7 3" xfId="6435" xr:uid="{00000000-0005-0000-0000-0000883E0000}"/>
    <cellStyle name="Normal 49 8" xfId="6436" xr:uid="{00000000-0005-0000-0000-0000893E0000}"/>
    <cellStyle name="Normal 49 9" xfId="6437" xr:uid="{00000000-0005-0000-0000-00008A3E0000}"/>
    <cellStyle name="Normal 49_ตามหนี้" xfId="6438" xr:uid="{00000000-0005-0000-0000-00008B3E0000}"/>
    <cellStyle name="Normal 5" xfId="1588" xr:uid="{00000000-0005-0000-0000-00008C3E0000}"/>
    <cellStyle name="Normal 5 10" xfId="22029" xr:uid="{00000000-0005-0000-0000-00008D3E0000}"/>
    <cellStyle name="Normal 5 11" xfId="22030" xr:uid="{00000000-0005-0000-0000-00008E3E0000}"/>
    <cellStyle name="Normal 5 12" xfId="22031" xr:uid="{00000000-0005-0000-0000-00008F3E0000}"/>
    <cellStyle name="Normal 5 13" xfId="22032" xr:uid="{00000000-0005-0000-0000-0000903E0000}"/>
    <cellStyle name="Normal 5 2" xfId="1589" xr:uid="{00000000-0005-0000-0000-0000913E0000}"/>
    <cellStyle name="Normal 5 2 10" xfId="6439" xr:uid="{00000000-0005-0000-0000-0000923E0000}"/>
    <cellStyle name="Normal 5 2 11" xfId="6440" xr:uid="{00000000-0005-0000-0000-0000933E0000}"/>
    <cellStyle name="Normal 5 2 12" xfId="6441" xr:uid="{00000000-0005-0000-0000-0000943E0000}"/>
    <cellStyle name="Normal 5 2 13" xfId="22033" xr:uid="{00000000-0005-0000-0000-0000953E0000}"/>
    <cellStyle name="Normal 5 2 2" xfId="1590" xr:uid="{00000000-0005-0000-0000-0000963E0000}"/>
    <cellStyle name="Normal 5 2 2 2" xfId="1591" xr:uid="{00000000-0005-0000-0000-0000973E0000}"/>
    <cellStyle name="Normal 5 2 2 2 2" xfId="6442" xr:uid="{00000000-0005-0000-0000-0000983E0000}"/>
    <cellStyle name="Normal 5 2 2 2 2 2" xfId="6443" xr:uid="{00000000-0005-0000-0000-0000993E0000}"/>
    <cellStyle name="Normal 5 2 2 2 2 3" xfId="6444" xr:uid="{00000000-0005-0000-0000-00009A3E0000}"/>
    <cellStyle name="Normal 5 2 2 2 2 4" xfId="15774" xr:uid="{00000000-0005-0000-0000-00009B3E0000}"/>
    <cellStyle name="Normal 5 2 2 2 3" xfId="6445" xr:uid="{00000000-0005-0000-0000-00009C3E0000}"/>
    <cellStyle name="Normal 5 2 2 2 3 2" xfId="6446" xr:uid="{00000000-0005-0000-0000-00009D3E0000}"/>
    <cellStyle name="Normal 5 2 2 2 3 3" xfId="6447" xr:uid="{00000000-0005-0000-0000-00009E3E0000}"/>
    <cellStyle name="Normal 5 2 2 2 4" xfId="6448" xr:uid="{00000000-0005-0000-0000-00009F3E0000}"/>
    <cellStyle name="Normal 5 2 2 2 4 2" xfId="6449" xr:uid="{00000000-0005-0000-0000-0000A03E0000}"/>
    <cellStyle name="Normal 5 2 2 2 4 3" xfId="6450" xr:uid="{00000000-0005-0000-0000-0000A13E0000}"/>
    <cellStyle name="Normal 5 2 2 2 5" xfId="6451" xr:uid="{00000000-0005-0000-0000-0000A23E0000}"/>
    <cellStyle name="Normal 5 2 2 2 6" xfId="6452" xr:uid="{00000000-0005-0000-0000-0000A33E0000}"/>
    <cellStyle name="Normal 5 2 2 2 7" xfId="6453" xr:uid="{00000000-0005-0000-0000-0000A43E0000}"/>
    <cellStyle name="Normal 5 2 2 2 8" xfId="15775" xr:uid="{00000000-0005-0000-0000-0000A53E0000}"/>
    <cellStyle name="Normal 5 2 2 3" xfId="6454" xr:uid="{00000000-0005-0000-0000-0000A63E0000}"/>
    <cellStyle name="Normal 5 2 2 3 2" xfId="6455" xr:uid="{00000000-0005-0000-0000-0000A73E0000}"/>
    <cellStyle name="Normal 5 2 2 3 3" xfId="6456" xr:uid="{00000000-0005-0000-0000-0000A83E0000}"/>
    <cellStyle name="Normal 5 2 2 4" xfId="6457" xr:uid="{00000000-0005-0000-0000-0000A93E0000}"/>
    <cellStyle name="Normal 5 2 2 4 2" xfId="6458" xr:uid="{00000000-0005-0000-0000-0000AA3E0000}"/>
    <cellStyle name="Normal 5 2 2 4 3" xfId="6459" xr:uid="{00000000-0005-0000-0000-0000AB3E0000}"/>
    <cellStyle name="Normal 5 2 2 5" xfId="6460" xr:uid="{00000000-0005-0000-0000-0000AC3E0000}"/>
    <cellStyle name="Normal 5 2 2 5 2" xfId="6461" xr:uid="{00000000-0005-0000-0000-0000AD3E0000}"/>
    <cellStyle name="Normal 5 2 2 5 3" xfId="6462" xr:uid="{00000000-0005-0000-0000-0000AE3E0000}"/>
    <cellStyle name="Normal 5 2 2 6" xfId="6463" xr:uid="{00000000-0005-0000-0000-0000AF3E0000}"/>
    <cellStyle name="Normal 5 2 2 7" xfId="6464" xr:uid="{00000000-0005-0000-0000-0000B03E0000}"/>
    <cellStyle name="Normal 5 2 2 8" xfId="6465" xr:uid="{00000000-0005-0000-0000-0000B13E0000}"/>
    <cellStyle name="Normal 5 2 2 9" xfId="15776" xr:uid="{00000000-0005-0000-0000-0000B23E0000}"/>
    <cellStyle name="Normal 5 2 3" xfId="6466" xr:uid="{00000000-0005-0000-0000-0000B33E0000}"/>
    <cellStyle name="Normal 5 2 3 2" xfId="22034" xr:uid="{00000000-0005-0000-0000-0000B43E0000}"/>
    <cellStyle name="Normal 5 2 3 3" xfId="22035" xr:uid="{00000000-0005-0000-0000-0000B53E0000}"/>
    <cellStyle name="Normal 5 2 3 4" xfId="22036" xr:uid="{00000000-0005-0000-0000-0000B63E0000}"/>
    <cellStyle name="Normal 5 2 4" xfId="6467" xr:uid="{00000000-0005-0000-0000-0000B73E0000}"/>
    <cellStyle name="Normal 5 2 4 2" xfId="6468" xr:uid="{00000000-0005-0000-0000-0000B83E0000}"/>
    <cellStyle name="Normal 5 2 4 2 2" xfId="6469" xr:uid="{00000000-0005-0000-0000-0000B93E0000}"/>
    <cellStyle name="Normal 5 2 4 2 2 2" xfId="6470" xr:uid="{00000000-0005-0000-0000-0000BA3E0000}"/>
    <cellStyle name="Normal 5 2 4 2 2 3" xfId="6471" xr:uid="{00000000-0005-0000-0000-0000BB3E0000}"/>
    <cellStyle name="Normal 5 2 4 2 3" xfId="6472" xr:uid="{00000000-0005-0000-0000-0000BC3E0000}"/>
    <cellStyle name="Normal 5 2 4 2 3 2" xfId="6473" xr:uid="{00000000-0005-0000-0000-0000BD3E0000}"/>
    <cellStyle name="Normal 5 2 4 2 3 3" xfId="6474" xr:uid="{00000000-0005-0000-0000-0000BE3E0000}"/>
    <cellStyle name="Normal 5 2 4 2 4" xfId="6475" xr:uid="{00000000-0005-0000-0000-0000BF3E0000}"/>
    <cellStyle name="Normal 5 2 4 2 4 2" xfId="6476" xr:uid="{00000000-0005-0000-0000-0000C03E0000}"/>
    <cellStyle name="Normal 5 2 4 2 4 3" xfId="6477" xr:uid="{00000000-0005-0000-0000-0000C13E0000}"/>
    <cellStyle name="Normal 5 2 4 2 5" xfId="6478" xr:uid="{00000000-0005-0000-0000-0000C23E0000}"/>
    <cellStyle name="Normal 5 2 4 2 6" xfId="6479" xr:uid="{00000000-0005-0000-0000-0000C33E0000}"/>
    <cellStyle name="Normal 5 2 4 2 7" xfId="6480" xr:uid="{00000000-0005-0000-0000-0000C43E0000}"/>
    <cellStyle name="Normal 5 2 4 3" xfId="6481" xr:uid="{00000000-0005-0000-0000-0000C53E0000}"/>
    <cellStyle name="Normal 5 2 4 3 2" xfId="6482" xr:uid="{00000000-0005-0000-0000-0000C63E0000}"/>
    <cellStyle name="Normal 5 2 4 3 3" xfId="6483" xr:uid="{00000000-0005-0000-0000-0000C73E0000}"/>
    <cellStyle name="Normal 5 2 4 4" xfId="6484" xr:uid="{00000000-0005-0000-0000-0000C83E0000}"/>
    <cellStyle name="Normal 5 2 4 4 2" xfId="6485" xr:uid="{00000000-0005-0000-0000-0000C93E0000}"/>
    <cellStyle name="Normal 5 2 4 4 3" xfId="6486" xr:uid="{00000000-0005-0000-0000-0000CA3E0000}"/>
    <cellStyle name="Normal 5 2 4 5" xfId="6487" xr:uid="{00000000-0005-0000-0000-0000CB3E0000}"/>
    <cellStyle name="Normal 5 2 4 5 2" xfId="6488" xr:uid="{00000000-0005-0000-0000-0000CC3E0000}"/>
    <cellStyle name="Normal 5 2 4 5 3" xfId="6489" xr:uid="{00000000-0005-0000-0000-0000CD3E0000}"/>
    <cellStyle name="Normal 5 2 4 6" xfId="6490" xr:uid="{00000000-0005-0000-0000-0000CE3E0000}"/>
    <cellStyle name="Normal 5 2 4 7" xfId="6491" xr:uid="{00000000-0005-0000-0000-0000CF3E0000}"/>
    <cellStyle name="Normal 5 2 4 8" xfId="6492" xr:uid="{00000000-0005-0000-0000-0000D03E0000}"/>
    <cellStyle name="Normal 5 2 5" xfId="6493" xr:uid="{00000000-0005-0000-0000-0000D13E0000}"/>
    <cellStyle name="Normal 5 2 5 2" xfId="6494" xr:uid="{00000000-0005-0000-0000-0000D23E0000}"/>
    <cellStyle name="Normal 5 2 5 2 2" xfId="6495" xr:uid="{00000000-0005-0000-0000-0000D33E0000}"/>
    <cellStyle name="Normal 5 2 5 2 3" xfId="6496" xr:uid="{00000000-0005-0000-0000-0000D43E0000}"/>
    <cellStyle name="Normal 5 2 5 3" xfId="6497" xr:uid="{00000000-0005-0000-0000-0000D53E0000}"/>
    <cellStyle name="Normal 5 2 5 3 2" xfId="6498" xr:uid="{00000000-0005-0000-0000-0000D63E0000}"/>
    <cellStyle name="Normal 5 2 5 3 3" xfId="6499" xr:uid="{00000000-0005-0000-0000-0000D73E0000}"/>
    <cellStyle name="Normal 5 2 5 4" xfId="6500" xr:uid="{00000000-0005-0000-0000-0000D83E0000}"/>
    <cellStyle name="Normal 5 2 5 4 2" xfId="6501" xr:uid="{00000000-0005-0000-0000-0000D93E0000}"/>
    <cellStyle name="Normal 5 2 5 4 3" xfId="6502" xr:uid="{00000000-0005-0000-0000-0000DA3E0000}"/>
    <cellStyle name="Normal 5 2 5 5" xfId="6503" xr:uid="{00000000-0005-0000-0000-0000DB3E0000}"/>
    <cellStyle name="Normal 5 2 5 6" xfId="6504" xr:uid="{00000000-0005-0000-0000-0000DC3E0000}"/>
    <cellStyle name="Normal 5 2 5 7" xfId="6505" xr:uid="{00000000-0005-0000-0000-0000DD3E0000}"/>
    <cellStyle name="Normal 5 2 6" xfId="6506" xr:uid="{00000000-0005-0000-0000-0000DE3E0000}"/>
    <cellStyle name="Normal 5 2 6 2" xfId="6507" xr:uid="{00000000-0005-0000-0000-0000DF3E0000}"/>
    <cellStyle name="Normal 5 2 6 3" xfId="6508" xr:uid="{00000000-0005-0000-0000-0000E03E0000}"/>
    <cellStyle name="Normal 5 2 7" xfId="6509" xr:uid="{00000000-0005-0000-0000-0000E13E0000}"/>
    <cellStyle name="Normal 5 2 7 2" xfId="6510" xr:uid="{00000000-0005-0000-0000-0000E23E0000}"/>
    <cellStyle name="Normal 5 2 7 3" xfId="6511" xr:uid="{00000000-0005-0000-0000-0000E33E0000}"/>
    <cellStyle name="Normal 5 2 8" xfId="6512" xr:uid="{00000000-0005-0000-0000-0000E43E0000}"/>
    <cellStyle name="Normal 5 2 8 2" xfId="6513" xr:uid="{00000000-0005-0000-0000-0000E53E0000}"/>
    <cellStyle name="Normal 5 2 8 3" xfId="6514" xr:uid="{00000000-0005-0000-0000-0000E63E0000}"/>
    <cellStyle name="Normal 5 2 9" xfId="6515" xr:uid="{00000000-0005-0000-0000-0000E73E0000}"/>
    <cellStyle name="Normal 5 2 9 2" xfId="6516" xr:uid="{00000000-0005-0000-0000-0000E83E0000}"/>
    <cellStyle name="Normal 5 2 9 3" xfId="6517" xr:uid="{00000000-0005-0000-0000-0000E93E0000}"/>
    <cellStyle name="Normal 5 2_ตามหนี้" xfId="6518" xr:uid="{00000000-0005-0000-0000-0000EA3E0000}"/>
    <cellStyle name="Normal 5 3" xfId="1592" xr:uid="{00000000-0005-0000-0000-0000EB3E0000}"/>
    <cellStyle name="Normal 5 3 2" xfId="1593" xr:uid="{00000000-0005-0000-0000-0000EC3E0000}"/>
    <cellStyle name="Normal 5 3 2 2" xfId="15777" xr:uid="{00000000-0005-0000-0000-0000ED3E0000}"/>
    <cellStyle name="Normal 5 3 2 2 2" xfId="15778" xr:uid="{00000000-0005-0000-0000-0000EE3E0000}"/>
    <cellStyle name="Normal 5 3 2 2 3" xfId="15779" xr:uid="{00000000-0005-0000-0000-0000EF3E0000}"/>
    <cellStyle name="Normal 5 3 2 2 4" xfId="15780" xr:uid="{00000000-0005-0000-0000-0000F03E0000}"/>
    <cellStyle name="Normal 5 3 2 2 5" xfId="15781" xr:uid="{00000000-0005-0000-0000-0000F13E0000}"/>
    <cellStyle name="Normal 5 3 2 3" xfId="15782" xr:uid="{00000000-0005-0000-0000-0000F23E0000}"/>
    <cellStyle name="Normal 5 3 2 4" xfId="15783" xr:uid="{00000000-0005-0000-0000-0000F33E0000}"/>
    <cellStyle name="Normal 5 3 2 5" xfId="22037" xr:uid="{00000000-0005-0000-0000-0000F43E0000}"/>
    <cellStyle name="Normal 5 3 2 6" xfId="22038" xr:uid="{00000000-0005-0000-0000-0000F53E0000}"/>
    <cellStyle name="Normal 5 3 2 7" xfId="22039" xr:uid="{00000000-0005-0000-0000-0000F63E0000}"/>
    <cellStyle name="Normal 5 3 3" xfId="10278" xr:uid="{00000000-0005-0000-0000-0000F73E0000}"/>
    <cellStyle name="Normal 5 3 3 2" xfId="22040" xr:uid="{00000000-0005-0000-0000-0000F83E0000}"/>
    <cellStyle name="Normal 5 3 3 3" xfId="22041" xr:uid="{00000000-0005-0000-0000-0000F93E0000}"/>
    <cellStyle name="Normal 5 3 3 4" xfId="22042" xr:uid="{00000000-0005-0000-0000-0000FA3E0000}"/>
    <cellStyle name="Normal 5 3 4" xfId="10279" xr:uid="{00000000-0005-0000-0000-0000FB3E0000}"/>
    <cellStyle name="Normal 5 3 4 2" xfId="22043" xr:uid="{00000000-0005-0000-0000-0000FC3E0000}"/>
    <cellStyle name="Normal 5 3 4 3" xfId="22044" xr:uid="{00000000-0005-0000-0000-0000FD3E0000}"/>
    <cellStyle name="Normal 5 3 4 4" xfId="22045" xr:uid="{00000000-0005-0000-0000-0000FE3E0000}"/>
    <cellStyle name="Normal 5 3 5" xfId="10280" xr:uid="{00000000-0005-0000-0000-0000FF3E0000}"/>
    <cellStyle name="Normal 5 3 5 2" xfId="22046" xr:uid="{00000000-0005-0000-0000-0000003F0000}"/>
    <cellStyle name="Normal 5 3 6" xfId="22047" xr:uid="{00000000-0005-0000-0000-0000013F0000}"/>
    <cellStyle name="Normal 5 3 7" xfId="22048" xr:uid="{00000000-0005-0000-0000-0000023F0000}"/>
    <cellStyle name="Normal 5 3 8" xfId="22049" xr:uid="{00000000-0005-0000-0000-0000033F0000}"/>
    <cellStyle name="Normal 5 3_ตามหนี้" xfId="6519" xr:uid="{00000000-0005-0000-0000-0000043F0000}"/>
    <cellStyle name="Normal 5 4" xfId="6520" xr:uid="{00000000-0005-0000-0000-0000053F0000}"/>
    <cellStyle name="Normal 5 4 10" xfId="22050" xr:uid="{00000000-0005-0000-0000-0000063F0000}"/>
    <cellStyle name="Normal 5 4 2" xfId="6521" xr:uid="{00000000-0005-0000-0000-0000073F0000}"/>
    <cellStyle name="Normal 5 4 2 2" xfId="6522" xr:uid="{00000000-0005-0000-0000-0000083F0000}"/>
    <cellStyle name="Normal 5 4 2 3" xfId="6523" xr:uid="{00000000-0005-0000-0000-0000093F0000}"/>
    <cellStyle name="Normal 5 4 2 4" xfId="6524" xr:uid="{00000000-0005-0000-0000-00000A3F0000}"/>
    <cellStyle name="Normal 5 4 3" xfId="6525" xr:uid="{00000000-0005-0000-0000-00000B3F0000}"/>
    <cellStyle name="Normal 5 4 3 2" xfId="6526" xr:uid="{00000000-0005-0000-0000-00000C3F0000}"/>
    <cellStyle name="Normal 5 4 3 3" xfId="6527" xr:uid="{00000000-0005-0000-0000-00000D3F0000}"/>
    <cellStyle name="Normal 5 4 3 4" xfId="6528" xr:uid="{00000000-0005-0000-0000-00000E3F0000}"/>
    <cellStyle name="Normal 5 4 4" xfId="6529" xr:uid="{00000000-0005-0000-0000-00000F3F0000}"/>
    <cellStyle name="Normal 5 4 4 2" xfId="6530" xr:uid="{00000000-0005-0000-0000-0000103F0000}"/>
    <cellStyle name="Normal 5 4 4 3" xfId="6531" xr:uid="{00000000-0005-0000-0000-0000113F0000}"/>
    <cellStyle name="Normal 5 4 4 4" xfId="6532" xr:uid="{00000000-0005-0000-0000-0000123F0000}"/>
    <cellStyle name="Normal 5 4 5" xfId="6533" xr:uid="{00000000-0005-0000-0000-0000133F0000}"/>
    <cellStyle name="Normal 5 4 6" xfId="6534" xr:uid="{00000000-0005-0000-0000-0000143F0000}"/>
    <cellStyle name="Normal 5 4 7" xfId="6535" xr:uid="{00000000-0005-0000-0000-0000153F0000}"/>
    <cellStyle name="Normal 5 4 8" xfId="15784" xr:uid="{00000000-0005-0000-0000-0000163F0000}"/>
    <cellStyle name="Normal 5 4 9" xfId="22051" xr:uid="{00000000-0005-0000-0000-0000173F0000}"/>
    <cellStyle name="Normal 5 5" xfId="6536" xr:uid="{00000000-0005-0000-0000-0000183F0000}"/>
    <cellStyle name="Normal 5 5 2" xfId="22052" xr:uid="{00000000-0005-0000-0000-0000193F0000}"/>
    <cellStyle name="Normal 5 6" xfId="10281" xr:uid="{00000000-0005-0000-0000-00001A3F0000}"/>
    <cellStyle name="Normal 5 6 2" xfId="22053" xr:uid="{00000000-0005-0000-0000-00001B3F0000}"/>
    <cellStyle name="Normal 5 7" xfId="10282" xr:uid="{00000000-0005-0000-0000-00001C3F0000}"/>
    <cellStyle name="Normal 5 7 2" xfId="22054" xr:uid="{00000000-0005-0000-0000-00001D3F0000}"/>
    <cellStyle name="Normal 5 8" xfId="15785" xr:uid="{00000000-0005-0000-0000-00001E3F0000}"/>
    <cellStyle name="Normal 5 9" xfId="22055" xr:uid="{00000000-0005-0000-0000-00001F3F0000}"/>
    <cellStyle name="Normal 5_Ca_Productivity_ทิพย์เมธา_12.9.56(1)" xfId="1594" xr:uid="{00000000-0005-0000-0000-0000203F0000}"/>
    <cellStyle name="Normal 50" xfId="1595" xr:uid="{00000000-0005-0000-0000-0000213F0000}"/>
    <cellStyle name="Normal 50 10" xfId="6537" xr:uid="{00000000-0005-0000-0000-0000223F0000}"/>
    <cellStyle name="Normal 50 11" xfId="22056" xr:uid="{00000000-0005-0000-0000-0000233F0000}"/>
    <cellStyle name="Normal 50 12" xfId="22057" xr:uid="{00000000-0005-0000-0000-0000243F0000}"/>
    <cellStyle name="Normal 50 13" xfId="22058" xr:uid="{00000000-0005-0000-0000-0000253F0000}"/>
    <cellStyle name="Normal 50 14" xfId="22059" xr:uid="{00000000-0005-0000-0000-0000263F0000}"/>
    <cellStyle name="Normal 50 15" xfId="22060" xr:uid="{00000000-0005-0000-0000-0000273F0000}"/>
    <cellStyle name="Normal 50 16" xfId="22061" xr:uid="{00000000-0005-0000-0000-0000283F0000}"/>
    <cellStyle name="Normal 50 2" xfId="6538" xr:uid="{00000000-0005-0000-0000-0000293F0000}"/>
    <cellStyle name="Normal 50 2 2" xfId="6539" xr:uid="{00000000-0005-0000-0000-00002A3F0000}"/>
    <cellStyle name="Normal 50 2 2 2" xfId="6540" xr:uid="{00000000-0005-0000-0000-00002B3F0000}"/>
    <cellStyle name="Normal 50 2 2 2 2" xfId="6541" xr:uid="{00000000-0005-0000-0000-00002C3F0000}"/>
    <cellStyle name="Normal 50 2 2 2 3" xfId="6542" xr:uid="{00000000-0005-0000-0000-00002D3F0000}"/>
    <cellStyle name="Normal 50 2 2 3" xfId="6543" xr:uid="{00000000-0005-0000-0000-00002E3F0000}"/>
    <cellStyle name="Normal 50 2 2 3 2" xfId="6544" xr:uid="{00000000-0005-0000-0000-00002F3F0000}"/>
    <cellStyle name="Normal 50 2 2 3 3" xfId="6545" xr:uid="{00000000-0005-0000-0000-0000303F0000}"/>
    <cellStyle name="Normal 50 2 2 4" xfId="6546" xr:uid="{00000000-0005-0000-0000-0000313F0000}"/>
    <cellStyle name="Normal 50 2 2 4 2" xfId="6547" xr:uid="{00000000-0005-0000-0000-0000323F0000}"/>
    <cellStyle name="Normal 50 2 2 4 3" xfId="6548" xr:uid="{00000000-0005-0000-0000-0000333F0000}"/>
    <cellStyle name="Normal 50 2 2 5" xfId="6549" xr:uid="{00000000-0005-0000-0000-0000343F0000}"/>
    <cellStyle name="Normal 50 2 2 6" xfId="6550" xr:uid="{00000000-0005-0000-0000-0000353F0000}"/>
    <cellStyle name="Normal 50 2 2 7" xfId="6551" xr:uid="{00000000-0005-0000-0000-0000363F0000}"/>
    <cellStyle name="Normal 50 2 3" xfId="6552" xr:uid="{00000000-0005-0000-0000-0000373F0000}"/>
    <cellStyle name="Normal 50 2 3 2" xfId="6553" xr:uid="{00000000-0005-0000-0000-0000383F0000}"/>
    <cellStyle name="Normal 50 2 3 3" xfId="6554" xr:uid="{00000000-0005-0000-0000-0000393F0000}"/>
    <cellStyle name="Normal 50 2 4" xfId="6555" xr:uid="{00000000-0005-0000-0000-00003A3F0000}"/>
    <cellStyle name="Normal 50 2 4 2" xfId="6556" xr:uid="{00000000-0005-0000-0000-00003B3F0000}"/>
    <cellStyle name="Normal 50 2 4 3" xfId="6557" xr:uid="{00000000-0005-0000-0000-00003C3F0000}"/>
    <cellStyle name="Normal 50 2 5" xfId="6558" xr:uid="{00000000-0005-0000-0000-00003D3F0000}"/>
    <cellStyle name="Normal 50 2 5 2" xfId="6559" xr:uid="{00000000-0005-0000-0000-00003E3F0000}"/>
    <cellStyle name="Normal 50 2 5 3" xfId="6560" xr:uid="{00000000-0005-0000-0000-00003F3F0000}"/>
    <cellStyle name="Normal 50 2 6" xfId="6561" xr:uid="{00000000-0005-0000-0000-0000403F0000}"/>
    <cellStyle name="Normal 50 2 7" xfId="6562" xr:uid="{00000000-0005-0000-0000-0000413F0000}"/>
    <cellStyle name="Normal 50 2 8" xfId="6563" xr:uid="{00000000-0005-0000-0000-0000423F0000}"/>
    <cellStyle name="Normal 50 3" xfId="6564" xr:uid="{00000000-0005-0000-0000-0000433F0000}"/>
    <cellStyle name="Normal 50 3 2" xfId="6565" xr:uid="{00000000-0005-0000-0000-0000443F0000}"/>
    <cellStyle name="Normal 50 3 2 2" xfId="6566" xr:uid="{00000000-0005-0000-0000-0000453F0000}"/>
    <cellStyle name="Normal 50 3 2 3" xfId="6567" xr:uid="{00000000-0005-0000-0000-0000463F0000}"/>
    <cellStyle name="Normal 50 3 3" xfId="6568" xr:uid="{00000000-0005-0000-0000-0000473F0000}"/>
    <cellStyle name="Normal 50 3 3 2" xfId="6569" xr:uid="{00000000-0005-0000-0000-0000483F0000}"/>
    <cellStyle name="Normal 50 3 3 3" xfId="6570" xr:uid="{00000000-0005-0000-0000-0000493F0000}"/>
    <cellStyle name="Normal 50 3 4" xfId="6571" xr:uid="{00000000-0005-0000-0000-00004A3F0000}"/>
    <cellStyle name="Normal 50 3 4 2" xfId="6572" xr:uid="{00000000-0005-0000-0000-00004B3F0000}"/>
    <cellStyle name="Normal 50 3 4 3" xfId="6573" xr:uid="{00000000-0005-0000-0000-00004C3F0000}"/>
    <cellStyle name="Normal 50 3 5" xfId="6574" xr:uid="{00000000-0005-0000-0000-00004D3F0000}"/>
    <cellStyle name="Normal 50 3 6" xfId="6575" xr:uid="{00000000-0005-0000-0000-00004E3F0000}"/>
    <cellStyle name="Normal 50 3 7" xfId="6576" xr:uid="{00000000-0005-0000-0000-00004F3F0000}"/>
    <cellStyle name="Normal 50 4" xfId="6577" xr:uid="{00000000-0005-0000-0000-0000503F0000}"/>
    <cellStyle name="Normal 50 4 2" xfId="6578" xr:uid="{00000000-0005-0000-0000-0000513F0000}"/>
    <cellStyle name="Normal 50 4 3" xfId="6579" xr:uid="{00000000-0005-0000-0000-0000523F0000}"/>
    <cellStyle name="Normal 50 5" xfId="6580" xr:uid="{00000000-0005-0000-0000-0000533F0000}"/>
    <cellStyle name="Normal 50 5 2" xfId="6581" xr:uid="{00000000-0005-0000-0000-0000543F0000}"/>
    <cellStyle name="Normal 50 5 3" xfId="6582" xr:uid="{00000000-0005-0000-0000-0000553F0000}"/>
    <cellStyle name="Normal 50 6" xfId="6583" xr:uid="{00000000-0005-0000-0000-0000563F0000}"/>
    <cellStyle name="Normal 50 6 2" xfId="6584" xr:uid="{00000000-0005-0000-0000-0000573F0000}"/>
    <cellStyle name="Normal 50 6 3" xfId="6585" xr:uid="{00000000-0005-0000-0000-0000583F0000}"/>
    <cellStyle name="Normal 50 7" xfId="6586" xr:uid="{00000000-0005-0000-0000-0000593F0000}"/>
    <cellStyle name="Normal 50 7 2" xfId="6587" xr:uid="{00000000-0005-0000-0000-00005A3F0000}"/>
    <cellStyle name="Normal 50 7 3" xfId="6588" xr:uid="{00000000-0005-0000-0000-00005B3F0000}"/>
    <cellStyle name="Normal 50 8" xfId="6589" xr:uid="{00000000-0005-0000-0000-00005C3F0000}"/>
    <cellStyle name="Normal 50 9" xfId="6590" xr:uid="{00000000-0005-0000-0000-00005D3F0000}"/>
    <cellStyle name="Normal 50_ตามหนี้" xfId="6591" xr:uid="{00000000-0005-0000-0000-00005E3F0000}"/>
    <cellStyle name="Normal 51" xfId="1596" xr:uid="{00000000-0005-0000-0000-00005F3F0000}"/>
    <cellStyle name="Normal 51 10" xfId="6592" xr:uid="{00000000-0005-0000-0000-0000603F0000}"/>
    <cellStyle name="Normal 51 11" xfId="22062" xr:uid="{00000000-0005-0000-0000-0000613F0000}"/>
    <cellStyle name="Normal 51 12" xfId="22063" xr:uid="{00000000-0005-0000-0000-0000623F0000}"/>
    <cellStyle name="Normal 51 13" xfId="22064" xr:uid="{00000000-0005-0000-0000-0000633F0000}"/>
    <cellStyle name="Normal 51 14" xfId="22065" xr:uid="{00000000-0005-0000-0000-0000643F0000}"/>
    <cellStyle name="Normal 51 15" xfId="22066" xr:uid="{00000000-0005-0000-0000-0000653F0000}"/>
    <cellStyle name="Normal 51 16" xfId="22067" xr:uid="{00000000-0005-0000-0000-0000663F0000}"/>
    <cellStyle name="Normal 51 2" xfId="6593" xr:uid="{00000000-0005-0000-0000-0000673F0000}"/>
    <cellStyle name="Normal 51 2 2" xfId="6594" xr:uid="{00000000-0005-0000-0000-0000683F0000}"/>
    <cellStyle name="Normal 51 2 2 2" xfId="6595" xr:uid="{00000000-0005-0000-0000-0000693F0000}"/>
    <cellStyle name="Normal 51 2 2 2 2" xfId="6596" xr:uid="{00000000-0005-0000-0000-00006A3F0000}"/>
    <cellStyle name="Normal 51 2 2 2 3" xfId="6597" xr:uid="{00000000-0005-0000-0000-00006B3F0000}"/>
    <cellStyle name="Normal 51 2 2 3" xfId="6598" xr:uid="{00000000-0005-0000-0000-00006C3F0000}"/>
    <cellStyle name="Normal 51 2 2 3 2" xfId="6599" xr:uid="{00000000-0005-0000-0000-00006D3F0000}"/>
    <cellStyle name="Normal 51 2 2 3 3" xfId="6600" xr:uid="{00000000-0005-0000-0000-00006E3F0000}"/>
    <cellStyle name="Normal 51 2 2 4" xfId="6601" xr:uid="{00000000-0005-0000-0000-00006F3F0000}"/>
    <cellStyle name="Normal 51 2 2 4 2" xfId="6602" xr:uid="{00000000-0005-0000-0000-0000703F0000}"/>
    <cellStyle name="Normal 51 2 2 4 3" xfId="6603" xr:uid="{00000000-0005-0000-0000-0000713F0000}"/>
    <cellStyle name="Normal 51 2 2 5" xfId="6604" xr:uid="{00000000-0005-0000-0000-0000723F0000}"/>
    <cellStyle name="Normal 51 2 2 6" xfId="6605" xr:uid="{00000000-0005-0000-0000-0000733F0000}"/>
    <cellStyle name="Normal 51 2 2 7" xfId="6606" xr:uid="{00000000-0005-0000-0000-0000743F0000}"/>
    <cellStyle name="Normal 51 2 3" xfId="6607" xr:uid="{00000000-0005-0000-0000-0000753F0000}"/>
    <cellStyle name="Normal 51 2 3 2" xfId="6608" xr:uid="{00000000-0005-0000-0000-0000763F0000}"/>
    <cellStyle name="Normal 51 2 3 3" xfId="6609" xr:uid="{00000000-0005-0000-0000-0000773F0000}"/>
    <cellStyle name="Normal 51 2 4" xfId="6610" xr:uid="{00000000-0005-0000-0000-0000783F0000}"/>
    <cellStyle name="Normal 51 2 4 2" xfId="6611" xr:uid="{00000000-0005-0000-0000-0000793F0000}"/>
    <cellStyle name="Normal 51 2 4 3" xfId="6612" xr:uid="{00000000-0005-0000-0000-00007A3F0000}"/>
    <cellStyle name="Normal 51 2 5" xfId="6613" xr:uid="{00000000-0005-0000-0000-00007B3F0000}"/>
    <cellStyle name="Normal 51 2 5 2" xfId="6614" xr:uid="{00000000-0005-0000-0000-00007C3F0000}"/>
    <cellStyle name="Normal 51 2 5 3" xfId="6615" xr:uid="{00000000-0005-0000-0000-00007D3F0000}"/>
    <cellStyle name="Normal 51 2 6" xfId="6616" xr:uid="{00000000-0005-0000-0000-00007E3F0000}"/>
    <cellStyle name="Normal 51 2 7" xfId="6617" xr:uid="{00000000-0005-0000-0000-00007F3F0000}"/>
    <cellStyle name="Normal 51 2 8" xfId="6618" xr:uid="{00000000-0005-0000-0000-0000803F0000}"/>
    <cellStyle name="Normal 51 3" xfId="6619" xr:uid="{00000000-0005-0000-0000-0000813F0000}"/>
    <cellStyle name="Normal 51 3 2" xfId="6620" xr:uid="{00000000-0005-0000-0000-0000823F0000}"/>
    <cellStyle name="Normal 51 3 2 2" xfId="6621" xr:uid="{00000000-0005-0000-0000-0000833F0000}"/>
    <cellStyle name="Normal 51 3 2 3" xfId="6622" xr:uid="{00000000-0005-0000-0000-0000843F0000}"/>
    <cellStyle name="Normal 51 3 3" xfId="6623" xr:uid="{00000000-0005-0000-0000-0000853F0000}"/>
    <cellStyle name="Normal 51 3 3 2" xfId="6624" xr:uid="{00000000-0005-0000-0000-0000863F0000}"/>
    <cellStyle name="Normal 51 3 3 3" xfId="6625" xr:uid="{00000000-0005-0000-0000-0000873F0000}"/>
    <cellStyle name="Normal 51 3 4" xfId="6626" xr:uid="{00000000-0005-0000-0000-0000883F0000}"/>
    <cellStyle name="Normal 51 3 4 2" xfId="6627" xr:uid="{00000000-0005-0000-0000-0000893F0000}"/>
    <cellStyle name="Normal 51 3 4 3" xfId="6628" xr:uid="{00000000-0005-0000-0000-00008A3F0000}"/>
    <cellStyle name="Normal 51 3 5" xfId="6629" xr:uid="{00000000-0005-0000-0000-00008B3F0000}"/>
    <cellStyle name="Normal 51 3 6" xfId="6630" xr:uid="{00000000-0005-0000-0000-00008C3F0000}"/>
    <cellStyle name="Normal 51 3 7" xfId="6631" xr:uid="{00000000-0005-0000-0000-00008D3F0000}"/>
    <cellStyle name="Normal 51 4" xfId="6632" xr:uid="{00000000-0005-0000-0000-00008E3F0000}"/>
    <cellStyle name="Normal 51 4 2" xfId="6633" xr:uid="{00000000-0005-0000-0000-00008F3F0000}"/>
    <cellStyle name="Normal 51 4 3" xfId="6634" xr:uid="{00000000-0005-0000-0000-0000903F0000}"/>
    <cellStyle name="Normal 51 5" xfId="6635" xr:uid="{00000000-0005-0000-0000-0000913F0000}"/>
    <cellStyle name="Normal 51 5 2" xfId="6636" xr:uid="{00000000-0005-0000-0000-0000923F0000}"/>
    <cellStyle name="Normal 51 5 3" xfId="6637" xr:uid="{00000000-0005-0000-0000-0000933F0000}"/>
    <cellStyle name="Normal 51 6" xfId="6638" xr:uid="{00000000-0005-0000-0000-0000943F0000}"/>
    <cellStyle name="Normal 51 6 2" xfId="6639" xr:uid="{00000000-0005-0000-0000-0000953F0000}"/>
    <cellStyle name="Normal 51 6 3" xfId="6640" xr:uid="{00000000-0005-0000-0000-0000963F0000}"/>
    <cellStyle name="Normal 51 7" xfId="6641" xr:uid="{00000000-0005-0000-0000-0000973F0000}"/>
    <cellStyle name="Normal 51 7 2" xfId="6642" xr:uid="{00000000-0005-0000-0000-0000983F0000}"/>
    <cellStyle name="Normal 51 7 3" xfId="6643" xr:uid="{00000000-0005-0000-0000-0000993F0000}"/>
    <cellStyle name="Normal 51 8" xfId="6644" xr:uid="{00000000-0005-0000-0000-00009A3F0000}"/>
    <cellStyle name="Normal 51 9" xfId="6645" xr:uid="{00000000-0005-0000-0000-00009B3F0000}"/>
    <cellStyle name="Normal 51_ตามหนี้" xfId="6646" xr:uid="{00000000-0005-0000-0000-00009C3F0000}"/>
    <cellStyle name="Normal 52" xfId="1597" xr:uid="{00000000-0005-0000-0000-00009D3F0000}"/>
    <cellStyle name="Normal 52 10" xfId="6647" xr:uid="{00000000-0005-0000-0000-00009E3F0000}"/>
    <cellStyle name="Normal 52 11" xfId="22068" xr:uid="{00000000-0005-0000-0000-00009F3F0000}"/>
    <cellStyle name="Normal 52 12" xfId="22069" xr:uid="{00000000-0005-0000-0000-0000A03F0000}"/>
    <cellStyle name="Normal 52 13" xfId="22070" xr:uid="{00000000-0005-0000-0000-0000A13F0000}"/>
    <cellStyle name="Normal 52 14" xfId="22071" xr:uid="{00000000-0005-0000-0000-0000A23F0000}"/>
    <cellStyle name="Normal 52 15" xfId="22072" xr:uid="{00000000-0005-0000-0000-0000A33F0000}"/>
    <cellStyle name="Normal 52 16" xfId="22073" xr:uid="{00000000-0005-0000-0000-0000A43F0000}"/>
    <cellStyle name="Normal 52 2" xfId="6648" xr:uid="{00000000-0005-0000-0000-0000A53F0000}"/>
    <cellStyle name="Normal 52 2 2" xfId="6649" xr:uid="{00000000-0005-0000-0000-0000A63F0000}"/>
    <cellStyle name="Normal 52 2 2 2" xfId="6650" xr:uid="{00000000-0005-0000-0000-0000A73F0000}"/>
    <cellStyle name="Normal 52 2 2 2 2" xfId="6651" xr:uid="{00000000-0005-0000-0000-0000A83F0000}"/>
    <cellStyle name="Normal 52 2 2 2 3" xfId="6652" xr:uid="{00000000-0005-0000-0000-0000A93F0000}"/>
    <cellStyle name="Normal 52 2 2 3" xfId="6653" xr:uid="{00000000-0005-0000-0000-0000AA3F0000}"/>
    <cellStyle name="Normal 52 2 2 3 2" xfId="6654" xr:uid="{00000000-0005-0000-0000-0000AB3F0000}"/>
    <cellStyle name="Normal 52 2 2 3 3" xfId="6655" xr:uid="{00000000-0005-0000-0000-0000AC3F0000}"/>
    <cellStyle name="Normal 52 2 2 4" xfId="6656" xr:uid="{00000000-0005-0000-0000-0000AD3F0000}"/>
    <cellStyle name="Normal 52 2 2 4 2" xfId="6657" xr:uid="{00000000-0005-0000-0000-0000AE3F0000}"/>
    <cellStyle name="Normal 52 2 2 4 3" xfId="6658" xr:uid="{00000000-0005-0000-0000-0000AF3F0000}"/>
    <cellStyle name="Normal 52 2 2 5" xfId="6659" xr:uid="{00000000-0005-0000-0000-0000B03F0000}"/>
    <cellStyle name="Normal 52 2 2 6" xfId="6660" xr:uid="{00000000-0005-0000-0000-0000B13F0000}"/>
    <cellStyle name="Normal 52 2 2 7" xfId="6661" xr:uid="{00000000-0005-0000-0000-0000B23F0000}"/>
    <cellStyle name="Normal 52 2 3" xfId="6662" xr:uid="{00000000-0005-0000-0000-0000B33F0000}"/>
    <cellStyle name="Normal 52 2 3 2" xfId="6663" xr:uid="{00000000-0005-0000-0000-0000B43F0000}"/>
    <cellStyle name="Normal 52 2 3 3" xfId="6664" xr:uid="{00000000-0005-0000-0000-0000B53F0000}"/>
    <cellStyle name="Normal 52 2 4" xfId="6665" xr:uid="{00000000-0005-0000-0000-0000B63F0000}"/>
    <cellStyle name="Normal 52 2 4 2" xfId="6666" xr:uid="{00000000-0005-0000-0000-0000B73F0000}"/>
    <cellStyle name="Normal 52 2 4 3" xfId="6667" xr:uid="{00000000-0005-0000-0000-0000B83F0000}"/>
    <cellStyle name="Normal 52 2 5" xfId="6668" xr:uid="{00000000-0005-0000-0000-0000B93F0000}"/>
    <cellStyle name="Normal 52 2 5 2" xfId="6669" xr:uid="{00000000-0005-0000-0000-0000BA3F0000}"/>
    <cellStyle name="Normal 52 2 5 3" xfId="6670" xr:uid="{00000000-0005-0000-0000-0000BB3F0000}"/>
    <cellStyle name="Normal 52 2 6" xfId="6671" xr:uid="{00000000-0005-0000-0000-0000BC3F0000}"/>
    <cellStyle name="Normal 52 2 7" xfId="6672" xr:uid="{00000000-0005-0000-0000-0000BD3F0000}"/>
    <cellStyle name="Normal 52 2 8" xfId="6673" xr:uid="{00000000-0005-0000-0000-0000BE3F0000}"/>
    <cellStyle name="Normal 52 3" xfId="6674" xr:uid="{00000000-0005-0000-0000-0000BF3F0000}"/>
    <cellStyle name="Normal 52 3 2" xfId="6675" xr:uid="{00000000-0005-0000-0000-0000C03F0000}"/>
    <cellStyle name="Normal 52 3 2 2" xfId="6676" xr:uid="{00000000-0005-0000-0000-0000C13F0000}"/>
    <cellStyle name="Normal 52 3 2 3" xfId="6677" xr:uid="{00000000-0005-0000-0000-0000C23F0000}"/>
    <cellStyle name="Normal 52 3 3" xfId="6678" xr:uid="{00000000-0005-0000-0000-0000C33F0000}"/>
    <cellStyle name="Normal 52 3 3 2" xfId="6679" xr:uid="{00000000-0005-0000-0000-0000C43F0000}"/>
    <cellStyle name="Normal 52 3 3 3" xfId="6680" xr:uid="{00000000-0005-0000-0000-0000C53F0000}"/>
    <cellStyle name="Normal 52 3 4" xfId="6681" xr:uid="{00000000-0005-0000-0000-0000C63F0000}"/>
    <cellStyle name="Normal 52 3 4 2" xfId="6682" xr:uid="{00000000-0005-0000-0000-0000C73F0000}"/>
    <cellStyle name="Normal 52 3 4 3" xfId="6683" xr:uid="{00000000-0005-0000-0000-0000C83F0000}"/>
    <cellStyle name="Normal 52 3 5" xfId="6684" xr:uid="{00000000-0005-0000-0000-0000C93F0000}"/>
    <cellStyle name="Normal 52 3 6" xfId="6685" xr:uid="{00000000-0005-0000-0000-0000CA3F0000}"/>
    <cellStyle name="Normal 52 3 7" xfId="6686" xr:uid="{00000000-0005-0000-0000-0000CB3F0000}"/>
    <cellStyle name="Normal 52 4" xfId="6687" xr:uid="{00000000-0005-0000-0000-0000CC3F0000}"/>
    <cellStyle name="Normal 52 4 2" xfId="6688" xr:uid="{00000000-0005-0000-0000-0000CD3F0000}"/>
    <cellStyle name="Normal 52 4 3" xfId="6689" xr:uid="{00000000-0005-0000-0000-0000CE3F0000}"/>
    <cellStyle name="Normal 52 5" xfId="6690" xr:uid="{00000000-0005-0000-0000-0000CF3F0000}"/>
    <cellStyle name="Normal 52 5 2" xfId="6691" xr:uid="{00000000-0005-0000-0000-0000D03F0000}"/>
    <cellStyle name="Normal 52 5 3" xfId="6692" xr:uid="{00000000-0005-0000-0000-0000D13F0000}"/>
    <cellStyle name="Normal 52 6" xfId="6693" xr:uid="{00000000-0005-0000-0000-0000D23F0000}"/>
    <cellStyle name="Normal 52 6 2" xfId="6694" xr:uid="{00000000-0005-0000-0000-0000D33F0000}"/>
    <cellStyle name="Normal 52 6 3" xfId="6695" xr:uid="{00000000-0005-0000-0000-0000D43F0000}"/>
    <cellStyle name="Normal 52 7" xfId="6696" xr:uid="{00000000-0005-0000-0000-0000D53F0000}"/>
    <cellStyle name="Normal 52 7 2" xfId="6697" xr:uid="{00000000-0005-0000-0000-0000D63F0000}"/>
    <cellStyle name="Normal 52 7 3" xfId="6698" xr:uid="{00000000-0005-0000-0000-0000D73F0000}"/>
    <cellStyle name="Normal 52 8" xfId="6699" xr:uid="{00000000-0005-0000-0000-0000D83F0000}"/>
    <cellStyle name="Normal 52 9" xfId="6700" xr:uid="{00000000-0005-0000-0000-0000D93F0000}"/>
    <cellStyle name="Normal 52_ตามหนี้" xfId="6701" xr:uid="{00000000-0005-0000-0000-0000DA3F0000}"/>
    <cellStyle name="Normal 53" xfId="1598" xr:uid="{00000000-0005-0000-0000-0000DB3F0000}"/>
    <cellStyle name="Normal 53 10" xfId="6702" xr:uid="{00000000-0005-0000-0000-0000DC3F0000}"/>
    <cellStyle name="Normal 53 11" xfId="22074" xr:uid="{00000000-0005-0000-0000-0000DD3F0000}"/>
    <cellStyle name="Normal 53 12" xfId="22075" xr:uid="{00000000-0005-0000-0000-0000DE3F0000}"/>
    <cellStyle name="Normal 53 13" xfId="22076" xr:uid="{00000000-0005-0000-0000-0000DF3F0000}"/>
    <cellStyle name="Normal 53 14" xfId="22077" xr:uid="{00000000-0005-0000-0000-0000E03F0000}"/>
    <cellStyle name="Normal 53 15" xfId="22078" xr:uid="{00000000-0005-0000-0000-0000E13F0000}"/>
    <cellStyle name="Normal 53 16" xfId="22079" xr:uid="{00000000-0005-0000-0000-0000E23F0000}"/>
    <cellStyle name="Normal 53 2" xfId="6703" xr:uid="{00000000-0005-0000-0000-0000E33F0000}"/>
    <cellStyle name="Normal 53 2 2" xfId="6704" xr:uid="{00000000-0005-0000-0000-0000E43F0000}"/>
    <cellStyle name="Normal 53 2 2 2" xfId="6705" xr:uid="{00000000-0005-0000-0000-0000E53F0000}"/>
    <cellStyle name="Normal 53 2 2 2 2" xfId="6706" xr:uid="{00000000-0005-0000-0000-0000E63F0000}"/>
    <cellStyle name="Normal 53 2 2 2 3" xfId="6707" xr:uid="{00000000-0005-0000-0000-0000E73F0000}"/>
    <cellStyle name="Normal 53 2 2 3" xfId="6708" xr:uid="{00000000-0005-0000-0000-0000E83F0000}"/>
    <cellStyle name="Normal 53 2 2 3 2" xfId="6709" xr:uid="{00000000-0005-0000-0000-0000E93F0000}"/>
    <cellStyle name="Normal 53 2 2 3 3" xfId="6710" xr:uid="{00000000-0005-0000-0000-0000EA3F0000}"/>
    <cellStyle name="Normal 53 2 2 4" xfId="6711" xr:uid="{00000000-0005-0000-0000-0000EB3F0000}"/>
    <cellStyle name="Normal 53 2 2 4 2" xfId="6712" xr:uid="{00000000-0005-0000-0000-0000EC3F0000}"/>
    <cellStyle name="Normal 53 2 2 4 3" xfId="6713" xr:uid="{00000000-0005-0000-0000-0000ED3F0000}"/>
    <cellStyle name="Normal 53 2 2 5" xfId="6714" xr:uid="{00000000-0005-0000-0000-0000EE3F0000}"/>
    <cellStyle name="Normal 53 2 2 6" xfId="6715" xr:uid="{00000000-0005-0000-0000-0000EF3F0000}"/>
    <cellStyle name="Normal 53 2 2 7" xfId="6716" xr:uid="{00000000-0005-0000-0000-0000F03F0000}"/>
    <cellStyle name="Normal 53 2 3" xfId="6717" xr:uid="{00000000-0005-0000-0000-0000F13F0000}"/>
    <cellStyle name="Normal 53 2 3 2" xfId="6718" xr:uid="{00000000-0005-0000-0000-0000F23F0000}"/>
    <cellStyle name="Normal 53 2 3 3" xfId="6719" xr:uid="{00000000-0005-0000-0000-0000F33F0000}"/>
    <cellStyle name="Normal 53 2 4" xfId="6720" xr:uid="{00000000-0005-0000-0000-0000F43F0000}"/>
    <cellStyle name="Normal 53 2 4 2" xfId="6721" xr:uid="{00000000-0005-0000-0000-0000F53F0000}"/>
    <cellStyle name="Normal 53 2 4 3" xfId="6722" xr:uid="{00000000-0005-0000-0000-0000F63F0000}"/>
    <cellStyle name="Normal 53 2 5" xfId="6723" xr:uid="{00000000-0005-0000-0000-0000F73F0000}"/>
    <cellStyle name="Normal 53 2 5 2" xfId="6724" xr:uid="{00000000-0005-0000-0000-0000F83F0000}"/>
    <cellStyle name="Normal 53 2 5 3" xfId="6725" xr:uid="{00000000-0005-0000-0000-0000F93F0000}"/>
    <cellStyle name="Normal 53 2 6" xfId="6726" xr:uid="{00000000-0005-0000-0000-0000FA3F0000}"/>
    <cellStyle name="Normal 53 2 7" xfId="6727" xr:uid="{00000000-0005-0000-0000-0000FB3F0000}"/>
    <cellStyle name="Normal 53 2 8" xfId="6728" xr:uid="{00000000-0005-0000-0000-0000FC3F0000}"/>
    <cellStyle name="Normal 53 3" xfId="6729" xr:uid="{00000000-0005-0000-0000-0000FD3F0000}"/>
    <cellStyle name="Normal 53 3 2" xfId="6730" xr:uid="{00000000-0005-0000-0000-0000FE3F0000}"/>
    <cellStyle name="Normal 53 3 2 2" xfId="6731" xr:uid="{00000000-0005-0000-0000-0000FF3F0000}"/>
    <cellStyle name="Normal 53 3 2 3" xfId="6732" xr:uid="{00000000-0005-0000-0000-000000400000}"/>
    <cellStyle name="Normal 53 3 3" xfId="6733" xr:uid="{00000000-0005-0000-0000-000001400000}"/>
    <cellStyle name="Normal 53 3 3 2" xfId="6734" xr:uid="{00000000-0005-0000-0000-000002400000}"/>
    <cellStyle name="Normal 53 3 3 3" xfId="6735" xr:uid="{00000000-0005-0000-0000-000003400000}"/>
    <cellStyle name="Normal 53 3 4" xfId="6736" xr:uid="{00000000-0005-0000-0000-000004400000}"/>
    <cellStyle name="Normal 53 3 4 2" xfId="6737" xr:uid="{00000000-0005-0000-0000-000005400000}"/>
    <cellStyle name="Normal 53 3 4 3" xfId="6738" xr:uid="{00000000-0005-0000-0000-000006400000}"/>
    <cellStyle name="Normal 53 3 5" xfId="6739" xr:uid="{00000000-0005-0000-0000-000007400000}"/>
    <cellStyle name="Normal 53 3 6" xfId="6740" xr:uid="{00000000-0005-0000-0000-000008400000}"/>
    <cellStyle name="Normal 53 3 7" xfId="6741" xr:uid="{00000000-0005-0000-0000-000009400000}"/>
    <cellStyle name="Normal 53 4" xfId="6742" xr:uid="{00000000-0005-0000-0000-00000A400000}"/>
    <cellStyle name="Normal 53 4 2" xfId="6743" xr:uid="{00000000-0005-0000-0000-00000B400000}"/>
    <cellStyle name="Normal 53 4 3" xfId="6744" xr:uid="{00000000-0005-0000-0000-00000C400000}"/>
    <cellStyle name="Normal 53 5" xfId="6745" xr:uid="{00000000-0005-0000-0000-00000D400000}"/>
    <cellStyle name="Normal 53 5 2" xfId="6746" xr:uid="{00000000-0005-0000-0000-00000E400000}"/>
    <cellStyle name="Normal 53 5 3" xfId="6747" xr:uid="{00000000-0005-0000-0000-00000F400000}"/>
    <cellStyle name="Normal 53 6" xfId="6748" xr:uid="{00000000-0005-0000-0000-000010400000}"/>
    <cellStyle name="Normal 53 6 2" xfId="6749" xr:uid="{00000000-0005-0000-0000-000011400000}"/>
    <cellStyle name="Normal 53 6 3" xfId="6750" xr:uid="{00000000-0005-0000-0000-000012400000}"/>
    <cellStyle name="Normal 53 7" xfId="6751" xr:uid="{00000000-0005-0000-0000-000013400000}"/>
    <cellStyle name="Normal 53 7 2" xfId="6752" xr:uid="{00000000-0005-0000-0000-000014400000}"/>
    <cellStyle name="Normal 53 7 3" xfId="6753" xr:uid="{00000000-0005-0000-0000-000015400000}"/>
    <cellStyle name="Normal 53 8" xfId="6754" xr:uid="{00000000-0005-0000-0000-000016400000}"/>
    <cellStyle name="Normal 53 9" xfId="6755" xr:uid="{00000000-0005-0000-0000-000017400000}"/>
    <cellStyle name="Normal 53_ตามหนี้" xfId="6756" xr:uid="{00000000-0005-0000-0000-000018400000}"/>
    <cellStyle name="Normal 54" xfId="1599" xr:uid="{00000000-0005-0000-0000-000019400000}"/>
    <cellStyle name="Normal 54 10" xfId="6757" xr:uid="{00000000-0005-0000-0000-00001A400000}"/>
    <cellStyle name="Normal 54 11" xfId="22080" xr:uid="{00000000-0005-0000-0000-00001B400000}"/>
    <cellStyle name="Normal 54 12" xfId="22081" xr:uid="{00000000-0005-0000-0000-00001C400000}"/>
    <cellStyle name="Normal 54 13" xfId="22082" xr:uid="{00000000-0005-0000-0000-00001D400000}"/>
    <cellStyle name="Normal 54 14" xfId="22083" xr:uid="{00000000-0005-0000-0000-00001E400000}"/>
    <cellStyle name="Normal 54 15" xfId="22084" xr:uid="{00000000-0005-0000-0000-00001F400000}"/>
    <cellStyle name="Normal 54 16" xfId="22085" xr:uid="{00000000-0005-0000-0000-000020400000}"/>
    <cellStyle name="Normal 54 2" xfId="6758" xr:uid="{00000000-0005-0000-0000-000021400000}"/>
    <cellStyle name="Normal 54 2 2" xfId="6759" xr:uid="{00000000-0005-0000-0000-000022400000}"/>
    <cellStyle name="Normal 54 2 2 2" xfId="6760" xr:uid="{00000000-0005-0000-0000-000023400000}"/>
    <cellStyle name="Normal 54 2 2 2 2" xfId="6761" xr:uid="{00000000-0005-0000-0000-000024400000}"/>
    <cellStyle name="Normal 54 2 2 2 3" xfId="6762" xr:uid="{00000000-0005-0000-0000-000025400000}"/>
    <cellStyle name="Normal 54 2 2 3" xfId="6763" xr:uid="{00000000-0005-0000-0000-000026400000}"/>
    <cellStyle name="Normal 54 2 2 3 2" xfId="6764" xr:uid="{00000000-0005-0000-0000-000027400000}"/>
    <cellStyle name="Normal 54 2 2 3 3" xfId="6765" xr:uid="{00000000-0005-0000-0000-000028400000}"/>
    <cellStyle name="Normal 54 2 2 4" xfId="6766" xr:uid="{00000000-0005-0000-0000-000029400000}"/>
    <cellStyle name="Normal 54 2 2 4 2" xfId="6767" xr:uid="{00000000-0005-0000-0000-00002A400000}"/>
    <cellStyle name="Normal 54 2 2 4 3" xfId="6768" xr:uid="{00000000-0005-0000-0000-00002B400000}"/>
    <cellStyle name="Normal 54 2 2 5" xfId="6769" xr:uid="{00000000-0005-0000-0000-00002C400000}"/>
    <cellStyle name="Normal 54 2 2 6" xfId="6770" xr:uid="{00000000-0005-0000-0000-00002D400000}"/>
    <cellStyle name="Normal 54 2 2 7" xfId="6771" xr:uid="{00000000-0005-0000-0000-00002E400000}"/>
    <cellStyle name="Normal 54 2 3" xfId="6772" xr:uid="{00000000-0005-0000-0000-00002F400000}"/>
    <cellStyle name="Normal 54 2 3 2" xfId="6773" xr:uid="{00000000-0005-0000-0000-000030400000}"/>
    <cellStyle name="Normal 54 2 3 3" xfId="6774" xr:uid="{00000000-0005-0000-0000-000031400000}"/>
    <cellStyle name="Normal 54 2 4" xfId="6775" xr:uid="{00000000-0005-0000-0000-000032400000}"/>
    <cellStyle name="Normal 54 2 4 2" xfId="6776" xr:uid="{00000000-0005-0000-0000-000033400000}"/>
    <cellStyle name="Normal 54 2 4 3" xfId="6777" xr:uid="{00000000-0005-0000-0000-000034400000}"/>
    <cellStyle name="Normal 54 2 5" xfId="6778" xr:uid="{00000000-0005-0000-0000-000035400000}"/>
    <cellStyle name="Normal 54 2 5 2" xfId="6779" xr:uid="{00000000-0005-0000-0000-000036400000}"/>
    <cellStyle name="Normal 54 2 5 3" xfId="6780" xr:uid="{00000000-0005-0000-0000-000037400000}"/>
    <cellStyle name="Normal 54 2 6" xfId="6781" xr:uid="{00000000-0005-0000-0000-000038400000}"/>
    <cellStyle name="Normal 54 2 7" xfId="6782" xr:uid="{00000000-0005-0000-0000-000039400000}"/>
    <cellStyle name="Normal 54 2 8" xfId="6783" xr:uid="{00000000-0005-0000-0000-00003A400000}"/>
    <cellStyle name="Normal 54 3" xfId="6784" xr:uid="{00000000-0005-0000-0000-00003B400000}"/>
    <cellStyle name="Normal 54 3 2" xfId="6785" xr:uid="{00000000-0005-0000-0000-00003C400000}"/>
    <cellStyle name="Normal 54 3 2 2" xfId="6786" xr:uid="{00000000-0005-0000-0000-00003D400000}"/>
    <cellStyle name="Normal 54 3 2 3" xfId="6787" xr:uid="{00000000-0005-0000-0000-00003E400000}"/>
    <cellStyle name="Normal 54 3 3" xfId="6788" xr:uid="{00000000-0005-0000-0000-00003F400000}"/>
    <cellStyle name="Normal 54 3 3 2" xfId="6789" xr:uid="{00000000-0005-0000-0000-000040400000}"/>
    <cellStyle name="Normal 54 3 3 3" xfId="6790" xr:uid="{00000000-0005-0000-0000-000041400000}"/>
    <cellStyle name="Normal 54 3 4" xfId="6791" xr:uid="{00000000-0005-0000-0000-000042400000}"/>
    <cellStyle name="Normal 54 3 4 2" xfId="6792" xr:uid="{00000000-0005-0000-0000-000043400000}"/>
    <cellStyle name="Normal 54 3 4 3" xfId="6793" xr:uid="{00000000-0005-0000-0000-000044400000}"/>
    <cellStyle name="Normal 54 3 5" xfId="6794" xr:uid="{00000000-0005-0000-0000-000045400000}"/>
    <cellStyle name="Normal 54 3 6" xfId="6795" xr:uid="{00000000-0005-0000-0000-000046400000}"/>
    <cellStyle name="Normal 54 3 7" xfId="6796" xr:uid="{00000000-0005-0000-0000-000047400000}"/>
    <cellStyle name="Normal 54 4" xfId="6797" xr:uid="{00000000-0005-0000-0000-000048400000}"/>
    <cellStyle name="Normal 54 4 2" xfId="6798" xr:uid="{00000000-0005-0000-0000-000049400000}"/>
    <cellStyle name="Normal 54 4 3" xfId="6799" xr:uid="{00000000-0005-0000-0000-00004A400000}"/>
    <cellStyle name="Normal 54 5" xfId="6800" xr:uid="{00000000-0005-0000-0000-00004B400000}"/>
    <cellStyle name="Normal 54 5 2" xfId="6801" xr:uid="{00000000-0005-0000-0000-00004C400000}"/>
    <cellStyle name="Normal 54 5 3" xfId="6802" xr:uid="{00000000-0005-0000-0000-00004D400000}"/>
    <cellStyle name="Normal 54 6" xfId="6803" xr:uid="{00000000-0005-0000-0000-00004E400000}"/>
    <cellStyle name="Normal 54 6 2" xfId="6804" xr:uid="{00000000-0005-0000-0000-00004F400000}"/>
    <cellStyle name="Normal 54 6 3" xfId="6805" xr:uid="{00000000-0005-0000-0000-000050400000}"/>
    <cellStyle name="Normal 54 7" xfId="6806" xr:uid="{00000000-0005-0000-0000-000051400000}"/>
    <cellStyle name="Normal 54 7 2" xfId="6807" xr:uid="{00000000-0005-0000-0000-000052400000}"/>
    <cellStyle name="Normal 54 7 3" xfId="6808" xr:uid="{00000000-0005-0000-0000-000053400000}"/>
    <cellStyle name="Normal 54 8" xfId="6809" xr:uid="{00000000-0005-0000-0000-000054400000}"/>
    <cellStyle name="Normal 54 9" xfId="6810" xr:uid="{00000000-0005-0000-0000-000055400000}"/>
    <cellStyle name="Normal 54_ตามหนี้" xfId="6811" xr:uid="{00000000-0005-0000-0000-000056400000}"/>
    <cellStyle name="Normal 55" xfId="1600" xr:uid="{00000000-0005-0000-0000-000057400000}"/>
    <cellStyle name="Normal 55 10" xfId="6812" xr:uid="{00000000-0005-0000-0000-000058400000}"/>
    <cellStyle name="Normal 55 11" xfId="22086" xr:uid="{00000000-0005-0000-0000-000059400000}"/>
    <cellStyle name="Normal 55 12" xfId="22087" xr:uid="{00000000-0005-0000-0000-00005A400000}"/>
    <cellStyle name="Normal 55 13" xfId="22088" xr:uid="{00000000-0005-0000-0000-00005B400000}"/>
    <cellStyle name="Normal 55 14" xfId="22089" xr:uid="{00000000-0005-0000-0000-00005C400000}"/>
    <cellStyle name="Normal 55 15" xfId="22090" xr:uid="{00000000-0005-0000-0000-00005D400000}"/>
    <cellStyle name="Normal 55 16" xfId="22091" xr:uid="{00000000-0005-0000-0000-00005E400000}"/>
    <cellStyle name="Normal 55 2" xfId="6813" xr:uid="{00000000-0005-0000-0000-00005F400000}"/>
    <cellStyle name="Normal 55 2 2" xfId="6814" xr:uid="{00000000-0005-0000-0000-000060400000}"/>
    <cellStyle name="Normal 55 2 2 2" xfId="6815" xr:uid="{00000000-0005-0000-0000-000061400000}"/>
    <cellStyle name="Normal 55 2 2 2 2" xfId="6816" xr:uid="{00000000-0005-0000-0000-000062400000}"/>
    <cellStyle name="Normal 55 2 2 2 3" xfId="6817" xr:uid="{00000000-0005-0000-0000-000063400000}"/>
    <cellStyle name="Normal 55 2 2 3" xfId="6818" xr:uid="{00000000-0005-0000-0000-000064400000}"/>
    <cellStyle name="Normal 55 2 2 3 2" xfId="6819" xr:uid="{00000000-0005-0000-0000-000065400000}"/>
    <cellStyle name="Normal 55 2 2 3 3" xfId="6820" xr:uid="{00000000-0005-0000-0000-000066400000}"/>
    <cellStyle name="Normal 55 2 2 4" xfId="6821" xr:uid="{00000000-0005-0000-0000-000067400000}"/>
    <cellStyle name="Normal 55 2 2 4 2" xfId="6822" xr:uid="{00000000-0005-0000-0000-000068400000}"/>
    <cellStyle name="Normal 55 2 2 4 3" xfId="6823" xr:uid="{00000000-0005-0000-0000-000069400000}"/>
    <cellStyle name="Normal 55 2 2 5" xfId="6824" xr:uid="{00000000-0005-0000-0000-00006A400000}"/>
    <cellStyle name="Normal 55 2 2 6" xfId="6825" xr:uid="{00000000-0005-0000-0000-00006B400000}"/>
    <cellStyle name="Normal 55 2 2 7" xfId="6826" xr:uid="{00000000-0005-0000-0000-00006C400000}"/>
    <cellStyle name="Normal 55 2 3" xfId="6827" xr:uid="{00000000-0005-0000-0000-00006D400000}"/>
    <cellStyle name="Normal 55 2 3 2" xfId="6828" xr:uid="{00000000-0005-0000-0000-00006E400000}"/>
    <cellStyle name="Normal 55 2 3 3" xfId="6829" xr:uid="{00000000-0005-0000-0000-00006F400000}"/>
    <cellStyle name="Normal 55 2 4" xfId="6830" xr:uid="{00000000-0005-0000-0000-000070400000}"/>
    <cellStyle name="Normal 55 2 4 2" xfId="6831" xr:uid="{00000000-0005-0000-0000-000071400000}"/>
    <cellStyle name="Normal 55 2 4 3" xfId="6832" xr:uid="{00000000-0005-0000-0000-000072400000}"/>
    <cellStyle name="Normal 55 2 5" xfId="6833" xr:uid="{00000000-0005-0000-0000-000073400000}"/>
    <cellStyle name="Normal 55 2 5 2" xfId="6834" xr:uid="{00000000-0005-0000-0000-000074400000}"/>
    <cellStyle name="Normal 55 2 5 3" xfId="6835" xr:uid="{00000000-0005-0000-0000-000075400000}"/>
    <cellStyle name="Normal 55 2 6" xfId="6836" xr:uid="{00000000-0005-0000-0000-000076400000}"/>
    <cellStyle name="Normal 55 2 7" xfId="6837" xr:uid="{00000000-0005-0000-0000-000077400000}"/>
    <cellStyle name="Normal 55 2 8" xfId="6838" xr:uid="{00000000-0005-0000-0000-000078400000}"/>
    <cellStyle name="Normal 55 3" xfId="6839" xr:uid="{00000000-0005-0000-0000-000079400000}"/>
    <cellStyle name="Normal 55 3 2" xfId="6840" xr:uid="{00000000-0005-0000-0000-00007A400000}"/>
    <cellStyle name="Normal 55 3 2 2" xfId="6841" xr:uid="{00000000-0005-0000-0000-00007B400000}"/>
    <cellStyle name="Normal 55 3 2 3" xfId="6842" xr:uid="{00000000-0005-0000-0000-00007C400000}"/>
    <cellStyle name="Normal 55 3 3" xfId="6843" xr:uid="{00000000-0005-0000-0000-00007D400000}"/>
    <cellStyle name="Normal 55 3 3 2" xfId="6844" xr:uid="{00000000-0005-0000-0000-00007E400000}"/>
    <cellStyle name="Normal 55 3 3 3" xfId="6845" xr:uid="{00000000-0005-0000-0000-00007F400000}"/>
    <cellStyle name="Normal 55 3 4" xfId="6846" xr:uid="{00000000-0005-0000-0000-000080400000}"/>
    <cellStyle name="Normal 55 3 4 2" xfId="6847" xr:uid="{00000000-0005-0000-0000-000081400000}"/>
    <cellStyle name="Normal 55 3 4 3" xfId="6848" xr:uid="{00000000-0005-0000-0000-000082400000}"/>
    <cellStyle name="Normal 55 3 5" xfId="6849" xr:uid="{00000000-0005-0000-0000-000083400000}"/>
    <cellStyle name="Normal 55 3 6" xfId="6850" xr:uid="{00000000-0005-0000-0000-000084400000}"/>
    <cellStyle name="Normal 55 3 7" xfId="6851" xr:uid="{00000000-0005-0000-0000-000085400000}"/>
    <cellStyle name="Normal 55 4" xfId="6852" xr:uid="{00000000-0005-0000-0000-000086400000}"/>
    <cellStyle name="Normal 55 4 2" xfId="6853" xr:uid="{00000000-0005-0000-0000-000087400000}"/>
    <cellStyle name="Normal 55 4 3" xfId="6854" xr:uid="{00000000-0005-0000-0000-000088400000}"/>
    <cellStyle name="Normal 55 5" xfId="6855" xr:uid="{00000000-0005-0000-0000-000089400000}"/>
    <cellStyle name="Normal 55 5 2" xfId="6856" xr:uid="{00000000-0005-0000-0000-00008A400000}"/>
    <cellStyle name="Normal 55 5 3" xfId="6857" xr:uid="{00000000-0005-0000-0000-00008B400000}"/>
    <cellStyle name="Normal 55 6" xfId="6858" xr:uid="{00000000-0005-0000-0000-00008C400000}"/>
    <cellStyle name="Normal 55 6 2" xfId="6859" xr:uid="{00000000-0005-0000-0000-00008D400000}"/>
    <cellStyle name="Normal 55 6 3" xfId="6860" xr:uid="{00000000-0005-0000-0000-00008E400000}"/>
    <cellStyle name="Normal 55 7" xfId="6861" xr:uid="{00000000-0005-0000-0000-00008F400000}"/>
    <cellStyle name="Normal 55 7 2" xfId="6862" xr:uid="{00000000-0005-0000-0000-000090400000}"/>
    <cellStyle name="Normal 55 7 3" xfId="6863" xr:uid="{00000000-0005-0000-0000-000091400000}"/>
    <cellStyle name="Normal 55 8" xfId="6864" xr:uid="{00000000-0005-0000-0000-000092400000}"/>
    <cellStyle name="Normal 55 9" xfId="6865" xr:uid="{00000000-0005-0000-0000-000093400000}"/>
    <cellStyle name="Normal 55_ตามหนี้" xfId="6866" xr:uid="{00000000-0005-0000-0000-000094400000}"/>
    <cellStyle name="Normal 56" xfId="1601" xr:uid="{00000000-0005-0000-0000-000095400000}"/>
    <cellStyle name="Normal 56 10" xfId="6867" xr:uid="{00000000-0005-0000-0000-000096400000}"/>
    <cellStyle name="Normal 56 11" xfId="22092" xr:uid="{00000000-0005-0000-0000-000097400000}"/>
    <cellStyle name="Normal 56 12" xfId="22093" xr:uid="{00000000-0005-0000-0000-000098400000}"/>
    <cellStyle name="Normal 56 13" xfId="22094" xr:uid="{00000000-0005-0000-0000-000099400000}"/>
    <cellStyle name="Normal 56 14" xfId="22095" xr:uid="{00000000-0005-0000-0000-00009A400000}"/>
    <cellStyle name="Normal 56 15" xfId="22096" xr:uid="{00000000-0005-0000-0000-00009B400000}"/>
    <cellStyle name="Normal 56 16" xfId="22097" xr:uid="{00000000-0005-0000-0000-00009C400000}"/>
    <cellStyle name="Normal 56 2" xfId="6868" xr:uid="{00000000-0005-0000-0000-00009D400000}"/>
    <cellStyle name="Normal 56 2 2" xfId="6869" xr:uid="{00000000-0005-0000-0000-00009E400000}"/>
    <cellStyle name="Normal 56 2 2 2" xfId="6870" xr:uid="{00000000-0005-0000-0000-00009F400000}"/>
    <cellStyle name="Normal 56 2 2 2 2" xfId="6871" xr:uid="{00000000-0005-0000-0000-0000A0400000}"/>
    <cellStyle name="Normal 56 2 2 2 3" xfId="6872" xr:uid="{00000000-0005-0000-0000-0000A1400000}"/>
    <cellStyle name="Normal 56 2 2 3" xfId="6873" xr:uid="{00000000-0005-0000-0000-0000A2400000}"/>
    <cellStyle name="Normal 56 2 2 3 2" xfId="6874" xr:uid="{00000000-0005-0000-0000-0000A3400000}"/>
    <cellStyle name="Normal 56 2 2 3 3" xfId="6875" xr:uid="{00000000-0005-0000-0000-0000A4400000}"/>
    <cellStyle name="Normal 56 2 2 4" xfId="6876" xr:uid="{00000000-0005-0000-0000-0000A5400000}"/>
    <cellStyle name="Normal 56 2 2 4 2" xfId="6877" xr:uid="{00000000-0005-0000-0000-0000A6400000}"/>
    <cellStyle name="Normal 56 2 2 4 3" xfId="6878" xr:uid="{00000000-0005-0000-0000-0000A7400000}"/>
    <cellStyle name="Normal 56 2 2 5" xfId="6879" xr:uid="{00000000-0005-0000-0000-0000A8400000}"/>
    <cellStyle name="Normal 56 2 2 6" xfId="6880" xr:uid="{00000000-0005-0000-0000-0000A9400000}"/>
    <cellStyle name="Normal 56 2 2 7" xfId="6881" xr:uid="{00000000-0005-0000-0000-0000AA400000}"/>
    <cellStyle name="Normal 56 2 3" xfId="6882" xr:uid="{00000000-0005-0000-0000-0000AB400000}"/>
    <cellStyle name="Normal 56 2 3 2" xfId="6883" xr:uid="{00000000-0005-0000-0000-0000AC400000}"/>
    <cellStyle name="Normal 56 2 3 3" xfId="6884" xr:uid="{00000000-0005-0000-0000-0000AD400000}"/>
    <cellStyle name="Normal 56 2 4" xfId="6885" xr:uid="{00000000-0005-0000-0000-0000AE400000}"/>
    <cellStyle name="Normal 56 2 4 2" xfId="6886" xr:uid="{00000000-0005-0000-0000-0000AF400000}"/>
    <cellStyle name="Normal 56 2 4 3" xfId="6887" xr:uid="{00000000-0005-0000-0000-0000B0400000}"/>
    <cellStyle name="Normal 56 2 5" xfId="6888" xr:uid="{00000000-0005-0000-0000-0000B1400000}"/>
    <cellStyle name="Normal 56 2 5 2" xfId="6889" xr:uid="{00000000-0005-0000-0000-0000B2400000}"/>
    <cellStyle name="Normal 56 2 5 3" xfId="6890" xr:uid="{00000000-0005-0000-0000-0000B3400000}"/>
    <cellStyle name="Normal 56 2 6" xfId="6891" xr:uid="{00000000-0005-0000-0000-0000B4400000}"/>
    <cellStyle name="Normal 56 2 7" xfId="6892" xr:uid="{00000000-0005-0000-0000-0000B5400000}"/>
    <cellStyle name="Normal 56 2 8" xfId="6893" xr:uid="{00000000-0005-0000-0000-0000B6400000}"/>
    <cellStyle name="Normal 56 3" xfId="6894" xr:uid="{00000000-0005-0000-0000-0000B7400000}"/>
    <cellStyle name="Normal 56 3 2" xfId="6895" xr:uid="{00000000-0005-0000-0000-0000B8400000}"/>
    <cellStyle name="Normal 56 3 2 2" xfId="6896" xr:uid="{00000000-0005-0000-0000-0000B9400000}"/>
    <cellStyle name="Normal 56 3 2 3" xfId="6897" xr:uid="{00000000-0005-0000-0000-0000BA400000}"/>
    <cellStyle name="Normal 56 3 3" xfId="6898" xr:uid="{00000000-0005-0000-0000-0000BB400000}"/>
    <cellStyle name="Normal 56 3 3 2" xfId="6899" xr:uid="{00000000-0005-0000-0000-0000BC400000}"/>
    <cellStyle name="Normal 56 3 3 3" xfId="6900" xr:uid="{00000000-0005-0000-0000-0000BD400000}"/>
    <cellStyle name="Normal 56 3 4" xfId="6901" xr:uid="{00000000-0005-0000-0000-0000BE400000}"/>
    <cellStyle name="Normal 56 3 4 2" xfId="6902" xr:uid="{00000000-0005-0000-0000-0000BF400000}"/>
    <cellStyle name="Normal 56 3 4 3" xfId="6903" xr:uid="{00000000-0005-0000-0000-0000C0400000}"/>
    <cellStyle name="Normal 56 3 5" xfId="6904" xr:uid="{00000000-0005-0000-0000-0000C1400000}"/>
    <cellStyle name="Normal 56 3 6" xfId="6905" xr:uid="{00000000-0005-0000-0000-0000C2400000}"/>
    <cellStyle name="Normal 56 3 7" xfId="6906" xr:uid="{00000000-0005-0000-0000-0000C3400000}"/>
    <cellStyle name="Normal 56 4" xfId="6907" xr:uid="{00000000-0005-0000-0000-0000C4400000}"/>
    <cellStyle name="Normal 56 4 2" xfId="6908" xr:uid="{00000000-0005-0000-0000-0000C5400000}"/>
    <cellStyle name="Normal 56 4 3" xfId="6909" xr:uid="{00000000-0005-0000-0000-0000C6400000}"/>
    <cellStyle name="Normal 56 5" xfId="6910" xr:uid="{00000000-0005-0000-0000-0000C7400000}"/>
    <cellStyle name="Normal 56 5 2" xfId="6911" xr:uid="{00000000-0005-0000-0000-0000C8400000}"/>
    <cellStyle name="Normal 56 5 3" xfId="6912" xr:uid="{00000000-0005-0000-0000-0000C9400000}"/>
    <cellStyle name="Normal 56 6" xfId="6913" xr:uid="{00000000-0005-0000-0000-0000CA400000}"/>
    <cellStyle name="Normal 56 6 2" xfId="6914" xr:uid="{00000000-0005-0000-0000-0000CB400000}"/>
    <cellStyle name="Normal 56 6 3" xfId="6915" xr:uid="{00000000-0005-0000-0000-0000CC400000}"/>
    <cellStyle name="Normal 56 7" xfId="6916" xr:uid="{00000000-0005-0000-0000-0000CD400000}"/>
    <cellStyle name="Normal 56 7 2" xfId="6917" xr:uid="{00000000-0005-0000-0000-0000CE400000}"/>
    <cellStyle name="Normal 56 7 3" xfId="6918" xr:uid="{00000000-0005-0000-0000-0000CF400000}"/>
    <cellStyle name="Normal 56 8" xfId="6919" xr:uid="{00000000-0005-0000-0000-0000D0400000}"/>
    <cellStyle name="Normal 56 9" xfId="6920" xr:uid="{00000000-0005-0000-0000-0000D1400000}"/>
    <cellStyle name="Normal 56_ตามหนี้" xfId="6921" xr:uid="{00000000-0005-0000-0000-0000D2400000}"/>
    <cellStyle name="Normal 57" xfId="1602" xr:uid="{00000000-0005-0000-0000-0000D3400000}"/>
    <cellStyle name="Normal 57 10" xfId="6922" xr:uid="{00000000-0005-0000-0000-0000D4400000}"/>
    <cellStyle name="Normal 57 11" xfId="22098" xr:uid="{00000000-0005-0000-0000-0000D5400000}"/>
    <cellStyle name="Normal 57 12" xfId="22099" xr:uid="{00000000-0005-0000-0000-0000D6400000}"/>
    <cellStyle name="Normal 57 13" xfId="22100" xr:uid="{00000000-0005-0000-0000-0000D7400000}"/>
    <cellStyle name="Normal 57 14" xfId="22101" xr:uid="{00000000-0005-0000-0000-0000D8400000}"/>
    <cellStyle name="Normal 57 15" xfId="22102" xr:uid="{00000000-0005-0000-0000-0000D9400000}"/>
    <cellStyle name="Normal 57 16" xfId="22103" xr:uid="{00000000-0005-0000-0000-0000DA400000}"/>
    <cellStyle name="Normal 57 2" xfId="6923" xr:uid="{00000000-0005-0000-0000-0000DB400000}"/>
    <cellStyle name="Normal 57 2 2" xfId="6924" xr:uid="{00000000-0005-0000-0000-0000DC400000}"/>
    <cellStyle name="Normal 57 2 2 2" xfId="6925" xr:uid="{00000000-0005-0000-0000-0000DD400000}"/>
    <cellStyle name="Normal 57 2 2 2 2" xfId="6926" xr:uid="{00000000-0005-0000-0000-0000DE400000}"/>
    <cellStyle name="Normal 57 2 2 2 3" xfId="6927" xr:uid="{00000000-0005-0000-0000-0000DF400000}"/>
    <cellStyle name="Normal 57 2 2 3" xfId="6928" xr:uid="{00000000-0005-0000-0000-0000E0400000}"/>
    <cellStyle name="Normal 57 2 2 3 2" xfId="6929" xr:uid="{00000000-0005-0000-0000-0000E1400000}"/>
    <cellStyle name="Normal 57 2 2 3 3" xfId="6930" xr:uid="{00000000-0005-0000-0000-0000E2400000}"/>
    <cellStyle name="Normal 57 2 2 4" xfId="6931" xr:uid="{00000000-0005-0000-0000-0000E3400000}"/>
    <cellStyle name="Normal 57 2 2 4 2" xfId="6932" xr:uid="{00000000-0005-0000-0000-0000E4400000}"/>
    <cellStyle name="Normal 57 2 2 4 3" xfId="6933" xr:uid="{00000000-0005-0000-0000-0000E5400000}"/>
    <cellStyle name="Normal 57 2 2 5" xfId="6934" xr:uid="{00000000-0005-0000-0000-0000E6400000}"/>
    <cellStyle name="Normal 57 2 2 6" xfId="6935" xr:uid="{00000000-0005-0000-0000-0000E7400000}"/>
    <cellStyle name="Normal 57 2 2 7" xfId="6936" xr:uid="{00000000-0005-0000-0000-0000E8400000}"/>
    <cellStyle name="Normal 57 2 3" xfId="6937" xr:uid="{00000000-0005-0000-0000-0000E9400000}"/>
    <cellStyle name="Normal 57 2 3 2" xfId="6938" xr:uid="{00000000-0005-0000-0000-0000EA400000}"/>
    <cellStyle name="Normal 57 2 3 3" xfId="6939" xr:uid="{00000000-0005-0000-0000-0000EB400000}"/>
    <cellStyle name="Normal 57 2 4" xfId="6940" xr:uid="{00000000-0005-0000-0000-0000EC400000}"/>
    <cellStyle name="Normal 57 2 4 2" xfId="6941" xr:uid="{00000000-0005-0000-0000-0000ED400000}"/>
    <cellStyle name="Normal 57 2 4 3" xfId="6942" xr:uid="{00000000-0005-0000-0000-0000EE400000}"/>
    <cellStyle name="Normal 57 2 5" xfId="6943" xr:uid="{00000000-0005-0000-0000-0000EF400000}"/>
    <cellStyle name="Normal 57 2 5 2" xfId="6944" xr:uid="{00000000-0005-0000-0000-0000F0400000}"/>
    <cellStyle name="Normal 57 2 5 3" xfId="6945" xr:uid="{00000000-0005-0000-0000-0000F1400000}"/>
    <cellStyle name="Normal 57 2 6" xfId="6946" xr:uid="{00000000-0005-0000-0000-0000F2400000}"/>
    <cellStyle name="Normal 57 2 7" xfId="6947" xr:uid="{00000000-0005-0000-0000-0000F3400000}"/>
    <cellStyle name="Normal 57 2 8" xfId="6948" xr:uid="{00000000-0005-0000-0000-0000F4400000}"/>
    <cellStyle name="Normal 57 3" xfId="6949" xr:uid="{00000000-0005-0000-0000-0000F5400000}"/>
    <cellStyle name="Normal 57 3 2" xfId="6950" xr:uid="{00000000-0005-0000-0000-0000F6400000}"/>
    <cellStyle name="Normal 57 3 2 2" xfId="6951" xr:uid="{00000000-0005-0000-0000-0000F7400000}"/>
    <cellStyle name="Normal 57 3 2 3" xfId="6952" xr:uid="{00000000-0005-0000-0000-0000F8400000}"/>
    <cellStyle name="Normal 57 3 3" xfId="6953" xr:uid="{00000000-0005-0000-0000-0000F9400000}"/>
    <cellStyle name="Normal 57 3 3 2" xfId="6954" xr:uid="{00000000-0005-0000-0000-0000FA400000}"/>
    <cellStyle name="Normal 57 3 3 3" xfId="6955" xr:uid="{00000000-0005-0000-0000-0000FB400000}"/>
    <cellStyle name="Normal 57 3 4" xfId="6956" xr:uid="{00000000-0005-0000-0000-0000FC400000}"/>
    <cellStyle name="Normal 57 3 4 2" xfId="6957" xr:uid="{00000000-0005-0000-0000-0000FD400000}"/>
    <cellStyle name="Normal 57 3 4 3" xfId="6958" xr:uid="{00000000-0005-0000-0000-0000FE400000}"/>
    <cellStyle name="Normal 57 3 5" xfId="6959" xr:uid="{00000000-0005-0000-0000-0000FF400000}"/>
    <cellStyle name="Normal 57 3 6" xfId="6960" xr:uid="{00000000-0005-0000-0000-000000410000}"/>
    <cellStyle name="Normal 57 3 7" xfId="6961" xr:uid="{00000000-0005-0000-0000-000001410000}"/>
    <cellStyle name="Normal 57 4" xfId="6962" xr:uid="{00000000-0005-0000-0000-000002410000}"/>
    <cellStyle name="Normal 57 4 2" xfId="6963" xr:uid="{00000000-0005-0000-0000-000003410000}"/>
    <cellStyle name="Normal 57 4 3" xfId="6964" xr:uid="{00000000-0005-0000-0000-000004410000}"/>
    <cellStyle name="Normal 57 5" xfId="6965" xr:uid="{00000000-0005-0000-0000-000005410000}"/>
    <cellStyle name="Normal 57 5 2" xfId="6966" xr:uid="{00000000-0005-0000-0000-000006410000}"/>
    <cellStyle name="Normal 57 5 3" xfId="6967" xr:uid="{00000000-0005-0000-0000-000007410000}"/>
    <cellStyle name="Normal 57 6" xfId="6968" xr:uid="{00000000-0005-0000-0000-000008410000}"/>
    <cellStyle name="Normal 57 6 2" xfId="6969" xr:uid="{00000000-0005-0000-0000-000009410000}"/>
    <cellStyle name="Normal 57 6 3" xfId="6970" xr:uid="{00000000-0005-0000-0000-00000A410000}"/>
    <cellStyle name="Normal 57 7" xfId="6971" xr:uid="{00000000-0005-0000-0000-00000B410000}"/>
    <cellStyle name="Normal 57 7 2" xfId="6972" xr:uid="{00000000-0005-0000-0000-00000C410000}"/>
    <cellStyle name="Normal 57 7 3" xfId="6973" xr:uid="{00000000-0005-0000-0000-00000D410000}"/>
    <cellStyle name="Normal 57 8" xfId="6974" xr:uid="{00000000-0005-0000-0000-00000E410000}"/>
    <cellStyle name="Normal 57 9" xfId="6975" xr:uid="{00000000-0005-0000-0000-00000F410000}"/>
    <cellStyle name="Normal 57_ตามหนี้" xfId="6976" xr:uid="{00000000-0005-0000-0000-000010410000}"/>
    <cellStyle name="Normal 58" xfId="1603" xr:uid="{00000000-0005-0000-0000-000011410000}"/>
    <cellStyle name="Normal 58 10" xfId="6977" xr:uid="{00000000-0005-0000-0000-000012410000}"/>
    <cellStyle name="Normal 58 11" xfId="22104" xr:uid="{00000000-0005-0000-0000-000013410000}"/>
    <cellStyle name="Normal 58 12" xfId="22105" xr:uid="{00000000-0005-0000-0000-000014410000}"/>
    <cellStyle name="Normal 58 13" xfId="22106" xr:uid="{00000000-0005-0000-0000-000015410000}"/>
    <cellStyle name="Normal 58 14" xfId="22107" xr:uid="{00000000-0005-0000-0000-000016410000}"/>
    <cellStyle name="Normal 58 15" xfId="22108" xr:uid="{00000000-0005-0000-0000-000017410000}"/>
    <cellStyle name="Normal 58 16" xfId="22109" xr:uid="{00000000-0005-0000-0000-000018410000}"/>
    <cellStyle name="Normal 58 2" xfId="6978" xr:uid="{00000000-0005-0000-0000-000019410000}"/>
    <cellStyle name="Normal 58 2 2" xfId="6979" xr:uid="{00000000-0005-0000-0000-00001A410000}"/>
    <cellStyle name="Normal 58 2 2 2" xfId="6980" xr:uid="{00000000-0005-0000-0000-00001B410000}"/>
    <cellStyle name="Normal 58 2 2 2 2" xfId="6981" xr:uid="{00000000-0005-0000-0000-00001C410000}"/>
    <cellStyle name="Normal 58 2 2 2 3" xfId="6982" xr:uid="{00000000-0005-0000-0000-00001D410000}"/>
    <cellStyle name="Normal 58 2 2 3" xfId="6983" xr:uid="{00000000-0005-0000-0000-00001E410000}"/>
    <cellStyle name="Normal 58 2 2 3 2" xfId="6984" xr:uid="{00000000-0005-0000-0000-00001F410000}"/>
    <cellStyle name="Normal 58 2 2 3 3" xfId="6985" xr:uid="{00000000-0005-0000-0000-000020410000}"/>
    <cellStyle name="Normal 58 2 2 4" xfId="6986" xr:uid="{00000000-0005-0000-0000-000021410000}"/>
    <cellStyle name="Normal 58 2 2 4 2" xfId="6987" xr:uid="{00000000-0005-0000-0000-000022410000}"/>
    <cellStyle name="Normal 58 2 2 4 3" xfId="6988" xr:uid="{00000000-0005-0000-0000-000023410000}"/>
    <cellStyle name="Normal 58 2 2 5" xfId="6989" xr:uid="{00000000-0005-0000-0000-000024410000}"/>
    <cellStyle name="Normal 58 2 2 6" xfId="6990" xr:uid="{00000000-0005-0000-0000-000025410000}"/>
    <cellStyle name="Normal 58 2 2 7" xfId="6991" xr:uid="{00000000-0005-0000-0000-000026410000}"/>
    <cellStyle name="Normal 58 2 3" xfId="6992" xr:uid="{00000000-0005-0000-0000-000027410000}"/>
    <cellStyle name="Normal 58 2 3 2" xfId="6993" xr:uid="{00000000-0005-0000-0000-000028410000}"/>
    <cellStyle name="Normal 58 2 3 3" xfId="6994" xr:uid="{00000000-0005-0000-0000-000029410000}"/>
    <cellStyle name="Normal 58 2 4" xfId="6995" xr:uid="{00000000-0005-0000-0000-00002A410000}"/>
    <cellStyle name="Normal 58 2 4 2" xfId="6996" xr:uid="{00000000-0005-0000-0000-00002B410000}"/>
    <cellStyle name="Normal 58 2 4 3" xfId="6997" xr:uid="{00000000-0005-0000-0000-00002C410000}"/>
    <cellStyle name="Normal 58 2 5" xfId="6998" xr:uid="{00000000-0005-0000-0000-00002D410000}"/>
    <cellStyle name="Normal 58 2 5 2" xfId="6999" xr:uid="{00000000-0005-0000-0000-00002E410000}"/>
    <cellStyle name="Normal 58 2 5 3" xfId="7000" xr:uid="{00000000-0005-0000-0000-00002F410000}"/>
    <cellStyle name="Normal 58 2 6" xfId="7001" xr:uid="{00000000-0005-0000-0000-000030410000}"/>
    <cellStyle name="Normal 58 2 7" xfId="7002" xr:uid="{00000000-0005-0000-0000-000031410000}"/>
    <cellStyle name="Normal 58 2 8" xfId="7003" xr:uid="{00000000-0005-0000-0000-000032410000}"/>
    <cellStyle name="Normal 58 3" xfId="7004" xr:uid="{00000000-0005-0000-0000-000033410000}"/>
    <cellStyle name="Normal 58 3 2" xfId="7005" xr:uid="{00000000-0005-0000-0000-000034410000}"/>
    <cellStyle name="Normal 58 3 2 2" xfId="7006" xr:uid="{00000000-0005-0000-0000-000035410000}"/>
    <cellStyle name="Normal 58 3 2 3" xfId="7007" xr:uid="{00000000-0005-0000-0000-000036410000}"/>
    <cellStyle name="Normal 58 3 3" xfId="7008" xr:uid="{00000000-0005-0000-0000-000037410000}"/>
    <cellStyle name="Normal 58 3 3 2" xfId="7009" xr:uid="{00000000-0005-0000-0000-000038410000}"/>
    <cellStyle name="Normal 58 3 3 3" xfId="7010" xr:uid="{00000000-0005-0000-0000-000039410000}"/>
    <cellStyle name="Normal 58 3 4" xfId="7011" xr:uid="{00000000-0005-0000-0000-00003A410000}"/>
    <cellStyle name="Normal 58 3 4 2" xfId="7012" xr:uid="{00000000-0005-0000-0000-00003B410000}"/>
    <cellStyle name="Normal 58 3 4 3" xfId="7013" xr:uid="{00000000-0005-0000-0000-00003C410000}"/>
    <cellStyle name="Normal 58 3 5" xfId="7014" xr:uid="{00000000-0005-0000-0000-00003D410000}"/>
    <cellStyle name="Normal 58 3 6" xfId="7015" xr:uid="{00000000-0005-0000-0000-00003E410000}"/>
    <cellStyle name="Normal 58 3 7" xfId="7016" xr:uid="{00000000-0005-0000-0000-00003F410000}"/>
    <cellStyle name="Normal 58 4" xfId="7017" xr:uid="{00000000-0005-0000-0000-000040410000}"/>
    <cellStyle name="Normal 58 4 2" xfId="7018" xr:uid="{00000000-0005-0000-0000-000041410000}"/>
    <cellStyle name="Normal 58 4 3" xfId="7019" xr:uid="{00000000-0005-0000-0000-000042410000}"/>
    <cellStyle name="Normal 58 5" xfId="7020" xr:uid="{00000000-0005-0000-0000-000043410000}"/>
    <cellStyle name="Normal 58 5 2" xfId="7021" xr:uid="{00000000-0005-0000-0000-000044410000}"/>
    <cellStyle name="Normal 58 5 3" xfId="7022" xr:uid="{00000000-0005-0000-0000-000045410000}"/>
    <cellStyle name="Normal 58 6" xfId="7023" xr:uid="{00000000-0005-0000-0000-000046410000}"/>
    <cellStyle name="Normal 58 6 2" xfId="7024" xr:uid="{00000000-0005-0000-0000-000047410000}"/>
    <cellStyle name="Normal 58 6 3" xfId="7025" xr:uid="{00000000-0005-0000-0000-000048410000}"/>
    <cellStyle name="Normal 58 7" xfId="7026" xr:uid="{00000000-0005-0000-0000-000049410000}"/>
    <cellStyle name="Normal 58 7 2" xfId="7027" xr:uid="{00000000-0005-0000-0000-00004A410000}"/>
    <cellStyle name="Normal 58 7 3" xfId="7028" xr:uid="{00000000-0005-0000-0000-00004B410000}"/>
    <cellStyle name="Normal 58 8" xfId="7029" xr:uid="{00000000-0005-0000-0000-00004C410000}"/>
    <cellStyle name="Normal 58 9" xfId="7030" xr:uid="{00000000-0005-0000-0000-00004D410000}"/>
    <cellStyle name="Normal 58_ตามหนี้" xfId="7031" xr:uid="{00000000-0005-0000-0000-00004E410000}"/>
    <cellStyle name="Normal 59" xfId="1604" xr:uid="{00000000-0005-0000-0000-00004F410000}"/>
    <cellStyle name="Normal 59 10" xfId="7032" xr:uid="{00000000-0005-0000-0000-000050410000}"/>
    <cellStyle name="Normal 59 11" xfId="22110" xr:uid="{00000000-0005-0000-0000-000051410000}"/>
    <cellStyle name="Normal 59 12" xfId="22111" xr:uid="{00000000-0005-0000-0000-000052410000}"/>
    <cellStyle name="Normal 59 13" xfId="22112" xr:uid="{00000000-0005-0000-0000-000053410000}"/>
    <cellStyle name="Normal 59 14" xfId="22113" xr:uid="{00000000-0005-0000-0000-000054410000}"/>
    <cellStyle name="Normal 59 15" xfId="22114" xr:uid="{00000000-0005-0000-0000-000055410000}"/>
    <cellStyle name="Normal 59 16" xfId="22115" xr:uid="{00000000-0005-0000-0000-000056410000}"/>
    <cellStyle name="Normal 59 2" xfId="7033" xr:uid="{00000000-0005-0000-0000-000057410000}"/>
    <cellStyle name="Normal 59 2 2" xfId="7034" xr:uid="{00000000-0005-0000-0000-000058410000}"/>
    <cellStyle name="Normal 59 2 2 2" xfId="7035" xr:uid="{00000000-0005-0000-0000-000059410000}"/>
    <cellStyle name="Normal 59 2 2 2 2" xfId="7036" xr:uid="{00000000-0005-0000-0000-00005A410000}"/>
    <cellStyle name="Normal 59 2 2 2 3" xfId="7037" xr:uid="{00000000-0005-0000-0000-00005B410000}"/>
    <cellStyle name="Normal 59 2 2 3" xfId="7038" xr:uid="{00000000-0005-0000-0000-00005C410000}"/>
    <cellStyle name="Normal 59 2 2 3 2" xfId="7039" xr:uid="{00000000-0005-0000-0000-00005D410000}"/>
    <cellStyle name="Normal 59 2 2 3 3" xfId="7040" xr:uid="{00000000-0005-0000-0000-00005E410000}"/>
    <cellStyle name="Normal 59 2 2 4" xfId="7041" xr:uid="{00000000-0005-0000-0000-00005F410000}"/>
    <cellStyle name="Normal 59 2 2 4 2" xfId="7042" xr:uid="{00000000-0005-0000-0000-000060410000}"/>
    <cellStyle name="Normal 59 2 2 4 3" xfId="7043" xr:uid="{00000000-0005-0000-0000-000061410000}"/>
    <cellStyle name="Normal 59 2 2 5" xfId="7044" xr:uid="{00000000-0005-0000-0000-000062410000}"/>
    <cellStyle name="Normal 59 2 2 6" xfId="7045" xr:uid="{00000000-0005-0000-0000-000063410000}"/>
    <cellStyle name="Normal 59 2 2 7" xfId="7046" xr:uid="{00000000-0005-0000-0000-000064410000}"/>
    <cellStyle name="Normal 59 2 3" xfId="7047" xr:uid="{00000000-0005-0000-0000-000065410000}"/>
    <cellStyle name="Normal 59 2 3 2" xfId="7048" xr:uid="{00000000-0005-0000-0000-000066410000}"/>
    <cellStyle name="Normal 59 2 3 3" xfId="7049" xr:uid="{00000000-0005-0000-0000-000067410000}"/>
    <cellStyle name="Normal 59 2 4" xfId="7050" xr:uid="{00000000-0005-0000-0000-000068410000}"/>
    <cellStyle name="Normal 59 2 4 2" xfId="7051" xr:uid="{00000000-0005-0000-0000-000069410000}"/>
    <cellStyle name="Normal 59 2 4 3" xfId="7052" xr:uid="{00000000-0005-0000-0000-00006A410000}"/>
    <cellStyle name="Normal 59 2 5" xfId="7053" xr:uid="{00000000-0005-0000-0000-00006B410000}"/>
    <cellStyle name="Normal 59 2 5 2" xfId="7054" xr:uid="{00000000-0005-0000-0000-00006C410000}"/>
    <cellStyle name="Normal 59 2 5 3" xfId="7055" xr:uid="{00000000-0005-0000-0000-00006D410000}"/>
    <cellStyle name="Normal 59 2 6" xfId="7056" xr:uid="{00000000-0005-0000-0000-00006E410000}"/>
    <cellStyle name="Normal 59 2 7" xfId="7057" xr:uid="{00000000-0005-0000-0000-00006F410000}"/>
    <cellStyle name="Normal 59 2 8" xfId="7058" xr:uid="{00000000-0005-0000-0000-000070410000}"/>
    <cellStyle name="Normal 59 3" xfId="7059" xr:uid="{00000000-0005-0000-0000-000071410000}"/>
    <cellStyle name="Normal 59 3 2" xfId="7060" xr:uid="{00000000-0005-0000-0000-000072410000}"/>
    <cellStyle name="Normal 59 3 2 2" xfId="7061" xr:uid="{00000000-0005-0000-0000-000073410000}"/>
    <cellStyle name="Normal 59 3 2 3" xfId="7062" xr:uid="{00000000-0005-0000-0000-000074410000}"/>
    <cellStyle name="Normal 59 3 3" xfId="7063" xr:uid="{00000000-0005-0000-0000-000075410000}"/>
    <cellStyle name="Normal 59 3 3 2" xfId="7064" xr:uid="{00000000-0005-0000-0000-000076410000}"/>
    <cellStyle name="Normal 59 3 3 3" xfId="7065" xr:uid="{00000000-0005-0000-0000-000077410000}"/>
    <cellStyle name="Normal 59 3 4" xfId="7066" xr:uid="{00000000-0005-0000-0000-000078410000}"/>
    <cellStyle name="Normal 59 3 4 2" xfId="7067" xr:uid="{00000000-0005-0000-0000-000079410000}"/>
    <cellStyle name="Normal 59 3 4 3" xfId="7068" xr:uid="{00000000-0005-0000-0000-00007A410000}"/>
    <cellStyle name="Normal 59 3 5" xfId="7069" xr:uid="{00000000-0005-0000-0000-00007B410000}"/>
    <cellStyle name="Normal 59 3 6" xfId="7070" xr:uid="{00000000-0005-0000-0000-00007C410000}"/>
    <cellStyle name="Normal 59 3 7" xfId="7071" xr:uid="{00000000-0005-0000-0000-00007D410000}"/>
    <cellStyle name="Normal 59 4" xfId="7072" xr:uid="{00000000-0005-0000-0000-00007E410000}"/>
    <cellStyle name="Normal 59 4 2" xfId="7073" xr:uid="{00000000-0005-0000-0000-00007F410000}"/>
    <cellStyle name="Normal 59 4 3" xfId="7074" xr:uid="{00000000-0005-0000-0000-000080410000}"/>
    <cellStyle name="Normal 59 5" xfId="7075" xr:uid="{00000000-0005-0000-0000-000081410000}"/>
    <cellStyle name="Normal 59 5 2" xfId="7076" xr:uid="{00000000-0005-0000-0000-000082410000}"/>
    <cellStyle name="Normal 59 5 3" xfId="7077" xr:uid="{00000000-0005-0000-0000-000083410000}"/>
    <cellStyle name="Normal 59 6" xfId="7078" xr:uid="{00000000-0005-0000-0000-000084410000}"/>
    <cellStyle name="Normal 59 6 2" xfId="7079" xr:uid="{00000000-0005-0000-0000-000085410000}"/>
    <cellStyle name="Normal 59 6 3" xfId="7080" xr:uid="{00000000-0005-0000-0000-000086410000}"/>
    <cellStyle name="Normal 59 7" xfId="7081" xr:uid="{00000000-0005-0000-0000-000087410000}"/>
    <cellStyle name="Normal 59 7 2" xfId="7082" xr:uid="{00000000-0005-0000-0000-000088410000}"/>
    <cellStyle name="Normal 59 7 3" xfId="7083" xr:uid="{00000000-0005-0000-0000-000089410000}"/>
    <cellStyle name="Normal 59 8" xfId="7084" xr:uid="{00000000-0005-0000-0000-00008A410000}"/>
    <cellStyle name="Normal 59 9" xfId="7085" xr:uid="{00000000-0005-0000-0000-00008B410000}"/>
    <cellStyle name="Normal 59_ตามหนี้" xfId="7086" xr:uid="{00000000-0005-0000-0000-00008C410000}"/>
    <cellStyle name="Normal 6" xfId="1605" xr:uid="{00000000-0005-0000-0000-00008D410000}"/>
    <cellStyle name="Normal 6 10" xfId="15786" xr:uid="{00000000-0005-0000-0000-00008E410000}"/>
    <cellStyle name="Normal 6 11" xfId="15787" xr:uid="{00000000-0005-0000-0000-00008F410000}"/>
    <cellStyle name="Normal 6 12" xfId="15788" xr:uid="{00000000-0005-0000-0000-000090410000}"/>
    <cellStyle name="Normal 6 13" xfId="22116" xr:uid="{00000000-0005-0000-0000-000091410000}"/>
    <cellStyle name="Normal 6 14" xfId="22117" xr:uid="{00000000-0005-0000-0000-000092410000}"/>
    <cellStyle name="Normal 6 15" xfId="22118" xr:uid="{00000000-0005-0000-0000-000093410000}"/>
    <cellStyle name="Normal 6 16" xfId="22119" xr:uid="{00000000-0005-0000-0000-000094410000}"/>
    <cellStyle name="Normal 6 17" xfId="22120" xr:uid="{00000000-0005-0000-0000-000095410000}"/>
    <cellStyle name="Normal 6 2" xfId="1606" xr:uid="{00000000-0005-0000-0000-000096410000}"/>
    <cellStyle name="Normal 6 2 2" xfId="1607" xr:uid="{00000000-0005-0000-0000-000097410000}"/>
    <cellStyle name="Normal 6 2 2 2" xfId="7087" xr:uid="{00000000-0005-0000-0000-000098410000}"/>
    <cellStyle name="Normal 6 2 2 2 2" xfId="22121" xr:uid="{00000000-0005-0000-0000-000099410000}"/>
    <cellStyle name="Normal 6 2 2 2 3" xfId="22122" xr:uid="{00000000-0005-0000-0000-00009A410000}"/>
    <cellStyle name="Normal 6 2 2 2 4" xfId="22123" xr:uid="{00000000-0005-0000-0000-00009B410000}"/>
    <cellStyle name="Normal 6 2 2 3" xfId="7088" xr:uid="{00000000-0005-0000-0000-00009C410000}"/>
    <cellStyle name="Normal 6 2 2 4" xfId="7089" xr:uid="{00000000-0005-0000-0000-00009D410000}"/>
    <cellStyle name="Normal 6 2 2 5" xfId="22124" xr:uid="{00000000-0005-0000-0000-00009E410000}"/>
    <cellStyle name="Normal 6 2 2 6" xfId="22125" xr:uid="{00000000-0005-0000-0000-00009F410000}"/>
    <cellStyle name="Normal 6 2 2 7" xfId="22126" xr:uid="{00000000-0005-0000-0000-0000A0410000}"/>
    <cellStyle name="Normal 6 2 3" xfId="1608" xr:uid="{00000000-0005-0000-0000-0000A1410000}"/>
    <cellStyle name="Normal 6 2 3 2" xfId="7090" xr:uid="{00000000-0005-0000-0000-0000A2410000}"/>
    <cellStyle name="Normal 6 2 3 3" xfId="7091" xr:uid="{00000000-0005-0000-0000-0000A3410000}"/>
    <cellStyle name="Normal 6 2 3 4" xfId="7092" xr:uid="{00000000-0005-0000-0000-0000A4410000}"/>
    <cellStyle name="Normal 6 2 4" xfId="7093" xr:uid="{00000000-0005-0000-0000-0000A5410000}"/>
    <cellStyle name="Normal 6 2 4 2" xfId="7094" xr:uid="{00000000-0005-0000-0000-0000A6410000}"/>
    <cellStyle name="Normal 6 2 4 3" xfId="7095" xr:uid="{00000000-0005-0000-0000-0000A7410000}"/>
    <cellStyle name="Normal 6 2 4 4" xfId="7096" xr:uid="{00000000-0005-0000-0000-0000A8410000}"/>
    <cellStyle name="Normal 6 2 5" xfId="7097" xr:uid="{00000000-0005-0000-0000-0000A9410000}"/>
    <cellStyle name="Normal 6 2 6" xfId="7098" xr:uid="{00000000-0005-0000-0000-0000AA410000}"/>
    <cellStyle name="Normal 6 2 7" xfId="7099" xr:uid="{00000000-0005-0000-0000-0000AB410000}"/>
    <cellStyle name="Normal 6 2 8" xfId="22127" xr:uid="{00000000-0005-0000-0000-0000AC410000}"/>
    <cellStyle name="Normal 6 2_Ca_Productivity_ทิพย์เมธา_12.9.56(1)" xfId="1609" xr:uid="{00000000-0005-0000-0000-0000AD410000}"/>
    <cellStyle name="Normal 6 3" xfId="1610" xr:uid="{00000000-0005-0000-0000-0000AE410000}"/>
    <cellStyle name="Normal 6 3 2" xfId="1611" xr:uid="{00000000-0005-0000-0000-0000AF410000}"/>
    <cellStyle name="Normal 6 3 2 2" xfId="15789" xr:uid="{00000000-0005-0000-0000-0000B0410000}"/>
    <cellStyle name="Normal 6 3 3" xfId="1612" xr:uid="{00000000-0005-0000-0000-0000B1410000}"/>
    <cellStyle name="Normal 6 3 4" xfId="1613" xr:uid="{00000000-0005-0000-0000-0000B2410000}"/>
    <cellStyle name="Normal 6 3 5" xfId="15790" xr:uid="{00000000-0005-0000-0000-0000B3410000}"/>
    <cellStyle name="Normal 6 4" xfId="1614" xr:uid="{00000000-0005-0000-0000-0000B4410000}"/>
    <cellStyle name="Normal 6 4 10" xfId="22128" xr:uid="{00000000-0005-0000-0000-0000B5410000}"/>
    <cellStyle name="Normal 6 4 11" xfId="22129" xr:uid="{00000000-0005-0000-0000-0000B6410000}"/>
    <cellStyle name="Normal 6 4 12" xfId="22130" xr:uid="{00000000-0005-0000-0000-0000B7410000}"/>
    <cellStyle name="Normal 6 4 2" xfId="1615" xr:uid="{00000000-0005-0000-0000-0000B8410000}"/>
    <cellStyle name="Normal 6 4 2 2" xfId="1616" xr:uid="{00000000-0005-0000-0000-0000B9410000}"/>
    <cellStyle name="Normal 6 4 2 3" xfId="15791" xr:uid="{00000000-0005-0000-0000-0000BA410000}"/>
    <cellStyle name="Normal 6 4 2 3 2" xfId="15792" xr:uid="{00000000-0005-0000-0000-0000BB410000}"/>
    <cellStyle name="Normal 6 4 2 3 3" xfId="15793" xr:uid="{00000000-0005-0000-0000-0000BC410000}"/>
    <cellStyle name="Normal 6 4 2 3 4" xfId="15794" xr:uid="{00000000-0005-0000-0000-0000BD410000}"/>
    <cellStyle name="Normal 6 4 2 3 5" xfId="15795" xr:uid="{00000000-0005-0000-0000-0000BE410000}"/>
    <cellStyle name="Normal 6 4 2 4" xfId="15796" xr:uid="{00000000-0005-0000-0000-0000BF410000}"/>
    <cellStyle name="Normal 6 4 2 5" xfId="15797" xr:uid="{00000000-0005-0000-0000-0000C0410000}"/>
    <cellStyle name="Normal 6 4 2 6" xfId="22131" xr:uid="{00000000-0005-0000-0000-0000C1410000}"/>
    <cellStyle name="Normal 6 4 2 7" xfId="22132" xr:uid="{00000000-0005-0000-0000-0000C2410000}"/>
    <cellStyle name="Normal 6 4 2 8" xfId="22133" xr:uid="{00000000-0005-0000-0000-0000C3410000}"/>
    <cellStyle name="Normal 6 4 3" xfId="1617" xr:uid="{00000000-0005-0000-0000-0000C4410000}"/>
    <cellStyle name="Normal 6 4 3 2" xfId="15798" xr:uid="{00000000-0005-0000-0000-0000C5410000}"/>
    <cellStyle name="Normal 6 4 3 3" xfId="22134" xr:uid="{00000000-0005-0000-0000-0000C6410000}"/>
    <cellStyle name="Normal 6 4 3 4" xfId="22135" xr:uid="{00000000-0005-0000-0000-0000C7410000}"/>
    <cellStyle name="Normal 6 4 4" xfId="1618" xr:uid="{00000000-0005-0000-0000-0000C8410000}"/>
    <cellStyle name="Normal 6 4 4 2" xfId="15799" xr:uid="{00000000-0005-0000-0000-0000C9410000}"/>
    <cellStyle name="Normal 6 4 4 3" xfId="22136" xr:uid="{00000000-0005-0000-0000-0000CA410000}"/>
    <cellStyle name="Normal 6 4 4 4" xfId="22137" xr:uid="{00000000-0005-0000-0000-0000CB410000}"/>
    <cellStyle name="Normal 6 4 5" xfId="1619" xr:uid="{00000000-0005-0000-0000-0000CC410000}"/>
    <cellStyle name="Normal 6 4 5 2" xfId="15800" xr:uid="{00000000-0005-0000-0000-0000CD410000}"/>
    <cellStyle name="Normal 6 4 5 3" xfId="22138" xr:uid="{00000000-0005-0000-0000-0000CE410000}"/>
    <cellStyle name="Normal 6 4 5 4" xfId="22139" xr:uid="{00000000-0005-0000-0000-0000CF410000}"/>
    <cellStyle name="Normal 6 4 6" xfId="1620" xr:uid="{00000000-0005-0000-0000-0000D0410000}"/>
    <cellStyle name="Normal 6 4 6 2" xfId="15801" xr:uid="{00000000-0005-0000-0000-0000D1410000}"/>
    <cellStyle name="Normal 6 4 7" xfId="15802" xr:uid="{00000000-0005-0000-0000-0000D2410000}"/>
    <cellStyle name="Normal 6 4 8" xfId="15803" xr:uid="{00000000-0005-0000-0000-0000D3410000}"/>
    <cellStyle name="Normal 6 4 9" xfId="15804" xr:uid="{00000000-0005-0000-0000-0000D4410000}"/>
    <cellStyle name="Normal 6 5" xfId="1621" xr:uid="{00000000-0005-0000-0000-0000D5410000}"/>
    <cellStyle name="Normal 6 5 10" xfId="22140" xr:uid="{00000000-0005-0000-0000-0000D6410000}"/>
    <cellStyle name="Normal 6 5 11" xfId="22141" xr:uid="{00000000-0005-0000-0000-0000D7410000}"/>
    <cellStyle name="Normal 6 5 2" xfId="1622" xr:uid="{00000000-0005-0000-0000-0000D8410000}"/>
    <cellStyle name="Normal 6 5 3" xfId="1623" xr:uid="{00000000-0005-0000-0000-0000D9410000}"/>
    <cellStyle name="Normal 6 5 4" xfId="1624" xr:uid="{00000000-0005-0000-0000-0000DA410000}"/>
    <cellStyle name="Normal 6 5 5" xfId="1625" xr:uid="{00000000-0005-0000-0000-0000DB410000}"/>
    <cellStyle name="Normal 6 5 6" xfId="15805" xr:uid="{00000000-0005-0000-0000-0000DC410000}"/>
    <cellStyle name="Normal 6 5 6 2" xfId="15806" xr:uid="{00000000-0005-0000-0000-0000DD410000}"/>
    <cellStyle name="Normal 6 5 6 3" xfId="15807" xr:uid="{00000000-0005-0000-0000-0000DE410000}"/>
    <cellStyle name="Normal 6 5 6 4" xfId="15808" xr:uid="{00000000-0005-0000-0000-0000DF410000}"/>
    <cellStyle name="Normal 6 5 6 5" xfId="15809" xr:uid="{00000000-0005-0000-0000-0000E0410000}"/>
    <cellStyle name="Normal 6 5 7" xfId="15810" xr:uid="{00000000-0005-0000-0000-0000E1410000}"/>
    <cellStyle name="Normal 6 5 8" xfId="15811" xr:uid="{00000000-0005-0000-0000-0000E2410000}"/>
    <cellStyle name="Normal 6 5 9" xfId="22142" xr:uid="{00000000-0005-0000-0000-0000E3410000}"/>
    <cellStyle name="Normal 6 6" xfId="1626" xr:uid="{00000000-0005-0000-0000-0000E4410000}"/>
    <cellStyle name="Normal 6 6 2" xfId="15812" xr:uid="{00000000-0005-0000-0000-0000E5410000}"/>
    <cellStyle name="Normal 6 6 2 2" xfId="15813" xr:uid="{00000000-0005-0000-0000-0000E6410000}"/>
    <cellStyle name="Normal 6 6 2 3" xfId="15814" xr:uid="{00000000-0005-0000-0000-0000E7410000}"/>
    <cellStyle name="Normal 6 6 2 4" xfId="15815" xr:uid="{00000000-0005-0000-0000-0000E8410000}"/>
    <cellStyle name="Normal 6 6 2 5" xfId="15816" xr:uid="{00000000-0005-0000-0000-0000E9410000}"/>
    <cellStyle name="Normal 6 6 2 6" xfId="15817" xr:uid="{00000000-0005-0000-0000-0000EA410000}"/>
    <cellStyle name="Normal 6 6 2 7" xfId="15818" xr:uid="{00000000-0005-0000-0000-0000EB410000}"/>
    <cellStyle name="Normal 6 6 2 8" xfId="15819" xr:uid="{00000000-0005-0000-0000-0000EC410000}"/>
    <cellStyle name="Normal 6 6 3" xfId="15820" xr:uid="{00000000-0005-0000-0000-0000ED410000}"/>
    <cellStyle name="Normal 6 6 4" xfId="15821" xr:uid="{00000000-0005-0000-0000-0000EE410000}"/>
    <cellStyle name="Normal 6 6 5" xfId="22143" xr:uid="{00000000-0005-0000-0000-0000EF410000}"/>
    <cellStyle name="Normal 6 6 6" xfId="22144" xr:uid="{00000000-0005-0000-0000-0000F0410000}"/>
    <cellStyle name="Normal 6 6 7" xfId="22145" xr:uid="{00000000-0005-0000-0000-0000F1410000}"/>
    <cellStyle name="Normal 6 6 8" xfId="22146" xr:uid="{00000000-0005-0000-0000-0000F2410000}"/>
    <cellStyle name="Normal 6 7" xfId="10283" xr:uid="{00000000-0005-0000-0000-0000F3410000}"/>
    <cellStyle name="Normal 6 7 2" xfId="15822" xr:uid="{00000000-0005-0000-0000-0000F4410000}"/>
    <cellStyle name="Normal 6 7 3" xfId="15823" xr:uid="{00000000-0005-0000-0000-0000F5410000}"/>
    <cellStyle name="Normal 6 7 4" xfId="15824" xr:uid="{00000000-0005-0000-0000-0000F6410000}"/>
    <cellStyle name="Normal 6 7 5" xfId="22147" xr:uid="{00000000-0005-0000-0000-0000F7410000}"/>
    <cellStyle name="Normal 6 7 6" xfId="22148" xr:uid="{00000000-0005-0000-0000-0000F8410000}"/>
    <cellStyle name="Normal 6 7 7" xfId="22149" xr:uid="{00000000-0005-0000-0000-0000F9410000}"/>
    <cellStyle name="Normal 6 7 8" xfId="22150" xr:uid="{00000000-0005-0000-0000-0000FA410000}"/>
    <cellStyle name="Normal 6 8" xfId="10284" xr:uid="{00000000-0005-0000-0000-0000FB410000}"/>
    <cellStyle name="Normal 6 8 2" xfId="22151" xr:uid="{00000000-0005-0000-0000-0000FC410000}"/>
    <cellStyle name="Normal 6 9" xfId="15825" xr:uid="{00000000-0005-0000-0000-0000FD410000}"/>
    <cellStyle name="Normal 6_1 .อนุมัติปี 52 From สรุปสาเหตุไม่เบิกจ่าย  5 มี.ค.53" xfId="7100" xr:uid="{00000000-0005-0000-0000-0000FE410000}"/>
    <cellStyle name="Normal 60" xfId="1627" xr:uid="{00000000-0005-0000-0000-0000FF410000}"/>
    <cellStyle name="Normal 60 10" xfId="7101" xr:uid="{00000000-0005-0000-0000-000000420000}"/>
    <cellStyle name="Normal 60 11" xfId="22152" xr:uid="{00000000-0005-0000-0000-000001420000}"/>
    <cellStyle name="Normal 60 12" xfId="22153" xr:uid="{00000000-0005-0000-0000-000002420000}"/>
    <cellStyle name="Normal 60 13" xfId="22154" xr:uid="{00000000-0005-0000-0000-000003420000}"/>
    <cellStyle name="Normal 60 14" xfId="22155" xr:uid="{00000000-0005-0000-0000-000004420000}"/>
    <cellStyle name="Normal 60 15" xfId="22156" xr:uid="{00000000-0005-0000-0000-000005420000}"/>
    <cellStyle name="Normal 60 16" xfId="22157" xr:uid="{00000000-0005-0000-0000-000006420000}"/>
    <cellStyle name="Normal 60 2" xfId="7102" xr:uid="{00000000-0005-0000-0000-000007420000}"/>
    <cellStyle name="Normal 60 2 2" xfId="7103" xr:uid="{00000000-0005-0000-0000-000008420000}"/>
    <cellStyle name="Normal 60 2 2 2" xfId="7104" xr:uid="{00000000-0005-0000-0000-000009420000}"/>
    <cellStyle name="Normal 60 2 2 2 2" xfId="7105" xr:uid="{00000000-0005-0000-0000-00000A420000}"/>
    <cellStyle name="Normal 60 2 2 2 3" xfId="7106" xr:uid="{00000000-0005-0000-0000-00000B420000}"/>
    <cellStyle name="Normal 60 2 2 3" xfId="7107" xr:uid="{00000000-0005-0000-0000-00000C420000}"/>
    <cellStyle name="Normal 60 2 2 3 2" xfId="7108" xr:uid="{00000000-0005-0000-0000-00000D420000}"/>
    <cellStyle name="Normal 60 2 2 3 3" xfId="7109" xr:uid="{00000000-0005-0000-0000-00000E420000}"/>
    <cellStyle name="Normal 60 2 2 4" xfId="7110" xr:uid="{00000000-0005-0000-0000-00000F420000}"/>
    <cellStyle name="Normal 60 2 2 4 2" xfId="7111" xr:uid="{00000000-0005-0000-0000-000010420000}"/>
    <cellStyle name="Normal 60 2 2 4 3" xfId="7112" xr:uid="{00000000-0005-0000-0000-000011420000}"/>
    <cellStyle name="Normal 60 2 2 5" xfId="7113" xr:uid="{00000000-0005-0000-0000-000012420000}"/>
    <cellStyle name="Normal 60 2 2 6" xfId="7114" xr:uid="{00000000-0005-0000-0000-000013420000}"/>
    <cellStyle name="Normal 60 2 2 7" xfId="7115" xr:uid="{00000000-0005-0000-0000-000014420000}"/>
    <cellStyle name="Normal 60 2 3" xfId="7116" xr:uid="{00000000-0005-0000-0000-000015420000}"/>
    <cellStyle name="Normal 60 2 3 2" xfId="7117" xr:uid="{00000000-0005-0000-0000-000016420000}"/>
    <cellStyle name="Normal 60 2 3 3" xfId="7118" xr:uid="{00000000-0005-0000-0000-000017420000}"/>
    <cellStyle name="Normal 60 2 4" xfId="7119" xr:uid="{00000000-0005-0000-0000-000018420000}"/>
    <cellStyle name="Normal 60 2 4 2" xfId="7120" xr:uid="{00000000-0005-0000-0000-000019420000}"/>
    <cellStyle name="Normal 60 2 4 3" xfId="7121" xr:uid="{00000000-0005-0000-0000-00001A420000}"/>
    <cellStyle name="Normal 60 2 5" xfId="7122" xr:uid="{00000000-0005-0000-0000-00001B420000}"/>
    <cellStyle name="Normal 60 2 5 2" xfId="7123" xr:uid="{00000000-0005-0000-0000-00001C420000}"/>
    <cellStyle name="Normal 60 2 5 3" xfId="7124" xr:uid="{00000000-0005-0000-0000-00001D420000}"/>
    <cellStyle name="Normal 60 2 6" xfId="7125" xr:uid="{00000000-0005-0000-0000-00001E420000}"/>
    <cellStyle name="Normal 60 2 7" xfId="7126" xr:uid="{00000000-0005-0000-0000-00001F420000}"/>
    <cellStyle name="Normal 60 2 8" xfId="7127" xr:uid="{00000000-0005-0000-0000-000020420000}"/>
    <cellStyle name="Normal 60 3" xfId="7128" xr:uid="{00000000-0005-0000-0000-000021420000}"/>
    <cellStyle name="Normal 60 3 2" xfId="7129" xr:uid="{00000000-0005-0000-0000-000022420000}"/>
    <cellStyle name="Normal 60 3 2 2" xfId="7130" xr:uid="{00000000-0005-0000-0000-000023420000}"/>
    <cellStyle name="Normal 60 3 2 3" xfId="7131" xr:uid="{00000000-0005-0000-0000-000024420000}"/>
    <cellStyle name="Normal 60 3 3" xfId="7132" xr:uid="{00000000-0005-0000-0000-000025420000}"/>
    <cellStyle name="Normal 60 3 3 2" xfId="7133" xr:uid="{00000000-0005-0000-0000-000026420000}"/>
    <cellStyle name="Normal 60 3 3 3" xfId="7134" xr:uid="{00000000-0005-0000-0000-000027420000}"/>
    <cellStyle name="Normal 60 3 4" xfId="7135" xr:uid="{00000000-0005-0000-0000-000028420000}"/>
    <cellStyle name="Normal 60 3 4 2" xfId="7136" xr:uid="{00000000-0005-0000-0000-000029420000}"/>
    <cellStyle name="Normal 60 3 4 3" xfId="7137" xr:uid="{00000000-0005-0000-0000-00002A420000}"/>
    <cellStyle name="Normal 60 3 5" xfId="7138" xr:uid="{00000000-0005-0000-0000-00002B420000}"/>
    <cellStyle name="Normal 60 3 6" xfId="7139" xr:uid="{00000000-0005-0000-0000-00002C420000}"/>
    <cellStyle name="Normal 60 3 7" xfId="7140" xr:uid="{00000000-0005-0000-0000-00002D420000}"/>
    <cellStyle name="Normal 60 4" xfId="7141" xr:uid="{00000000-0005-0000-0000-00002E420000}"/>
    <cellStyle name="Normal 60 4 2" xfId="7142" xr:uid="{00000000-0005-0000-0000-00002F420000}"/>
    <cellStyle name="Normal 60 4 3" xfId="7143" xr:uid="{00000000-0005-0000-0000-000030420000}"/>
    <cellStyle name="Normal 60 5" xfId="7144" xr:uid="{00000000-0005-0000-0000-000031420000}"/>
    <cellStyle name="Normal 60 5 2" xfId="7145" xr:uid="{00000000-0005-0000-0000-000032420000}"/>
    <cellStyle name="Normal 60 5 3" xfId="7146" xr:uid="{00000000-0005-0000-0000-000033420000}"/>
    <cellStyle name="Normal 60 6" xfId="7147" xr:uid="{00000000-0005-0000-0000-000034420000}"/>
    <cellStyle name="Normal 60 6 2" xfId="7148" xr:uid="{00000000-0005-0000-0000-000035420000}"/>
    <cellStyle name="Normal 60 6 3" xfId="7149" xr:uid="{00000000-0005-0000-0000-000036420000}"/>
    <cellStyle name="Normal 60 7" xfId="7150" xr:uid="{00000000-0005-0000-0000-000037420000}"/>
    <cellStyle name="Normal 60 7 2" xfId="7151" xr:uid="{00000000-0005-0000-0000-000038420000}"/>
    <cellStyle name="Normal 60 7 3" xfId="7152" xr:uid="{00000000-0005-0000-0000-000039420000}"/>
    <cellStyle name="Normal 60 8" xfId="7153" xr:uid="{00000000-0005-0000-0000-00003A420000}"/>
    <cellStyle name="Normal 60 9" xfId="7154" xr:uid="{00000000-0005-0000-0000-00003B420000}"/>
    <cellStyle name="Normal 60_ตามหนี้" xfId="7155" xr:uid="{00000000-0005-0000-0000-00003C420000}"/>
    <cellStyle name="Normal 61" xfId="1628" xr:uid="{00000000-0005-0000-0000-00003D420000}"/>
    <cellStyle name="Normal 61 10" xfId="7156" xr:uid="{00000000-0005-0000-0000-00003E420000}"/>
    <cellStyle name="Normal 61 11" xfId="22158" xr:uid="{00000000-0005-0000-0000-00003F420000}"/>
    <cellStyle name="Normal 61 12" xfId="22159" xr:uid="{00000000-0005-0000-0000-000040420000}"/>
    <cellStyle name="Normal 61 13" xfId="22160" xr:uid="{00000000-0005-0000-0000-000041420000}"/>
    <cellStyle name="Normal 61 14" xfId="22161" xr:uid="{00000000-0005-0000-0000-000042420000}"/>
    <cellStyle name="Normal 61 15" xfId="22162" xr:uid="{00000000-0005-0000-0000-000043420000}"/>
    <cellStyle name="Normal 61 16" xfId="22163" xr:uid="{00000000-0005-0000-0000-000044420000}"/>
    <cellStyle name="Normal 61 2" xfId="7157" xr:uid="{00000000-0005-0000-0000-000045420000}"/>
    <cellStyle name="Normal 61 2 2" xfId="7158" xr:uid="{00000000-0005-0000-0000-000046420000}"/>
    <cellStyle name="Normal 61 2 2 2" xfId="7159" xr:uid="{00000000-0005-0000-0000-000047420000}"/>
    <cellStyle name="Normal 61 2 2 2 2" xfId="7160" xr:uid="{00000000-0005-0000-0000-000048420000}"/>
    <cellStyle name="Normal 61 2 2 2 3" xfId="7161" xr:uid="{00000000-0005-0000-0000-000049420000}"/>
    <cellStyle name="Normal 61 2 2 3" xfId="7162" xr:uid="{00000000-0005-0000-0000-00004A420000}"/>
    <cellStyle name="Normal 61 2 2 3 2" xfId="7163" xr:uid="{00000000-0005-0000-0000-00004B420000}"/>
    <cellStyle name="Normal 61 2 2 3 3" xfId="7164" xr:uid="{00000000-0005-0000-0000-00004C420000}"/>
    <cellStyle name="Normal 61 2 2 4" xfId="7165" xr:uid="{00000000-0005-0000-0000-00004D420000}"/>
    <cellStyle name="Normal 61 2 2 4 2" xfId="7166" xr:uid="{00000000-0005-0000-0000-00004E420000}"/>
    <cellStyle name="Normal 61 2 2 4 3" xfId="7167" xr:uid="{00000000-0005-0000-0000-00004F420000}"/>
    <cellStyle name="Normal 61 2 2 5" xfId="7168" xr:uid="{00000000-0005-0000-0000-000050420000}"/>
    <cellStyle name="Normal 61 2 2 6" xfId="7169" xr:uid="{00000000-0005-0000-0000-000051420000}"/>
    <cellStyle name="Normal 61 2 2 7" xfId="7170" xr:uid="{00000000-0005-0000-0000-000052420000}"/>
    <cellStyle name="Normal 61 2 3" xfId="7171" xr:uid="{00000000-0005-0000-0000-000053420000}"/>
    <cellStyle name="Normal 61 2 3 2" xfId="7172" xr:uid="{00000000-0005-0000-0000-000054420000}"/>
    <cellStyle name="Normal 61 2 3 3" xfId="7173" xr:uid="{00000000-0005-0000-0000-000055420000}"/>
    <cellStyle name="Normal 61 2 4" xfId="7174" xr:uid="{00000000-0005-0000-0000-000056420000}"/>
    <cellStyle name="Normal 61 2 4 2" xfId="7175" xr:uid="{00000000-0005-0000-0000-000057420000}"/>
    <cellStyle name="Normal 61 2 4 3" xfId="7176" xr:uid="{00000000-0005-0000-0000-000058420000}"/>
    <cellStyle name="Normal 61 2 5" xfId="7177" xr:uid="{00000000-0005-0000-0000-000059420000}"/>
    <cellStyle name="Normal 61 2 5 2" xfId="7178" xr:uid="{00000000-0005-0000-0000-00005A420000}"/>
    <cellStyle name="Normal 61 2 5 3" xfId="7179" xr:uid="{00000000-0005-0000-0000-00005B420000}"/>
    <cellStyle name="Normal 61 2 6" xfId="7180" xr:uid="{00000000-0005-0000-0000-00005C420000}"/>
    <cellStyle name="Normal 61 2 7" xfId="7181" xr:uid="{00000000-0005-0000-0000-00005D420000}"/>
    <cellStyle name="Normal 61 2 8" xfId="7182" xr:uid="{00000000-0005-0000-0000-00005E420000}"/>
    <cellStyle name="Normal 61 3" xfId="7183" xr:uid="{00000000-0005-0000-0000-00005F420000}"/>
    <cellStyle name="Normal 61 3 2" xfId="7184" xr:uid="{00000000-0005-0000-0000-000060420000}"/>
    <cellStyle name="Normal 61 3 2 2" xfId="7185" xr:uid="{00000000-0005-0000-0000-000061420000}"/>
    <cellStyle name="Normal 61 3 2 3" xfId="7186" xr:uid="{00000000-0005-0000-0000-000062420000}"/>
    <cellStyle name="Normal 61 3 3" xfId="7187" xr:uid="{00000000-0005-0000-0000-000063420000}"/>
    <cellStyle name="Normal 61 3 3 2" xfId="7188" xr:uid="{00000000-0005-0000-0000-000064420000}"/>
    <cellStyle name="Normal 61 3 3 3" xfId="7189" xr:uid="{00000000-0005-0000-0000-000065420000}"/>
    <cellStyle name="Normal 61 3 4" xfId="7190" xr:uid="{00000000-0005-0000-0000-000066420000}"/>
    <cellStyle name="Normal 61 3 4 2" xfId="7191" xr:uid="{00000000-0005-0000-0000-000067420000}"/>
    <cellStyle name="Normal 61 3 4 3" xfId="7192" xr:uid="{00000000-0005-0000-0000-000068420000}"/>
    <cellStyle name="Normal 61 3 5" xfId="7193" xr:uid="{00000000-0005-0000-0000-000069420000}"/>
    <cellStyle name="Normal 61 3 6" xfId="7194" xr:uid="{00000000-0005-0000-0000-00006A420000}"/>
    <cellStyle name="Normal 61 3 7" xfId="7195" xr:uid="{00000000-0005-0000-0000-00006B420000}"/>
    <cellStyle name="Normal 61 4" xfId="7196" xr:uid="{00000000-0005-0000-0000-00006C420000}"/>
    <cellStyle name="Normal 61 4 2" xfId="7197" xr:uid="{00000000-0005-0000-0000-00006D420000}"/>
    <cellStyle name="Normal 61 4 3" xfId="7198" xr:uid="{00000000-0005-0000-0000-00006E420000}"/>
    <cellStyle name="Normal 61 5" xfId="7199" xr:uid="{00000000-0005-0000-0000-00006F420000}"/>
    <cellStyle name="Normal 61 5 2" xfId="7200" xr:uid="{00000000-0005-0000-0000-000070420000}"/>
    <cellStyle name="Normal 61 5 3" xfId="7201" xr:uid="{00000000-0005-0000-0000-000071420000}"/>
    <cellStyle name="Normal 61 6" xfId="7202" xr:uid="{00000000-0005-0000-0000-000072420000}"/>
    <cellStyle name="Normal 61 6 2" xfId="7203" xr:uid="{00000000-0005-0000-0000-000073420000}"/>
    <cellStyle name="Normal 61 6 3" xfId="7204" xr:uid="{00000000-0005-0000-0000-000074420000}"/>
    <cellStyle name="Normal 61 7" xfId="7205" xr:uid="{00000000-0005-0000-0000-000075420000}"/>
    <cellStyle name="Normal 61 7 2" xfId="7206" xr:uid="{00000000-0005-0000-0000-000076420000}"/>
    <cellStyle name="Normal 61 7 3" xfId="7207" xr:uid="{00000000-0005-0000-0000-000077420000}"/>
    <cellStyle name="Normal 61 8" xfId="7208" xr:uid="{00000000-0005-0000-0000-000078420000}"/>
    <cellStyle name="Normal 61 9" xfId="7209" xr:uid="{00000000-0005-0000-0000-000079420000}"/>
    <cellStyle name="Normal 61_ตามหนี้" xfId="7210" xr:uid="{00000000-0005-0000-0000-00007A420000}"/>
    <cellStyle name="Normal 62" xfId="1629" xr:uid="{00000000-0005-0000-0000-00007B420000}"/>
    <cellStyle name="Normal 62 10" xfId="7211" xr:uid="{00000000-0005-0000-0000-00007C420000}"/>
    <cellStyle name="Normal 62 11" xfId="22164" xr:uid="{00000000-0005-0000-0000-00007D420000}"/>
    <cellStyle name="Normal 62 12" xfId="22165" xr:uid="{00000000-0005-0000-0000-00007E420000}"/>
    <cellStyle name="Normal 62 13" xfId="22166" xr:uid="{00000000-0005-0000-0000-00007F420000}"/>
    <cellStyle name="Normal 62 14" xfId="22167" xr:uid="{00000000-0005-0000-0000-000080420000}"/>
    <cellStyle name="Normal 62 15" xfId="22168" xr:uid="{00000000-0005-0000-0000-000081420000}"/>
    <cellStyle name="Normal 62 16" xfId="22169" xr:uid="{00000000-0005-0000-0000-000082420000}"/>
    <cellStyle name="Normal 62 2" xfId="7212" xr:uid="{00000000-0005-0000-0000-000083420000}"/>
    <cellStyle name="Normal 62 2 2" xfId="7213" xr:uid="{00000000-0005-0000-0000-000084420000}"/>
    <cellStyle name="Normal 62 2 2 2" xfId="7214" xr:uid="{00000000-0005-0000-0000-000085420000}"/>
    <cellStyle name="Normal 62 2 2 2 2" xfId="7215" xr:uid="{00000000-0005-0000-0000-000086420000}"/>
    <cellStyle name="Normal 62 2 2 2 3" xfId="7216" xr:uid="{00000000-0005-0000-0000-000087420000}"/>
    <cellStyle name="Normal 62 2 2 3" xfId="7217" xr:uid="{00000000-0005-0000-0000-000088420000}"/>
    <cellStyle name="Normal 62 2 2 3 2" xfId="7218" xr:uid="{00000000-0005-0000-0000-000089420000}"/>
    <cellStyle name="Normal 62 2 2 3 3" xfId="7219" xr:uid="{00000000-0005-0000-0000-00008A420000}"/>
    <cellStyle name="Normal 62 2 2 4" xfId="7220" xr:uid="{00000000-0005-0000-0000-00008B420000}"/>
    <cellStyle name="Normal 62 2 2 4 2" xfId="7221" xr:uid="{00000000-0005-0000-0000-00008C420000}"/>
    <cellStyle name="Normal 62 2 2 4 3" xfId="7222" xr:uid="{00000000-0005-0000-0000-00008D420000}"/>
    <cellStyle name="Normal 62 2 2 5" xfId="7223" xr:uid="{00000000-0005-0000-0000-00008E420000}"/>
    <cellStyle name="Normal 62 2 2 6" xfId="7224" xr:uid="{00000000-0005-0000-0000-00008F420000}"/>
    <cellStyle name="Normal 62 2 2 7" xfId="7225" xr:uid="{00000000-0005-0000-0000-000090420000}"/>
    <cellStyle name="Normal 62 2 3" xfId="7226" xr:uid="{00000000-0005-0000-0000-000091420000}"/>
    <cellStyle name="Normal 62 2 3 2" xfId="7227" xr:uid="{00000000-0005-0000-0000-000092420000}"/>
    <cellStyle name="Normal 62 2 3 3" xfId="7228" xr:uid="{00000000-0005-0000-0000-000093420000}"/>
    <cellStyle name="Normal 62 2 4" xfId="7229" xr:uid="{00000000-0005-0000-0000-000094420000}"/>
    <cellStyle name="Normal 62 2 4 2" xfId="7230" xr:uid="{00000000-0005-0000-0000-000095420000}"/>
    <cellStyle name="Normal 62 2 4 3" xfId="7231" xr:uid="{00000000-0005-0000-0000-000096420000}"/>
    <cellStyle name="Normal 62 2 5" xfId="7232" xr:uid="{00000000-0005-0000-0000-000097420000}"/>
    <cellStyle name="Normal 62 2 5 2" xfId="7233" xr:uid="{00000000-0005-0000-0000-000098420000}"/>
    <cellStyle name="Normal 62 2 5 3" xfId="7234" xr:uid="{00000000-0005-0000-0000-000099420000}"/>
    <cellStyle name="Normal 62 2 6" xfId="7235" xr:uid="{00000000-0005-0000-0000-00009A420000}"/>
    <cellStyle name="Normal 62 2 7" xfId="7236" xr:uid="{00000000-0005-0000-0000-00009B420000}"/>
    <cellStyle name="Normal 62 2 8" xfId="7237" xr:uid="{00000000-0005-0000-0000-00009C420000}"/>
    <cellStyle name="Normal 62 3" xfId="7238" xr:uid="{00000000-0005-0000-0000-00009D420000}"/>
    <cellStyle name="Normal 62 3 2" xfId="7239" xr:uid="{00000000-0005-0000-0000-00009E420000}"/>
    <cellStyle name="Normal 62 3 2 2" xfId="7240" xr:uid="{00000000-0005-0000-0000-00009F420000}"/>
    <cellStyle name="Normal 62 3 2 3" xfId="7241" xr:uid="{00000000-0005-0000-0000-0000A0420000}"/>
    <cellStyle name="Normal 62 3 3" xfId="7242" xr:uid="{00000000-0005-0000-0000-0000A1420000}"/>
    <cellStyle name="Normal 62 3 3 2" xfId="7243" xr:uid="{00000000-0005-0000-0000-0000A2420000}"/>
    <cellStyle name="Normal 62 3 3 3" xfId="7244" xr:uid="{00000000-0005-0000-0000-0000A3420000}"/>
    <cellStyle name="Normal 62 3 4" xfId="7245" xr:uid="{00000000-0005-0000-0000-0000A4420000}"/>
    <cellStyle name="Normal 62 3 4 2" xfId="7246" xr:uid="{00000000-0005-0000-0000-0000A5420000}"/>
    <cellStyle name="Normal 62 3 4 3" xfId="7247" xr:uid="{00000000-0005-0000-0000-0000A6420000}"/>
    <cellStyle name="Normal 62 3 5" xfId="7248" xr:uid="{00000000-0005-0000-0000-0000A7420000}"/>
    <cellStyle name="Normal 62 3 6" xfId="7249" xr:uid="{00000000-0005-0000-0000-0000A8420000}"/>
    <cellStyle name="Normal 62 3 7" xfId="7250" xr:uid="{00000000-0005-0000-0000-0000A9420000}"/>
    <cellStyle name="Normal 62 4" xfId="7251" xr:uid="{00000000-0005-0000-0000-0000AA420000}"/>
    <cellStyle name="Normal 62 4 2" xfId="7252" xr:uid="{00000000-0005-0000-0000-0000AB420000}"/>
    <cellStyle name="Normal 62 4 3" xfId="7253" xr:uid="{00000000-0005-0000-0000-0000AC420000}"/>
    <cellStyle name="Normal 62 5" xfId="7254" xr:uid="{00000000-0005-0000-0000-0000AD420000}"/>
    <cellStyle name="Normal 62 5 2" xfId="7255" xr:uid="{00000000-0005-0000-0000-0000AE420000}"/>
    <cellStyle name="Normal 62 5 3" xfId="7256" xr:uid="{00000000-0005-0000-0000-0000AF420000}"/>
    <cellStyle name="Normal 62 6" xfId="7257" xr:uid="{00000000-0005-0000-0000-0000B0420000}"/>
    <cellStyle name="Normal 62 6 2" xfId="7258" xr:uid="{00000000-0005-0000-0000-0000B1420000}"/>
    <cellStyle name="Normal 62 6 3" xfId="7259" xr:uid="{00000000-0005-0000-0000-0000B2420000}"/>
    <cellStyle name="Normal 62 7" xfId="7260" xr:uid="{00000000-0005-0000-0000-0000B3420000}"/>
    <cellStyle name="Normal 62 7 2" xfId="7261" xr:uid="{00000000-0005-0000-0000-0000B4420000}"/>
    <cellStyle name="Normal 62 7 3" xfId="7262" xr:uid="{00000000-0005-0000-0000-0000B5420000}"/>
    <cellStyle name="Normal 62 8" xfId="7263" xr:uid="{00000000-0005-0000-0000-0000B6420000}"/>
    <cellStyle name="Normal 62 9" xfId="7264" xr:uid="{00000000-0005-0000-0000-0000B7420000}"/>
    <cellStyle name="Normal 62_ตามหนี้" xfId="7265" xr:uid="{00000000-0005-0000-0000-0000B8420000}"/>
    <cellStyle name="Normal 63" xfId="1630" xr:uid="{00000000-0005-0000-0000-0000B9420000}"/>
    <cellStyle name="Normal 63 10" xfId="7266" xr:uid="{00000000-0005-0000-0000-0000BA420000}"/>
    <cellStyle name="Normal 63 11" xfId="22170" xr:uid="{00000000-0005-0000-0000-0000BB420000}"/>
    <cellStyle name="Normal 63 12" xfId="22171" xr:uid="{00000000-0005-0000-0000-0000BC420000}"/>
    <cellStyle name="Normal 63 13" xfId="22172" xr:uid="{00000000-0005-0000-0000-0000BD420000}"/>
    <cellStyle name="Normal 63 14" xfId="22173" xr:uid="{00000000-0005-0000-0000-0000BE420000}"/>
    <cellStyle name="Normal 63 15" xfId="22174" xr:uid="{00000000-0005-0000-0000-0000BF420000}"/>
    <cellStyle name="Normal 63 16" xfId="22175" xr:uid="{00000000-0005-0000-0000-0000C0420000}"/>
    <cellStyle name="Normal 63 2" xfId="7267" xr:uid="{00000000-0005-0000-0000-0000C1420000}"/>
    <cellStyle name="Normal 63 2 2" xfId="7268" xr:uid="{00000000-0005-0000-0000-0000C2420000}"/>
    <cellStyle name="Normal 63 2 2 2" xfId="7269" xr:uid="{00000000-0005-0000-0000-0000C3420000}"/>
    <cellStyle name="Normal 63 2 2 2 2" xfId="7270" xr:uid="{00000000-0005-0000-0000-0000C4420000}"/>
    <cellStyle name="Normal 63 2 2 2 3" xfId="7271" xr:uid="{00000000-0005-0000-0000-0000C5420000}"/>
    <cellStyle name="Normal 63 2 2 3" xfId="7272" xr:uid="{00000000-0005-0000-0000-0000C6420000}"/>
    <cellStyle name="Normal 63 2 2 3 2" xfId="7273" xr:uid="{00000000-0005-0000-0000-0000C7420000}"/>
    <cellStyle name="Normal 63 2 2 3 3" xfId="7274" xr:uid="{00000000-0005-0000-0000-0000C8420000}"/>
    <cellStyle name="Normal 63 2 2 4" xfId="7275" xr:uid="{00000000-0005-0000-0000-0000C9420000}"/>
    <cellStyle name="Normal 63 2 2 4 2" xfId="7276" xr:uid="{00000000-0005-0000-0000-0000CA420000}"/>
    <cellStyle name="Normal 63 2 2 4 3" xfId="7277" xr:uid="{00000000-0005-0000-0000-0000CB420000}"/>
    <cellStyle name="Normal 63 2 2 5" xfId="7278" xr:uid="{00000000-0005-0000-0000-0000CC420000}"/>
    <cellStyle name="Normal 63 2 2 6" xfId="7279" xr:uid="{00000000-0005-0000-0000-0000CD420000}"/>
    <cellStyle name="Normal 63 2 2 7" xfId="7280" xr:uid="{00000000-0005-0000-0000-0000CE420000}"/>
    <cellStyle name="Normal 63 2 3" xfId="7281" xr:uid="{00000000-0005-0000-0000-0000CF420000}"/>
    <cellStyle name="Normal 63 2 3 2" xfId="7282" xr:uid="{00000000-0005-0000-0000-0000D0420000}"/>
    <cellStyle name="Normal 63 2 3 3" xfId="7283" xr:uid="{00000000-0005-0000-0000-0000D1420000}"/>
    <cellStyle name="Normal 63 2 4" xfId="7284" xr:uid="{00000000-0005-0000-0000-0000D2420000}"/>
    <cellStyle name="Normal 63 2 4 2" xfId="7285" xr:uid="{00000000-0005-0000-0000-0000D3420000}"/>
    <cellStyle name="Normal 63 2 4 3" xfId="7286" xr:uid="{00000000-0005-0000-0000-0000D4420000}"/>
    <cellStyle name="Normal 63 2 5" xfId="7287" xr:uid="{00000000-0005-0000-0000-0000D5420000}"/>
    <cellStyle name="Normal 63 2 5 2" xfId="7288" xr:uid="{00000000-0005-0000-0000-0000D6420000}"/>
    <cellStyle name="Normal 63 2 5 3" xfId="7289" xr:uid="{00000000-0005-0000-0000-0000D7420000}"/>
    <cellStyle name="Normal 63 2 6" xfId="7290" xr:uid="{00000000-0005-0000-0000-0000D8420000}"/>
    <cellStyle name="Normal 63 2 7" xfId="7291" xr:uid="{00000000-0005-0000-0000-0000D9420000}"/>
    <cellStyle name="Normal 63 2 8" xfId="7292" xr:uid="{00000000-0005-0000-0000-0000DA420000}"/>
    <cellStyle name="Normal 63 3" xfId="7293" xr:uid="{00000000-0005-0000-0000-0000DB420000}"/>
    <cellStyle name="Normal 63 3 2" xfId="7294" xr:uid="{00000000-0005-0000-0000-0000DC420000}"/>
    <cellStyle name="Normal 63 3 2 2" xfId="7295" xr:uid="{00000000-0005-0000-0000-0000DD420000}"/>
    <cellStyle name="Normal 63 3 2 3" xfId="7296" xr:uid="{00000000-0005-0000-0000-0000DE420000}"/>
    <cellStyle name="Normal 63 3 3" xfId="7297" xr:uid="{00000000-0005-0000-0000-0000DF420000}"/>
    <cellStyle name="Normal 63 3 3 2" xfId="7298" xr:uid="{00000000-0005-0000-0000-0000E0420000}"/>
    <cellStyle name="Normal 63 3 3 3" xfId="7299" xr:uid="{00000000-0005-0000-0000-0000E1420000}"/>
    <cellStyle name="Normal 63 3 4" xfId="7300" xr:uid="{00000000-0005-0000-0000-0000E2420000}"/>
    <cellStyle name="Normal 63 3 4 2" xfId="7301" xr:uid="{00000000-0005-0000-0000-0000E3420000}"/>
    <cellStyle name="Normal 63 3 4 3" xfId="7302" xr:uid="{00000000-0005-0000-0000-0000E4420000}"/>
    <cellStyle name="Normal 63 3 5" xfId="7303" xr:uid="{00000000-0005-0000-0000-0000E5420000}"/>
    <cellStyle name="Normal 63 3 6" xfId="7304" xr:uid="{00000000-0005-0000-0000-0000E6420000}"/>
    <cellStyle name="Normal 63 3 7" xfId="7305" xr:uid="{00000000-0005-0000-0000-0000E7420000}"/>
    <cellStyle name="Normal 63 4" xfId="7306" xr:uid="{00000000-0005-0000-0000-0000E8420000}"/>
    <cellStyle name="Normal 63 4 2" xfId="7307" xr:uid="{00000000-0005-0000-0000-0000E9420000}"/>
    <cellStyle name="Normal 63 4 3" xfId="7308" xr:uid="{00000000-0005-0000-0000-0000EA420000}"/>
    <cellStyle name="Normal 63 5" xfId="7309" xr:uid="{00000000-0005-0000-0000-0000EB420000}"/>
    <cellStyle name="Normal 63 5 2" xfId="7310" xr:uid="{00000000-0005-0000-0000-0000EC420000}"/>
    <cellStyle name="Normal 63 5 3" xfId="7311" xr:uid="{00000000-0005-0000-0000-0000ED420000}"/>
    <cellStyle name="Normal 63 6" xfId="7312" xr:uid="{00000000-0005-0000-0000-0000EE420000}"/>
    <cellStyle name="Normal 63 6 2" xfId="7313" xr:uid="{00000000-0005-0000-0000-0000EF420000}"/>
    <cellStyle name="Normal 63 6 3" xfId="7314" xr:uid="{00000000-0005-0000-0000-0000F0420000}"/>
    <cellStyle name="Normal 63 7" xfId="7315" xr:uid="{00000000-0005-0000-0000-0000F1420000}"/>
    <cellStyle name="Normal 63 7 2" xfId="7316" xr:uid="{00000000-0005-0000-0000-0000F2420000}"/>
    <cellStyle name="Normal 63 7 3" xfId="7317" xr:uid="{00000000-0005-0000-0000-0000F3420000}"/>
    <cellStyle name="Normal 63 8" xfId="7318" xr:uid="{00000000-0005-0000-0000-0000F4420000}"/>
    <cellStyle name="Normal 63 9" xfId="7319" xr:uid="{00000000-0005-0000-0000-0000F5420000}"/>
    <cellStyle name="Normal 63_ตามหนี้" xfId="7320" xr:uid="{00000000-0005-0000-0000-0000F6420000}"/>
    <cellStyle name="Normal 64" xfId="1631" xr:uid="{00000000-0005-0000-0000-0000F7420000}"/>
    <cellStyle name="Normal 64 2" xfId="10285" xr:uid="{00000000-0005-0000-0000-0000F8420000}"/>
    <cellStyle name="Normal 64 2 2" xfId="22176" xr:uid="{00000000-0005-0000-0000-0000F9420000}"/>
    <cellStyle name="Normal 64 2 3" xfId="22177" xr:uid="{00000000-0005-0000-0000-0000FA420000}"/>
    <cellStyle name="Normal 64 2 4" xfId="22178" xr:uid="{00000000-0005-0000-0000-0000FB420000}"/>
    <cellStyle name="Normal 64 3" xfId="15826" xr:uid="{00000000-0005-0000-0000-0000FC420000}"/>
    <cellStyle name="Normal 64 3 2" xfId="15827" xr:uid="{00000000-0005-0000-0000-0000FD420000}"/>
    <cellStyle name="Normal 64 3 3" xfId="15828" xr:uid="{00000000-0005-0000-0000-0000FE420000}"/>
    <cellStyle name="Normal 64 3 4" xfId="15829" xr:uid="{00000000-0005-0000-0000-0000FF420000}"/>
    <cellStyle name="Normal 64 3 5" xfId="15830" xr:uid="{00000000-0005-0000-0000-000000430000}"/>
    <cellStyle name="Normal 64 4" xfId="22179" xr:uid="{00000000-0005-0000-0000-000001430000}"/>
    <cellStyle name="Normal 64 5" xfId="22180" xr:uid="{00000000-0005-0000-0000-000002430000}"/>
    <cellStyle name="Normal 64 6" xfId="22181" xr:uid="{00000000-0005-0000-0000-000003430000}"/>
    <cellStyle name="Normal 64 7" xfId="22182" xr:uid="{00000000-0005-0000-0000-000004430000}"/>
    <cellStyle name="Normal 64 8" xfId="22183" xr:uid="{00000000-0005-0000-0000-000005430000}"/>
    <cellStyle name="Normal 65" xfId="1632" xr:uid="{00000000-0005-0000-0000-000006430000}"/>
    <cellStyle name="Normal 65 10" xfId="7321" xr:uid="{00000000-0005-0000-0000-000007430000}"/>
    <cellStyle name="Normal 65 11" xfId="22184" xr:uid="{00000000-0005-0000-0000-000008430000}"/>
    <cellStyle name="Normal 65 12" xfId="22185" xr:uid="{00000000-0005-0000-0000-000009430000}"/>
    <cellStyle name="Normal 65 13" xfId="22186" xr:uid="{00000000-0005-0000-0000-00000A430000}"/>
    <cellStyle name="Normal 65 14" xfId="22187" xr:uid="{00000000-0005-0000-0000-00000B430000}"/>
    <cellStyle name="Normal 65 15" xfId="22188" xr:uid="{00000000-0005-0000-0000-00000C430000}"/>
    <cellStyle name="Normal 65 16" xfId="22189" xr:uid="{00000000-0005-0000-0000-00000D430000}"/>
    <cellStyle name="Normal 65 2" xfId="7322" xr:uid="{00000000-0005-0000-0000-00000E430000}"/>
    <cellStyle name="Normal 65 2 2" xfId="7323" xr:uid="{00000000-0005-0000-0000-00000F430000}"/>
    <cellStyle name="Normal 65 2 2 2" xfId="7324" xr:uid="{00000000-0005-0000-0000-000010430000}"/>
    <cellStyle name="Normal 65 2 2 2 2" xfId="7325" xr:uid="{00000000-0005-0000-0000-000011430000}"/>
    <cellStyle name="Normal 65 2 2 2 3" xfId="7326" xr:uid="{00000000-0005-0000-0000-000012430000}"/>
    <cellStyle name="Normal 65 2 2 3" xfId="7327" xr:uid="{00000000-0005-0000-0000-000013430000}"/>
    <cellStyle name="Normal 65 2 2 3 2" xfId="7328" xr:uid="{00000000-0005-0000-0000-000014430000}"/>
    <cellStyle name="Normal 65 2 2 3 3" xfId="7329" xr:uid="{00000000-0005-0000-0000-000015430000}"/>
    <cellStyle name="Normal 65 2 2 4" xfId="7330" xr:uid="{00000000-0005-0000-0000-000016430000}"/>
    <cellStyle name="Normal 65 2 2 4 2" xfId="7331" xr:uid="{00000000-0005-0000-0000-000017430000}"/>
    <cellStyle name="Normal 65 2 2 4 3" xfId="7332" xr:uid="{00000000-0005-0000-0000-000018430000}"/>
    <cellStyle name="Normal 65 2 2 5" xfId="7333" xr:uid="{00000000-0005-0000-0000-000019430000}"/>
    <cellStyle name="Normal 65 2 2 6" xfId="7334" xr:uid="{00000000-0005-0000-0000-00001A430000}"/>
    <cellStyle name="Normal 65 2 2 7" xfId="7335" xr:uid="{00000000-0005-0000-0000-00001B430000}"/>
    <cellStyle name="Normal 65 2 3" xfId="7336" xr:uid="{00000000-0005-0000-0000-00001C430000}"/>
    <cellStyle name="Normal 65 2 3 2" xfId="7337" xr:uid="{00000000-0005-0000-0000-00001D430000}"/>
    <cellStyle name="Normal 65 2 3 3" xfId="7338" xr:uid="{00000000-0005-0000-0000-00001E430000}"/>
    <cellStyle name="Normal 65 2 4" xfId="7339" xr:uid="{00000000-0005-0000-0000-00001F430000}"/>
    <cellStyle name="Normal 65 2 4 2" xfId="7340" xr:uid="{00000000-0005-0000-0000-000020430000}"/>
    <cellStyle name="Normal 65 2 4 3" xfId="7341" xr:uid="{00000000-0005-0000-0000-000021430000}"/>
    <cellStyle name="Normal 65 2 5" xfId="7342" xr:uid="{00000000-0005-0000-0000-000022430000}"/>
    <cellStyle name="Normal 65 2 5 2" xfId="7343" xr:uid="{00000000-0005-0000-0000-000023430000}"/>
    <cellStyle name="Normal 65 2 5 3" xfId="7344" xr:uid="{00000000-0005-0000-0000-000024430000}"/>
    <cellStyle name="Normal 65 2 6" xfId="7345" xr:uid="{00000000-0005-0000-0000-000025430000}"/>
    <cellStyle name="Normal 65 2 7" xfId="7346" xr:uid="{00000000-0005-0000-0000-000026430000}"/>
    <cellStyle name="Normal 65 2 8" xfId="7347" xr:uid="{00000000-0005-0000-0000-000027430000}"/>
    <cellStyle name="Normal 65 3" xfId="7348" xr:uid="{00000000-0005-0000-0000-000028430000}"/>
    <cellStyle name="Normal 65 3 2" xfId="7349" xr:uid="{00000000-0005-0000-0000-000029430000}"/>
    <cellStyle name="Normal 65 3 2 2" xfId="7350" xr:uid="{00000000-0005-0000-0000-00002A430000}"/>
    <cellStyle name="Normal 65 3 2 3" xfId="7351" xr:uid="{00000000-0005-0000-0000-00002B430000}"/>
    <cellStyle name="Normal 65 3 3" xfId="7352" xr:uid="{00000000-0005-0000-0000-00002C430000}"/>
    <cellStyle name="Normal 65 3 3 2" xfId="7353" xr:uid="{00000000-0005-0000-0000-00002D430000}"/>
    <cellStyle name="Normal 65 3 3 3" xfId="7354" xr:uid="{00000000-0005-0000-0000-00002E430000}"/>
    <cellStyle name="Normal 65 3 4" xfId="7355" xr:uid="{00000000-0005-0000-0000-00002F430000}"/>
    <cellStyle name="Normal 65 3 4 2" xfId="7356" xr:uid="{00000000-0005-0000-0000-000030430000}"/>
    <cellStyle name="Normal 65 3 4 3" xfId="7357" xr:uid="{00000000-0005-0000-0000-000031430000}"/>
    <cellStyle name="Normal 65 3 5" xfId="7358" xr:uid="{00000000-0005-0000-0000-000032430000}"/>
    <cellStyle name="Normal 65 3 6" xfId="7359" xr:uid="{00000000-0005-0000-0000-000033430000}"/>
    <cellStyle name="Normal 65 3 7" xfId="7360" xr:uid="{00000000-0005-0000-0000-000034430000}"/>
    <cellStyle name="Normal 65 4" xfId="7361" xr:uid="{00000000-0005-0000-0000-000035430000}"/>
    <cellStyle name="Normal 65 4 2" xfId="7362" xr:uid="{00000000-0005-0000-0000-000036430000}"/>
    <cellStyle name="Normal 65 4 3" xfId="7363" xr:uid="{00000000-0005-0000-0000-000037430000}"/>
    <cellStyle name="Normal 65 5" xfId="7364" xr:uid="{00000000-0005-0000-0000-000038430000}"/>
    <cellStyle name="Normal 65 5 2" xfId="7365" xr:uid="{00000000-0005-0000-0000-000039430000}"/>
    <cellStyle name="Normal 65 5 3" xfId="7366" xr:uid="{00000000-0005-0000-0000-00003A430000}"/>
    <cellStyle name="Normal 65 6" xfId="7367" xr:uid="{00000000-0005-0000-0000-00003B430000}"/>
    <cellStyle name="Normal 65 6 2" xfId="7368" xr:uid="{00000000-0005-0000-0000-00003C430000}"/>
    <cellStyle name="Normal 65 6 3" xfId="7369" xr:uid="{00000000-0005-0000-0000-00003D430000}"/>
    <cellStyle name="Normal 65 7" xfId="7370" xr:uid="{00000000-0005-0000-0000-00003E430000}"/>
    <cellStyle name="Normal 65 7 2" xfId="7371" xr:uid="{00000000-0005-0000-0000-00003F430000}"/>
    <cellStyle name="Normal 65 7 3" xfId="7372" xr:uid="{00000000-0005-0000-0000-000040430000}"/>
    <cellStyle name="Normal 65 8" xfId="7373" xr:uid="{00000000-0005-0000-0000-000041430000}"/>
    <cellStyle name="Normal 65 9" xfId="7374" xr:uid="{00000000-0005-0000-0000-000042430000}"/>
    <cellStyle name="Normal 65_ตามหนี้" xfId="7375" xr:uid="{00000000-0005-0000-0000-000043430000}"/>
    <cellStyle name="Normal 66" xfId="1633" xr:uid="{00000000-0005-0000-0000-000044430000}"/>
    <cellStyle name="Normal 66 10" xfId="7376" xr:uid="{00000000-0005-0000-0000-000045430000}"/>
    <cellStyle name="Normal 66 11" xfId="22190" xr:uid="{00000000-0005-0000-0000-000046430000}"/>
    <cellStyle name="Normal 66 12" xfId="22191" xr:uid="{00000000-0005-0000-0000-000047430000}"/>
    <cellStyle name="Normal 66 13" xfId="22192" xr:uid="{00000000-0005-0000-0000-000048430000}"/>
    <cellStyle name="Normal 66 14" xfId="22193" xr:uid="{00000000-0005-0000-0000-000049430000}"/>
    <cellStyle name="Normal 66 15" xfId="22194" xr:uid="{00000000-0005-0000-0000-00004A430000}"/>
    <cellStyle name="Normal 66 16" xfId="22195" xr:uid="{00000000-0005-0000-0000-00004B430000}"/>
    <cellStyle name="Normal 66 2" xfId="7377" xr:uid="{00000000-0005-0000-0000-00004C430000}"/>
    <cellStyle name="Normal 66 2 2" xfId="7378" xr:uid="{00000000-0005-0000-0000-00004D430000}"/>
    <cellStyle name="Normal 66 2 2 2" xfId="7379" xr:uid="{00000000-0005-0000-0000-00004E430000}"/>
    <cellStyle name="Normal 66 2 2 2 2" xfId="7380" xr:uid="{00000000-0005-0000-0000-00004F430000}"/>
    <cellStyle name="Normal 66 2 2 2 3" xfId="7381" xr:uid="{00000000-0005-0000-0000-000050430000}"/>
    <cellStyle name="Normal 66 2 2 3" xfId="7382" xr:uid="{00000000-0005-0000-0000-000051430000}"/>
    <cellStyle name="Normal 66 2 2 3 2" xfId="7383" xr:uid="{00000000-0005-0000-0000-000052430000}"/>
    <cellStyle name="Normal 66 2 2 3 3" xfId="7384" xr:uid="{00000000-0005-0000-0000-000053430000}"/>
    <cellStyle name="Normal 66 2 2 4" xfId="7385" xr:uid="{00000000-0005-0000-0000-000054430000}"/>
    <cellStyle name="Normal 66 2 2 4 2" xfId="7386" xr:uid="{00000000-0005-0000-0000-000055430000}"/>
    <cellStyle name="Normal 66 2 2 4 3" xfId="7387" xr:uid="{00000000-0005-0000-0000-000056430000}"/>
    <cellStyle name="Normal 66 2 2 5" xfId="7388" xr:uid="{00000000-0005-0000-0000-000057430000}"/>
    <cellStyle name="Normal 66 2 2 6" xfId="7389" xr:uid="{00000000-0005-0000-0000-000058430000}"/>
    <cellStyle name="Normal 66 2 2 7" xfId="7390" xr:uid="{00000000-0005-0000-0000-000059430000}"/>
    <cellStyle name="Normal 66 2 3" xfId="7391" xr:uid="{00000000-0005-0000-0000-00005A430000}"/>
    <cellStyle name="Normal 66 2 3 2" xfId="7392" xr:uid="{00000000-0005-0000-0000-00005B430000}"/>
    <cellStyle name="Normal 66 2 3 3" xfId="7393" xr:uid="{00000000-0005-0000-0000-00005C430000}"/>
    <cellStyle name="Normal 66 2 4" xfId="7394" xr:uid="{00000000-0005-0000-0000-00005D430000}"/>
    <cellStyle name="Normal 66 2 4 2" xfId="7395" xr:uid="{00000000-0005-0000-0000-00005E430000}"/>
    <cellStyle name="Normal 66 2 4 3" xfId="7396" xr:uid="{00000000-0005-0000-0000-00005F430000}"/>
    <cellStyle name="Normal 66 2 5" xfId="7397" xr:uid="{00000000-0005-0000-0000-000060430000}"/>
    <cellStyle name="Normal 66 2 5 2" xfId="7398" xr:uid="{00000000-0005-0000-0000-000061430000}"/>
    <cellStyle name="Normal 66 2 5 3" xfId="7399" xr:uid="{00000000-0005-0000-0000-000062430000}"/>
    <cellStyle name="Normal 66 2 6" xfId="7400" xr:uid="{00000000-0005-0000-0000-000063430000}"/>
    <cellStyle name="Normal 66 2 7" xfId="7401" xr:uid="{00000000-0005-0000-0000-000064430000}"/>
    <cellStyle name="Normal 66 2 8" xfId="7402" xr:uid="{00000000-0005-0000-0000-000065430000}"/>
    <cellStyle name="Normal 66 3" xfId="7403" xr:uid="{00000000-0005-0000-0000-000066430000}"/>
    <cellStyle name="Normal 66 3 2" xfId="7404" xr:uid="{00000000-0005-0000-0000-000067430000}"/>
    <cellStyle name="Normal 66 3 2 2" xfId="7405" xr:uid="{00000000-0005-0000-0000-000068430000}"/>
    <cellStyle name="Normal 66 3 2 3" xfId="7406" xr:uid="{00000000-0005-0000-0000-000069430000}"/>
    <cellStyle name="Normal 66 3 3" xfId="7407" xr:uid="{00000000-0005-0000-0000-00006A430000}"/>
    <cellStyle name="Normal 66 3 3 2" xfId="7408" xr:uid="{00000000-0005-0000-0000-00006B430000}"/>
    <cellStyle name="Normal 66 3 3 3" xfId="7409" xr:uid="{00000000-0005-0000-0000-00006C430000}"/>
    <cellStyle name="Normal 66 3 4" xfId="7410" xr:uid="{00000000-0005-0000-0000-00006D430000}"/>
    <cellStyle name="Normal 66 3 4 2" xfId="7411" xr:uid="{00000000-0005-0000-0000-00006E430000}"/>
    <cellStyle name="Normal 66 3 4 3" xfId="7412" xr:uid="{00000000-0005-0000-0000-00006F430000}"/>
    <cellStyle name="Normal 66 3 5" xfId="7413" xr:uid="{00000000-0005-0000-0000-000070430000}"/>
    <cellStyle name="Normal 66 3 6" xfId="7414" xr:uid="{00000000-0005-0000-0000-000071430000}"/>
    <cellStyle name="Normal 66 3 7" xfId="7415" xr:uid="{00000000-0005-0000-0000-000072430000}"/>
    <cellStyle name="Normal 66 4" xfId="7416" xr:uid="{00000000-0005-0000-0000-000073430000}"/>
    <cellStyle name="Normal 66 4 2" xfId="7417" xr:uid="{00000000-0005-0000-0000-000074430000}"/>
    <cellStyle name="Normal 66 4 3" xfId="7418" xr:uid="{00000000-0005-0000-0000-000075430000}"/>
    <cellStyle name="Normal 66 5" xfId="7419" xr:uid="{00000000-0005-0000-0000-000076430000}"/>
    <cellStyle name="Normal 66 5 2" xfId="7420" xr:uid="{00000000-0005-0000-0000-000077430000}"/>
    <cellStyle name="Normal 66 5 3" xfId="7421" xr:uid="{00000000-0005-0000-0000-000078430000}"/>
    <cellStyle name="Normal 66 6" xfId="7422" xr:uid="{00000000-0005-0000-0000-000079430000}"/>
    <cellStyle name="Normal 66 6 2" xfId="7423" xr:uid="{00000000-0005-0000-0000-00007A430000}"/>
    <cellStyle name="Normal 66 6 3" xfId="7424" xr:uid="{00000000-0005-0000-0000-00007B430000}"/>
    <cellStyle name="Normal 66 7" xfId="7425" xr:uid="{00000000-0005-0000-0000-00007C430000}"/>
    <cellStyle name="Normal 66 7 2" xfId="7426" xr:uid="{00000000-0005-0000-0000-00007D430000}"/>
    <cellStyle name="Normal 66 7 3" xfId="7427" xr:uid="{00000000-0005-0000-0000-00007E430000}"/>
    <cellStyle name="Normal 66 8" xfId="7428" xr:uid="{00000000-0005-0000-0000-00007F430000}"/>
    <cellStyle name="Normal 66 9" xfId="7429" xr:uid="{00000000-0005-0000-0000-000080430000}"/>
    <cellStyle name="Normal 66_ตามหนี้" xfId="7430" xr:uid="{00000000-0005-0000-0000-000081430000}"/>
    <cellStyle name="Normal 67" xfId="1634" xr:uid="{00000000-0005-0000-0000-000082430000}"/>
    <cellStyle name="Normal 67 10" xfId="7431" xr:uid="{00000000-0005-0000-0000-000083430000}"/>
    <cellStyle name="Normal 67 11" xfId="22196" xr:uid="{00000000-0005-0000-0000-000084430000}"/>
    <cellStyle name="Normal 67 12" xfId="22197" xr:uid="{00000000-0005-0000-0000-000085430000}"/>
    <cellStyle name="Normal 67 13" xfId="22198" xr:uid="{00000000-0005-0000-0000-000086430000}"/>
    <cellStyle name="Normal 67 14" xfId="22199" xr:uid="{00000000-0005-0000-0000-000087430000}"/>
    <cellStyle name="Normal 67 15" xfId="22200" xr:uid="{00000000-0005-0000-0000-000088430000}"/>
    <cellStyle name="Normal 67 16" xfId="22201" xr:uid="{00000000-0005-0000-0000-000089430000}"/>
    <cellStyle name="Normal 67 2" xfId="7432" xr:uid="{00000000-0005-0000-0000-00008A430000}"/>
    <cellStyle name="Normal 67 2 2" xfId="7433" xr:uid="{00000000-0005-0000-0000-00008B430000}"/>
    <cellStyle name="Normal 67 2 2 2" xfId="7434" xr:uid="{00000000-0005-0000-0000-00008C430000}"/>
    <cellStyle name="Normal 67 2 2 2 2" xfId="7435" xr:uid="{00000000-0005-0000-0000-00008D430000}"/>
    <cellStyle name="Normal 67 2 2 2 3" xfId="7436" xr:uid="{00000000-0005-0000-0000-00008E430000}"/>
    <cellStyle name="Normal 67 2 2 3" xfId="7437" xr:uid="{00000000-0005-0000-0000-00008F430000}"/>
    <cellStyle name="Normal 67 2 2 3 2" xfId="7438" xr:uid="{00000000-0005-0000-0000-000090430000}"/>
    <cellStyle name="Normal 67 2 2 3 3" xfId="7439" xr:uid="{00000000-0005-0000-0000-000091430000}"/>
    <cellStyle name="Normal 67 2 2 4" xfId="7440" xr:uid="{00000000-0005-0000-0000-000092430000}"/>
    <cellStyle name="Normal 67 2 2 4 2" xfId="7441" xr:uid="{00000000-0005-0000-0000-000093430000}"/>
    <cellStyle name="Normal 67 2 2 4 3" xfId="7442" xr:uid="{00000000-0005-0000-0000-000094430000}"/>
    <cellStyle name="Normal 67 2 2 5" xfId="7443" xr:uid="{00000000-0005-0000-0000-000095430000}"/>
    <cellStyle name="Normal 67 2 2 6" xfId="7444" xr:uid="{00000000-0005-0000-0000-000096430000}"/>
    <cellStyle name="Normal 67 2 2 7" xfId="7445" xr:uid="{00000000-0005-0000-0000-000097430000}"/>
    <cellStyle name="Normal 67 2 3" xfId="7446" xr:uid="{00000000-0005-0000-0000-000098430000}"/>
    <cellStyle name="Normal 67 2 3 2" xfId="7447" xr:uid="{00000000-0005-0000-0000-000099430000}"/>
    <cellStyle name="Normal 67 2 3 3" xfId="7448" xr:uid="{00000000-0005-0000-0000-00009A430000}"/>
    <cellStyle name="Normal 67 2 4" xfId="7449" xr:uid="{00000000-0005-0000-0000-00009B430000}"/>
    <cellStyle name="Normal 67 2 4 2" xfId="7450" xr:uid="{00000000-0005-0000-0000-00009C430000}"/>
    <cellStyle name="Normal 67 2 4 3" xfId="7451" xr:uid="{00000000-0005-0000-0000-00009D430000}"/>
    <cellStyle name="Normal 67 2 5" xfId="7452" xr:uid="{00000000-0005-0000-0000-00009E430000}"/>
    <cellStyle name="Normal 67 2 5 2" xfId="7453" xr:uid="{00000000-0005-0000-0000-00009F430000}"/>
    <cellStyle name="Normal 67 2 5 3" xfId="7454" xr:uid="{00000000-0005-0000-0000-0000A0430000}"/>
    <cellStyle name="Normal 67 2 6" xfId="7455" xr:uid="{00000000-0005-0000-0000-0000A1430000}"/>
    <cellStyle name="Normal 67 2 7" xfId="7456" xr:uid="{00000000-0005-0000-0000-0000A2430000}"/>
    <cellStyle name="Normal 67 2 8" xfId="7457" xr:uid="{00000000-0005-0000-0000-0000A3430000}"/>
    <cellStyle name="Normal 67 3" xfId="7458" xr:uid="{00000000-0005-0000-0000-0000A4430000}"/>
    <cellStyle name="Normal 67 3 2" xfId="7459" xr:uid="{00000000-0005-0000-0000-0000A5430000}"/>
    <cellStyle name="Normal 67 3 2 2" xfId="7460" xr:uid="{00000000-0005-0000-0000-0000A6430000}"/>
    <cellStyle name="Normal 67 3 2 3" xfId="7461" xr:uid="{00000000-0005-0000-0000-0000A7430000}"/>
    <cellStyle name="Normal 67 3 3" xfId="7462" xr:uid="{00000000-0005-0000-0000-0000A8430000}"/>
    <cellStyle name="Normal 67 3 3 2" xfId="7463" xr:uid="{00000000-0005-0000-0000-0000A9430000}"/>
    <cellStyle name="Normal 67 3 3 3" xfId="7464" xr:uid="{00000000-0005-0000-0000-0000AA430000}"/>
    <cellStyle name="Normal 67 3 4" xfId="7465" xr:uid="{00000000-0005-0000-0000-0000AB430000}"/>
    <cellStyle name="Normal 67 3 4 2" xfId="7466" xr:uid="{00000000-0005-0000-0000-0000AC430000}"/>
    <cellStyle name="Normal 67 3 4 3" xfId="7467" xr:uid="{00000000-0005-0000-0000-0000AD430000}"/>
    <cellStyle name="Normal 67 3 5" xfId="7468" xr:uid="{00000000-0005-0000-0000-0000AE430000}"/>
    <cellStyle name="Normal 67 3 6" xfId="7469" xr:uid="{00000000-0005-0000-0000-0000AF430000}"/>
    <cellStyle name="Normal 67 3 7" xfId="7470" xr:uid="{00000000-0005-0000-0000-0000B0430000}"/>
    <cellStyle name="Normal 67 4" xfId="7471" xr:uid="{00000000-0005-0000-0000-0000B1430000}"/>
    <cellStyle name="Normal 67 4 2" xfId="7472" xr:uid="{00000000-0005-0000-0000-0000B2430000}"/>
    <cellStyle name="Normal 67 4 3" xfId="7473" xr:uid="{00000000-0005-0000-0000-0000B3430000}"/>
    <cellStyle name="Normal 67 5" xfId="7474" xr:uid="{00000000-0005-0000-0000-0000B4430000}"/>
    <cellStyle name="Normal 67 5 2" xfId="7475" xr:uid="{00000000-0005-0000-0000-0000B5430000}"/>
    <cellStyle name="Normal 67 5 3" xfId="7476" xr:uid="{00000000-0005-0000-0000-0000B6430000}"/>
    <cellStyle name="Normal 67 6" xfId="7477" xr:uid="{00000000-0005-0000-0000-0000B7430000}"/>
    <cellStyle name="Normal 67 6 2" xfId="7478" xr:uid="{00000000-0005-0000-0000-0000B8430000}"/>
    <cellStyle name="Normal 67 6 3" xfId="7479" xr:uid="{00000000-0005-0000-0000-0000B9430000}"/>
    <cellStyle name="Normal 67 7" xfId="7480" xr:uid="{00000000-0005-0000-0000-0000BA430000}"/>
    <cellStyle name="Normal 67 7 2" xfId="7481" xr:uid="{00000000-0005-0000-0000-0000BB430000}"/>
    <cellStyle name="Normal 67 7 3" xfId="7482" xr:uid="{00000000-0005-0000-0000-0000BC430000}"/>
    <cellStyle name="Normal 67 8" xfId="7483" xr:uid="{00000000-0005-0000-0000-0000BD430000}"/>
    <cellStyle name="Normal 67 9" xfId="7484" xr:uid="{00000000-0005-0000-0000-0000BE430000}"/>
    <cellStyle name="Normal 67_ตามหนี้" xfId="7485" xr:uid="{00000000-0005-0000-0000-0000BF430000}"/>
    <cellStyle name="Normal 68" xfId="1635" xr:uid="{00000000-0005-0000-0000-0000C0430000}"/>
    <cellStyle name="Normal 68 2" xfId="7486" xr:uid="{00000000-0005-0000-0000-0000C1430000}"/>
    <cellStyle name="Normal 68 2 2" xfId="15831" xr:uid="{00000000-0005-0000-0000-0000C2430000}"/>
    <cellStyle name="Normal 68 2 3" xfId="15832" xr:uid="{00000000-0005-0000-0000-0000C3430000}"/>
    <cellStyle name="Normal 68 2 4" xfId="15833" xr:uid="{00000000-0005-0000-0000-0000C4430000}"/>
    <cellStyle name="Normal 68 2 5" xfId="15834" xr:uid="{00000000-0005-0000-0000-0000C5430000}"/>
    <cellStyle name="Normal 68 3" xfId="7487" xr:uid="{00000000-0005-0000-0000-0000C6430000}"/>
    <cellStyle name="Normal 68 3 2" xfId="15835" xr:uid="{00000000-0005-0000-0000-0000C7430000}"/>
    <cellStyle name="Normal 68 3 3" xfId="15836" xr:uid="{00000000-0005-0000-0000-0000C8430000}"/>
    <cellStyle name="Normal 68 3 4" xfId="15837" xr:uid="{00000000-0005-0000-0000-0000C9430000}"/>
    <cellStyle name="Normal 68 3 5" xfId="15838" xr:uid="{00000000-0005-0000-0000-0000CA430000}"/>
    <cellStyle name="Normal 68 4" xfId="7488" xr:uid="{00000000-0005-0000-0000-0000CB430000}"/>
    <cellStyle name="Normal 68 4 2" xfId="15839" xr:uid="{00000000-0005-0000-0000-0000CC430000}"/>
    <cellStyle name="Normal 68 4 3" xfId="15840" xr:uid="{00000000-0005-0000-0000-0000CD430000}"/>
    <cellStyle name="Normal 68 4 4" xfId="15841" xr:uid="{00000000-0005-0000-0000-0000CE430000}"/>
    <cellStyle name="Normal 68 4 5" xfId="15842" xr:uid="{00000000-0005-0000-0000-0000CF430000}"/>
    <cellStyle name="Normal 68 5" xfId="15843" xr:uid="{00000000-0005-0000-0000-0000D0430000}"/>
    <cellStyle name="Normal 69" xfId="1636" xr:uid="{00000000-0005-0000-0000-0000D1430000}"/>
    <cellStyle name="Normal 69 10" xfId="7489" xr:uid="{00000000-0005-0000-0000-0000D2430000}"/>
    <cellStyle name="Normal 69 11" xfId="22202" xr:uid="{00000000-0005-0000-0000-0000D3430000}"/>
    <cellStyle name="Normal 69 12" xfId="22203" xr:uid="{00000000-0005-0000-0000-0000D4430000}"/>
    <cellStyle name="Normal 69 13" xfId="22204" xr:uid="{00000000-0005-0000-0000-0000D5430000}"/>
    <cellStyle name="Normal 69 14" xfId="22205" xr:uid="{00000000-0005-0000-0000-0000D6430000}"/>
    <cellStyle name="Normal 69 15" xfId="22206" xr:uid="{00000000-0005-0000-0000-0000D7430000}"/>
    <cellStyle name="Normal 69 16" xfId="22207" xr:uid="{00000000-0005-0000-0000-0000D8430000}"/>
    <cellStyle name="Normal 69 2" xfId="7490" xr:uid="{00000000-0005-0000-0000-0000D9430000}"/>
    <cellStyle name="Normal 69 2 2" xfId="7491" xr:uid="{00000000-0005-0000-0000-0000DA430000}"/>
    <cellStyle name="Normal 69 2 2 2" xfId="7492" xr:uid="{00000000-0005-0000-0000-0000DB430000}"/>
    <cellStyle name="Normal 69 2 2 2 2" xfId="7493" xr:uid="{00000000-0005-0000-0000-0000DC430000}"/>
    <cellStyle name="Normal 69 2 2 2 3" xfId="7494" xr:uid="{00000000-0005-0000-0000-0000DD430000}"/>
    <cellStyle name="Normal 69 2 2 3" xfId="7495" xr:uid="{00000000-0005-0000-0000-0000DE430000}"/>
    <cellStyle name="Normal 69 2 2 3 2" xfId="7496" xr:uid="{00000000-0005-0000-0000-0000DF430000}"/>
    <cellStyle name="Normal 69 2 2 3 3" xfId="7497" xr:uid="{00000000-0005-0000-0000-0000E0430000}"/>
    <cellStyle name="Normal 69 2 2 4" xfId="7498" xr:uid="{00000000-0005-0000-0000-0000E1430000}"/>
    <cellStyle name="Normal 69 2 2 4 2" xfId="7499" xr:uid="{00000000-0005-0000-0000-0000E2430000}"/>
    <cellStyle name="Normal 69 2 2 4 3" xfId="7500" xr:uid="{00000000-0005-0000-0000-0000E3430000}"/>
    <cellStyle name="Normal 69 2 2 5" xfId="7501" xr:uid="{00000000-0005-0000-0000-0000E4430000}"/>
    <cellStyle name="Normal 69 2 2 6" xfId="7502" xr:uid="{00000000-0005-0000-0000-0000E5430000}"/>
    <cellStyle name="Normal 69 2 2 7" xfId="7503" xr:uid="{00000000-0005-0000-0000-0000E6430000}"/>
    <cellStyle name="Normal 69 2 3" xfId="7504" xr:uid="{00000000-0005-0000-0000-0000E7430000}"/>
    <cellStyle name="Normal 69 2 3 2" xfId="7505" xr:uid="{00000000-0005-0000-0000-0000E8430000}"/>
    <cellStyle name="Normal 69 2 3 3" xfId="7506" xr:uid="{00000000-0005-0000-0000-0000E9430000}"/>
    <cellStyle name="Normal 69 2 4" xfId="7507" xr:uid="{00000000-0005-0000-0000-0000EA430000}"/>
    <cellStyle name="Normal 69 2 4 2" xfId="7508" xr:uid="{00000000-0005-0000-0000-0000EB430000}"/>
    <cellStyle name="Normal 69 2 4 3" xfId="7509" xr:uid="{00000000-0005-0000-0000-0000EC430000}"/>
    <cellStyle name="Normal 69 2 5" xfId="7510" xr:uid="{00000000-0005-0000-0000-0000ED430000}"/>
    <cellStyle name="Normal 69 2 5 2" xfId="7511" xr:uid="{00000000-0005-0000-0000-0000EE430000}"/>
    <cellStyle name="Normal 69 2 5 3" xfId="7512" xr:uid="{00000000-0005-0000-0000-0000EF430000}"/>
    <cellStyle name="Normal 69 2 6" xfId="7513" xr:uid="{00000000-0005-0000-0000-0000F0430000}"/>
    <cellStyle name="Normal 69 2 7" xfId="7514" xr:uid="{00000000-0005-0000-0000-0000F1430000}"/>
    <cellStyle name="Normal 69 2 8" xfId="7515" xr:uid="{00000000-0005-0000-0000-0000F2430000}"/>
    <cellStyle name="Normal 69 3" xfId="7516" xr:uid="{00000000-0005-0000-0000-0000F3430000}"/>
    <cellStyle name="Normal 69 3 2" xfId="7517" xr:uid="{00000000-0005-0000-0000-0000F4430000}"/>
    <cellStyle name="Normal 69 3 2 2" xfId="7518" xr:uid="{00000000-0005-0000-0000-0000F5430000}"/>
    <cellStyle name="Normal 69 3 2 3" xfId="7519" xr:uid="{00000000-0005-0000-0000-0000F6430000}"/>
    <cellStyle name="Normal 69 3 3" xfId="7520" xr:uid="{00000000-0005-0000-0000-0000F7430000}"/>
    <cellStyle name="Normal 69 3 3 2" xfId="7521" xr:uid="{00000000-0005-0000-0000-0000F8430000}"/>
    <cellStyle name="Normal 69 3 3 3" xfId="7522" xr:uid="{00000000-0005-0000-0000-0000F9430000}"/>
    <cellStyle name="Normal 69 3 4" xfId="7523" xr:uid="{00000000-0005-0000-0000-0000FA430000}"/>
    <cellStyle name="Normal 69 3 4 2" xfId="7524" xr:uid="{00000000-0005-0000-0000-0000FB430000}"/>
    <cellStyle name="Normal 69 3 4 3" xfId="7525" xr:uid="{00000000-0005-0000-0000-0000FC430000}"/>
    <cellStyle name="Normal 69 3 5" xfId="7526" xr:uid="{00000000-0005-0000-0000-0000FD430000}"/>
    <cellStyle name="Normal 69 3 6" xfId="7527" xr:uid="{00000000-0005-0000-0000-0000FE430000}"/>
    <cellStyle name="Normal 69 3 7" xfId="7528" xr:uid="{00000000-0005-0000-0000-0000FF430000}"/>
    <cellStyle name="Normal 69 4" xfId="7529" xr:uid="{00000000-0005-0000-0000-000000440000}"/>
    <cellStyle name="Normal 69 4 2" xfId="7530" xr:uid="{00000000-0005-0000-0000-000001440000}"/>
    <cellStyle name="Normal 69 4 3" xfId="7531" xr:uid="{00000000-0005-0000-0000-000002440000}"/>
    <cellStyle name="Normal 69 5" xfId="7532" xr:uid="{00000000-0005-0000-0000-000003440000}"/>
    <cellStyle name="Normal 69 5 2" xfId="7533" xr:uid="{00000000-0005-0000-0000-000004440000}"/>
    <cellStyle name="Normal 69 5 3" xfId="7534" xr:uid="{00000000-0005-0000-0000-000005440000}"/>
    <cellStyle name="Normal 69 6" xfId="7535" xr:uid="{00000000-0005-0000-0000-000006440000}"/>
    <cellStyle name="Normal 69 6 2" xfId="7536" xr:uid="{00000000-0005-0000-0000-000007440000}"/>
    <cellStyle name="Normal 69 6 3" xfId="7537" xr:uid="{00000000-0005-0000-0000-000008440000}"/>
    <cellStyle name="Normal 69 7" xfId="7538" xr:uid="{00000000-0005-0000-0000-000009440000}"/>
    <cellStyle name="Normal 69 7 2" xfId="7539" xr:uid="{00000000-0005-0000-0000-00000A440000}"/>
    <cellStyle name="Normal 69 7 3" xfId="7540" xr:uid="{00000000-0005-0000-0000-00000B440000}"/>
    <cellStyle name="Normal 69 8" xfId="7541" xr:uid="{00000000-0005-0000-0000-00000C440000}"/>
    <cellStyle name="Normal 69 9" xfId="7542" xr:uid="{00000000-0005-0000-0000-00000D440000}"/>
    <cellStyle name="Normal 69_ตามหนี้" xfId="7543" xr:uid="{00000000-0005-0000-0000-00000E440000}"/>
    <cellStyle name="Normal 7" xfId="1637" xr:uid="{00000000-0005-0000-0000-00000F440000}"/>
    <cellStyle name="Normal 7 10" xfId="15844" xr:uid="{00000000-0005-0000-0000-000010440000}"/>
    <cellStyle name="Normal 7 11" xfId="22208" xr:uid="{00000000-0005-0000-0000-000011440000}"/>
    <cellStyle name="Normal 7 12" xfId="22209" xr:uid="{00000000-0005-0000-0000-000012440000}"/>
    <cellStyle name="Normal 7 13" xfId="22210" xr:uid="{00000000-0005-0000-0000-000013440000}"/>
    <cellStyle name="Normal 7 2" xfId="1638" xr:uid="{00000000-0005-0000-0000-000014440000}"/>
    <cellStyle name="Normal 7 2 2" xfId="1639" xr:uid="{00000000-0005-0000-0000-000015440000}"/>
    <cellStyle name="Normal 7 2 2 2" xfId="10286" xr:uid="{00000000-0005-0000-0000-000016440000}"/>
    <cellStyle name="Normal 7 2 2 2 2" xfId="22211" xr:uid="{00000000-0005-0000-0000-000017440000}"/>
    <cellStyle name="Normal 7 2 2 2 3" xfId="22212" xr:uid="{00000000-0005-0000-0000-000018440000}"/>
    <cellStyle name="Normal 7 2 2 2 4" xfId="22213" xr:uid="{00000000-0005-0000-0000-000019440000}"/>
    <cellStyle name="Normal 7 2 2 3" xfId="10287" xr:uid="{00000000-0005-0000-0000-00001A440000}"/>
    <cellStyle name="Normal 7 2 2 3 2" xfId="22214" xr:uid="{00000000-0005-0000-0000-00001B440000}"/>
    <cellStyle name="Normal 7 2 2 4" xfId="10288" xr:uid="{00000000-0005-0000-0000-00001C440000}"/>
    <cellStyle name="Normal 7 2 2 4 2" xfId="22215" xr:uid="{00000000-0005-0000-0000-00001D440000}"/>
    <cellStyle name="Normal 7 2 2 5" xfId="10289" xr:uid="{00000000-0005-0000-0000-00001E440000}"/>
    <cellStyle name="Normal 7 2 2 5 2" xfId="22216" xr:uid="{00000000-0005-0000-0000-00001F440000}"/>
    <cellStyle name="Normal 7 2 2 6" xfId="15845" xr:uid="{00000000-0005-0000-0000-000020440000}"/>
    <cellStyle name="Normal 7 2 2 7" xfId="22217" xr:uid="{00000000-0005-0000-0000-000021440000}"/>
    <cellStyle name="Normal 7 2 2 8" xfId="22218" xr:uid="{00000000-0005-0000-0000-000022440000}"/>
    <cellStyle name="Normal 7 2 3" xfId="7544" xr:uid="{00000000-0005-0000-0000-000023440000}"/>
    <cellStyle name="Normal 7 2 3 2" xfId="15846" xr:uid="{00000000-0005-0000-0000-000024440000}"/>
    <cellStyle name="Normal 7 2 4" xfId="7545" xr:uid="{00000000-0005-0000-0000-000025440000}"/>
    <cellStyle name="Normal 7 2 4 2" xfId="15847" xr:uid="{00000000-0005-0000-0000-000026440000}"/>
    <cellStyle name="Normal 7 2 5" xfId="7546" xr:uid="{00000000-0005-0000-0000-000027440000}"/>
    <cellStyle name="Normal 7 2 5 2" xfId="15848" xr:uid="{00000000-0005-0000-0000-000028440000}"/>
    <cellStyle name="Normal 7 2 6" xfId="15849" xr:uid="{00000000-0005-0000-0000-000029440000}"/>
    <cellStyle name="Normal 7 2 7" xfId="15850" xr:uid="{00000000-0005-0000-0000-00002A440000}"/>
    <cellStyle name="Normal 7 2 8" xfId="22219" xr:uid="{00000000-0005-0000-0000-00002B440000}"/>
    <cellStyle name="Normal 7 2_Sheet2" xfId="10290" xr:uid="{00000000-0005-0000-0000-00002C440000}"/>
    <cellStyle name="Normal 7 3" xfId="1640" xr:uid="{00000000-0005-0000-0000-00002D440000}"/>
    <cellStyle name="Normal 7 3 2" xfId="10291" xr:uid="{00000000-0005-0000-0000-00002E440000}"/>
    <cellStyle name="Normal 7 3 2 2" xfId="15851" xr:uid="{00000000-0005-0000-0000-00002F440000}"/>
    <cellStyle name="Normal 7 3 2 3" xfId="15852" xr:uid="{00000000-0005-0000-0000-000030440000}"/>
    <cellStyle name="Normal 7 3 2 4" xfId="15853" xr:uid="{00000000-0005-0000-0000-000031440000}"/>
    <cellStyle name="Normal 7 3 2 5" xfId="22220" xr:uid="{00000000-0005-0000-0000-000032440000}"/>
    <cellStyle name="Normal 7 3 2 6" xfId="22221" xr:uid="{00000000-0005-0000-0000-000033440000}"/>
    <cellStyle name="Normal 7 3 2 7" xfId="22222" xr:uid="{00000000-0005-0000-0000-000034440000}"/>
    <cellStyle name="Normal 7 3 2 8" xfId="22223" xr:uid="{00000000-0005-0000-0000-000035440000}"/>
    <cellStyle name="Normal 7 3 3" xfId="10292" xr:uid="{00000000-0005-0000-0000-000036440000}"/>
    <cellStyle name="Normal 7 3 3 2" xfId="22224" xr:uid="{00000000-0005-0000-0000-000037440000}"/>
    <cellStyle name="Normal 7 3 3 3" xfId="22225" xr:uid="{00000000-0005-0000-0000-000038440000}"/>
    <cellStyle name="Normal 7 3 3 4" xfId="22226" xr:uid="{00000000-0005-0000-0000-000039440000}"/>
    <cellStyle name="Normal 7 3 4" xfId="10293" xr:uid="{00000000-0005-0000-0000-00003A440000}"/>
    <cellStyle name="Normal 7 3 4 2" xfId="22227" xr:uid="{00000000-0005-0000-0000-00003B440000}"/>
    <cellStyle name="Normal 7 3 4 3" xfId="22228" xr:uid="{00000000-0005-0000-0000-00003C440000}"/>
    <cellStyle name="Normal 7 3 4 4" xfId="22229" xr:uid="{00000000-0005-0000-0000-00003D440000}"/>
    <cellStyle name="Normal 7 3 5" xfId="10294" xr:uid="{00000000-0005-0000-0000-00003E440000}"/>
    <cellStyle name="Normal 7 3 5 2" xfId="22230" xr:uid="{00000000-0005-0000-0000-00003F440000}"/>
    <cellStyle name="Normal 7 3 6" xfId="15854" xr:uid="{00000000-0005-0000-0000-000040440000}"/>
    <cellStyle name="Normal 7 3 7" xfId="22231" xr:uid="{00000000-0005-0000-0000-000041440000}"/>
    <cellStyle name="Normal 7 3 8" xfId="22232" xr:uid="{00000000-0005-0000-0000-000042440000}"/>
    <cellStyle name="Normal 7 4" xfId="1641" xr:uid="{00000000-0005-0000-0000-000043440000}"/>
    <cellStyle name="Normal 7 4 10" xfId="22233" xr:uid="{00000000-0005-0000-0000-000044440000}"/>
    <cellStyle name="Normal 7 4 2" xfId="15855" xr:uid="{00000000-0005-0000-0000-000045440000}"/>
    <cellStyle name="Normal 7 4 2 2" xfId="15856" xr:uid="{00000000-0005-0000-0000-000046440000}"/>
    <cellStyle name="Normal 7 4 2 3" xfId="15857" xr:uid="{00000000-0005-0000-0000-000047440000}"/>
    <cellStyle name="Normal 7 4 2 4" xfId="15858" xr:uid="{00000000-0005-0000-0000-000048440000}"/>
    <cellStyle name="Normal 7 4 3" xfId="15859" xr:uid="{00000000-0005-0000-0000-000049440000}"/>
    <cellStyle name="Normal 7 4 4" xfId="15860" xr:uid="{00000000-0005-0000-0000-00004A440000}"/>
    <cellStyle name="Normal 7 4 5" xfId="15861" xr:uid="{00000000-0005-0000-0000-00004B440000}"/>
    <cellStyle name="Normal 7 4 6" xfId="15862" xr:uid="{00000000-0005-0000-0000-00004C440000}"/>
    <cellStyle name="Normal 7 4 7" xfId="22234" xr:uid="{00000000-0005-0000-0000-00004D440000}"/>
    <cellStyle name="Normal 7 4 8" xfId="22235" xr:uid="{00000000-0005-0000-0000-00004E440000}"/>
    <cellStyle name="Normal 7 4 9" xfId="22236" xr:uid="{00000000-0005-0000-0000-00004F440000}"/>
    <cellStyle name="Normal 7 5" xfId="1642" xr:uid="{00000000-0005-0000-0000-000050440000}"/>
    <cellStyle name="Normal 7 5 2" xfId="15863" xr:uid="{00000000-0005-0000-0000-000051440000}"/>
    <cellStyle name="Normal 7 5 3" xfId="22237" xr:uid="{00000000-0005-0000-0000-000052440000}"/>
    <cellStyle name="Normal 7 5 4" xfId="22238" xr:uid="{00000000-0005-0000-0000-000053440000}"/>
    <cellStyle name="Normal 7 6" xfId="7547" xr:uid="{00000000-0005-0000-0000-000054440000}"/>
    <cellStyle name="Normal 7 6 2" xfId="15864" xr:uid="{00000000-0005-0000-0000-000055440000}"/>
    <cellStyle name="Normal 7 6 2 2" xfId="15865" xr:uid="{00000000-0005-0000-0000-000056440000}"/>
    <cellStyle name="Normal 7 6 2 3" xfId="15866" xr:uid="{00000000-0005-0000-0000-000057440000}"/>
    <cellStyle name="Normal 7 6 2 4" xfId="15867" xr:uid="{00000000-0005-0000-0000-000058440000}"/>
    <cellStyle name="Normal 7 6 2 5" xfId="15868" xr:uid="{00000000-0005-0000-0000-000059440000}"/>
    <cellStyle name="Normal 7 6 3" xfId="15869" xr:uid="{00000000-0005-0000-0000-00005A440000}"/>
    <cellStyle name="Normal 7 6 4" xfId="15870" xr:uid="{00000000-0005-0000-0000-00005B440000}"/>
    <cellStyle name="Normal 7 7" xfId="7548" xr:uid="{00000000-0005-0000-0000-00005C440000}"/>
    <cellStyle name="Normal 7 7 2" xfId="15871" xr:uid="{00000000-0005-0000-0000-00005D440000}"/>
    <cellStyle name="Normal 7 8" xfId="15872" xr:uid="{00000000-0005-0000-0000-00005E440000}"/>
    <cellStyle name="Normal 7 9" xfId="15873" xr:uid="{00000000-0005-0000-0000-00005F440000}"/>
    <cellStyle name="Normal 7_รายงานการติดตามลูกหนี้ พ.ค.54 สำนักงานเขต 1" xfId="7549" xr:uid="{00000000-0005-0000-0000-000060440000}"/>
    <cellStyle name="Normal 70" xfId="1643" xr:uid="{00000000-0005-0000-0000-000061440000}"/>
    <cellStyle name="Normal 70 10" xfId="7550" xr:uid="{00000000-0005-0000-0000-000062440000}"/>
    <cellStyle name="Normal 70 11" xfId="22239" xr:uid="{00000000-0005-0000-0000-000063440000}"/>
    <cellStyle name="Normal 70 12" xfId="22240" xr:uid="{00000000-0005-0000-0000-000064440000}"/>
    <cellStyle name="Normal 70 13" xfId="22241" xr:uid="{00000000-0005-0000-0000-000065440000}"/>
    <cellStyle name="Normal 70 14" xfId="22242" xr:uid="{00000000-0005-0000-0000-000066440000}"/>
    <cellStyle name="Normal 70 15" xfId="22243" xr:uid="{00000000-0005-0000-0000-000067440000}"/>
    <cellStyle name="Normal 70 16" xfId="22244" xr:uid="{00000000-0005-0000-0000-000068440000}"/>
    <cellStyle name="Normal 70 2" xfId="7551" xr:uid="{00000000-0005-0000-0000-000069440000}"/>
    <cellStyle name="Normal 70 2 2" xfId="7552" xr:uid="{00000000-0005-0000-0000-00006A440000}"/>
    <cellStyle name="Normal 70 2 2 2" xfId="7553" xr:uid="{00000000-0005-0000-0000-00006B440000}"/>
    <cellStyle name="Normal 70 2 2 2 2" xfId="7554" xr:uid="{00000000-0005-0000-0000-00006C440000}"/>
    <cellStyle name="Normal 70 2 2 2 3" xfId="7555" xr:uid="{00000000-0005-0000-0000-00006D440000}"/>
    <cellStyle name="Normal 70 2 2 3" xfId="7556" xr:uid="{00000000-0005-0000-0000-00006E440000}"/>
    <cellStyle name="Normal 70 2 2 3 2" xfId="7557" xr:uid="{00000000-0005-0000-0000-00006F440000}"/>
    <cellStyle name="Normal 70 2 2 3 3" xfId="7558" xr:uid="{00000000-0005-0000-0000-000070440000}"/>
    <cellStyle name="Normal 70 2 2 4" xfId="7559" xr:uid="{00000000-0005-0000-0000-000071440000}"/>
    <cellStyle name="Normal 70 2 2 4 2" xfId="7560" xr:uid="{00000000-0005-0000-0000-000072440000}"/>
    <cellStyle name="Normal 70 2 2 4 3" xfId="7561" xr:uid="{00000000-0005-0000-0000-000073440000}"/>
    <cellStyle name="Normal 70 2 2 5" xfId="7562" xr:uid="{00000000-0005-0000-0000-000074440000}"/>
    <cellStyle name="Normal 70 2 2 6" xfId="7563" xr:uid="{00000000-0005-0000-0000-000075440000}"/>
    <cellStyle name="Normal 70 2 2 7" xfId="7564" xr:uid="{00000000-0005-0000-0000-000076440000}"/>
    <cellStyle name="Normal 70 2 3" xfId="7565" xr:uid="{00000000-0005-0000-0000-000077440000}"/>
    <cellStyle name="Normal 70 2 3 2" xfId="7566" xr:uid="{00000000-0005-0000-0000-000078440000}"/>
    <cellStyle name="Normal 70 2 3 3" xfId="7567" xr:uid="{00000000-0005-0000-0000-000079440000}"/>
    <cellStyle name="Normal 70 2 4" xfId="7568" xr:uid="{00000000-0005-0000-0000-00007A440000}"/>
    <cellStyle name="Normal 70 2 4 2" xfId="7569" xr:uid="{00000000-0005-0000-0000-00007B440000}"/>
    <cellStyle name="Normal 70 2 4 3" xfId="7570" xr:uid="{00000000-0005-0000-0000-00007C440000}"/>
    <cellStyle name="Normal 70 2 5" xfId="7571" xr:uid="{00000000-0005-0000-0000-00007D440000}"/>
    <cellStyle name="Normal 70 2 5 2" xfId="7572" xr:uid="{00000000-0005-0000-0000-00007E440000}"/>
    <cellStyle name="Normal 70 2 5 3" xfId="7573" xr:uid="{00000000-0005-0000-0000-00007F440000}"/>
    <cellStyle name="Normal 70 2 6" xfId="7574" xr:uid="{00000000-0005-0000-0000-000080440000}"/>
    <cellStyle name="Normal 70 2 7" xfId="7575" xr:uid="{00000000-0005-0000-0000-000081440000}"/>
    <cellStyle name="Normal 70 2 8" xfId="7576" xr:uid="{00000000-0005-0000-0000-000082440000}"/>
    <cellStyle name="Normal 70 3" xfId="7577" xr:uid="{00000000-0005-0000-0000-000083440000}"/>
    <cellStyle name="Normal 70 3 2" xfId="7578" xr:uid="{00000000-0005-0000-0000-000084440000}"/>
    <cellStyle name="Normal 70 3 2 2" xfId="7579" xr:uid="{00000000-0005-0000-0000-000085440000}"/>
    <cellStyle name="Normal 70 3 2 3" xfId="7580" xr:uid="{00000000-0005-0000-0000-000086440000}"/>
    <cellStyle name="Normal 70 3 3" xfId="7581" xr:uid="{00000000-0005-0000-0000-000087440000}"/>
    <cellStyle name="Normal 70 3 3 2" xfId="7582" xr:uid="{00000000-0005-0000-0000-000088440000}"/>
    <cellStyle name="Normal 70 3 3 3" xfId="7583" xr:uid="{00000000-0005-0000-0000-000089440000}"/>
    <cellStyle name="Normal 70 3 4" xfId="7584" xr:uid="{00000000-0005-0000-0000-00008A440000}"/>
    <cellStyle name="Normal 70 3 4 2" xfId="7585" xr:uid="{00000000-0005-0000-0000-00008B440000}"/>
    <cellStyle name="Normal 70 3 4 3" xfId="7586" xr:uid="{00000000-0005-0000-0000-00008C440000}"/>
    <cellStyle name="Normal 70 3 5" xfId="7587" xr:uid="{00000000-0005-0000-0000-00008D440000}"/>
    <cellStyle name="Normal 70 3 6" xfId="7588" xr:uid="{00000000-0005-0000-0000-00008E440000}"/>
    <cellStyle name="Normal 70 3 7" xfId="7589" xr:uid="{00000000-0005-0000-0000-00008F440000}"/>
    <cellStyle name="Normal 70 4" xfId="7590" xr:uid="{00000000-0005-0000-0000-000090440000}"/>
    <cellStyle name="Normal 70 4 2" xfId="7591" xr:uid="{00000000-0005-0000-0000-000091440000}"/>
    <cellStyle name="Normal 70 4 3" xfId="7592" xr:uid="{00000000-0005-0000-0000-000092440000}"/>
    <cellStyle name="Normal 70 5" xfId="7593" xr:uid="{00000000-0005-0000-0000-000093440000}"/>
    <cellStyle name="Normal 70 5 2" xfId="7594" xr:uid="{00000000-0005-0000-0000-000094440000}"/>
    <cellStyle name="Normal 70 5 3" xfId="7595" xr:uid="{00000000-0005-0000-0000-000095440000}"/>
    <cellStyle name="Normal 70 6" xfId="7596" xr:uid="{00000000-0005-0000-0000-000096440000}"/>
    <cellStyle name="Normal 70 6 2" xfId="7597" xr:uid="{00000000-0005-0000-0000-000097440000}"/>
    <cellStyle name="Normal 70 6 3" xfId="7598" xr:uid="{00000000-0005-0000-0000-000098440000}"/>
    <cellStyle name="Normal 70 7" xfId="7599" xr:uid="{00000000-0005-0000-0000-000099440000}"/>
    <cellStyle name="Normal 70 7 2" xfId="7600" xr:uid="{00000000-0005-0000-0000-00009A440000}"/>
    <cellStyle name="Normal 70 7 3" xfId="7601" xr:uid="{00000000-0005-0000-0000-00009B440000}"/>
    <cellStyle name="Normal 70 8" xfId="7602" xr:uid="{00000000-0005-0000-0000-00009C440000}"/>
    <cellStyle name="Normal 70 9" xfId="7603" xr:uid="{00000000-0005-0000-0000-00009D440000}"/>
    <cellStyle name="Normal 70_ตามหนี้" xfId="7604" xr:uid="{00000000-0005-0000-0000-00009E440000}"/>
    <cellStyle name="Normal 71" xfId="1644" xr:uid="{00000000-0005-0000-0000-00009F440000}"/>
    <cellStyle name="Normal 71 10" xfId="7605" xr:uid="{00000000-0005-0000-0000-0000A0440000}"/>
    <cellStyle name="Normal 71 11" xfId="22245" xr:uid="{00000000-0005-0000-0000-0000A1440000}"/>
    <cellStyle name="Normal 71 12" xfId="22246" xr:uid="{00000000-0005-0000-0000-0000A2440000}"/>
    <cellStyle name="Normal 71 13" xfId="22247" xr:uid="{00000000-0005-0000-0000-0000A3440000}"/>
    <cellStyle name="Normal 71 14" xfId="22248" xr:uid="{00000000-0005-0000-0000-0000A4440000}"/>
    <cellStyle name="Normal 71 15" xfId="22249" xr:uid="{00000000-0005-0000-0000-0000A5440000}"/>
    <cellStyle name="Normal 71 16" xfId="22250" xr:uid="{00000000-0005-0000-0000-0000A6440000}"/>
    <cellStyle name="Normal 71 2" xfId="7606" xr:uid="{00000000-0005-0000-0000-0000A7440000}"/>
    <cellStyle name="Normal 71 2 2" xfId="7607" xr:uid="{00000000-0005-0000-0000-0000A8440000}"/>
    <cellStyle name="Normal 71 2 2 2" xfId="7608" xr:uid="{00000000-0005-0000-0000-0000A9440000}"/>
    <cellStyle name="Normal 71 2 2 2 2" xfId="7609" xr:uid="{00000000-0005-0000-0000-0000AA440000}"/>
    <cellStyle name="Normal 71 2 2 2 3" xfId="7610" xr:uid="{00000000-0005-0000-0000-0000AB440000}"/>
    <cellStyle name="Normal 71 2 2 3" xfId="7611" xr:uid="{00000000-0005-0000-0000-0000AC440000}"/>
    <cellStyle name="Normal 71 2 2 3 2" xfId="7612" xr:uid="{00000000-0005-0000-0000-0000AD440000}"/>
    <cellStyle name="Normal 71 2 2 3 3" xfId="7613" xr:uid="{00000000-0005-0000-0000-0000AE440000}"/>
    <cellStyle name="Normal 71 2 2 4" xfId="7614" xr:uid="{00000000-0005-0000-0000-0000AF440000}"/>
    <cellStyle name="Normal 71 2 2 4 2" xfId="7615" xr:uid="{00000000-0005-0000-0000-0000B0440000}"/>
    <cellStyle name="Normal 71 2 2 4 3" xfId="7616" xr:uid="{00000000-0005-0000-0000-0000B1440000}"/>
    <cellStyle name="Normal 71 2 2 5" xfId="7617" xr:uid="{00000000-0005-0000-0000-0000B2440000}"/>
    <cellStyle name="Normal 71 2 2 6" xfId="7618" xr:uid="{00000000-0005-0000-0000-0000B3440000}"/>
    <cellStyle name="Normal 71 2 2 7" xfId="7619" xr:uid="{00000000-0005-0000-0000-0000B4440000}"/>
    <cellStyle name="Normal 71 2 3" xfId="7620" xr:uid="{00000000-0005-0000-0000-0000B5440000}"/>
    <cellStyle name="Normal 71 2 3 2" xfId="7621" xr:uid="{00000000-0005-0000-0000-0000B6440000}"/>
    <cellStyle name="Normal 71 2 3 3" xfId="7622" xr:uid="{00000000-0005-0000-0000-0000B7440000}"/>
    <cellStyle name="Normal 71 2 4" xfId="7623" xr:uid="{00000000-0005-0000-0000-0000B8440000}"/>
    <cellStyle name="Normal 71 2 4 2" xfId="7624" xr:uid="{00000000-0005-0000-0000-0000B9440000}"/>
    <cellStyle name="Normal 71 2 4 3" xfId="7625" xr:uid="{00000000-0005-0000-0000-0000BA440000}"/>
    <cellStyle name="Normal 71 2 5" xfId="7626" xr:uid="{00000000-0005-0000-0000-0000BB440000}"/>
    <cellStyle name="Normal 71 2 5 2" xfId="7627" xr:uid="{00000000-0005-0000-0000-0000BC440000}"/>
    <cellStyle name="Normal 71 2 5 3" xfId="7628" xr:uid="{00000000-0005-0000-0000-0000BD440000}"/>
    <cellStyle name="Normal 71 2 6" xfId="7629" xr:uid="{00000000-0005-0000-0000-0000BE440000}"/>
    <cellStyle name="Normal 71 2 7" xfId="7630" xr:uid="{00000000-0005-0000-0000-0000BF440000}"/>
    <cellStyle name="Normal 71 2 8" xfId="7631" xr:uid="{00000000-0005-0000-0000-0000C0440000}"/>
    <cellStyle name="Normal 71 3" xfId="7632" xr:uid="{00000000-0005-0000-0000-0000C1440000}"/>
    <cellStyle name="Normal 71 3 2" xfId="7633" xr:uid="{00000000-0005-0000-0000-0000C2440000}"/>
    <cellStyle name="Normal 71 3 2 2" xfId="7634" xr:uid="{00000000-0005-0000-0000-0000C3440000}"/>
    <cellStyle name="Normal 71 3 2 3" xfId="7635" xr:uid="{00000000-0005-0000-0000-0000C4440000}"/>
    <cellStyle name="Normal 71 3 3" xfId="7636" xr:uid="{00000000-0005-0000-0000-0000C5440000}"/>
    <cellStyle name="Normal 71 3 3 2" xfId="7637" xr:uid="{00000000-0005-0000-0000-0000C6440000}"/>
    <cellStyle name="Normal 71 3 3 3" xfId="7638" xr:uid="{00000000-0005-0000-0000-0000C7440000}"/>
    <cellStyle name="Normal 71 3 4" xfId="7639" xr:uid="{00000000-0005-0000-0000-0000C8440000}"/>
    <cellStyle name="Normal 71 3 4 2" xfId="7640" xr:uid="{00000000-0005-0000-0000-0000C9440000}"/>
    <cellStyle name="Normal 71 3 4 3" xfId="7641" xr:uid="{00000000-0005-0000-0000-0000CA440000}"/>
    <cellStyle name="Normal 71 3 5" xfId="7642" xr:uid="{00000000-0005-0000-0000-0000CB440000}"/>
    <cellStyle name="Normal 71 3 6" xfId="7643" xr:uid="{00000000-0005-0000-0000-0000CC440000}"/>
    <cellStyle name="Normal 71 3 7" xfId="7644" xr:uid="{00000000-0005-0000-0000-0000CD440000}"/>
    <cellStyle name="Normal 71 4" xfId="7645" xr:uid="{00000000-0005-0000-0000-0000CE440000}"/>
    <cellStyle name="Normal 71 4 2" xfId="7646" xr:uid="{00000000-0005-0000-0000-0000CF440000}"/>
    <cellStyle name="Normal 71 4 3" xfId="7647" xr:uid="{00000000-0005-0000-0000-0000D0440000}"/>
    <cellStyle name="Normal 71 5" xfId="7648" xr:uid="{00000000-0005-0000-0000-0000D1440000}"/>
    <cellStyle name="Normal 71 5 2" xfId="7649" xr:uid="{00000000-0005-0000-0000-0000D2440000}"/>
    <cellStyle name="Normal 71 5 3" xfId="7650" xr:uid="{00000000-0005-0000-0000-0000D3440000}"/>
    <cellStyle name="Normal 71 6" xfId="7651" xr:uid="{00000000-0005-0000-0000-0000D4440000}"/>
    <cellStyle name="Normal 71 6 2" xfId="7652" xr:uid="{00000000-0005-0000-0000-0000D5440000}"/>
    <cellStyle name="Normal 71 6 3" xfId="7653" xr:uid="{00000000-0005-0000-0000-0000D6440000}"/>
    <cellStyle name="Normal 71 7" xfId="7654" xr:uid="{00000000-0005-0000-0000-0000D7440000}"/>
    <cellStyle name="Normal 71 7 2" xfId="7655" xr:uid="{00000000-0005-0000-0000-0000D8440000}"/>
    <cellStyle name="Normal 71 7 3" xfId="7656" xr:uid="{00000000-0005-0000-0000-0000D9440000}"/>
    <cellStyle name="Normal 71 8" xfId="7657" xr:uid="{00000000-0005-0000-0000-0000DA440000}"/>
    <cellStyle name="Normal 71 9" xfId="7658" xr:uid="{00000000-0005-0000-0000-0000DB440000}"/>
    <cellStyle name="Normal 71_ตามหนี้" xfId="7659" xr:uid="{00000000-0005-0000-0000-0000DC440000}"/>
    <cellStyle name="Normal 72" xfId="1645" xr:uid="{00000000-0005-0000-0000-0000DD440000}"/>
    <cellStyle name="Normal 72 10" xfId="7660" xr:uid="{00000000-0005-0000-0000-0000DE440000}"/>
    <cellStyle name="Normal 72 11" xfId="22251" xr:uid="{00000000-0005-0000-0000-0000DF440000}"/>
    <cellStyle name="Normal 72 12" xfId="22252" xr:uid="{00000000-0005-0000-0000-0000E0440000}"/>
    <cellStyle name="Normal 72 13" xfId="22253" xr:uid="{00000000-0005-0000-0000-0000E1440000}"/>
    <cellStyle name="Normal 72 14" xfId="22254" xr:uid="{00000000-0005-0000-0000-0000E2440000}"/>
    <cellStyle name="Normal 72 15" xfId="22255" xr:uid="{00000000-0005-0000-0000-0000E3440000}"/>
    <cellStyle name="Normal 72 16" xfId="22256" xr:uid="{00000000-0005-0000-0000-0000E4440000}"/>
    <cellStyle name="Normal 72 2" xfId="7661" xr:uid="{00000000-0005-0000-0000-0000E5440000}"/>
    <cellStyle name="Normal 72 2 2" xfId="7662" xr:uid="{00000000-0005-0000-0000-0000E6440000}"/>
    <cellStyle name="Normal 72 2 2 2" xfId="7663" xr:uid="{00000000-0005-0000-0000-0000E7440000}"/>
    <cellStyle name="Normal 72 2 2 2 2" xfId="7664" xr:uid="{00000000-0005-0000-0000-0000E8440000}"/>
    <cellStyle name="Normal 72 2 2 2 3" xfId="7665" xr:uid="{00000000-0005-0000-0000-0000E9440000}"/>
    <cellStyle name="Normal 72 2 2 3" xfId="7666" xr:uid="{00000000-0005-0000-0000-0000EA440000}"/>
    <cellStyle name="Normal 72 2 2 3 2" xfId="7667" xr:uid="{00000000-0005-0000-0000-0000EB440000}"/>
    <cellStyle name="Normal 72 2 2 3 3" xfId="7668" xr:uid="{00000000-0005-0000-0000-0000EC440000}"/>
    <cellStyle name="Normal 72 2 2 4" xfId="7669" xr:uid="{00000000-0005-0000-0000-0000ED440000}"/>
    <cellStyle name="Normal 72 2 2 4 2" xfId="7670" xr:uid="{00000000-0005-0000-0000-0000EE440000}"/>
    <cellStyle name="Normal 72 2 2 4 3" xfId="7671" xr:uid="{00000000-0005-0000-0000-0000EF440000}"/>
    <cellStyle name="Normal 72 2 2 5" xfId="7672" xr:uid="{00000000-0005-0000-0000-0000F0440000}"/>
    <cellStyle name="Normal 72 2 2 6" xfId="7673" xr:uid="{00000000-0005-0000-0000-0000F1440000}"/>
    <cellStyle name="Normal 72 2 2 7" xfId="7674" xr:uid="{00000000-0005-0000-0000-0000F2440000}"/>
    <cellStyle name="Normal 72 2 3" xfId="7675" xr:uid="{00000000-0005-0000-0000-0000F3440000}"/>
    <cellStyle name="Normal 72 2 3 2" xfId="7676" xr:uid="{00000000-0005-0000-0000-0000F4440000}"/>
    <cellStyle name="Normal 72 2 3 3" xfId="7677" xr:uid="{00000000-0005-0000-0000-0000F5440000}"/>
    <cellStyle name="Normal 72 2 4" xfId="7678" xr:uid="{00000000-0005-0000-0000-0000F6440000}"/>
    <cellStyle name="Normal 72 2 4 2" xfId="7679" xr:uid="{00000000-0005-0000-0000-0000F7440000}"/>
    <cellStyle name="Normal 72 2 4 3" xfId="7680" xr:uid="{00000000-0005-0000-0000-0000F8440000}"/>
    <cellStyle name="Normal 72 2 5" xfId="7681" xr:uid="{00000000-0005-0000-0000-0000F9440000}"/>
    <cellStyle name="Normal 72 2 5 2" xfId="7682" xr:uid="{00000000-0005-0000-0000-0000FA440000}"/>
    <cellStyle name="Normal 72 2 5 3" xfId="7683" xr:uid="{00000000-0005-0000-0000-0000FB440000}"/>
    <cellStyle name="Normal 72 2 6" xfId="7684" xr:uid="{00000000-0005-0000-0000-0000FC440000}"/>
    <cellStyle name="Normal 72 2 7" xfId="7685" xr:uid="{00000000-0005-0000-0000-0000FD440000}"/>
    <cellStyle name="Normal 72 2 8" xfId="7686" xr:uid="{00000000-0005-0000-0000-0000FE440000}"/>
    <cellStyle name="Normal 72 3" xfId="7687" xr:uid="{00000000-0005-0000-0000-0000FF440000}"/>
    <cellStyle name="Normal 72 3 2" xfId="7688" xr:uid="{00000000-0005-0000-0000-000000450000}"/>
    <cellStyle name="Normal 72 3 2 2" xfId="7689" xr:uid="{00000000-0005-0000-0000-000001450000}"/>
    <cellStyle name="Normal 72 3 2 3" xfId="7690" xr:uid="{00000000-0005-0000-0000-000002450000}"/>
    <cellStyle name="Normal 72 3 3" xfId="7691" xr:uid="{00000000-0005-0000-0000-000003450000}"/>
    <cellStyle name="Normal 72 3 3 2" xfId="7692" xr:uid="{00000000-0005-0000-0000-000004450000}"/>
    <cellStyle name="Normal 72 3 3 3" xfId="7693" xr:uid="{00000000-0005-0000-0000-000005450000}"/>
    <cellStyle name="Normal 72 3 4" xfId="7694" xr:uid="{00000000-0005-0000-0000-000006450000}"/>
    <cellStyle name="Normal 72 3 4 2" xfId="7695" xr:uid="{00000000-0005-0000-0000-000007450000}"/>
    <cellStyle name="Normal 72 3 4 3" xfId="7696" xr:uid="{00000000-0005-0000-0000-000008450000}"/>
    <cellStyle name="Normal 72 3 5" xfId="7697" xr:uid="{00000000-0005-0000-0000-000009450000}"/>
    <cellStyle name="Normal 72 3 6" xfId="7698" xr:uid="{00000000-0005-0000-0000-00000A450000}"/>
    <cellStyle name="Normal 72 3 7" xfId="7699" xr:uid="{00000000-0005-0000-0000-00000B450000}"/>
    <cellStyle name="Normal 72 4" xfId="7700" xr:uid="{00000000-0005-0000-0000-00000C450000}"/>
    <cellStyle name="Normal 72 4 2" xfId="7701" xr:uid="{00000000-0005-0000-0000-00000D450000}"/>
    <cellStyle name="Normal 72 4 3" xfId="7702" xr:uid="{00000000-0005-0000-0000-00000E450000}"/>
    <cellStyle name="Normal 72 5" xfId="7703" xr:uid="{00000000-0005-0000-0000-00000F450000}"/>
    <cellStyle name="Normal 72 5 2" xfId="7704" xr:uid="{00000000-0005-0000-0000-000010450000}"/>
    <cellStyle name="Normal 72 5 3" xfId="7705" xr:uid="{00000000-0005-0000-0000-000011450000}"/>
    <cellStyle name="Normal 72 6" xfId="7706" xr:uid="{00000000-0005-0000-0000-000012450000}"/>
    <cellStyle name="Normal 72 6 2" xfId="7707" xr:uid="{00000000-0005-0000-0000-000013450000}"/>
    <cellStyle name="Normal 72 6 3" xfId="7708" xr:uid="{00000000-0005-0000-0000-000014450000}"/>
    <cellStyle name="Normal 72 7" xfId="7709" xr:uid="{00000000-0005-0000-0000-000015450000}"/>
    <cellStyle name="Normal 72 7 2" xfId="7710" xr:uid="{00000000-0005-0000-0000-000016450000}"/>
    <cellStyle name="Normal 72 7 3" xfId="7711" xr:uid="{00000000-0005-0000-0000-000017450000}"/>
    <cellStyle name="Normal 72 8" xfId="7712" xr:uid="{00000000-0005-0000-0000-000018450000}"/>
    <cellStyle name="Normal 72 9" xfId="7713" xr:uid="{00000000-0005-0000-0000-000019450000}"/>
    <cellStyle name="Normal 72_ตามหนี้" xfId="7714" xr:uid="{00000000-0005-0000-0000-00001A450000}"/>
    <cellStyle name="Normal 73" xfId="7715" xr:uid="{00000000-0005-0000-0000-00001B450000}"/>
    <cellStyle name="Normal 73 2" xfId="7716" xr:uid="{00000000-0005-0000-0000-00001C450000}"/>
    <cellStyle name="Normal 73 2 2" xfId="15874" xr:uid="{00000000-0005-0000-0000-00001D450000}"/>
    <cellStyle name="Normal 73 2 3" xfId="15875" xr:uid="{00000000-0005-0000-0000-00001E450000}"/>
    <cellStyle name="Normal 73 2 4" xfId="15876" xr:uid="{00000000-0005-0000-0000-00001F450000}"/>
    <cellStyle name="Normal 73 2 5" xfId="15877" xr:uid="{00000000-0005-0000-0000-000020450000}"/>
    <cellStyle name="Normal 73 3" xfId="7717" xr:uid="{00000000-0005-0000-0000-000021450000}"/>
    <cellStyle name="Normal 73 3 2" xfId="15878" xr:uid="{00000000-0005-0000-0000-000022450000}"/>
    <cellStyle name="Normal 73 3 3" xfId="15879" xr:uid="{00000000-0005-0000-0000-000023450000}"/>
    <cellStyle name="Normal 73 3 4" xfId="15880" xr:uid="{00000000-0005-0000-0000-000024450000}"/>
    <cellStyle name="Normal 73 3 5" xfId="15881" xr:uid="{00000000-0005-0000-0000-000025450000}"/>
    <cellStyle name="Normal 73 4" xfId="7718" xr:uid="{00000000-0005-0000-0000-000026450000}"/>
    <cellStyle name="Normal 73 4 2" xfId="15882" xr:uid="{00000000-0005-0000-0000-000027450000}"/>
    <cellStyle name="Normal 73 4 3" xfId="15883" xr:uid="{00000000-0005-0000-0000-000028450000}"/>
    <cellStyle name="Normal 73 4 4" xfId="15884" xr:uid="{00000000-0005-0000-0000-000029450000}"/>
    <cellStyle name="Normal 73 4 5" xfId="15885" xr:uid="{00000000-0005-0000-0000-00002A450000}"/>
    <cellStyle name="Normal 73 5" xfId="15886" xr:uid="{00000000-0005-0000-0000-00002B450000}"/>
    <cellStyle name="Normal 73 6" xfId="22257" xr:uid="{00000000-0005-0000-0000-00002C450000}"/>
    <cellStyle name="Normal 74" xfId="1646" xr:uid="{00000000-0005-0000-0000-00002D450000}"/>
    <cellStyle name="Normal 74 10" xfId="7719" xr:uid="{00000000-0005-0000-0000-00002E450000}"/>
    <cellStyle name="Normal 74 11" xfId="22258" xr:uid="{00000000-0005-0000-0000-00002F450000}"/>
    <cellStyle name="Normal 74 12" xfId="22259" xr:uid="{00000000-0005-0000-0000-000030450000}"/>
    <cellStyle name="Normal 74 13" xfId="22260" xr:uid="{00000000-0005-0000-0000-000031450000}"/>
    <cellStyle name="Normal 74 14" xfId="22261" xr:uid="{00000000-0005-0000-0000-000032450000}"/>
    <cellStyle name="Normal 74 15" xfId="22262" xr:uid="{00000000-0005-0000-0000-000033450000}"/>
    <cellStyle name="Normal 74 16" xfId="22263" xr:uid="{00000000-0005-0000-0000-000034450000}"/>
    <cellStyle name="Normal 74 2" xfId="7720" xr:uid="{00000000-0005-0000-0000-000035450000}"/>
    <cellStyle name="Normal 74 2 2" xfId="7721" xr:uid="{00000000-0005-0000-0000-000036450000}"/>
    <cellStyle name="Normal 74 2 2 2" xfId="7722" xr:uid="{00000000-0005-0000-0000-000037450000}"/>
    <cellStyle name="Normal 74 2 2 2 2" xfId="7723" xr:uid="{00000000-0005-0000-0000-000038450000}"/>
    <cellStyle name="Normal 74 2 2 2 3" xfId="7724" xr:uid="{00000000-0005-0000-0000-000039450000}"/>
    <cellStyle name="Normal 74 2 2 3" xfId="7725" xr:uid="{00000000-0005-0000-0000-00003A450000}"/>
    <cellStyle name="Normal 74 2 2 3 2" xfId="7726" xr:uid="{00000000-0005-0000-0000-00003B450000}"/>
    <cellStyle name="Normal 74 2 2 3 3" xfId="7727" xr:uid="{00000000-0005-0000-0000-00003C450000}"/>
    <cellStyle name="Normal 74 2 2 4" xfId="7728" xr:uid="{00000000-0005-0000-0000-00003D450000}"/>
    <cellStyle name="Normal 74 2 2 4 2" xfId="7729" xr:uid="{00000000-0005-0000-0000-00003E450000}"/>
    <cellStyle name="Normal 74 2 2 4 3" xfId="7730" xr:uid="{00000000-0005-0000-0000-00003F450000}"/>
    <cellStyle name="Normal 74 2 2 5" xfId="7731" xr:uid="{00000000-0005-0000-0000-000040450000}"/>
    <cellStyle name="Normal 74 2 2 6" xfId="7732" xr:uid="{00000000-0005-0000-0000-000041450000}"/>
    <cellStyle name="Normal 74 2 2 7" xfId="7733" xr:uid="{00000000-0005-0000-0000-000042450000}"/>
    <cellStyle name="Normal 74 2 3" xfId="7734" xr:uid="{00000000-0005-0000-0000-000043450000}"/>
    <cellStyle name="Normal 74 2 3 2" xfId="7735" xr:uid="{00000000-0005-0000-0000-000044450000}"/>
    <cellStyle name="Normal 74 2 3 3" xfId="7736" xr:uid="{00000000-0005-0000-0000-000045450000}"/>
    <cellStyle name="Normal 74 2 4" xfId="7737" xr:uid="{00000000-0005-0000-0000-000046450000}"/>
    <cellStyle name="Normal 74 2 4 2" xfId="7738" xr:uid="{00000000-0005-0000-0000-000047450000}"/>
    <cellStyle name="Normal 74 2 4 3" xfId="7739" xr:uid="{00000000-0005-0000-0000-000048450000}"/>
    <cellStyle name="Normal 74 2 5" xfId="7740" xr:uid="{00000000-0005-0000-0000-000049450000}"/>
    <cellStyle name="Normal 74 2 5 2" xfId="7741" xr:uid="{00000000-0005-0000-0000-00004A450000}"/>
    <cellStyle name="Normal 74 2 5 3" xfId="7742" xr:uid="{00000000-0005-0000-0000-00004B450000}"/>
    <cellStyle name="Normal 74 2 6" xfId="7743" xr:uid="{00000000-0005-0000-0000-00004C450000}"/>
    <cellStyle name="Normal 74 2 7" xfId="7744" xr:uid="{00000000-0005-0000-0000-00004D450000}"/>
    <cellStyle name="Normal 74 2 8" xfId="7745" xr:uid="{00000000-0005-0000-0000-00004E450000}"/>
    <cellStyle name="Normal 74 3" xfId="7746" xr:uid="{00000000-0005-0000-0000-00004F450000}"/>
    <cellStyle name="Normal 74 3 2" xfId="7747" xr:uid="{00000000-0005-0000-0000-000050450000}"/>
    <cellStyle name="Normal 74 3 2 2" xfId="7748" xr:uid="{00000000-0005-0000-0000-000051450000}"/>
    <cellStyle name="Normal 74 3 2 3" xfId="7749" xr:uid="{00000000-0005-0000-0000-000052450000}"/>
    <cellStyle name="Normal 74 3 3" xfId="7750" xr:uid="{00000000-0005-0000-0000-000053450000}"/>
    <cellStyle name="Normal 74 3 3 2" xfId="7751" xr:uid="{00000000-0005-0000-0000-000054450000}"/>
    <cellStyle name="Normal 74 3 3 3" xfId="7752" xr:uid="{00000000-0005-0000-0000-000055450000}"/>
    <cellStyle name="Normal 74 3 4" xfId="7753" xr:uid="{00000000-0005-0000-0000-000056450000}"/>
    <cellStyle name="Normal 74 3 4 2" xfId="7754" xr:uid="{00000000-0005-0000-0000-000057450000}"/>
    <cellStyle name="Normal 74 3 4 3" xfId="7755" xr:uid="{00000000-0005-0000-0000-000058450000}"/>
    <cellStyle name="Normal 74 3 5" xfId="7756" xr:uid="{00000000-0005-0000-0000-000059450000}"/>
    <cellStyle name="Normal 74 3 6" xfId="7757" xr:uid="{00000000-0005-0000-0000-00005A450000}"/>
    <cellStyle name="Normal 74 3 7" xfId="7758" xr:uid="{00000000-0005-0000-0000-00005B450000}"/>
    <cellStyle name="Normal 74 4" xfId="7759" xr:uid="{00000000-0005-0000-0000-00005C450000}"/>
    <cellStyle name="Normal 74 4 2" xfId="7760" xr:uid="{00000000-0005-0000-0000-00005D450000}"/>
    <cellStyle name="Normal 74 4 3" xfId="7761" xr:uid="{00000000-0005-0000-0000-00005E450000}"/>
    <cellStyle name="Normal 74 5" xfId="7762" xr:uid="{00000000-0005-0000-0000-00005F450000}"/>
    <cellStyle name="Normal 74 5 2" xfId="7763" xr:uid="{00000000-0005-0000-0000-000060450000}"/>
    <cellStyle name="Normal 74 5 3" xfId="7764" xr:uid="{00000000-0005-0000-0000-000061450000}"/>
    <cellStyle name="Normal 74 6" xfId="7765" xr:uid="{00000000-0005-0000-0000-000062450000}"/>
    <cellStyle name="Normal 74 6 2" xfId="7766" xr:uid="{00000000-0005-0000-0000-000063450000}"/>
    <cellStyle name="Normal 74 6 3" xfId="7767" xr:uid="{00000000-0005-0000-0000-000064450000}"/>
    <cellStyle name="Normal 74 7" xfId="7768" xr:uid="{00000000-0005-0000-0000-000065450000}"/>
    <cellStyle name="Normal 74 7 2" xfId="7769" xr:uid="{00000000-0005-0000-0000-000066450000}"/>
    <cellStyle name="Normal 74 7 3" xfId="7770" xr:uid="{00000000-0005-0000-0000-000067450000}"/>
    <cellStyle name="Normal 74 8" xfId="7771" xr:uid="{00000000-0005-0000-0000-000068450000}"/>
    <cellStyle name="Normal 74 9" xfId="7772" xr:uid="{00000000-0005-0000-0000-000069450000}"/>
    <cellStyle name="Normal 74_ตามหนี้" xfId="7773" xr:uid="{00000000-0005-0000-0000-00006A450000}"/>
    <cellStyle name="Normal 75" xfId="1647" xr:uid="{00000000-0005-0000-0000-00006B450000}"/>
    <cellStyle name="Normal 75 10" xfId="7774" xr:uid="{00000000-0005-0000-0000-00006C450000}"/>
    <cellStyle name="Normal 75 11" xfId="22264" xr:uid="{00000000-0005-0000-0000-00006D450000}"/>
    <cellStyle name="Normal 75 12" xfId="22265" xr:uid="{00000000-0005-0000-0000-00006E450000}"/>
    <cellStyle name="Normal 75 13" xfId="22266" xr:uid="{00000000-0005-0000-0000-00006F450000}"/>
    <cellStyle name="Normal 75 14" xfId="22267" xr:uid="{00000000-0005-0000-0000-000070450000}"/>
    <cellStyle name="Normal 75 15" xfId="22268" xr:uid="{00000000-0005-0000-0000-000071450000}"/>
    <cellStyle name="Normal 75 16" xfId="22269" xr:uid="{00000000-0005-0000-0000-000072450000}"/>
    <cellStyle name="Normal 75 2" xfId="7775" xr:uid="{00000000-0005-0000-0000-000073450000}"/>
    <cellStyle name="Normal 75 2 2" xfId="7776" xr:uid="{00000000-0005-0000-0000-000074450000}"/>
    <cellStyle name="Normal 75 2 2 2" xfId="7777" xr:uid="{00000000-0005-0000-0000-000075450000}"/>
    <cellStyle name="Normal 75 2 2 2 2" xfId="7778" xr:uid="{00000000-0005-0000-0000-000076450000}"/>
    <cellStyle name="Normal 75 2 2 2 3" xfId="7779" xr:uid="{00000000-0005-0000-0000-000077450000}"/>
    <cellStyle name="Normal 75 2 2 3" xfId="7780" xr:uid="{00000000-0005-0000-0000-000078450000}"/>
    <cellStyle name="Normal 75 2 2 3 2" xfId="7781" xr:uid="{00000000-0005-0000-0000-000079450000}"/>
    <cellStyle name="Normal 75 2 2 3 3" xfId="7782" xr:uid="{00000000-0005-0000-0000-00007A450000}"/>
    <cellStyle name="Normal 75 2 2 4" xfId="7783" xr:uid="{00000000-0005-0000-0000-00007B450000}"/>
    <cellStyle name="Normal 75 2 2 4 2" xfId="7784" xr:uid="{00000000-0005-0000-0000-00007C450000}"/>
    <cellStyle name="Normal 75 2 2 4 3" xfId="7785" xr:uid="{00000000-0005-0000-0000-00007D450000}"/>
    <cellStyle name="Normal 75 2 2 5" xfId="7786" xr:uid="{00000000-0005-0000-0000-00007E450000}"/>
    <cellStyle name="Normal 75 2 2 6" xfId="7787" xr:uid="{00000000-0005-0000-0000-00007F450000}"/>
    <cellStyle name="Normal 75 2 2 7" xfId="7788" xr:uid="{00000000-0005-0000-0000-000080450000}"/>
    <cellStyle name="Normal 75 2 3" xfId="7789" xr:uid="{00000000-0005-0000-0000-000081450000}"/>
    <cellStyle name="Normal 75 2 3 2" xfId="7790" xr:uid="{00000000-0005-0000-0000-000082450000}"/>
    <cellStyle name="Normal 75 2 3 3" xfId="7791" xr:uid="{00000000-0005-0000-0000-000083450000}"/>
    <cellStyle name="Normal 75 2 4" xfId="7792" xr:uid="{00000000-0005-0000-0000-000084450000}"/>
    <cellStyle name="Normal 75 2 4 2" xfId="7793" xr:uid="{00000000-0005-0000-0000-000085450000}"/>
    <cellStyle name="Normal 75 2 4 3" xfId="7794" xr:uid="{00000000-0005-0000-0000-000086450000}"/>
    <cellStyle name="Normal 75 2 5" xfId="7795" xr:uid="{00000000-0005-0000-0000-000087450000}"/>
    <cellStyle name="Normal 75 2 5 2" xfId="7796" xr:uid="{00000000-0005-0000-0000-000088450000}"/>
    <cellStyle name="Normal 75 2 5 3" xfId="7797" xr:uid="{00000000-0005-0000-0000-000089450000}"/>
    <cellStyle name="Normal 75 2 6" xfId="7798" xr:uid="{00000000-0005-0000-0000-00008A450000}"/>
    <cellStyle name="Normal 75 2 7" xfId="7799" xr:uid="{00000000-0005-0000-0000-00008B450000}"/>
    <cellStyle name="Normal 75 2 8" xfId="7800" xr:uid="{00000000-0005-0000-0000-00008C450000}"/>
    <cellStyle name="Normal 75 3" xfId="7801" xr:uid="{00000000-0005-0000-0000-00008D450000}"/>
    <cellStyle name="Normal 75 3 2" xfId="7802" xr:uid="{00000000-0005-0000-0000-00008E450000}"/>
    <cellStyle name="Normal 75 3 2 2" xfId="7803" xr:uid="{00000000-0005-0000-0000-00008F450000}"/>
    <cellStyle name="Normal 75 3 2 3" xfId="7804" xr:uid="{00000000-0005-0000-0000-000090450000}"/>
    <cellStyle name="Normal 75 3 3" xfId="7805" xr:uid="{00000000-0005-0000-0000-000091450000}"/>
    <cellStyle name="Normal 75 3 3 2" xfId="7806" xr:uid="{00000000-0005-0000-0000-000092450000}"/>
    <cellStyle name="Normal 75 3 3 3" xfId="7807" xr:uid="{00000000-0005-0000-0000-000093450000}"/>
    <cellStyle name="Normal 75 3 4" xfId="7808" xr:uid="{00000000-0005-0000-0000-000094450000}"/>
    <cellStyle name="Normal 75 3 4 2" xfId="7809" xr:uid="{00000000-0005-0000-0000-000095450000}"/>
    <cellStyle name="Normal 75 3 4 3" xfId="7810" xr:uid="{00000000-0005-0000-0000-000096450000}"/>
    <cellStyle name="Normal 75 3 5" xfId="7811" xr:uid="{00000000-0005-0000-0000-000097450000}"/>
    <cellStyle name="Normal 75 3 6" xfId="7812" xr:uid="{00000000-0005-0000-0000-000098450000}"/>
    <cellStyle name="Normal 75 3 7" xfId="7813" xr:uid="{00000000-0005-0000-0000-000099450000}"/>
    <cellStyle name="Normal 75 4" xfId="7814" xr:uid="{00000000-0005-0000-0000-00009A450000}"/>
    <cellStyle name="Normal 75 4 2" xfId="7815" xr:uid="{00000000-0005-0000-0000-00009B450000}"/>
    <cellStyle name="Normal 75 4 3" xfId="7816" xr:uid="{00000000-0005-0000-0000-00009C450000}"/>
    <cellStyle name="Normal 75 5" xfId="7817" xr:uid="{00000000-0005-0000-0000-00009D450000}"/>
    <cellStyle name="Normal 75 5 2" xfId="7818" xr:uid="{00000000-0005-0000-0000-00009E450000}"/>
    <cellStyle name="Normal 75 5 3" xfId="7819" xr:uid="{00000000-0005-0000-0000-00009F450000}"/>
    <cellStyle name="Normal 75 6" xfId="7820" xr:uid="{00000000-0005-0000-0000-0000A0450000}"/>
    <cellStyle name="Normal 75 6 2" xfId="7821" xr:uid="{00000000-0005-0000-0000-0000A1450000}"/>
    <cellStyle name="Normal 75 6 3" xfId="7822" xr:uid="{00000000-0005-0000-0000-0000A2450000}"/>
    <cellStyle name="Normal 75 7" xfId="7823" xr:uid="{00000000-0005-0000-0000-0000A3450000}"/>
    <cellStyle name="Normal 75 7 2" xfId="7824" xr:uid="{00000000-0005-0000-0000-0000A4450000}"/>
    <cellStyle name="Normal 75 7 3" xfId="7825" xr:uid="{00000000-0005-0000-0000-0000A5450000}"/>
    <cellStyle name="Normal 75 8" xfId="7826" xr:uid="{00000000-0005-0000-0000-0000A6450000}"/>
    <cellStyle name="Normal 75 9" xfId="7827" xr:uid="{00000000-0005-0000-0000-0000A7450000}"/>
    <cellStyle name="Normal 75_ตามหนี้" xfId="7828" xr:uid="{00000000-0005-0000-0000-0000A8450000}"/>
    <cellStyle name="Normal 76" xfId="1648" xr:uid="{00000000-0005-0000-0000-0000A9450000}"/>
    <cellStyle name="Normal 76 10" xfId="7829" xr:uid="{00000000-0005-0000-0000-0000AA450000}"/>
    <cellStyle name="Normal 76 11" xfId="22270" xr:uid="{00000000-0005-0000-0000-0000AB450000}"/>
    <cellStyle name="Normal 76 12" xfId="22271" xr:uid="{00000000-0005-0000-0000-0000AC450000}"/>
    <cellStyle name="Normal 76 13" xfId="22272" xr:uid="{00000000-0005-0000-0000-0000AD450000}"/>
    <cellStyle name="Normal 76 14" xfId="22273" xr:uid="{00000000-0005-0000-0000-0000AE450000}"/>
    <cellStyle name="Normal 76 15" xfId="22274" xr:uid="{00000000-0005-0000-0000-0000AF450000}"/>
    <cellStyle name="Normal 76 16" xfId="22275" xr:uid="{00000000-0005-0000-0000-0000B0450000}"/>
    <cellStyle name="Normal 76 2" xfId="7830" xr:uid="{00000000-0005-0000-0000-0000B1450000}"/>
    <cellStyle name="Normal 76 2 2" xfId="7831" xr:uid="{00000000-0005-0000-0000-0000B2450000}"/>
    <cellStyle name="Normal 76 2 2 2" xfId="7832" xr:uid="{00000000-0005-0000-0000-0000B3450000}"/>
    <cellStyle name="Normal 76 2 2 2 2" xfId="7833" xr:uid="{00000000-0005-0000-0000-0000B4450000}"/>
    <cellStyle name="Normal 76 2 2 2 3" xfId="7834" xr:uid="{00000000-0005-0000-0000-0000B5450000}"/>
    <cellStyle name="Normal 76 2 2 3" xfId="7835" xr:uid="{00000000-0005-0000-0000-0000B6450000}"/>
    <cellStyle name="Normal 76 2 2 3 2" xfId="7836" xr:uid="{00000000-0005-0000-0000-0000B7450000}"/>
    <cellStyle name="Normal 76 2 2 3 3" xfId="7837" xr:uid="{00000000-0005-0000-0000-0000B8450000}"/>
    <cellStyle name="Normal 76 2 2 4" xfId="7838" xr:uid="{00000000-0005-0000-0000-0000B9450000}"/>
    <cellStyle name="Normal 76 2 2 4 2" xfId="7839" xr:uid="{00000000-0005-0000-0000-0000BA450000}"/>
    <cellStyle name="Normal 76 2 2 4 3" xfId="7840" xr:uid="{00000000-0005-0000-0000-0000BB450000}"/>
    <cellStyle name="Normal 76 2 2 5" xfId="7841" xr:uid="{00000000-0005-0000-0000-0000BC450000}"/>
    <cellStyle name="Normal 76 2 2 6" xfId="7842" xr:uid="{00000000-0005-0000-0000-0000BD450000}"/>
    <cellStyle name="Normal 76 2 2 7" xfId="7843" xr:uid="{00000000-0005-0000-0000-0000BE450000}"/>
    <cellStyle name="Normal 76 2 3" xfId="7844" xr:uid="{00000000-0005-0000-0000-0000BF450000}"/>
    <cellStyle name="Normal 76 2 3 2" xfId="7845" xr:uid="{00000000-0005-0000-0000-0000C0450000}"/>
    <cellStyle name="Normal 76 2 3 3" xfId="7846" xr:uid="{00000000-0005-0000-0000-0000C1450000}"/>
    <cellStyle name="Normal 76 2 4" xfId="7847" xr:uid="{00000000-0005-0000-0000-0000C2450000}"/>
    <cellStyle name="Normal 76 2 4 2" xfId="7848" xr:uid="{00000000-0005-0000-0000-0000C3450000}"/>
    <cellStyle name="Normal 76 2 4 3" xfId="7849" xr:uid="{00000000-0005-0000-0000-0000C4450000}"/>
    <cellStyle name="Normal 76 2 5" xfId="7850" xr:uid="{00000000-0005-0000-0000-0000C5450000}"/>
    <cellStyle name="Normal 76 2 5 2" xfId="7851" xr:uid="{00000000-0005-0000-0000-0000C6450000}"/>
    <cellStyle name="Normal 76 2 5 3" xfId="7852" xr:uid="{00000000-0005-0000-0000-0000C7450000}"/>
    <cellStyle name="Normal 76 2 6" xfId="7853" xr:uid="{00000000-0005-0000-0000-0000C8450000}"/>
    <cellStyle name="Normal 76 2 7" xfId="7854" xr:uid="{00000000-0005-0000-0000-0000C9450000}"/>
    <cellStyle name="Normal 76 2 8" xfId="7855" xr:uid="{00000000-0005-0000-0000-0000CA450000}"/>
    <cellStyle name="Normal 76 3" xfId="7856" xr:uid="{00000000-0005-0000-0000-0000CB450000}"/>
    <cellStyle name="Normal 76 3 2" xfId="7857" xr:uid="{00000000-0005-0000-0000-0000CC450000}"/>
    <cellStyle name="Normal 76 3 2 2" xfId="7858" xr:uid="{00000000-0005-0000-0000-0000CD450000}"/>
    <cellStyle name="Normal 76 3 2 3" xfId="7859" xr:uid="{00000000-0005-0000-0000-0000CE450000}"/>
    <cellStyle name="Normal 76 3 3" xfId="7860" xr:uid="{00000000-0005-0000-0000-0000CF450000}"/>
    <cellStyle name="Normal 76 3 3 2" xfId="7861" xr:uid="{00000000-0005-0000-0000-0000D0450000}"/>
    <cellStyle name="Normal 76 3 3 3" xfId="7862" xr:uid="{00000000-0005-0000-0000-0000D1450000}"/>
    <cellStyle name="Normal 76 3 4" xfId="7863" xr:uid="{00000000-0005-0000-0000-0000D2450000}"/>
    <cellStyle name="Normal 76 3 4 2" xfId="7864" xr:uid="{00000000-0005-0000-0000-0000D3450000}"/>
    <cellStyle name="Normal 76 3 4 3" xfId="7865" xr:uid="{00000000-0005-0000-0000-0000D4450000}"/>
    <cellStyle name="Normal 76 3 5" xfId="7866" xr:uid="{00000000-0005-0000-0000-0000D5450000}"/>
    <cellStyle name="Normal 76 3 6" xfId="7867" xr:uid="{00000000-0005-0000-0000-0000D6450000}"/>
    <cellStyle name="Normal 76 3 7" xfId="7868" xr:uid="{00000000-0005-0000-0000-0000D7450000}"/>
    <cellStyle name="Normal 76 4" xfId="7869" xr:uid="{00000000-0005-0000-0000-0000D8450000}"/>
    <cellStyle name="Normal 76 4 2" xfId="7870" xr:uid="{00000000-0005-0000-0000-0000D9450000}"/>
    <cellStyle name="Normal 76 4 3" xfId="7871" xr:uid="{00000000-0005-0000-0000-0000DA450000}"/>
    <cellStyle name="Normal 76 5" xfId="7872" xr:uid="{00000000-0005-0000-0000-0000DB450000}"/>
    <cellStyle name="Normal 76 5 2" xfId="7873" xr:uid="{00000000-0005-0000-0000-0000DC450000}"/>
    <cellStyle name="Normal 76 5 3" xfId="7874" xr:uid="{00000000-0005-0000-0000-0000DD450000}"/>
    <cellStyle name="Normal 76 6" xfId="7875" xr:uid="{00000000-0005-0000-0000-0000DE450000}"/>
    <cellStyle name="Normal 76 6 2" xfId="7876" xr:uid="{00000000-0005-0000-0000-0000DF450000}"/>
    <cellStyle name="Normal 76 6 3" xfId="7877" xr:uid="{00000000-0005-0000-0000-0000E0450000}"/>
    <cellStyle name="Normal 76 7" xfId="7878" xr:uid="{00000000-0005-0000-0000-0000E1450000}"/>
    <cellStyle name="Normal 76 7 2" xfId="7879" xr:uid="{00000000-0005-0000-0000-0000E2450000}"/>
    <cellStyle name="Normal 76 7 3" xfId="7880" xr:uid="{00000000-0005-0000-0000-0000E3450000}"/>
    <cellStyle name="Normal 76 8" xfId="7881" xr:uid="{00000000-0005-0000-0000-0000E4450000}"/>
    <cellStyle name="Normal 76 9" xfId="7882" xr:uid="{00000000-0005-0000-0000-0000E5450000}"/>
    <cellStyle name="Normal 76_ตามหนี้" xfId="7883" xr:uid="{00000000-0005-0000-0000-0000E6450000}"/>
    <cellStyle name="Normal 77" xfId="1649" xr:uid="{00000000-0005-0000-0000-0000E7450000}"/>
    <cellStyle name="Normal 77 10" xfId="7884" xr:uid="{00000000-0005-0000-0000-0000E8450000}"/>
    <cellStyle name="Normal 77 11" xfId="22276" xr:uid="{00000000-0005-0000-0000-0000E9450000}"/>
    <cellStyle name="Normal 77 12" xfId="22277" xr:uid="{00000000-0005-0000-0000-0000EA450000}"/>
    <cellStyle name="Normal 77 13" xfId="22278" xr:uid="{00000000-0005-0000-0000-0000EB450000}"/>
    <cellStyle name="Normal 77 14" xfId="22279" xr:uid="{00000000-0005-0000-0000-0000EC450000}"/>
    <cellStyle name="Normal 77 15" xfId="22280" xr:uid="{00000000-0005-0000-0000-0000ED450000}"/>
    <cellStyle name="Normal 77 16" xfId="22281" xr:uid="{00000000-0005-0000-0000-0000EE450000}"/>
    <cellStyle name="Normal 77 2" xfId="7885" xr:uid="{00000000-0005-0000-0000-0000EF450000}"/>
    <cellStyle name="Normal 77 2 2" xfId="7886" xr:uid="{00000000-0005-0000-0000-0000F0450000}"/>
    <cellStyle name="Normal 77 2 2 2" xfId="7887" xr:uid="{00000000-0005-0000-0000-0000F1450000}"/>
    <cellStyle name="Normal 77 2 2 2 2" xfId="7888" xr:uid="{00000000-0005-0000-0000-0000F2450000}"/>
    <cellStyle name="Normal 77 2 2 2 3" xfId="7889" xr:uid="{00000000-0005-0000-0000-0000F3450000}"/>
    <cellStyle name="Normal 77 2 2 3" xfId="7890" xr:uid="{00000000-0005-0000-0000-0000F4450000}"/>
    <cellStyle name="Normal 77 2 2 3 2" xfId="7891" xr:uid="{00000000-0005-0000-0000-0000F5450000}"/>
    <cellStyle name="Normal 77 2 2 3 3" xfId="7892" xr:uid="{00000000-0005-0000-0000-0000F6450000}"/>
    <cellStyle name="Normal 77 2 2 4" xfId="7893" xr:uid="{00000000-0005-0000-0000-0000F7450000}"/>
    <cellStyle name="Normal 77 2 2 4 2" xfId="7894" xr:uid="{00000000-0005-0000-0000-0000F8450000}"/>
    <cellStyle name="Normal 77 2 2 4 3" xfId="7895" xr:uid="{00000000-0005-0000-0000-0000F9450000}"/>
    <cellStyle name="Normal 77 2 2 5" xfId="7896" xr:uid="{00000000-0005-0000-0000-0000FA450000}"/>
    <cellStyle name="Normal 77 2 2 6" xfId="7897" xr:uid="{00000000-0005-0000-0000-0000FB450000}"/>
    <cellStyle name="Normal 77 2 2 7" xfId="7898" xr:uid="{00000000-0005-0000-0000-0000FC450000}"/>
    <cellStyle name="Normal 77 2 3" xfId="7899" xr:uid="{00000000-0005-0000-0000-0000FD450000}"/>
    <cellStyle name="Normal 77 2 3 2" xfId="7900" xr:uid="{00000000-0005-0000-0000-0000FE450000}"/>
    <cellStyle name="Normal 77 2 3 3" xfId="7901" xr:uid="{00000000-0005-0000-0000-0000FF450000}"/>
    <cellStyle name="Normal 77 2 4" xfId="7902" xr:uid="{00000000-0005-0000-0000-000000460000}"/>
    <cellStyle name="Normal 77 2 4 2" xfId="7903" xr:uid="{00000000-0005-0000-0000-000001460000}"/>
    <cellStyle name="Normal 77 2 4 3" xfId="7904" xr:uid="{00000000-0005-0000-0000-000002460000}"/>
    <cellStyle name="Normal 77 2 5" xfId="7905" xr:uid="{00000000-0005-0000-0000-000003460000}"/>
    <cellStyle name="Normal 77 2 5 2" xfId="7906" xr:uid="{00000000-0005-0000-0000-000004460000}"/>
    <cellStyle name="Normal 77 2 5 3" xfId="7907" xr:uid="{00000000-0005-0000-0000-000005460000}"/>
    <cellStyle name="Normal 77 2 6" xfId="7908" xr:uid="{00000000-0005-0000-0000-000006460000}"/>
    <cellStyle name="Normal 77 2 7" xfId="7909" xr:uid="{00000000-0005-0000-0000-000007460000}"/>
    <cellStyle name="Normal 77 2 8" xfId="7910" xr:uid="{00000000-0005-0000-0000-000008460000}"/>
    <cellStyle name="Normal 77 3" xfId="7911" xr:uid="{00000000-0005-0000-0000-000009460000}"/>
    <cellStyle name="Normal 77 3 2" xfId="7912" xr:uid="{00000000-0005-0000-0000-00000A460000}"/>
    <cellStyle name="Normal 77 3 2 2" xfId="7913" xr:uid="{00000000-0005-0000-0000-00000B460000}"/>
    <cellStyle name="Normal 77 3 2 3" xfId="7914" xr:uid="{00000000-0005-0000-0000-00000C460000}"/>
    <cellStyle name="Normal 77 3 3" xfId="7915" xr:uid="{00000000-0005-0000-0000-00000D460000}"/>
    <cellStyle name="Normal 77 3 3 2" xfId="7916" xr:uid="{00000000-0005-0000-0000-00000E460000}"/>
    <cellStyle name="Normal 77 3 3 3" xfId="7917" xr:uid="{00000000-0005-0000-0000-00000F460000}"/>
    <cellStyle name="Normal 77 3 4" xfId="7918" xr:uid="{00000000-0005-0000-0000-000010460000}"/>
    <cellStyle name="Normal 77 3 4 2" xfId="7919" xr:uid="{00000000-0005-0000-0000-000011460000}"/>
    <cellStyle name="Normal 77 3 4 3" xfId="7920" xr:uid="{00000000-0005-0000-0000-000012460000}"/>
    <cellStyle name="Normal 77 3 5" xfId="7921" xr:uid="{00000000-0005-0000-0000-000013460000}"/>
    <cellStyle name="Normal 77 3 6" xfId="7922" xr:uid="{00000000-0005-0000-0000-000014460000}"/>
    <cellStyle name="Normal 77 3 7" xfId="7923" xr:uid="{00000000-0005-0000-0000-000015460000}"/>
    <cellStyle name="Normal 77 4" xfId="7924" xr:uid="{00000000-0005-0000-0000-000016460000}"/>
    <cellStyle name="Normal 77 4 2" xfId="7925" xr:uid="{00000000-0005-0000-0000-000017460000}"/>
    <cellStyle name="Normal 77 4 3" xfId="7926" xr:uid="{00000000-0005-0000-0000-000018460000}"/>
    <cellStyle name="Normal 77 5" xfId="7927" xr:uid="{00000000-0005-0000-0000-000019460000}"/>
    <cellStyle name="Normal 77 5 2" xfId="7928" xr:uid="{00000000-0005-0000-0000-00001A460000}"/>
    <cellStyle name="Normal 77 5 3" xfId="7929" xr:uid="{00000000-0005-0000-0000-00001B460000}"/>
    <cellStyle name="Normal 77 6" xfId="7930" xr:uid="{00000000-0005-0000-0000-00001C460000}"/>
    <cellStyle name="Normal 77 6 2" xfId="7931" xr:uid="{00000000-0005-0000-0000-00001D460000}"/>
    <cellStyle name="Normal 77 6 3" xfId="7932" xr:uid="{00000000-0005-0000-0000-00001E460000}"/>
    <cellStyle name="Normal 77 7" xfId="7933" xr:uid="{00000000-0005-0000-0000-00001F460000}"/>
    <cellStyle name="Normal 77 7 2" xfId="7934" xr:uid="{00000000-0005-0000-0000-000020460000}"/>
    <cellStyle name="Normal 77 7 3" xfId="7935" xr:uid="{00000000-0005-0000-0000-000021460000}"/>
    <cellStyle name="Normal 77 8" xfId="7936" xr:uid="{00000000-0005-0000-0000-000022460000}"/>
    <cellStyle name="Normal 77 9" xfId="7937" xr:uid="{00000000-0005-0000-0000-000023460000}"/>
    <cellStyle name="Normal 77_ตามหนี้" xfId="7938" xr:uid="{00000000-0005-0000-0000-000024460000}"/>
    <cellStyle name="Normal 78" xfId="1650" xr:uid="{00000000-0005-0000-0000-000025460000}"/>
    <cellStyle name="Normal 78 10" xfId="7939" xr:uid="{00000000-0005-0000-0000-000026460000}"/>
    <cellStyle name="Normal 78 11" xfId="22282" xr:uid="{00000000-0005-0000-0000-000027460000}"/>
    <cellStyle name="Normal 78 12" xfId="22283" xr:uid="{00000000-0005-0000-0000-000028460000}"/>
    <cellStyle name="Normal 78 13" xfId="22284" xr:uid="{00000000-0005-0000-0000-000029460000}"/>
    <cellStyle name="Normal 78 14" xfId="22285" xr:uid="{00000000-0005-0000-0000-00002A460000}"/>
    <cellStyle name="Normal 78 15" xfId="22286" xr:uid="{00000000-0005-0000-0000-00002B460000}"/>
    <cellStyle name="Normal 78 16" xfId="22287" xr:uid="{00000000-0005-0000-0000-00002C460000}"/>
    <cellStyle name="Normal 78 2" xfId="7940" xr:uid="{00000000-0005-0000-0000-00002D460000}"/>
    <cellStyle name="Normal 78 2 2" xfId="7941" xr:uid="{00000000-0005-0000-0000-00002E460000}"/>
    <cellStyle name="Normal 78 2 2 2" xfId="7942" xr:uid="{00000000-0005-0000-0000-00002F460000}"/>
    <cellStyle name="Normal 78 2 2 2 2" xfId="7943" xr:uid="{00000000-0005-0000-0000-000030460000}"/>
    <cellStyle name="Normal 78 2 2 2 3" xfId="7944" xr:uid="{00000000-0005-0000-0000-000031460000}"/>
    <cellStyle name="Normal 78 2 2 3" xfId="7945" xr:uid="{00000000-0005-0000-0000-000032460000}"/>
    <cellStyle name="Normal 78 2 2 3 2" xfId="7946" xr:uid="{00000000-0005-0000-0000-000033460000}"/>
    <cellStyle name="Normal 78 2 2 3 3" xfId="7947" xr:uid="{00000000-0005-0000-0000-000034460000}"/>
    <cellStyle name="Normal 78 2 2 4" xfId="7948" xr:uid="{00000000-0005-0000-0000-000035460000}"/>
    <cellStyle name="Normal 78 2 2 4 2" xfId="7949" xr:uid="{00000000-0005-0000-0000-000036460000}"/>
    <cellStyle name="Normal 78 2 2 4 3" xfId="7950" xr:uid="{00000000-0005-0000-0000-000037460000}"/>
    <cellStyle name="Normal 78 2 2 5" xfId="7951" xr:uid="{00000000-0005-0000-0000-000038460000}"/>
    <cellStyle name="Normal 78 2 2 6" xfId="7952" xr:uid="{00000000-0005-0000-0000-000039460000}"/>
    <cellStyle name="Normal 78 2 2 7" xfId="7953" xr:uid="{00000000-0005-0000-0000-00003A460000}"/>
    <cellStyle name="Normal 78 2 3" xfId="7954" xr:uid="{00000000-0005-0000-0000-00003B460000}"/>
    <cellStyle name="Normal 78 2 3 2" xfId="7955" xr:uid="{00000000-0005-0000-0000-00003C460000}"/>
    <cellStyle name="Normal 78 2 3 3" xfId="7956" xr:uid="{00000000-0005-0000-0000-00003D460000}"/>
    <cellStyle name="Normal 78 2 4" xfId="7957" xr:uid="{00000000-0005-0000-0000-00003E460000}"/>
    <cellStyle name="Normal 78 2 4 2" xfId="7958" xr:uid="{00000000-0005-0000-0000-00003F460000}"/>
    <cellStyle name="Normal 78 2 4 3" xfId="7959" xr:uid="{00000000-0005-0000-0000-000040460000}"/>
    <cellStyle name="Normal 78 2 5" xfId="7960" xr:uid="{00000000-0005-0000-0000-000041460000}"/>
    <cellStyle name="Normal 78 2 5 2" xfId="7961" xr:uid="{00000000-0005-0000-0000-000042460000}"/>
    <cellStyle name="Normal 78 2 5 3" xfId="7962" xr:uid="{00000000-0005-0000-0000-000043460000}"/>
    <cellStyle name="Normal 78 2 6" xfId="7963" xr:uid="{00000000-0005-0000-0000-000044460000}"/>
    <cellStyle name="Normal 78 2 7" xfId="7964" xr:uid="{00000000-0005-0000-0000-000045460000}"/>
    <cellStyle name="Normal 78 2 8" xfId="7965" xr:uid="{00000000-0005-0000-0000-000046460000}"/>
    <cellStyle name="Normal 78 3" xfId="7966" xr:uid="{00000000-0005-0000-0000-000047460000}"/>
    <cellStyle name="Normal 78 3 2" xfId="7967" xr:uid="{00000000-0005-0000-0000-000048460000}"/>
    <cellStyle name="Normal 78 3 2 2" xfId="7968" xr:uid="{00000000-0005-0000-0000-000049460000}"/>
    <cellStyle name="Normal 78 3 2 3" xfId="7969" xr:uid="{00000000-0005-0000-0000-00004A460000}"/>
    <cellStyle name="Normal 78 3 3" xfId="7970" xr:uid="{00000000-0005-0000-0000-00004B460000}"/>
    <cellStyle name="Normal 78 3 3 2" xfId="7971" xr:uid="{00000000-0005-0000-0000-00004C460000}"/>
    <cellStyle name="Normal 78 3 3 3" xfId="7972" xr:uid="{00000000-0005-0000-0000-00004D460000}"/>
    <cellStyle name="Normal 78 3 4" xfId="7973" xr:uid="{00000000-0005-0000-0000-00004E460000}"/>
    <cellStyle name="Normal 78 3 4 2" xfId="7974" xr:uid="{00000000-0005-0000-0000-00004F460000}"/>
    <cellStyle name="Normal 78 3 4 3" xfId="7975" xr:uid="{00000000-0005-0000-0000-000050460000}"/>
    <cellStyle name="Normal 78 3 5" xfId="7976" xr:uid="{00000000-0005-0000-0000-000051460000}"/>
    <cellStyle name="Normal 78 3 6" xfId="7977" xr:uid="{00000000-0005-0000-0000-000052460000}"/>
    <cellStyle name="Normal 78 3 7" xfId="7978" xr:uid="{00000000-0005-0000-0000-000053460000}"/>
    <cellStyle name="Normal 78 4" xfId="7979" xr:uid="{00000000-0005-0000-0000-000054460000}"/>
    <cellStyle name="Normal 78 4 2" xfId="7980" xr:uid="{00000000-0005-0000-0000-000055460000}"/>
    <cellStyle name="Normal 78 4 3" xfId="7981" xr:uid="{00000000-0005-0000-0000-000056460000}"/>
    <cellStyle name="Normal 78 5" xfId="7982" xr:uid="{00000000-0005-0000-0000-000057460000}"/>
    <cellStyle name="Normal 78 5 2" xfId="7983" xr:uid="{00000000-0005-0000-0000-000058460000}"/>
    <cellStyle name="Normal 78 5 3" xfId="7984" xr:uid="{00000000-0005-0000-0000-000059460000}"/>
    <cellStyle name="Normal 78 6" xfId="7985" xr:uid="{00000000-0005-0000-0000-00005A460000}"/>
    <cellStyle name="Normal 78 6 2" xfId="7986" xr:uid="{00000000-0005-0000-0000-00005B460000}"/>
    <cellStyle name="Normal 78 6 3" xfId="7987" xr:uid="{00000000-0005-0000-0000-00005C460000}"/>
    <cellStyle name="Normal 78 7" xfId="7988" xr:uid="{00000000-0005-0000-0000-00005D460000}"/>
    <cellStyle name="Normal 78 7 2" xfId="7989" xr:uid="{00000000-0005-0000-0000-00005E460000}"/>
    <cellStyle name="Normal 78 7 3" xfId="7990" xr:uid="{00000000-0005-0000-0000-00005F460000}"/>
    <cellStyle name="Normal 78 8" xfId="7991" xr:uid="{00000000-0005-0000-0000-000060460000}"/>
    <cellStyle name="Normal 78 9" xfId="7992" xr:uid="{00000000-0005-0000-0000-000061460000}"/>
    <cellStyle name="Normal 78_ตามหนี้" xfId="7993" xr:uid="{00000000-0005-0000-0000-000062460000}"/>
    <cellStyle name="Normal 79" xfId="1651" xr:uid="{00000000-0005-0000-0000-000063460000}"/>
    <cellStyle name="Normal 79 10" xfId="7994" xr:uid="{00000000-0005-0000-0000-000064460000}"/>
    <cellStyle name="Normal 79 11" xfId="22288" xr:uid="{00000000-0005-0000-0000-000065460000}"/>
    <cellStyle name="Normal 79 12" xfId="22289" xr:uid="{00000000-0005-0000-0000-000066460000}"/>
    <cellStyle name="Normal 79 13" xfId="22290" xr:uid="{00000000-0005-0000-0000-000067460000}"/>
    <cellStyle name="Normal 79 14" xfId="22291" xr:uid="{00000000-0005-0000-0000-000068460000}"/>
    <cellStyle name="Normal 79 15" xfId="22292" xr:uid="{00000000-0005-0000-0000-000069460000}"/>
    <cellStyle name="Normal 79 16" xfId="22293" xr:uid="{00000000-0005-0000-0000-00006A460000}"/>
    <cellStyle name="Normal 79 2" xfId="7995" xr:uid="{00000000-0005-0000-0000-00006B460000}"/>
    <cellStyle name="Normal 79 2 2" xfId="7996" xr:uid="{00000000-0005-0000-0000-00006C460000}"/>
    <cellStyle name="Normal 79 2 2 2" xfId="7997" xr:uid="{00000000-0005-0000-0000-00006D460000}"/>
    <cellStyle name="Normal 79 2 2 2 2" xfId="7998" xr:uid="{00000000-0005-0000-0000-00006E460000}"/>
    <cellStyle name="Normal 79 2 2 2 3" xfId="7999" xr:uid="{00000000-0005-0000-0000-00006F460000}"/>
    <cellStyle name="Normal 79 2 2 3" xfId="8000" xr:uid="{00000000-0005-0000-0000-000070460000}"/>
    <cellStyle name="Normal 79 2 2 3 2" xfId="8001" xr:uid="{00000000-0005-0000-0000-000071460000}"/>
    <cellStyle name="Normal 79 2 2 3 3" xfId="8002" xr:uid="{00000000-0005-0000-0000-000072460000}"/>
    <cellStyle name="Normal 79 2 2 4" xfId="8003" xr:uid="{00000000-0005-0000-0000-000073460000}"/>
    <cellStyle name="Normal 79 2 2 4 2" xfId="8004" xr:uid="{00000000-0005-0000-0000-000074460000}"/>
    <cellStyle name="Normal 79 2 2 4 3" xfId="8005" xr:uid="{00000000-0005-0000-0000-000075460000}"/>
    <cellStyle name="Normal 79 2 2 5" xfId="8006" xr:uid="{00000000-0005-0000-0000-000076460000}"/>
    <cellStyle name="Normal 79 2 2 6" xfId="8007" xr:uid="{00000000-0005-0000-0000-000077460000}"/>
    <cellStyle name="Normal 79 2 2 7" xfId="8008" xr:uid="{00000000-0005-0000-0000-000078460000}"/>
    <cellStyle name="Normal 79 2 3" xfId="8009" xr:uid="{00000000-0005-0000-0000-000079460000}"/>
    <cellStyle name="Normal 79 2 3 2" xfId="8010" xr:uid="{00000000-0005-0000-0000-00007A460000}"/>
    <cellStyle name="Normal 79 2 3 3" xfId="8011" xr:uid="{00000000-0005-0000-0000-00007B460000}"/>
    <cellStyle name="Normal 79 2 4" xfId="8012" xr:uid="{00000000-0005-0000-0000-00007C460000}"/>
    <cellStyle name="Normal 79 2 4 2" xfId="8013" xr:uid="{00000000-0005-0000-0000-00007D460000}"/>
    <cellStyle name="Normal 79 2 4 3" xfId="8014" xr:uid="{00000000-0005-0000-0000-00007E460000}"/>
    <cellStyle name="Normal 79 2 5" xfId="8015" xr:uid="{00000000-0005-0000-0000-00007F460000}"/>
    <cellStyle name="Normal 79 2 5 2" xfId="8016" xr:uid="{00000000-0005-0000-0000-000080460000}"/>
    <cellStyle name="Normal 79 2 5 3" xfId="8017" xr:uid="{00000000-0005-0000-0000-000081460000}"/>
    <cellStyle name="Normal 79 2 6" xfId="8018" xr:uid="{00000000-0005-0000-0000-000082460000}"/>
    <cellStyle name="Normal 79 2 7" xfId="8019" xr:uid="{00000000-0005-0000-0000-000083460000}"/>
    <cellStyle name="Normal 79 2 8" xfId="8020" xr:uid="{00000000-0005-0000-0000-000084460000}"/>
    <cellStyle name="Normal 79 3" xfId="8021" xr:uid="{00000000-0005-0000-0000-000085460000}"/>
    <cellStyle name="Normal 79 3 2" xfId="8022" xr:uid="{00000000-0005-0000-0000-000086460000}"/>
    <cellStyle name="Normal 79 3 2 2" xfId="8023" xr:uid="{00000000-0005-0000-0000-000087460000}"/>
    <cellStyle name="Normal 79 3 2 3" xfId="8024" xr:uid="{00000000-0005-0000-0000-000088460000}"/>
    <cellStyle name="Normal 79 3 3" xfId="8025" xr:uid="{00000000-0005-0000-0000-000089460000}"/>
    <cellStyle name="Normal 79 3 3 2" xfId="8026" xr:uid="{00000000-0005-0000-0000-00008A460000}"/>
    <cellStyle name="Normal 79 3 3 3" xfId="8027" xr:uid="{00000000-0005-0000-0000-00008B460000}"/>
    <cellStyle name="Normal 79 3 4" xfId="8028" xr:uid="{00000000-0005-0000-0000-00008C460000}"/>
    <cellStyle name="Normal 79 3 4 2" xfId="8029" xr:uid="{00000000-0005-0000-0000-00008D460000}"/>
    <cellStyle name="Normal 79 3 4 3" xfId="8030" xr:uid="{00000000-0005-0000-0000-00008E460000}"/>
    <cellStyle name="Normal 79 3 5" xfId="8031" xr:uid="{00000000-0005-0000-0000-00008F460000}"/>
    <cellStyle name="Normal 79 3 6" xfId="8032" xr:uid="{00000000-0005-0000-0000-000090460000}"/>
    <cellStyle name="Normal 79 3 7" xfId="8033" xr:uid="{00000000-0005-0000-0000-000091460000}"/>
    <cellStyle name="Normal 79 4" xfId="8034" xr:uid="{00000000-0005-0000-0000-000092460000}"/>
    <cellStyle name="Normal 79 4 2" xfId="8035" xr:uid="{00000000-0005-0000-0000-000093460000}"/>
    <cellStyle name="Normal 79 4 3" xfId="8036" xr:uid="{00000000-0005-0000-0000-000094460000}"/>
    <cellStyle name="Normal 79 5" xfId="8037" xr:uid="{00000000-0005-0000-0000-000095460000}"/>
    <cellStyle name="Normal 79 5 2" xfId="8038" xr:uid="{00000000-0005-0000-0000-000096460000}"/>
    <cellStyle name="Normal 79 5 3" xfId="8039" xr:uid="{00000000-0005-0000-0000-000097460000}"/>
    <cellStyle name="Normal 79 6" xfId="8040" xr:uid="{00000000-0005-0000-0000-000098460000}"/>
    <cellStyle name="Normal 79 6 2" xfId="8041" xr:uid="{00000000-0005-0000-0000-000099460000}"/>
    <cellStyle name="Normal 79 6 3" xfId="8042" xr:uid="{00000000-0005-0000-0000-00009A460000}"/>
    <cellStyle name="Normal 79 7" xfId="8043" xr:uid="{00000000-0005-0000-0000-00009B460000}"/>
    <cellStyle name="Normal 79 7 2" xfId="8044" xr:uid="{00000000-0005-0000-0000-00009C460000}"/>
    <cellStyle name="Normal 79 7 3" xfId="8045" xr:uid="{00000000-0005-0000-0000-00009D460000}"/>
    <cellStyle name="Normal 79 8" xfId="8046" xr:uid="{00000000-0005-0000-0000-00009E460000}"/>
    <cellStyle name="Normal 79 9" xfId="8047" xr:uid="{00000000-0005-0000-0000-00009F460000}"/>
    <cellStyle name="Normal 79_ตามหนี้" xfId="8048" xr:uid="{00000000-0005-0000-0000-0000A0460000}"/>
    <cellStyle name="Normal 8" xfId="1652" xr:uid="{00000000-0005-0000-0000-0000A1460000}"/>
    <cellStyle name="Normal 8 10" xfId="15887" xr:uid="{00000000-0005-0000-0000-0000A2460000}"/>
    <cellStyle name="Normal 8 11" xfId="15888" xr:uid="{00000000-0005-0000-0000-0000A3460000}"/>
    <cellStyle name="Normal 8 12" xfId="22294" xr:uid="{00000000-0005-0000-0000-0000A4460000}"/>
    <cellStyle name="Normal 8 13" xfId="22295" xr:uid="{00000000-0005-0000-0000-0000A5460000}"/>
    <cellStyle name="Normal 8 14" xfId="22296" xr:uid="{00000000-0005-0000-0000-0000A6460000}"/>
    <cellStyle name="Normal 8 2" xfId="1653" xr:uid="{00000000-0005-0000-0000-0000A7460000}"/>
    <cellStyle name="Normal 8 2 2" xfId="1654" xr:uid="{00000000-0005-0000-0000-0000A8460000}"/>
    <cellStyle name="Normal 8 2 2 10" xfId="22297" xr:uid="{00000000-0005-0000-0000-0000A9460000}"/>
    <cellStyle name="Normal 8 2 2 2" xfId="1655" xr:uid="{00000000-0005-0000-0000-0000AA460000}"/>
    <cellStyle name="Normal 8 2 2 2 2" xfId="8049" xr:uid="{00000000-0005-0000-0000-0000AB460000}"/>
    <cellStyle name="Normal 8 2 2 2 2 2" xfId="8050" xr:uid="{00000000-0005-0000-0000-0000AC460000}"/>
    <cellStyle name="Normal 8 2 2 2 2 3" xfId="8051" xr:uid="{00000000-0005-0000-0000-0000AD460000}"/>
    <cellStyle name="Normal 8 2 2 2 2 4" xfId="8052" xr:uid="{00000000-0005-0000-0000-0000AE460000}"/>
    <cellStyle name="Normal 8 2 2 2 3" xfId="8053" xr:uid="{00000000-0005-0000-0000-0000AF460000}"/>
    <cellStyle name="Normal 8 2 2 2 3 2" xfId="8054" xr:uid="{00000000-0005-0000-0000-0000B0460000}"/>
    <cellStyle name="Normal 8 2 2 2 3 3" xfId="8055" xr:uid="{00000000-0005-0000-0000-0000B1460000}"/>
    <cellStyle name="Normal 8 2 2 2 3 4" xfId="8056" xr:uid="{00000000-0005-0000-0000-0000B2460000}"/>
    <cellStyle name="Normal 8 2 2 2 4" xfId="8057" xr:uid="{00000000-0005-0000-0000-0000B3460000}"/>
    <cellStyle name="Normal 8 2 2 2 4 2" xfId="8058" xr:uid="{00000000-0005-0000-0000-0000B4460000}"/>
    <cellStyle name="Normal 8 2 2 2 4 3" xfId="8059" xr:uid="{00000000-0005-0000-0000-0000B5460000}"/>
    <cellStyle name="Normal 8 2 2 2 4 4" xfId="8060" xr:uid="{00000000-0005-0000-0000-0000B6460000}"/>
    <cellStyle name="Normal 8 2 2 2 5" xfId="8061" xr:uid="{00000000-0005-0000-0000-0000B7460000}"/>
    <cellStyle name="Normal 8 2 2 2 6" xfId="8062" xr:uid="{00000000-0005-0000-0000-0000B8460000}"/>
    <cellStyle name="Normal 8 2 2 2 7" xfId="8063" xr:uid="{00000000-0005-0000-0000-0000B9460000}"/>
    <cellStyle name="Normal 8 2 2 2 8" xfId="15889" xr:uid="{00000000-0005-0000-0000-0000BA460000}"/>
    <cellStyle name="Normal 8 2 2 3" xfId="1656" xr:uid="{00000000-0005-0000-0000-0000BB460000}"/>
    <cellStyle name="Normal 8 2 2 3 2" xfId="8064" xr:uid="{00000000-0005-0000-0000-0000BC460000}"/>
    <cellStyle name="Normal 8 2 2 3 3" xfId="8065" xr:uid="{00000000-0005-0000-0000-0000BD460000}"/>
    <cellStyle name="Normal 8 2 2 3 4" xfId="8066" xr:uid="{00000000-0005-0000-0000-0000BE460000}"/>
    <cellStyle name="Normal 8 2 2 3 5" xfId="15890" xr:uid="{00000000-0005-0000-0000-0000BF460000}"/>
    <cellStyle name="Normal 8 2 2 4" xfId="1657" xr:uid="{00000000-0005-0000-0000-0000C0460000}"/>
    <cellStyle name="Normal 8 2 2 4 2" xfId="8067" xr:uid="{00000000-0005-0000-0000-0000C1460000}"/>
    <cellStyle name="Normal 8 2 2 4 3" xfId="8068" xr:uid="{00000000-0005-0000-0000-0000C2460000}"/>
    <cellStyle name="Normal 8 2 2 4 4" xfId="8069" xr:uid="{00000000-0005-0000-0000-0000C3460000}"/>
    <cellStyle name="Normal 8 2 2 4 5" xfId="15891" xr:uid="{00000000-0005-0000-0000-0000C4460000}"/>
    <cellStyle name="Normal 8 2 2 5" xfId="8070" xr:uid="{00000000-0005-0000-0000-0000C5460000}"/>
    <cellStyle name="Normal 8 2 2 5 2" xfId="8071" xr:uid="{00000000-0005-0000-0000-0000C6460000}"/>
    <cellStyle name="Normal 8 2 2 5 3" xfId="8072" xr:uid="{00000000-0005-0000-0000-0000C7460000}"/>
    <cellStyle name="Normal 8 2 2 5 4" xfId="8073" xr:uid="{00000000-0005-0000-0000-0000C8460000}"/>
    <cellStyle name="Normal 8 2 2 5 5" xfId="15892" xr:uid="{00000000-0005-0000-0000-0000C9460000}"/>
    <cellStyle name="Normal 8 2 2 6" xfId="8074" xr:uid="{00000000-0005-0000-0000-0000CA460000}"/>
    <cellStyle name="Normal 8 2 2 7" xfId="8075" xr:uid="{00000000-0005-0000-0000-0000CB460000}"/>
    <cellStyle name="Normal 8 2 2 8" xfId="8076" xr:uid="{00000000-0005-0000-0000-0000CC460000}"/>
    <cellStyle name="Normal 8 2 2 9" xfId="15893" xr:uid="{00000000-0005-0000-0000-0000CD460000}"/>
    <cellStyle name="Normal 8 2 3" xfId="1658" xr:uid="{00000000-0005-0000-0000-0000CE460000}"/>
    <cellStyle name="Normal 8 2 3 2" xfId="1659" xr:uid="{00000000-0005-0000-0000-0000CF460000}"/>
    <cellStyle name="Normal 8 2 3 3" xfId="1660" xr:uid="{00000000-0005-0000-0000-0000D0460000}"/>
    <cellStyle name="Normal 8 2 3 4" xfId="1661" xr:uid="{00000000-0005-0000-0000-0000D1460000}"/>
    <cellStyle name="Normal 8 2 3 5" xfId="15894" xr:uid="{00000000-0005-0000-0000-0000D2460000}"/>
    <cellStyle name="Normal 8 2 3 6" xfId="22298" xr:uid="{00000000-0005-0000-0000-0000D3460000}"/>
    <cellStyle name="Normal 8 2 3 7" xfId="22299" xr:uid="{00000000-0005-0000-0000-0000D4460000}"/>
    <cellStyle name="Normal 8 2 4" xfId="10295" xr:uid="{00000000-0005-0000-0000-0000D5460000}"/>
    <cellStyle name="Normal 8 2 4 2" xfId="15895" xr:uid="{00000000-0005-0000-0000-0000D6460000}"/>
    <cellStyle name="Normal 8 2 4 3" xfId="22300" xr:uid="{00000000-0005-0000-0000-0000D7460000}"/>
    <cellStyle name="Normal 8 2 4 4" xfId="22301" xr:uid="{00000000-0005-0000-0000-0000D8460000}"/>
    <cellStyle name="Normal 8 2 4 5" xfId="22302" xr:uid="{00000000-0005-0000-0000-0000D9460000}"/>
    <cellStyle name="Normal 8 2 5" xfId="10296" xr:uid="{00000000-0005-0000-0000-0000DA460000}"/>
    <cellStyle name="Normal 8 2 5 2" xfId="22303" xr:uid="{00000000-0005-0000-0000-0000DB460000}"/>
    <cellStyle name="Normal 8 2 6" xfId="15896" xr:uid="{00000000-0005-0000-0000-0000DC460000}"/>
    <cellStyle name="Normal 8 2 7" xfId="15897" xr:uid="{00000000-0005-0000-0000-0000DD460000}"/>
    <cellStyle name="Normal 8 2 8" xfId="15898" xr:uid="{00000000-0005-0000-0000-0000DE460000}"/>
    <cellStyle name="Normal 8 2 9" xfId="22304" xr:uid="{00000000-0005-0000-0000-0000DF460000}"/>
    <cellStyle name="Normal 8 2_Book1" xfId="8077" xr:uid="{00000000-0005-0000-0000-0000E0460000}"/>
    <cellStyle name="Normal 8 3" xfId="1662" xr:uid="{00000000-0005-0000-0000-0000E1460000}"/>
    <cellStyle name="Normal 8 3 2" xfId="10297" xr:uid="{00000000-0005-0000-0000-0000E2460000}"/>
    <cellStyle name="Normal 8 3 2 2" xfId="15899" xr:uid="{00000000-0005-0000-0000-0000E3460000}"/>
    <cellStyle name="Normal 8 3 2 3" xfId="15900" xr:uid="{00000000-0005-0000-0000-0000E4460000}"/>
    <cellStyle name="Normal 8 3 2 4" xfId="15901" xr:uid="{00000000-0005-0000-0000-0000E5460000}"/>
    <cellStyle name="Normal 8 3 2 5" xfId="22305" xr:uid="{00000000-0005-0000-0000-0000E6460000}"/>
    <cellStyle name="Normal 8 3 2 6" xfId="22306" xr:uid="{00000000-0005-0000-0000-0000E7460000}"/>
    <cellStyle name="Normal 8 3 2 7" xfId="22307" xr:uid="{00000000-0005-0000-0000-0000E8460000}"/>
    <cellStyle name="Normal 8 3 3" xfId="10298" xr:uid="{00000000-0005-0000-0000-0000E9460000}"/>
    <cellStyle name="Normal 8 3 3 2" xfId="22308" xr:uid="{00000000-0005-0000-0000-0000EA460000}"/>
    <cellStyle name="Normal 8 3 3 3" xfId="22309" xr:uid="{00000000-0005-0000-0000-0000EB460000}"/>
    <cellStyle name="Normal 8 3 3 4" xfId="22310" xr:uid="{00000000-0005-0000-0000-0000EC460000}"/>
    <cellStyle name="Normal 8 3 4" xfId="10299" xr:uid="{00000000-0005-0000-0000-0000ED460000}"/>
    <cellStyle name="Normal 8 3 4 2" xfId="22311" xr:uid="{00000000-0005-0000-0000-0000EE460000}"/>
    <cellStyle name="Normal 8 3 4 3" xfId="22312" xr:uid="{00000000-0005-0000-0000-0000EF460000}"/>
    <cellStyle name="Normal 8 3 4 4" xfId="22313" xr:uid="{00000000-0005-0000-0000-0000F0460000}"/>
    <cellStyle name="Normal 8 3 5" xfId="10300" xr:uid="{00000000-0005-0000-0000-0000F1460000}"/>
    <cellStyle name="Normal 8 3 5 2" xfId="22314" xr:uid="{00000000-0005-0000-0000-0000F2460000}"/>
    <cellStyle name="Normal 8 3 6" xfId="15902" xr:uid="{00000000-0005-0000-0000-0000F3460000}"/>
    <cellStyle name="Normal 8 3 7" xfId="22315" xr:uid="{00000000-0005-0000-0000-0000F4460000}"/>
    <cellStyle name="Normal 8 3 8" xfId="22316" xr:uid="{00000000-0005-0000-0000-0000F5460000}"/>
    <cellStyle name="Normal 8 4" xfId="1663" xr:uid="{00000000-0005-0000-0000-0000F6460000}"/>
    <cellStyle name="Normal 8 4 2" xfId="15903" xr:uid="{00000000-0005-0000-0000-0000F7460000}"/>
    <cellStyle name="Normal 8 4 3" xfId="15904" xr:uid="{00000000-0005-0000-0000-0000F8460000}"/>
    <cellStyle name="Normal 8 4 4" xfId="15905" xr:uid="{00000000-0005-0000-0000-0000F9460000}"/>
    <cellStyle name="Normal 8 4 5" xfId="15906" xr:uid="{00000000-0005-0000-0000-0000FA460000}"/>
    <cellStyle name="Normal 8 4 6" xfId="15907" xr:uid="{00000000-0005-0000-0000-0000FB460000}"/>
    <cellStyle name="Normal 8 4 7" xfId="22317" xr:uid="{00000000-0005-0000-0000-0000FC460000}"/>
    <cellStyle name="Normal 8 4 8" xfId="22318" xr:uid="{00000000-0005-0000-0000-0000FD460000}"/>
    <cellStyle name="Normal 8 5" xfId="1664" xr:uid="{00000000-0005-0000-0000-0000FE460000}"/>
    <cellStyle name="Normal 8 5 2" xfId="15908" xr:uid="{00000000-0005-0000-0000-0000FF460000}"/>
    <cellStyle name="Normal 8 5 3" xfId="22319" xr:uid="{00000000-0005-0000-0000-000000470000}"/>
    <cellStyle name="Normal 8 5 4" xfId="22320" xr:uid="{00000000-0005-0000-0000-000001470000}"/>
    <cellStyle name="Normal 8 6" xfId="1665" xr:uid="{00000000-0005-0000-0000-000002470000}"/>
    <cellStyle name="Normal 8 6 2" xfId="15909" xr:uid="{00000000-0005-0000-0000-000003470000}"/>
    <cellStyle name="Normal 8 6 3" xfId="22321" xr:uid="{00000000-0005-0000-0000-000004470000}"/>
    <cellStyle name="Normal 8 6 4" xfId="22322" xr:uid="{00000000-0005-0000-0000-000005470000}"/>
    <cellStyle name="Normal 8 7" xfId="8078" xr:uid="{00000000-0005-0000-0000-000006470000}"/>
    <cellStyle name="Normal 8 7 2" xfId="15910" xr:uid="{00000000-0005-0000-0000-000007470000}"/>
    <cellStyle name="Normal 8 7 3" xfId="15911" xr:uid="{00000000-0005-0000-0000-000008470000}"/>
    <cellStyle name="Normal 8 7 4" xfId="15912" xr:uid="{00000000-0005-0000-0000-000009470000}"/>
    <cellStyle name="Normal 8 7 5" xfId="15913" xr:uid="{00000000-0005-0000-0000-00000A470000}"/>
    <cellStyle name="Normal 8 8" xfId="15914" xr:uid="{00000000-0005-0000-0000-00000B470000}"/>
    <cellStyle name="Normal 8 9" xfId="15915" xr:uid="{00000000-0005-0000-0000-00000C470000}"/>
    <cellStyle name="Normal 8_Cash Flow" xfId="1666" xr:uid="{00000000-0005-0000-0000-00000D470000}"/>
    <cellStyle name="Normal 80" xfId="1667" xr:uid="{00000000-0005-0000-0000-00000E470000}"/>
    <cellStyle name="Normal 80 10" xfId="8079" xr:uid="{00000000-0005-0000-0000-00000F470000}"/>
    <cellStyle name="Normal 80 11" xfId="22323" xr:uid="{00000000-0005-0000-0000-000010470000}"/>
    <cellStyle name="Normal 80 12" xfId="22324" xr:uid="{00000000-0005-0000-0000-000011470000}"/>
    <cellStyle name="Normal 80 13" xfId="22325" xr:uid="{00000000-0005-0000-0000-000012470000}"/>
    <cellStyle name="Normal 80 14" xfId="22326" xr:uid="{00000000-0005-0000-0000-000013470000}"/>
    <cellStyle name="Normal 80 15" xfId="22327" xr:uid="{00000000-0005-0000-0000-000014470000}"/>
    <cellStyle name="Normal 80 16" xfId="22328" xr:uid="{00000000-0005-0000-0000-000015470000}"/>
    <cellStyle name="Normal 80 2" xfId="8080" xr:uid="{00000000-0005-0000-0000-000016470000}"/>
    <cellStyle name="Normal 80 2 2" xfId="8081" xr:uid="{00000000-0005-0000-0000-000017470000}"/>
    <cellStyle name="Normal 80 2 2 2" xfId="8082" xr:uid="{00000000-0005-0000-0000-000018470000}"/>
    <cellStyle name="Normal 80 2 2 2 2" xfId="8083" xr:uid="{00000000-0005-0000-0000-000019470000}"/>
    <cellStyle name="Normal 80 2 2 2 3" xfId="8084" xr:uid="{00000000-0005-0000-0000-00001A470000}"/>
    <cellStyle name="Normal 80 2 2 3" xfId="8085" xr:uid="{00000000-0005-0000-0000-00001B470000}"/>
    <cellStyle name="Normal 80 2 2 3 2" xfId="8086" xr:uid="{00000000-0005-0000-0000-00001C470000}"/>
    <cellStyle name="Normal 80 2 2 3 3" xfId="8087" xr:uid="{00000000-0005-0000-0000-00001D470000}"/>
    <cellStyle name="Normal 80 2 2 4" xfId="8088" xr:uid="{00000000-0005-0000-0000-00001E470000}"/>
    <cellStyle name="Normal 80 2 2 4 2" xfId="8089" xr:uid="{00000000-0005-0000-0000-00001F470000}"/>
    <cellStyle name="Normal 80 2 2 4 3" xfId="8090" xr:uid="{00000000-0005-0000-0000-000020470000}"/>
    <cellStyle name="Normal 80 2 2 5" xfId="8091" xr:uid="{00000000-0005-0000-0000-000021470000}"/>
    <cellStyle name="Normal 80 2 2 6" xfId="8092" xr:uid="{00000000-0005-0000-0000-000022470000}"/>
    <cellStyle name="Normal 80 2 2 7" xfId="8093" xr:uid="{00000000-0005-0000-0000-000023470000}"/>
    <cellStyle name="Normal 80 2 3" xfId="8094" xr:uid="{00000000-0005-0000-0000-000024470000}"/>
    <cellStyle name="Normal 80 2 3 2" xfId="8095" xr:uid="{00000000-0005-0000-0000-000025470000}"/>
    <cellStyle name="Normal 80 2 3 3" xfId="8096" xr:uid="{00000000-0005-0000-0000-000026470000}"/>
    <cellStyle name="Normal 80 2 4" xfId="8097" xr:uid="{00000000-0005-0000-0000-000027470000}"/>
    <cellStyle name="Normal 80 2 4 2" xfId="8098" xr:uid="{00000000-0005-0000-0000-000028470000}"/>
    <cellStyle name="Normal 80 2 4 3" xfId="8099" xr:uid="{00000000-0005-0000-0000-000029470000}"/>
    <cellStyle name="Normal 80 2 5" xfId="8100" xr:uid="{00000000-0005-0000-0000-00002A470000}"/>
    <cellStyle name="Normal 80 2 5 2" xfId="8101" xr:uid="{00000000-0005-0000-0000-00002B470000}"/>
    <cellStyle name="Normal 80 2 5 3" xfId="8102" xr:uid="{00000000-0005-0000-0000-00002C470000}"/>
    <cellStyle name="Normal 80 2 6" xfId="8103" xr:uid="{00000000-0005-0000-0000-00002D470000}"/>
    <cellStyle name="Normal 80 2 7" xfId="8104" xr:uid="{00000000-0005-0000-0000-00002E470000}"/>
    <cellStyle name="Normal 80 2 8" xfId="8105" xr:uid="{00000000-0005-0000-0000-00002F470000}"/>
    <cellStyle name="Normal 80 3" xfId="8106" xr:uid="{00000000-0005-0000-0000-000030470000}"/>
    <cellStyle name="Normal 80 3 2" xfId="8107" xr:uid="{00000000-0005-0000-0000-000031470000}"/>
    <cellStyle name="Normal 80 3 2 2" xfId="8108" xr:uid="{00000000-0005-0000-0000-000032470000}"/>
    <cellStyle name="Normal 80 3 2 3" xfId="8109" xr:uid="{00000000-0005-0000-0000-000033470000}"/>
    <cellStyle name="Normal 80 3 3" xfId="8110" xr:uid="{00000000-0005-0000-0000-000034470000}"/>
    <cellStyle name="Normal 80 3 3 2" xfId="8111" xr:uid="{00000000-0005-0000-0000-000035470000}"/>
    <cellStyle name="Normal 80 3 3 3" xfId="8112" xr:uid="{00000000-0005-0000-0000-000036470000}"/>
    <cellStyle name="Normal 80 3 4" xfId="8113" xr:uid="{00000000-0005-0000-0000-000037470000}"/>
    <cellStyle name="Normal 80 3 4 2" xfId="8114" xr:uid="{00000000-0005-0000-0000-000038470000}"/>
    <cellStyle name="Normal 80 3 4 3" xfId="8115" xr:uid="{00000000-0005-0000-0000-000039470000}"/>
    <cellStyle name="Normal 80 3 5" xfId="8116" xr:uid="{00000000-0005-0000-0000-00003A470000}"/>
    <cellStyle name="Normal 80 3 6" xfId="8117" xr:uid="{00000000-0005-0000-0000-00003B470000}"/>
    <cellStyle name="Normal 80 3 7" xfId="8118" xr:uid="{00000000-0005-0000-0000-00003C470000}"/>
    <cellStyle name="Normal 80 4" xfId="8119" xr:uid="{00000000-0005-0000-0000-00003D470000}"/>
    <cellStyle name="Normal 80 4 2" xfId="8120" xr:uid="{00000000-0005-0000-0000-00003E470000}"/>
    <cellStyle name="Normal 80 4 3" xfId="8121" xr:uid="{00000000-0005-0000-0000-00003F470000}"/>
    <cellStyle name="Normal 80 5" xfId="8122" xr:uid="{00000000-0005-0000-0000-000040470000}"/>
    <cellStyle name="Normal 80 5 2" xfId="8123" xr:uid="{00000000-0005-0000-0000-000041470000}"/>
    <cellStyle name="Normal 80 5 3" xfId="8124" xr:uid="{00000000-0005-0000-0000-000042470000}"/>
    <cellStyle name="Normal 80 6" xfId="8125" xr:uid="{00000000-0005-0000-0000-000043470000}"/>
    <cellStyle name="Normal 80 6 2" xfId="8126" xr:uid="{00000000-0005-0000-0000-000044470000}"/>
    <cellStyle name="Normal 80 6 3" xfId="8127" xr:uid="{00000000-0005-0000-0000-000045470000}"/>
    <cellStyle name="Normal 80 7" xfId="8128" xr:uid="{00000000-0005-0000-0000-000046470000}"/>
    <cellStyle name="Normal 80 7 2" xfId="8129" xr:uid="{00000000-0005-0000-0000-000047470000}"/>
    <cellStyle name="Normal 80 7 3" xfId="8130" xr:uid="{00000000-0005-0000-0000-000048470000}"/>
    <cellStyle name="Normal 80 8" xfId="8131" xr:uid="{00000000-0005-0000-0000-000049470000}"/>
    <cellStyle name="Normal 80 9" xfId="8132" xr:uid="{00000000-0005-0000-0000-00004A470000}"/>
    <cellStyle name="Normal 80_ตามหนี้" xfId="8133" xr:uid="{00000000-0005-0000-0000-00004B470000}"/>
    <cellStyle name="Normal 81" xfId="1668" xr:uid="{00000000-0005-0000-0000-00004C470000}"/>
    <cellStyle name="Normal 81 10" xfId="8134" xr:uid="{00000000-0005-0000-0000-00004D470000}"/>
    <cellStyle name="Normal 81 11" xfId="22329" xr:uid="{00000000-0005-0000-0000-00004E470000}"/>
    <cellStyle name="Normal 81 12" xfId="22330" xr:uid="{00000000-0005-0000-0000-00004F470000}"/>
    <cellStyle name="Normal 81 13" xfId="22331" xr:uid="{00000000-0005-0000-0000-000050470000}"/>
    <cellStyle name="Normal 81 14" xfId="22332" xr:uid="{00000000-0005-0000-0000-000051470000}"/>
    <cellStyle name="Normal 81 15" xfId="22333" xr:uid="{00000000-0005-0000-0000-000052470000}"/>
    <cellStyle name="Normal 81 16" xfId="22334" xr:uid="{00000000-0005-0000-0000-000053470000}"/>
    <cellStyle name="Normal 81 2" xfId="8135" xr:uid="{00000000-0005-0000-0000-000054470000}"/>
    <cellStyle name="Normal 81 2 2" xfId="8136" xr:uid="{00000000-0005-0000-0000-000055470000}"/>
    <cellStyle name="Normal 81 2 2 2" xfId="8137" xr:uid="{00000000-0005-0000-0000-000056470000}"/>
    <cellStyle name="Normal 81 2 2 2 2" xfId="8138" xr:uid="{00000000-0005-0000-0000-000057470000}"/>
    <cellStyle name="Normal 81 2 2 2 3" xfId="8139" xr:uid="{00000000-0005-0000-0000-000058470000}"/>
    <cellStyle name="Normal 81 2 2 3" xfId="8140" xr:uid="{00000000-0005-0000-0000-000059470000}"/>
    <cellStyle name="Normal 81 2 2 3 2" xfId="8141" xr:uid="{00000000-0005-0000-0000-00005A470000}"/>
    <cellStyle name="Normal 81 2 2 3 3" xfId="8142" xr:uid="{00000000-0005-0000-0000-00005B470000}"/>
    <cellStyle name="Normal 81 2 2 4" xfId="8143" xr:uid="{00000000-0005-0000-0000-00005C470000}"/>
    <cellStyle name="Normal 81 2 2 4 2" xfId="8144" xr:uid="{00000000-0005-0000-0000-00005D470000}"/>
    <cellStyle name="Normal 81 2 2 4 3" xfId="8145" xr:uid="{00000000-0005-0000-0000-00005E470000}"/>
    <cellStyle name="Normal 81 2 2 5" xfId="8146" xr:uid="{00000000-0005-0000-0000-00005F470000}"/>
    <cellStyle name="Normal 81 2 2 6" xfId="8147" xr:uid="{00000000-0005-0000-0000-000060470000}"/>
    <cellStyle name="Normal 81 2 2 7" xfId="8148" xr:uid="{00000000-0005-0000-0000-000061470000}"/>
    <cellStyle name="Normal 81 2 3" xfId="8149" xr:uid="{00000000-0005-0000-0000-000062470000}"/>
    <cellStyle name="Normal 81 2 3 2" xfId="8150" xr:uid="{00000000-0005-0000-0000-000063470000}"/>
    <cellStyle name="Normal 81 2 3 3" xfId="8151" xr:uid="{00000000-0005-0000-0000-000064470000}"/>
    <cellStyle name="Normal 81 2 4" xfId="8152" xr:uid="{00000000-0005-0000-0000-000065470000}"/>
    <cellStyle name="Normal 81 2 4 2" xfId="8153" xr:uid="{00000000-0005-0000-0000-000066470000}"/>
    <cellStyle name="Normal 81 2 4 3" xfId="8154" xr:uid="{00000000-0005-0000-0000-000067470000}"/>
    <cellStyle name="Normal 81 2 5" xfId="8155" xr:uid="{00000000-0005-0000-0000-000068470000}"/>
    <cellStyle name="Normal 81 2 5 2" xfId="8156" xr:uid="{00000000-0005-0000-0000-000069470000}"/>
    <cellStyle name="Normal 81 2 5 3" xfId="8157" xr:uid="{00000000-0005-0000-0000-00006A470000}"/>
    <cellStyle name="Normal 81 2 6" xfId="8158" xr:uid="{00000000-0005-0000-0000-00006B470000}"/>
    <cellStyle name="Normal 81 2 7" xfId="8159" xr:uid="{00000000-0005-0000-0000-00006C470000}"/>
    <cellStyle name="Normal 81 2 8" xfId="8160" xr:uid="{00000000-0005-0000-0000-00006D470000}"/>
    <cellStyle name="Normal 81 3" xfId="8161" xr:uid="{00000000-0005-0000-0000-00006E470000}"/>
    <cellStyle name="Normal 81 3 2" xfId="8162" xr:uid="{00000000-0005-0000-0000-00006F470000}"/>
    <cellStyle name="Normal 81 3 2 2" xfId="8163" xr:uid="{00000000-0005-0000-0000-000070470000}"/>
    <cellStyle name="Normal 81 3 2 3" xfId="8164" xr:uid="{00000000-0005-0000-0000-000071470000}"/>
    <cellStyle name="Normal 81 3 3" xfId="8165" xr:uid="{00000000-0005-0000-0000-000072470000}"/>
    <cellStyle name="Normal 81 3 3 2" xfId="8166" xr:uid="{00000000-0005-0000-0000-000073470000}"/>
    <cellStyle name="Normal 81 3 3 3" xfId="8167" xr:uid="{00000000-0005-0000-0000-000074470000}"/>
    <cellStyle name="Normal 81 3 4" xfId="8168" xr:uid="{00000000-0005-0000-0000-000075470000}"/>
    <cellStyle name="Normal 81 3 4 2" xfId="8169" xr:uid="{00000000-0005-0000-0000-000076470000}"/>
    <cellStyle name="Normal 81 3 4 3" xfId="8170" xr:uid="{00000000-0005-0000-0000-000077470000}"/>
    <cellStyle name="Normal 81 3 5" xfId="8171" xr:uid="{00000000-0005-0000-0000-000078470000}"/>
    <cellStyle name="Normal 81 3 6" xfId="8172" xr:uid="{00000000-0005-0000-0000-000079470000}"/>
    <cellStyle name="Normal 81 3 7" xfId="8173" xr:uid="{00000000-0005-0000-0000-00007A470000}"/>
    <cellStyle name="Normal 81 4" xfId="8174" xr:uid="{00000000-0005-0000-0000-00007B470000}"/>
    <cellStyle name="Normal 81 4 2" xfId="8175" xr:uid="{00000000-0005-0000-0000-00007C470000}"/>
    <cellStyle name="Normal 81 4 3" xfId="8176" xr:uid="{00000000-0005-0000-0000-00007D470000}"/>
    <cellStyle name="Normal 81 5" xfId="8177" xr:uid="{00000000-0005-0000-0000-00007E470000}"/>
    <cellStyle name="Normal 81 5 2" xfId="8178" xr:uid="{00000000-0005-0000-0000-00007F470000}"/>
    <cellStyle name="Normal 81 5 3" xfId="8179" xr:uid="{00000000-0005-0000-0000-000080470000}"/>
    <cellStyle name="Normal 81 6" xfId="8180" xr:uid="{00000000-0005-0000-0000-000081470000}"/>
    <cellStyle name="Normal 81 6 2" xfId="8181" xr:uid="{00000000-0005-0000-0000-000082470000}"/>
    <cellStyle name="Normal 81 6 3" xfId="8182" xr:uid="{00000000-0005-0000-0000-000083470000}"/>
    <cellStyle name="Normal 81 7" xfId="8183" xr:uid="{00000000-0005-0000-0000-000084470000}"/>
    <cellStyle name="Normal 81 7 2" xfId="8184" xr:uid="{00000000-0005-0000-0000-000085470000}"/>
    <cellStyle name="Normal 81 7 3" xfId="8185" xr:uid="{00000000-0005-0000-0000-000086470000}"/>
    <cellStyle name="Normal 81 8" xfId="8186" xr:uid="{00000000-0005-0000-0000-000087470000}"/>
    <cellStyle name="Normal 81 9" xfId="8187" xr:uid="{00000000-0005-0000-0000-000088470000}"/>
    <cellStyle name="Normal 81_ตามหนี้" xfId="8188" xr:uid="{00000000-0005-0000-0000-000089470000}"/>
    <cellStyle name="Normal 82" xfId="8189" xr:uid="{00000000-0005-0000-0000-00008A470000}"/>
    <cellStyle name="Normal 82 2" xfId="8190" xr:uid="{00000000-0005-0000-0000-00008B470000}"/>
    <cellStyle name="Normal 82 2 2" xfId="8191" xr:uid="{00000000-0005-0000-0000-00008C470000}"/>
    <cellStyle name="Normal 82 2 2 2" xfId="8192" xr:uid="{00000000-0005-0000-0000-00008D470000}"/>
    <cellStyle name="Normal 82 2 2 3" xfId="8193" xr:uid="{00000000-0005-0000-0000-00008E470000}"/>
    <cellStyle name="Normal 82 2 3" xfId="8194" xr:uid="{00000000-0005-0000-0000-00008F470000}"/>
    <cellStyle name="Normal 82 2 3 2" xfId="8195" xr:uid="{00000000-0005-0000-0000-000090470000}"/>
    <cellStyle name="Normal 82 2 3 3" xfId="8196" xr:uid="{00000000-0005-0000-0000-000091470000}"/>
    <cellStyle name="Normal 82 2 4" xfId="8197" xr:uid="{00000000-0005-0000-0000-000092470000}"/>
    <cellStyle name="Normal 82 2 4 2" xfId="8198" xr:uid="{00000000-0005-0000-0000-000093470000}"/>
    <cellStyle name="Normal 82 2 4 3" xfId="8199" xr:uid="{00000000-0005-0000-0000-000094470000}"/>
    <cellStyle name="Normal 82 2 5" xfId="8200" xr:uid="{00000000-0005-0000-0000-000095470000}"/>
    <cellStyle name="Normal 82 2 6" xfId="8201" xr:uid="{00000000-0005-0000-0000-000096470000}"/>
    <cellStyle name="Normal 82 2 7" xfId="8202" xr:uid="{00000000-0005-0000-0000-000097470000}"/>
    <cellStyle name="Normal 82 3" xfId="8203" xr:uid="{00000000-0005-0000-0000-000098470000}"/>
    <cellStyle name="Normal 82 3 2" xfId="8204" xr:uid="{00000000-0005-0000-0000-000099470000}"/>
    <cellStyle name="Normal 82 3 3" xfId="8205" xr:uid="{00000000-0005-0000-0000-00009A470000}"/>
    <cellStyle name="Normal 82 4" xfId="8206" xr:uid="{00000000-0005-0000-0000-00009B470000}"/>
    <cellStyle name="Normal 82 4 2" xfId="8207" xr:uid="{00000000-0005-0000-0000-00009C470000}"/>
    <cellStyle name="Normal 82 4 3" xfId="8208" xr:uid="{00000000-0005-0000-0000-00009D470000}"/>
    <cellStyle name="Normal 82 5" xfId="8209" xr:uid="{00000000-0005-0000-0000-00009E470000}"/>
    <cellStyle name="Normal 82 5 2" xfId="8210" xr:uid="{00000000-0005-0000-0000-00009F470000}"/>
    <cellStyle name="Normal 82 5 3" xfId="8211" xr:uid="{00000000-0005-0000-0000-0000A0470000}"/>
    <cellStyle name="Normal 82 6" xfId="8212" xr:uid="{00000000-0005-0000-0000-0000A1470000}"/>
    <cellStyle name="Normal 82 7" xfId="8213" xr:uid="{00000000-0005-0000-0000-0000A2470000}"/>
    <cellStyle name="Normal 82 8" xfId="8214" xr:uid="{00000000-0005-0000-0000-0000A3470000}"/>
    <cellStyle name="Normal 82 9" xfId="15916" xr:uid="{00000000-0005-0000-0000-0000A4470000}"/>
    <cellStyle name="Normal 83" xfId="8215" xr:uid="{00000000-0005-0000-0000-0000A5470000}"/>
    <cellStyle name="Normal 83 2" xfId="8216" xr:uid="{00000000-0005-0000-0000-0000A6470000}"/>
    <cellStyle name="Normal 83 2 2" xfId="8217" xr:uid="{00000000-0005-0000-0000-0000A7470000}"/>
    <cellStyle name="Normal 83 2 2 2" xfId="8218" xr:uid="{00000000-0005-0000-0000-0000A8470000}"/>
    <cellStyle name="Normal 83 2 2 3" xfId="8219" xr:uid="{00000000-0005-0000-0000-0000A9470000}"/>
    <cellStyle name="Normal 83 2 3" xfId="8220" xr:uid="{00000000-0005-0000-0000-0000AA470000}"/>
    <cellStyle name="Normal 83 2 3 2" xfId="8221" xr:uid="{00000000-0005-0000-0000-0000AB470000}"/>
    <cellStyle name="Normal 83 2 3 3" xfId="8222" xr:uid="{00000000-0005-0000-0000-0000AC470000}"/>
    <cellStyle name="Normal 83 2 4" xfId="8223" xr:uid="{00000000-0005-0000-0000-0000AD470000}"/>
    <cellStyle name="Normal 83 2 4 2" xfId="8224" xr:uid="{00000000-0005-0000-0000-0000AE470000}"/>
    <cellStyle name="Normal 83 2 4 3" xfId="8225" xr:uid="{00000000-0005-0000-0000-0000AF470000}"/>
    <cellStyle name="Normal 83 2 5" xfId="8226" xr:uid="{00000000-0005-0000-0000-0000B0470000}"/>
    <cellStyle name="Normal 83 2 6" xfId="8227" xr:uid="{00000000-0005-0000-0000-0000B1470000}"/>
    <cellStyle name="Normal 83 2 7" xfId="8228" xr:uid="{00000000-0005-0000-0000-0000B2470000}"/>
    <cellStyle name="Normal 83 3" xfId="8229" xr:uid="{00000000-0005-0000-0000-0000B3470000}"/>
    <cellStyle name="Normal 83 3 2" xfId="8230" xr:uid="{00000000-0005-0000-0000-0000B4470000}"/>
    <cellStyle name="Normal 83 3 3" xfId="8231" xr:uid="{00000000-0005-0000-0000-0000B5470000}"/>
    <cellStyle name="Normal 83 4" xfId="8232" xr:uid="{00000000-0005-0000-0000-0000B6470000}"/>
    <cellStyle name="Normal 83 4 2" xfId="8233" xr:uid="{00000000-0005-0000-0000-0000B7470000}"/>
    <cellStyle name="Normal 83 4 3" xfId="8234" xr:uid="{00000000-0005-0000-0000-0000B8470000}"/>
    <cellStyle name="Normal 83 5" xfId="8235" xr:uid="{00000000-0005-0000-0000-0000B9470000}"/>
    <cellStyle name="Normal 83 5 2" xfId="8236" xr:uid="{00000000-0005-0000-0000-0000BA470000}"/>
    <cellStyle name="Normal 83 5 3" xfId="8237" xr:uid="{00000000-0005-0000-0000-0000BB470000}"/>
    <cellStyle name="Normal 83 6" xfId="8238" xr:uid="{00000000-0005-0000-0000-0000BC470000}"/>
    <cellStyle name="Normal 83 7" xfId="8239" xr:uid="{00000000-0005-0000-0000-0000BD470000}"/>
    <cellStyle name="Normal 83 8" xfId="8240" xr:uid="{00000000-0005-0000-0000-0000BE470000}"/>
    <cellStyle name="Normal 84" xfId="8241" xr:uid="{00000000-0005-0000-0000-0000BF470000}"/>
    <cellStyle name="Normal 84 2" xfId="8242" xr:uid="{00000000-0005-0000-0000-0000C0470000}"/>
    <cellStyle name="Normal 84 2 2" xfId="8243" xr:uid="{00000000-0005-0000-0000-0000C1470000}"/>
    <cellStyle name="Normal 84 2 2 2" xfId="8244" xr:uid="{00000000-0005-0000-0000-0000C2470000}"/>
    <cellStyle name="Normal 84 2 2 3" xfId="8245" xr:uid="{00000000-0005-0000-0000-0000C3470000}"/>
    <cellStyle name="Normal 84 2 3" xfId="8246" xr:uid="{00000000-0005-0000-0000-0000C4470000}"/>
    <cellStyle name="Normal 84 2 3 2" xfId="8247" xr:uid="{00000000-0005-0000-0000-0000C5470000}"/>
    <cellStyle name="Normal 84 2 3 3" xfId="8248" xr:uid="{00000000-0005-0000-0000-0000C6470000}"/>
    <cellStyle name="Normal 84 2 4" xfId="8249" xr:uid="{00000000-0005-0000-0000-0000C7470000}"/>
    <cellStyle name="Normal 84 2 4 2" xfId="8250" xr:uid="{00000000-0005-0000-0000-0000C8470000}"/>
    <cellStyle name="Normal 84 2 4 3" xfId="8251" xr:uid="{00000000-0005-0000-0000-0000C9470000}"/>
    <cellStyle name="Normal 84 2 5" xfId="8252" xr:uid="{00000000-0005-0000-0000-0000CA470000}"/>
    <cellStyle name="Normal 84 2 6" xfId="8253" xr:uid="{00000000-0005-0000-0000-0000CB470000}"/>
    <cellStyle name="Normal 84 2 7" xfId="8254" xr:uid="{00000000-0005-0000-0000-0000CC470000}"/>
    <cellStyle name="Normal 84 3" xfId="8255" xr:uid="{00000000-0005-0000-0000-0000CD470000}"/>
    <cellStyle name="Normal 84 3 2" xfId="8256" xr:uid="{00000000-0005-0000-0000-0000CE470000}"/>
    <cellStyle name="Normal 84 3 3" xfId="8257" xr:uid="{00000000-0005-0000-0000-0000CF470000}"/>
    <cellStyle name="Normal 84 4" xfId="8258" xr:uid="{00000000-0005-0000-0000-0000D0470000}"/>
    <cellStyle name="Normal 84 4 2" xfId="8259" xr:uid="{00000000-0005-0000-0000-0000D1470000}"/>
    <cellStyle name="Normal 84 4 3" xfId="8260" xr:uid="{00000000-0005-0000-0000-0000D2470000}"/>
    <cellStyle name="Normal 84 5" xfId="8261" xr:uid="{00000000-0005-0000-0000-0000D3470000}"/>
    <cellStyle name="Normal 84 5 2" xfId="8262" xr:uid="{00000000-0005-0000-0000-0000D4470000}"/>
    <cellStyle name="Normal 84 5 3" xfId="8263" xr:uid="{00000000-0005-0000-0000-0000D5470000}"/>
    <cellStyle name="Normal 84 6" xfId="8264" xr:uid="{00000000-0005-0000-0000-0000D6470000}"/>
    <cellStyle name="Normal 84 7" xfId="8265" xr:uid="{00000000-0005-0000-0000-0000D7470000}"/>
    <cellStyle name="Normal 84 8" xfId="8266" xr:uid="{00000000-0005-0000-0000-0000D8470000}"/>
    <cellStyle name="Normal 85" xfId="1669" xr:uid="{00000000-0005-0000-0000-0000D9470000}"/>
    <cellStyle name="Normal 85 10" xfId="8267" xr:uid="{00000000-0005-0000-0000-0000DA470000}"/>
    <cellStyle name="Normal 85 11" xfId="22335" xr:uid="{00000000-0005-0000-0000-0000DB470000}"/>
    <cellStyle name="Normal 85 12" xfId="22336" xr:uid="{00000000-0005-0000-0000-0000DC470000}"/>
    <cellStyle name="Normal 85 13" xfId="22337" xr:uid="{00000000-0005-0000-0000-0000DD470000}"/>
    <cellStyle name="Normal 85 14" xfId="22338" xr:uid="{00000000-0005-0000-0000-0000DE470000}"/>
    <cellStyle name="Normal 85 15" xfId="22339" xr:uid="{00000000-0005-0000-0000-0000DF470000}"/>
    <cellStyle name="Normal 85 16" xfId="22340" xr:uid="{00000000-0005-0000-0000-0000E0470000}"/>
    <cellStyle name="Normal 85 2" xfId="8268" xr:uid="{00000000-0005-0000-0000-0000E1470000}"/>
    <cellStyle name="Normal 85 2 2" xfId="8269" xr:uid="{00000000-0005-0000-0000-0000E2470000}"/>
    <cellStyle name="Normal 85 2 2 2" xfId="8270" xr:uid="{00000000-0005-0000-0000-0000E3470000}"/>
    <cellStyle name="Normal 85 2 2 2 2" xfId="8271" xr:uid="{00000000-0005-0000-0000-0000E4470000}"/>
    <cellStyle name="Normal 85 2 2 2 3" xfId="8272" xr:uid="{00000000-0005-0000-0000-0000E5470000}"/>
    <cellStyle name="Normal 85 2 2 3" xfId="8273" xr:uid="{00000000-0005-0000-0000-0000E6470000}"/>
    <cellStyle name="Normal 85 2 2 3 2" xfId="8274" xr:uid="{00000000-0005-0000-0000-0000E7470000}"/>
    <cellStyle name="Normal 85 2 2 3 3" xfId="8275" xr:uid="{00000000-0005-0000-0000-0000E8470000}"/>
    <cellStyle name="Normal 85 2 2 4" xfId="8276" xr:uid="{00000000-0005-0000-0000-0000E9470000}"/>
    <cellStyle name="Normal 85 2 2 4 2" xfId="8277" xr:uid="{00000000-0005-0000-0000-0000EA470000}"/>
    <cellStyle name="Normal 85 2 2 4 3" xfId="8278" xr:uid="{00000000-0005-0000-0000-0000EB470000}"/>
    <cellStyle name="Normal 85 2 2 5" xfId="8279" xr:uid="{00000000-0005-0000-0000-0000EC470000}"/>
    <cellStyle name="Normal 85 2 2 6" xfId="8280" xr:uid="{00000000-0005-0000-0000-0000ED470000}"/>
    <cellStyle name="Normal 85 2 2 7" xfId="8281" xr:uid="{00000000-0005-0000-0000-0000EE470000}"/>
    <cellStyle name="Normal 85 2 3" xfId="8282" xr:uid="{00000000-0005-0000-0000-0000EF470000}"/>
    <cellStyle name="Normal 85 2 3 2" xfId="8283" xr:uid="{00000000-0005-0000-0000-0000F0470000}"/>
    <cellStyle name="Normal 85 2 3 3" xfId="8284" xr:uid="{00000000-0005-0000-0000-0000F1470000}"/>
    <cellStyle name="Normal 85 2 4" xfId="8285" xr:uid="{00000000-0005-0000-0000-0000F2470000}"/>
    <cellStyle name="Normal 85 2 4 2" xfId="8286" xr:uid="{00000000-0005-0000-0000-0000F3470000}"/>
    <cellStyle name="Normal 85 2 4 3" xfId="8287" xr:uid="{00000000-0005-0000-0000-0000F4470000}"/>
    <cellStyle name="Normal 85 2 5" xfId="8288" xr:uid="{00000000-0005-0000-0000-0000F5470000}"/>
    <cellStyle name="Normal 85 2 5 2" xfId="8289" xr:uid="{00000000-0005-0000-0000-0000F6470000}"/>
    <cellStyle name="Normal 85 2 5 3" xfId="8290" xr:uid="{00000000-0005-0000-0000-0000F7470000}"/>
    <cellStyle name="Normal 85 2 6" xfId="8291" xr:uid="{00000000-0005-0000-0000-0000F8470000}"/>
    <cellStyle name="Normal 85 2 7" xfId="8292" xr:uid="{00000000-0005-0000-0000-0000F9470000}"/>
    <cellStyle name="Normal 85 2 8" xfId="8293" xr:uid="{00000000-0005-0000-0000-0000FA470000}"/>
    <cellStyle name="Normal 85 3" xfId="8294" xr:uid="{00000000-0005-0000-0000-0000FB470000}"/>
    <cellStyle name="Normal 85 3 2" xfId="8295" xr:uid="{00000000-0005-0000-0000-0000FC470000}"/>
    <cellStyle name="Normal 85 3 2 2" xfId="8296" xr:uid="{00000000-0005-0000-0000-0000FD470000}"/>
    <cellStyle name="Normal 85 3 2 3" xfId="8297" xr:uid="{00000000-0005-0000-0000-0000FE470000}"/>
    <cellStyle name="Normal 85 3 3" xfId="8298" xr:uid="{00000000-0005-0000-0000-0000FF470000}"/>
    <cellStyle name="Normal 85 3 3 2" xfId="8299" xr:uid="{00000000-0005-0000-0000-000000480000}"/>
    <cellStyle name="Normal 85 3 3 3" xfId="8300" xr:uid="{00000000-0005-0000-0000-000001480000}"/>
    <cellStyle name="Normal 85 3 4" xfId="8301" xr:uid="{00000000-0005-0000-0000-000002480000}"/>
    <cellStyle name="Normal 85 3 4 2" xfId="8302" xr:uid="{00000000-0005-0000-0000-000003480000}"/>
    <cellStyle name="Normal 85 3 4 3" xfId="8303" xr:uid="{00000000-0005-0000-0000-000004480000}"/>
    <cellStyle name="Normal 85 3 5" xfId="8304" xr:uid="{00000000-0005-0000-0000-000005480000}"/>
    <cellStyle name="Normal 85 3 6" xfId="8305" xr:uid="{00000000-0005-0000-0000-000006480000}"/>
    <cellStyle name="Normal 85 3 7" xfId="8306" xr:uid="{00000000-0005-0000-0000-000007480000}"/>
    <cellStyle name="Normal 85 4" xfId="8307" xr:uid="{00000000-0005-0000-0000-000008480000}"/>
    <cellStyle name="Normal 85 4 2" xfId="8308" xr:uid="{00000000-0005-0000-0000-000009480000}"/>
    <cellStyle name="Normal 85 4 3" xfId="8309" xr:uid="{00000000-0005-0000-0000-00000A480000}"/>
    <cellStyle name="Normal 85 5" xfId="8310" xr:uid="{00000000-0005-0000-0000-00000B480000}"/>
    <cellStyle name="Normal 85 5 2" xfId="8311" xr:uid="{00000000-0005-0000-0000-00000C480000}"/>
    <cellStyle name="Normal 85 5 3" xfId="8312" xr:uid="{00000000-0005-0000-0000-00000D480000}"/>
    <cellStyle name="Normal 85 6" xfId="8313" xr:uid="{00000000-0005-0000-0000-00000E480000}"/>
    <cellStyle name="Normal 85 6 2" xfId="8314" xr:uid="{00000000-0005-0000-0000-00000F480000}"/>
    <cellStyle name="Normal 85 6 3" xfId="8315" xr:uid="{00000000-0005-0000-0000-000010480000}"/>
    <cellStyle name="Normal 85 7" xfId="8316" xr:uid="{00000000-0005-0000-0000-000011480000}"/>
    <cellStyle name="Normal 85 7 2" xfId="8317" xr:uid="{00000000-0005-0000-0000-000012480000}"/>
    <cellStyle name="Normal 85 7 3" xfId="8318" xr:uid="{00000000-0005-0000-0000-000013480000}"/>
    <cellStyle name="Normal 85 8" xfId="8319" xr:uid="{00000000-0005-0000-0000-000014480000}"/>
    <cellStyle name="Normal 85 9" xfId="8320" xr:uid="{00000000-0005-0000-0000-000015480000}"/>
    <cellStyle name="Normal 85_ตามหนี้" xfId="8321" xr:uid="{00000000-0005-0000-0000-000016480000}"/>
    <cellStyle name="Normal 86" xfId="1670" xr:uid="{00000000-0005-0000-0000-000017480000}"/>
    <cellStyle name="Normal 86 10" xfId="8322" xr:uid="{00000000-0005-0000-0000-000018480000}"/>
    <cellStyle name="Normal 86 11" xfId="22341" xr:uid="{00000000-0005-0000-0000-000019480000}"/>
    <cellStyle name="Normal 86 12" xfId="22342" xr:uid="{00000000-0005-0000-0000-00001A480000}"/>
    <cellStyle name="Normal 86 13" xfId="22343" xr:uid="{00000000-0005-0000-0000-00001B480000}"/>
    <cellStyle name="Normal 86 14" xfId="22344" xr:uid="{00000000-0005-0000-0000-00001C480000}"/>
    <cellStyle name="Normal 86 15" xfId="22345" xr:uid="{00000000-0005-0000-0000-00001D480000}"/>
    <cellStyle name="Normal 86 16" xfId="22346" xr:uid="{00000000-0005-0000-0000-00001E480000}"/>
    <cellStyle name="Normal 86 2" xfId="8323" xr:uid="{00000000-0005-0000-0000-00001F480000}"/>
    <cellStyle name="Normal 86 2 2" xfId="8324" xr:uid="{00000000-0005-0000-0000-000020480000}"/>
    <cellStyle name="Normal 86 2 2 2" xfId="8325" xr:uid="{00000000-0005-0000-0000-000021480000}"/>
    <cellStyle name="Normal 86 2 2 2 2" xfId="8326" xr:uid="{00000000-0005-0000-0000-000022480000}"/>
    <cellStyle name="Normal 86 2 2 2 3" xfId="8327" xr:uid="{00000000-0005-0000-0000-000023480000}"/>
    <cellStyle name="Normal 86 2 2 3" xfId="8328" xr:uid="{00000000-0005-0000-0000-000024480000}"/>
    <cellStyle name="Normal 86 2 2 3 2" xfId="8329" xr:uid="{00000000-0005-0000-0000-000025480000}"/>
    <cellStyle name="Normal 86 2 2 3 3" xfId="8330" xr:uid="{00000000-0005-0000-0000-000026480000}"/>
    <cellStyle name="Normal 86 2 2 4" xfId="8331" xr:uid="{00000000-0005-0000-0000-000027480000}"/>
    <cellStyle name="Normal 86 2 2 4 2" xfId="8332" xr:uid="{00000000-0005-0000-0000-000028480000}"/>
    <cellStyle name="Normal 86 2 2 4 3" xfId="8333" xr:uid="{00000000-0005-0000-0000-000029480000}"/>
    <cellStyle name="Normal 86 2 2 5" xfId="8334" xr:uid="{00000000-0005-0000-0000-00002A480000}"/>
    <cellStyle name="Normal 86 2 2 6" xfId="8335" xr:uid="{00000000-0005-0000-0000-00002B480000}"/>
    <cellStyle name="Normal 86 2 2 7" xfId="8336" xr:uid="{00000000-0005-0000-0000-00002C480000}"/>
    <cellStyle name="Normal 86 2 3" xfId="8337" xr:uid="{00000000-0005-0000-0000-00002D480000}"/>
    <cellStyle name="Normal 86 2 3 2" xfId="8338" xr:uid="{00000000-0005-0000-0000-00002E480000}"/>
    <cellStyle name="Normal 86 2 3 3" xfId="8339" xr:uid="{00000000-0005-0000-0000-00002F480000}"/>
    <cellStyle name="Normal 86 2 4" xfId="8340" xr:uid="{00000000-0005-0000-0000-000030480000}"/>
    <cellStyle name="Normal 86 2 4 2" xfId="8341" xr:uid="{00000000-0005-0000-0000-000031480000}"/>
    <cellStyle name="Normal 86 2 4 3" xfId="8342" xr:uid="{00000000-0005-0000-0000-000032480000}"/>
    <cellStyle name="Normal 86 2 5" xfId="8343" xr:uid="{00000000-0005-0000-0000-000033480000}"/>
    <cellStyle name="Normal 86 2 5 2" xfId="8344" xr:uid="{00000000-0005-0000-0000-000034480000}"/>
    <cellStyle name="Normal 86 2 5 3" xfId="8345" xr:uid="{00000000-0005-0000-0000-000035480000}"/>
    <cellStyle name="Normal 86 2 6" xfId="8346" xr:uid="{00000000-0005-0000-0000-000036480000}"/>
    <cellStyle name="Normal 86 2 7" xfId="8347" xr:uid="{00000000-0005-0000-0000-000037480000}"/>
    <cellStyle name="Normal 86 2 8" xfId="8348" xr:uid="{00000000-0005-0000-0000-000038480000}"/>
    <cellStyle name="Normal 86 3" xfId="8349" xr:uid="{00000000-0005-0000-0000-000039480000}"/>
    <cellStyle name="Normal 86 3 2" xfId="8350" xr:uid="{00000000-0005-0000-0000-00003A480000}"/>
    <cellStyle name="Normal 86 3 2 2" xfId="8351" xr:uid="{00000000-0005-0000-0000-00003B480000}"/>
    <cellStyle name="Normal 86 3 2 3" xfId="8352" xr:uid="{00000000-0005-0000-0000-00003C480000}"/>
    <cellStyle name="Normal 86 3 3" xfId="8353" xr:uid="{00000000-0005-0000-0000-00003D480000}"/>
    <cellStyle name="Normal 86 3 3 2" xfId="8354" xr:uid="{00000000-0005-0000-0000-00003E480000}"/>
    <cellStyle name="Normal 86 3 3 3" xfId="8355" xr:uid="{00000000-0005-0000-0000-00003F480000}"/>
    <cellStyle name="Normal 86 3 4" xfId="8356" xr:uid="{00000000-0005-0000-0000-000040480000}"/>
    <cellStyle name="Normal 86 3 4 2" xfId="8357" xr:uid="{00000000-0005-0000-0000-000041480000}"/>
    <cellStyle name="Normal 86 3 4 3" xfId="8358" xr:uid="{00000000-0005-0000-0000-000042480000}"/>
    <cellStyle name="Normal 86 3 5" xfId="8359" xr:uid="{00000000-0005-0000-0000-000043480000}"/>
    <cellStyle name="Normal 86 3 6" xfId="8360" xr:uid="{00000000-0005-0000-0000-000044480000}"/>
    <cellStyle name="Normal 86 3 7" xfId="8361" xr:uid="{00000000-0005-0000-0000-000045480000}"/>
    <cellStyle name="Normal 86 4" xfId="8362" xr:uid="{00000000-0005-0000-0000-000046480000}"/>
    <cellStyle name="Normal 86 4 2" xfId="8363" xr:uid="{00000000-0005-0000-0000-000047480000}"/>
    <cellStyle name="Normal 86 4 3" xfId="8364" xr:uid="{00000000-0005-0000-0000-000048480000}"/>
    <cellStyle name="Normal 86 5" xfId="8365" xr:uid="{00000000-0005-0000-0000-000049480000}"/>
    <cellStyle name="Normal 86 5 2" xfId="8366" xr:uid="{00000000-0005-0000-0000-00004A480000}"/>
    <cellStyle name="Normal 86 5 3" xfId="8367" xr:uid="{00000000-0005-0000-0000-00004B480000}"/>
    <cellStyle name="Normal 86 6" xfId="8368" xr:uid="{00000000-0005-0000-0000-00004C480000}"/>
    <cellStyle name="Normal 86 6 2" xfId="8369" xr:uid="{00000000-0005-0000-0000-00004D480000}"/>
    <cellStyle name="Normal 86 6 3" xfId="8370" xr:uid="{00000000-0005-0000-0000-00004E480000}"/>
    <cellStyle name="Normal 86 7" xfId="8371" xr:uid="{00000000-0005-0000-0000-00004F480000}"/>
    <cellStyle name="Normal 86 7 2" xfId="8372" xr:uid="{00000000-0005-0000-0000-000050480000}"/>
    <cellStyle name="Normal 86 7 3" xfId="8373" xr:uid="{00000000-0005-0000-0000-000051480000}"/>
    <cellStyle name="Normal 86 8" xfId="8374" xr:uid="{00000000-0005-0000-0000-000052480000}"/>
    <cellStyle name="Normal 86 9" xfId="8375" xr:uid="{00000000-0005-0000-0000-000053480000}"/>
    <cellStyle name="Normal 86_ตามหนี้" xfId="8376" xr:uid="{00000000-0005-0000-0000-000054480000}"/>
    <cellStyle name="Normal 87" xfId="1671" xr:uid="{00000000-0005-0000-0000-000055480000}"/>
    <cellStyle name="Normal 87 10" xfId="8377" xr:uid="{00000000-0005-0000-0000-000056480000}"/>
    <cellStyle name="Normal 87 11" xfId="22347" xr:uid="{00000000-0005-0000-0000-000057480000}"/>
    <cellStyle name="Normal 87 12" xfId="22348" xr:uid="{00000000-0005-0000-0000-000058480000}"/>
    <cellStyle name="Normal 87 13" xfId="22349" xr:uid="{00000000-0005-0000-0000-000059480000}"/>
    <cellStyle name="Normal 87 14" xfId="22350" xr:uid="{00000000-0005-0000-0000-00005A480000}"/>
    <cellStyle name="Normal 87 15" xfId="22351" xr:uid="{00000000-0005-0000-0000-00005B480000}"/>
    <cellStyle name="Normal 87 16" xfId="22352" xr:uid="{00000000-0005-0000-0000-00005C480000}"/>
    <cellStyle name="Normal 87 2" xfId="8378" xr:uid="{00000000-0005-0000-0000-00005D480000}"/>
    <cellStyle name="Normal 87 2 2" xfId="8379" xr:uid="{00000000-0005-0000-0000-00005E480000}"/>
    <cellStyle name="Normal 87 2 2 2" xfId="8380" xr:uid="{00000000-0005-0000-0000-00005F480000}"/>
    <cellStyle name="Normal 87 2 2 2 2" xfId="8381" xr:uid="{00000000-0005-0000-0000-000060480000}"/>
    <cellStyle name="Normal 87 2 2 2 3" xfId="8382" xr:uid="{00000000-0005-0000-0000-000061480000}"/>
    <cellStyle name="Normal 87 2 2 3" xfId="8383" xr:uid="{00000000-0005-0000-0000-000062480000}"/>
    <cellStyle name="Normal 87 2 2 3 2" xfId="8384" xr:uid="{00000000-0005-0000-0000-000063480000}"/>
    <cellStyle name="Normal 87 2 2 3 3" xfId="8385" xr:uid="{00000000-0005-0000-0000-000064480000}"/>
    <cellStyle name="Normal 87 2 2 4" xfId="8386" xr:uid="{00000000-0005-0000-0000-000065480000}"/>
    <cellStyle name="Normal 87 2 2 4 2" xfId="8387" xr:uid="{00000000-0005-0000-0000-000066480000}"/>
    <cellStyle name="Normal 87 2 2 4 3" xfId="8388" xr:uid="{00000000-0005-0000-0000-000067480000}"/>
    <cellStyle name="Normal 87 2 2 5" xfId="8389" xr:uid="{00000000-0005-0000-0000-000068480000}"/>
    <cellStyle name="Normal 87 2 2 6" xfId="8390" xr:uid="{00000000-0005-0000-0000-000069480000}"/>
    <cellStyle name="Normal 87 2 2 7" xfId="8391" xr:uid="{00000000-0005-0000-0000-00006A480000}"/>
    <cellStyle name="Normal 87 2 3" xfId="8392" xr:uid="{00000000-0005-0000-0000-00006B480000}"/>
    <cellStyle name="Normal 87 2 3 2" xfId="8393" xr:uid="{00000000-0005-0000-0000-00006C480000}"/>
    <cellStyle name="Normal 87 2 3 3" xfId="8394" xr:uid="{00000000-0005-0000-0000-00006D480000}"/>
    <cellStyle name="Normal 87 2 4" xfId="8395" xr:uid="{00000000-0005-0000-0000-00006E480000}"/>
    <cellStyle name="Normal 87 2 4 2" xfId="8396" xr:uid="{00000000-0005-0000-0000-00006F480000}"/>
    <cellStyle name="Normal 87 2 4 3" xfId="8397" xr:uid="{00000000-0005-0000-0000-000070480000}"/>
    <cellStyle name="Normal 87 2 5" xfId="8398" xr:uid="{00000000-0005-0000-0000-000071480000}"/>
    <cellStyle name="Normal 87 2 5 2" xfId="8399" xr:uid="{00000000-0005-0000-0000-000072480000}"/>
    <cellStyle name="Normal 87 2 5 3" xfId="8400" xr:uid="{00000000-0005-0000-0000-000073480000}"/>
    <cellStyle name="Normal 87 2 6" xfId="8401" xr:uid="{00000000-0005-0000-0000-000074480000}"/>
    <cellStyle name="Normal 87 2 7" xfId="8402" xr:uid="{00000000-0005-0000-0000-000075480000}"/>
    <cellStyle name="Normal 87 2 8" xfId="8403" xr:uid="{00000000-0005-0000-0000-000076480000}"/>
    <cellStyle name="Normal 87 3" xfId="8404" xr:uid="{00000000-0005-0000-0000-000077480000}"/>
    <cellStyle name="Normal 87 3 2" xfId="8405" xr:uid="{00000000-0005-0000-0000-000078480000}"/>
    <cellStyle name="Normal 87 3 2 2" xfId="8406" xr:uid="{00000000-0005-0000-0000-000079480000}"/>
    <cellStyle name="Normal 87 3 2 3" xfId="8407" xr:uid="{00000000-0005-0000-0000-00007A480000}"/>
    <cellStyle name="Normal 87 3 3" xfId="8408" xr:uid="{00000000-0005-0000-0000-00007B480000}"/>
    <cellStyle name="Normal 87 3 3 2" xfId="8409" xr:uid="{00000000-0005-0000-0000-00007C480000}"/>
    <cellStyle name="Normal 87 3 3 3" xfId="8410" xr:uid="{00000000-0005-0000-0000-00007D480000}"/>
    <cellStyle name="Normal 87 3 4" xfId="8411" xr:uid="{00000000-0005-0000-0000-00007E480000}"/>
    <cellStyle name="Normal 87 3 4 2" xfId="8412" xr:uid="{00000000-0005-0000-0000-00007F480000}"/>
    <cellStyle name="Normal 87 3 4 3" xfId="8413" xr:uid="{00000000-0005-0000-0000-000080480000}"/>
    <cellStyle name="Normal 87 3 5" xfId="8414" xr:uid="{00000000-0005-0000-0000-000081480000}"/>
    <cellStyle name="Normal 87 3 6" xfId="8415" xr:uid="{00000000-0005-0000-0000-000082480000}"/>
    <cellStyle name="Normal 87 3 7" xfId="8416" xr:uid="{00000000-0005-0000-0000-000083480000}"/>
    <cellStyle name="Normal 87 4" xfId="8417" xr:uid="{00000000-0005-0000-0000-000084480000}"/>
    <cellStyle name="Normal 87 4 2" xfId="8418" xr:uid="{00000000-0005-0000-0000-000085480000}"/>
    <cellStyle name="Normal 87 4 3" xfId="8419" xr:uid="{00000000-0005-0000-0000-000086480000}"/>
    <cellStyle name="Normal 87 5" xfId="8420" xr:uid="{00000000-0005-0000-0000-000087480000}"/>
    <cellStyle name="Normal 87 5 2" xfId="8421" xr:uid="{00000000-0005-0000-0000-000088480000}"/>
    <cellStyle name="Normal 87 5 3" xfId="8422" xr:uid="{00000000-0005-0000-0000-000089480000}"/>
    <cellStyle name="Normal 87 6" xfId="8423" xr:uid="{00000000-0005-0000-0000-00008A480000}"/>
    <cellStyle name="Normal 87 6 2" xfId="8424" xr:uid="{00000000-0005-0000-0000-00008B480000}"/>
    <cellStyle name="Normal 87 6 3" xfId="8425" xr:uid="{00000000-0005-0000-0000-00008C480000}"/>
    <cellStyle name="Normal 87 7" xfId="8426" xr:uid="{00000000-0005-0000-0000-00008D480000}"/>
    <cellStyle name="Normal 87 7 2" xfId="8427" xr:uid="{00000000-0005-0000-0000-00008E480000}"/>
    <cellStyle name="Normal 87 7 3" xfId="8428" xr:uid="{00000000-0005-0000-0000-00008F480000}"/>
    <cellStyle name="Normal 87 8" xfId="8429" xr:uid="{00000000-0005-0000-0000-000090480000}"/>
    <cellStyle name="Normal 87 9" xfId="8430" xr:uid="{00000000-0005-0000-0000-000091480000}"/>
    <cellStyle name="Normal 87_ตามหนี้" xfId="8431" xr:uid="{00000000-0005-0000-0000-000092480000}"/>
    <cellStyle name="Normal 88" xfId="1672" xr:uid="{00000000-0005-0000-0000-000093480000}"/>
    <cellStyle name="Normal 88 10" xfId="8432" xr:uid="{00000000-0005-0000-0000-000094480000}"/>
    <cellStyle name="Normal 88 11" xfId="22353" xr:uid="{00000000-0005-0000-0000-000095480000}"/>
    <cellStyle name="Normal 88 12" xfId="22354" xr:uid="{00000000-0005-0000-0000-000096480000}"/>
    <cellStyle name="Normal 88 13" xfId="22355" xr:uid="{00000000-0005-0000-0000-000097480000}"/>
    <cellStyle name="Normal 88 14" xfId="22356" xr:uid="{00000000-0005-0000-0000-000098480000}"/>
    <cellStyle name="Normal 88 15" xfId="22357" xr:uid="{00000000-0005-0000-0000-000099480000}"/>
    <cellStyle name="Normal 88 16" xfId="22358" xr:uid="{00000000-0005-0000-0000-00009A480000}"/>
    <cellStyle name="Normal 88 2" xfId="8433" xr:uid="{00000000-0005-0000-0000-00009B480000}"/>
    <cellStyle name="Normal 88 2 2" xfId="8434" xr:uid="{00000000-0005-0000-0000-00009C480000}"/>
    <cellStyle name="Normal 88 2 2 2" xfId="8435" xr:uid="{00000000-0005-0000-0000-00009D480000}"/>
    <cellStyle name="Normal 88 2 2 2 2" xfId="8436" xr:uid="{00000000-0005-0000-0000-00009E480000}"/>
    <cellStyle name="Normal 88 2 2 2 3" xfId="8437" xr:uid="{00000000-0005-0000-0000-00009F480000}"/>
    <cellStyle name="Normal 88 2 2 3" xfId="8438" xr:uid="{00000000-0005-0000-0000-0000A0480000}"/>
    <cellStyle name="Normal 88 2 2 3 2" xfId="8439" xr:uid="{00000000-0005-0000-0000-0000A1480000}"/>
    <cellStyle name="Normal 88 2 2 3 3" xfId="8440" xr:uid="{00000000-0005-0000-0000-0000A2480000}"/>
    <cellStyle name="Normal 88 2 2 4" xfId="8441" xr:uid="{00000000-0005-0000-0000-0000A3480000}"/>
    <cellStyle name="Normal 88 2 2 4 2" xfId="8442" xr:uid="{00000000-0005-0000-0000-0000A4480000}"/>
    <cellStyle name="Normal 88 2 2 4 3" xfId="8443" xr:uid="{00000000-0005-0000-0000-0000A5480000}"/>
    <cellStyle name="Normal 88 2 2 5" xfId="8444" xr:uid="{00000000-0005-0000-0000-0000A6480000}"/>
    <cellStyle name="Normal 88 2 2 6" xfId="8445" xr:uid="{00000000-0005-0000-0000-0000A7480000}"/>
    <cellStyle name="Normal 88 2 2 7" xfId="8446" xr:uid="{00000000-0005-0000-0000-0000A8480000}"/>
    <cellStyle name="Normal 88 2 3" xfId="8447" xr:uid="{00000000-0005-0000-0000-0000A9480000}"/>
    <cellStyle name="Normal 88 2 3 2" xfId="8448" xr:uid="{00000000-0005-0000-0000-0000AA480000}"/>
    <cellStyle name="Normal 88 2 3 3" xfId="8449" xr:uid="{00000000-0005-0000-0000-0000AB480000}"/>
    <cellStyle name="Normal 88 2 4" xfId="8450" xr:uid="{00000000-0005-0000-0000-0000AC480000}"/>
    <cellStyle name="Normal 88 2 4 2" xfId="8451" xr:uid="{00000000-0005-0000-0000-0000AD480000}"/>
    <cellStyle name="Normal 88 2 4 3" xfId="8452" xr:uid="{00000000-0005-0000-0000-0000AE480000}"/>
    <cellStyle name="Normal 88 2 5" xfId="8453" xr:uid="{00000000-0005-0000-0000-0000AF480000}"/>
    <cellStyle name="Normal 88 2 5 2" xfId="8454" xr:uid="{00000000-0005-0000-0000-0000B0480000}"/>
    <cellStyle name="Normal 88 2 5 3" xfId="8455" xr:uid="{00000000-0005-0000-0000-0000B1480000}"/>
    <cellStyle name="Normal 88 2 6" xfId="8456" xr:uid="{00000000-0005-0000-0000-0000B2480000}"/>
    <cellStyle name="Normal 88 2 7" xfId="8457" xr:uid="{00000000-0005-0000-0000-0000B3480000}"/>
    <cellStyle name="Normal 88 2 8" xfId="8458" xr:uid="{00000000-0005-0000-0000-0000B4480000}"/>
    <cellStyle name="Normal 88 3" xfId="8459" xr:uid="{00000000-0005-0000-0000-0000B5480000}"/>
    <cellStyle name="Normal 88 3 2" xfId="8460" xr:uid="{00000000-0005-0000-0000-0000B6480000}"/>
    <cellStyle name="Normal 88 3 2 2" xfId="8461" xr:uid="{00000000-0005-0000-0000-0000B7480000}"/>
    <cellStyle name="Normal 88 3 2 3" xfId="8462" xr:uid="{00000000-0005-0000-0000-0000B8480000}"/>
    <cellStyle name="Normal 88 3 3" xfId="8463" xr:uid="{00000000-0005-0000-0000-0000B9480000}"/>
    <cellStyle name="Normal 88 3 3 2" xfId="8464" xr:uid="{00000000-0005-0000-0000-0000BA480000}"/>
    <cellStyle name="Normal 88 3 3 3" xfId="8465" xr:uid="{00000000-0005-0000-0000-0000BB480000}"/>
    <cellStyle name="Normal 88 3 4" xfId="8466" xr:uid="{00000000-0005-0000-0000-0000BC480000}"/>
    <cellStyle name="Normal 88 3 4 2" xfId="8467" xr:uid="{00000000-0005-0000-0000-0000BD480000}"/>
    <cellStyle name="Normal 88 3 4 3" xfId="8468" xr:uid="{00000000-0005-0000-0000-0000BE480000}"/>
    <cellStyle name="Normal 88 3 5" xfId="8469" xr:uid="{00000000-0005-0000-0000-0000BF480000}"/>
    <cellStyle name="Normal 88 3 6" xfId="8470" xr:uid="{00000000-0005-0000-0000-0000C0480000}"/>
    <cellStyle name="Normal 88 3 7" xfId="8471" xr:uid="{00000000-0005-0000-0000-0000C1480000}"/>
    <cellStyle name="Normal 88 4" xfId="8472" xr:uid="{00000000-0005-0000-0000-0000C2480000}"/>
    <cellStyle name="Normal 88 4 2" xfId="8473" xr:uid="{00000000-0005-0000-0000-0000C3480000}"/>
    <cellStyle name="Normal 88 4 3" xfId="8474" xr:uid="{00000000-0005-0000-0000-0000C4480000}"/>
    <cellStyle name="Normal 88 5" xfId="8475" xr:uid="{00000000-0005-0000-0000-0000C5480000}"/>
    <cellStyle name="Normal 88 5 2" xfId="8476" xr:uid="{00000000-0005-0000-0000-0000C6480000}"/>
    <cellStyle name="Normal 88 5 3" xfId="8477" xr:uid="{00000000-0005-0000-0000-0000C7480000}"/>
    <cellStyle name="Normal 88 6" xfId="8478" xr:uid="{00000000-0005-0000-0000-0000C8480000}"/>
    <cellStyle name="Normal 88 6 2" xfId="8479" xr:uid="{00000000-0005-0000-0000-0000C9480000}"/>
    <cellStyle name="Normal 88 6 3" xfId="8480" xr:uid="{00000000-0005-0000-0000-0000CA480000}"/>
    <cellStyle name="Normal 88 7" xfId="8481" xr:uid="{00000000-0005-0000-0000-0000CB480000}"/>
    <cellStyle name="Normal 88 7 2" xfId="8482" xr:uid="{00000000-0005-0000-0000-0000CC480000}"/>
    <cellStyle name="Normal 88 7 3" xfId="8483" xr:uid="{00000000-0005-0000-0000-0000CD480000}"/>
    <cellStyle name="Normal 88 8" xfId="8484" xr:uid="{00000000-0005-0000-0000-0000CE480000}"/>
    <cellStyle name="Normal 88 9" xfId="8485" xr:uid="{00000000-0005-0000-0000-0000CF480000}"/>
    <cellStyle name="Normal 88_ตามหนี้" xfId="8486" xr:uid="{00000000-0005-0000-0000-0000D0480000}"/>
    <cellStyle name="Normal 89" xfId="1673" xr:uid="{00000000-0005-0000-0000-0000D1480000}"/>
    <cellStyle name="Normal 89 10" xfId="8487" xr:uid="{00000000-0005-0000-0000-0000D2480000}"/>
    <cellStyle name="Normal 89 11" xfId="22359" xr:uid="{00000000-0005-0000-0000-0000D3480000}"/>
    <cellStyle name="Normal 89 12" xfId="22360" xr:uid="{00000000-0005-0000-0000-0000D4480000}"/>
    <cellStyle name="Normal 89 13" xfId="22361" xr:uid="{00000000-0005-0000-0000-0000D5480000}"/>
    <cellStyle name="Normal 89 14" xfId="22362" xr:uid="{00000000-0005-0000-0000-0000D6480000}"/>
    <cellStyle name="Normal 89 15" xfId="22363" xr:uid="{00000000-0005-0000-0000-0000D7480000}"/>
    <cellStyle name="Normal 89 16" xfId="22364" xr:uid="{00000000-0005-0000-0000-0000D8480000}"/>
    <cellStyle name="Normal 89 2" xfId="8488" xr:uid="{00000000-0005-0000-0000-0000D9480000}"/>
    <cellStyle name="Normal 89 2 2" xfId="8489" xr:uid="{00000000-0005-0000-0000-0000DA480000}"/>
    <cellStyle name="Normal 89 2 2 2" xfId="8490" xr:uid="{00000000-0005-0000-0000-0000DB480000}"/>
    <cellStyle name="Normal 89 2 2 2 2" xfId="8491" xr:uid="{00000000-0005-0000-0000-0000DC480000}"/>
    <cellStyle name="Normal 89 2 2 2 3" xfId="8492" xr:uid="{00000000-0005-0000-0000-0000DD480000}"/>
    <cellStyle name="Normal 89 2 2 3" xfId="8493" xr:uid="{00000000-0005-0000-0000-0000DE480000}"/>
    <cellStyle name="Normal 89 2 2 3 2" xfId="8494" xr:uid="{00000000-0005-0000-0000-0000DF480000}"/>
    <cellStyle name="Normal 89 2 2 3 3" xfId="8495" xr:uid="{00000000-0005-0000-0000-0000E0480000}"/>
    <cellStyle name="Normal 89 2 2 4" xfId="8496" xr:uid="{00000000-0005-0000-0000-0000E1480000}"/>
    <cellStyle name="Normal 89 2 2 4 2" xfId="8497" xr:uid="{00000000-0005-0000-0000-0000E2480000}"/>
    <cellStyle name="Normal 89 2 2 4 3" xfId="8498" xr:uid="{00000000-0005-0000-0000-0000E3480000}"/>
    <cellStyle name="Normal 89 2 2 5" xfId="8499" xr:uid="{00000000-0005-0000-0000-0000E4480000}"/>
    <cellStyle name="Normal 89 2 2 6" xfId="8500" xr:uid="{00000000-0005-0000-0000-0000E5480000}"/>
    <cellStyle name="Normal 89 2 2 7" xfId="8501" xr:uid="{00000000-0005-0000-0000-0000E6480000}"/>
    <cellStyle name="Normal 89 2 3" xfId="8502" xr:uid="{00000000-0005-0000-0000-0000E7480000}"/>
    <cellStyle name="Normal 89 2 3 2" xfId="8503" xr:uid="{00000000-0005-0000-0000-0000E8480000}"/>
    <cellStyle name="Normal 89 2 3 3" xfId="8504" xr:uid="{00000000-0005-0000-0000-0000E9480000}"/>
    <cellStyle name="Normal 89 2 4" xfId="8505" xr:uid="{00000000-0005-0000-0000-0000EA480000}"/>
    <cellStyle name="Normal 89 2 4 2" xfId="8506" xr:uid="{00000000-0005-0000-0000-0000EB480000}"/>
    <cellStyle name="Normal 89 2 4 3" xfId="8507" xr:uid="{00000000-0005-0000-0000-0000EC480000}"/>
    <cellStyle name="Normal 89 2 5" xfId="8508" xr:uid="{00000000-0005-0000-0000-0000ED480000}"/>
    <cellStyle name="Normal 89 2 5 2" xfId="8509" xr:uid="{00000000-0005-0000-0000-0000EE480000}"/>
    <cellStyle name="Normal 89 2 5 3" xfId="8510" xr:uid="{00000000-0005-0000-0000-0000EF480000}"/>
    <cellStyle name="Normal 89 2 6" xfId="8511" xr:uid="{00000000-0005-0000-0000-0000F0480000}"/>
    <cellStyle name="Normal 89 2 7" xfId="8512" xr:uid="{00000000-0005-0000-0000-0000F1480000}"/>
    <cellStyle name="Normal 89 2 8" xfId="8513" xr:uid="{00000000-0005-0000-0000-0000F2480000}"/>
    <cellStyle name="Normal 89 3" xfId="8514" xr:uid="{00000000-0005-0000-0000-0000F3480000}"/>
    <cellStyle name="Normal 89 3 2" xfId="8515" xr:uid="{00000000-0005-0000-0000-0000F4480000}"/>
    <cellStyle name="Normal 89 3 2 2" xfId="8516" xr:uid="{00000000-0005-0000-0000-0000F5480000}"/>
    <cellStyle name="Normal 89 3 2 3" xfId="8517" xr:uid="{00000000-0005-0000-0000-0000F6480000}"/>
    <cellStyle name="Normal 89 3 3" xfId="8518" xr:uid="{00000000-0005-0000-0000-0000F7480000}"/>
    <cellStyle name="Normal 89 3 3 2" xfId="8519" xr:uid="{00000000-0005-0000-0000-0000F8480000}"/>
    <cellStyle name="Normal 89 3 3 3" xfId="8520" xr:uid="{00000000-0005-0000-0000-0000F9480000}"/>
    <cellStyle name="Normal 89 3 4" xfId="8521" xr:uid="{00000000-0005-0000-0000-0000FA480000}"/>
    <cellStyle name="Normal 89 3 4 2" xfId="8522" xr:uid="{00000000-0005-0000-0000-0000FB480000}"/>
    <cellStyle name="Normal 89 3 4 3" xfId="8523" xr:uid="{00000000-0005-0000-0000-0000FC480000}"/>
    <cellStyle name="Normal 89 3 5" xfId="8524" xr:uid="{00000000-0005-0000-0000-0000FD480000}"/>
    <cellStyle name="Normal 89 3 6" xfId="8525" xr:uid="{00000000-0005-0000-0000-0000FE480000}"/>
    <cellStyle name="Normal 89 3 7" xfId="8526" xr:uid="{00000000-0005-0000-0000-0000FF480000}"/>
    <cellStyle name="Normal 89 4" xfId="8527" xr:uid="{00000000-0005-0000-0000-000000490000}"/>
    <cellStyle name="Normal 89 4 2" xfId="8528" xr:uid="{00000000-0005-0000-0000-000001490000}"/>
    <cellStyle name="Normal 89 4 3" xfId="8529" xr:uid="{00000000-0005-0000-0000-000002490000}"/>
    <cellStyle name="Normal 89 5" xfId="8530" xr:uid="{00000000-0005-0000-0000-000003490000}"/>
    <cellStyle name="Normal 89 5 2" xfId="8531" xr:uid="{00000000-0005-0000-0000-000004490000}"/>
    <cellStyle name="Normal 89 5 3" xfId="8532" xr:uid="{00000000-0005-0000-0000-000005490000}"/>
    <cellStyle name="Normal 89 6" xfId="8533" xr:uid="{00000000-0005-0000-0000-000006490000}"/>
    <cellStyle name="Normal 89 6 2" xfId="8534" xr:uid="{00000000-0005-0000-0000-000007490000}"/>
    <cellStyle name="Normal 89 6 3" xfId="8535" xr:uid="{00000000-0005-0000-0000-000008490000}"/>
    <cellStyle name="Normal 89 7" xfId="8536" xr:uid="{00000000-0005-0000-0000-000009490000}"/>
    <cellStyle name="Normal 89 7 2" xfId="8537" xr:uid="{00000000-0005-0000-0000-00000A490000}"/>
    <cellStyle name="Normal 89 7 3" xfId="8538" xr:uid="{00000000-0005-0000-0000-00000B490000}"/>
    <cellStyle name="Normal 89 8" xfId="8539" xr:uid="{00000000-0005-0000-0000-00000C490000}"/>
    <cellStyle name="Normal 89 9" xfId="8540" xr:uid="{00000000-0005-0000-0000-00000D490000}"/>
    <cellStyle name="Normal 89_ตามหนี้" xfId="8541" xr:uid="{00000000-0005-0000-0000-00000E490000}"/>
    <cellStyle name="Normal 9" xfId="1674" xr:uid="{00000000-0005-0000-0000-00000F490000}"/>
    <cellStyle name="Normal 9 10" xfId="8542" xr:uid="{00000000-0005-0000-0000-000010490000}"/>
    <cellStyle name="Normal 9 11" xfId="8543" xr:uid="{00000000-0005-0000-0000-000011490000}"/>
    <cellStyle name="Normal 9 12" xfId="8544" xr:uid="{00000000-0005-0000-0000-000012490000}"/>
    <cellStyle name="Normal 9 12 2" xfId="15917" xr:uid="{00000000-0005-0000-0000-000013490000}"/>
    <cellStyle name="Normal 9 12 3" xfId="15918" xr:uid="{00000000-0005-0000-0000-000014490000}"/>
    <cellStyle name="Normal 9 12 4" xfId="15919" xr:uid="{00000000-0005-0000-0000-000015490000}"/>
    <cellStyle name="Normal 9 12 5" xfId="15920" xr:uid="{00000000-0005-0000-0000-000016490000}"/>
    <cellStyle name="Normal 9 13" xfId="8545" xr:uid="{00000000-0005-0000-0000-000017490000}"/>
    <cellStyle name="Normal 9 13 2" xfId="15921" xr:uid="{00000000-0005-0000-0000-000018490000}"/>
    <cellStyle name="Normal 9 13 3" xfId="15922" xr:uid="{00000000-0005-0000-0000-000019490000}"/>
    <cellStyle name="Normal 9 13 4" xfId="15923" xr:uid="{00000000-0005-0000-0000-00001A490000}"/>
    <cellStyle name="Normal 9 13 5" xfId="15924" xr:uid="{00000000-0005-0000-0000-00001B490000}"/>
    <cellStyle name="Normal 9 14" xfId="8546" xr:uid="{00000000-0005-0000-0000-00001C490000}"/>
    <cellStyle name="Normal 9 14 2" xfId="15925" xr:uid="{00000000-0005-0000-0000-00001D490000}"/>
    <cellStyle name="Normal 9 14 3" xfId="15926" xr:uid="{00000000-0005-0000-0000-00001E490000}"/>
    <cellStyle name="Normal 9 14 4" xfId="15927" xr:uid="{00000000-0005-0000-0000-00001F490000}"/>
    <cellStyle name="Normal 9 14 5" xfId="15928" xr:uid="{00000000-0005-0000-0000-000020490000}"/>
    <cellStyle name="Normal 9 15" xfId="22365" xr:uid="{00000000-0005-0000-0000-000021490000}"/>
    <cellStyle name="Normal 9 2" xfId="1675" xr:uid="{00000000-0005-0000-0000-000022490000}"/>
    <cellStyle name="Normal 9 2 2" xfId="10301" xr:uid="{00000000-0005-0000-0000-000023490000}"/>
    <cellStyle name="Normal 9 2 2 2" xfId="15929" xr:uid="{00000000-0005-0000-0000-000024490000}"/>
    <cellStyle name="Normal 9 2 2 3" xfId="15930" xr:uid="{00000000-0005-0000-0000-000025490000}"/>
    <cellStyle name="Normal 9 2 2 4" xfId="15931" xr:uid="{00000000-0005-0000-0000-000026490000}"/>
    <cellStyle name="Normal 9 2 3" xfId="10302" xr:uid="{00000000-0005-0000-0000-000027490000}"/>
    <cellStyle name="Normal 9 2 3 2" xfId="22366" xr:uid="{00000000-0005-0000-0000-000028490000}"/>
    <cellStyle name="Normal 9 2 4" xfId="10303" xr:uid="{00000000-0005-0000-0000-000029490000}"/>
    <cellStyle name="Normal 9 2 4 2" xfId="22367" xr:uid="{00000000-0005-0000-0000-00002A490000}"/>
    <cellStyle name="Normal 9 2 5" xfId="10304" xr:uid="{00000000-0005-0000-0000-00002B490000}"/>
    <cellStyle name="Normal 9 2 5 2" xfId="22368" xr:uid="{00000000-0005-0000-0000-00002C490000}"/>
    <cellStyle name="Normal 9 2 5 3" xfId="22369" xr:uid="{00000000-0005-0000-0000-00002D490000}"/>
    <cellStyle name="Normal 9 2 5 4" xfId="22370" xr:uid="{00000000-0005-0000-0000-00002E490000}"/>
    <cellStyle name="Normal 9 2 6" xfId="22371" xr:uid="{00000000-0005-0000-0000-00002F490000}"/>
    <cellStyle name="Normal 9 2 7" xfId="22372" xr:uid="{00000000-0005-0000-0000-000030490000}"/>
    <cellStyle name="Normal 9 2 8" xfId="22373" xr:uid="{00000000-0005-0000-0000-000031490000}"/>
    <cellStyle name="Normal 9 3" xfId="1676" xr:uid="{00000000-0005-0000-0000-000032490000}"/>
    <cellStyle name="Normal 9 3 2" xfId="8547" xr:uid="{00000000-0005-0000-0000-000033490000}"/>
    <cellStyle name="Normal 9 3 2 2" xfId="8548" xr:uid="{00000000-0005-0000-0000-000034490000}"/>
    <cellStyle name="Normal 9 3 2 2 2" xfId="8549" xr:uid="{00000000-0005-0000-0000-000035490000}"/>
    <cellStyle name="Normal 9 3 2 2 3" xfId="8550" xr:uid="{00000000-0005-0000-0000-000036490000}"/>
    <cellStyle name="Normal 9 3 2 3" xfId="8551" xr:uid="{00000000-0005-0000-0000-000037490000}"/>
    <cellStyle name="Normal 9 3 2 3 2" xfId="8552" xr:uid="{00000000-0005-0000-0000-000038490000}"/>
    <cellStyle name="Normal 9 3 2 3 3" xfId="8553" xr:uid="{00000000-0005-0000-0000-000039490000}"/>
    <cellStyle name="Normal 9 3 2 4" xfId="8554" xr:uid="{00000000-0005-0000-0000-00003A490000}"/>
    <cellStyle name="Normal 9 3 2 4 2" xfId="8555" xr:uid="{00000000-0005-0000-0000-00003B490000}"/>
    <cellStyle name="Normal 9 3 2 4 3" xfId="8556" xr:uid="{00000000-0005-0000-0000-00003C490000}"/>
    <cellStyle name="Normal 9 3 2 5" xfId="8557" xr:uid="{00000000-0005-0000-0000-00003D490000}"/>
    <cellStyle name="Normal 9 3 2 6" xfId="8558" xr:uid="{00000000-0005-0000-0000-00003E490000}"/>
    <cellStyle name="Normal 9 3 2 7" xfId="8559" xr:uid="{00000000-0005-0000-0000-00003F490000}"/>
    <cellStyle name="Normal 9 3 3" xfId="8560" xr:uid="{00000000-0005-0000-0000-000040490000}"/>
    <cellStyle name="Normal 9 3 3 2" xfId="8561" xr:uid="{00000000-0005-0000-0000-000041490000}"/>
    <cellStyle name="Normal 9 3 3 3" xfId="8562" xr:uid="{00000000-0005-0000-0000-000042490000}"/>
    <cellStyle name="Normal 9 3 4" xfId="8563" xr:uid="{00000000-0005-0000-0000-000043490000}"/>
    <cellStyle name="Normal 9 3 4 2" xfId="8564" xr:uid="{00000000-0005-0000-0000-000044490000}"/>
    <cellStyle name="Normal 9 3 4 3" xfId="8565" xr:uid="{00000000-0005-0000-0000-000045490000}"/>
    <cellStyle name="Normal 9 3 5" xfId="8566" xr:uid="{00000000-0005-0000-0000-000046490000}"/>
    <cellStyle name="Normal 9 3 5 2" xfId="8567" xr:uid="{00000000-0005-0000-0000-000047490000}"/>
    <cellStyle name="Normal 9 3 5 3" xfId="8568" xr:uid="{00000000-0005-0000-0000-000048490000}"/>
    <cellStyle name="Normal 9 3 6" xfId="8569" xr:uid="{00000000-0005-0000-0000-000049490000}"/>
    <cellStyle name="Normal 9 3 7" xfId="8570" xr:uid="{00000000-0005-0000-0000-00004A490000}"/>
    <cellStyle name="Normal 9 3 8" xfId="8571" xr:uid="{00000000-0005-0000-0000-00004B490000}"/>
    <cellStyle name="Normal 9 3 9" xfId="15932" xr:uid="{00000000-0005-0000-0000-00004C490000}"/>
    <cellStyle name="Normal 9 3_Sheet2" xfId="10305" xr:uid="{00000000-0005-0000-0000-00004D490000}"/>
    <cellStyle name="Normal 9 4" xfId="8572" xr:uid="{00000000-0005-0000-0000-00004E490000}"/>
    <cellStyle name="Normal 9 4 2" xfId="8573" xr:uid="{00000000-0005-0000-0000-00004F490000}"/>
    <cellStyle name="Normal 9 4 2 2" xfId="8574" xr:uid="{00000000-0005-0000-0000-000050490000}"/>
    <cellStyle name="Normal 9 4 2 3" xfId="8575" xr:uid="{00000000-0005-0000-0000-000051490000}"/>
    <cellStyle name="Normal 9 4 3" xfId="8576" xr:uid="{00000000-0005-0000-0000-000052490000}"/>
    <cellStyle name="Normal 9 4 3 2" xfId="8577" xr:uid="{00000000-0005-0000-0000-000053490000}"/>
    <cellStyle name="Normal 9 4 3 3" xfId="8578" xr:uid="{00000000-0005-0000-0000-000054490000}"/>
    <cellStyle name="Normal 9 4 4" xfId="8579" xr:uid="{00000000-0005-0000-0000-000055490000}"/>
    <cellStyle name="Normal 9 4 4 2" xfId="8580" xr:uid="{00000000-0005-0000-0000-000056490000}"/>
    <cellStyle name="Normal 9 4 4 3" xfId="8581" xr:uid="{00000000-0005-0000-0000-000057490000}"/>
    <cellStyle name="Normal 9 4 5" xfId="8582" xr:uid="{00000000-0005-0000-0000-000058490000}"/>
    <cellStyle name="Normal 9 4 6" xfId="8583" xr:uid="{00000000-0005-0000-0000-000059490000}"/>
    <cellStyle name="Normal 9 4 7" xfId="8584" xr:uid="{00000000-0005-0000-0000-00005A490000}"/>
    <cellStyle name="Normal 9 4 8" xfId="15933" xr:uid="{00000000-0005-0000-0000-00005B490000}"/>
    <cellStyle name="Normal 9 5" xfId="8585" xr:uid="{00000000-0005-0000-0000-00005C490000}"/>
    <cellStyle name="Normal 9 5 2" xfId="8586" xr:uid="{00000000-0005-0000-0000-00005D490000}"/>
    <cellStyle name="Normal 9 5 3" xfId="8587" xr:uid="{00000000-0005-0000-0000-00005E490000}"/>
    <cellStyle name="Normal 9 5 4" xfId="15934" xr:uid="{00000000-0005-0000-0000-00005F490000}"/>
    <cellStyle name="Normal 9 6" xfId="8588" xr:uid="{00000000-0005-0000-0000-000060490000}"/>
    <cellStyle name="Normal 9 6 2" xfId="8589" xr:uid="{00000000-0005-0000-0000-000061490000}"/>
    <cellStyle name="Normal 9 6 3" xfId="8590" xr:uid="{00000000-0005-0000-0000-000062490000}"/>
    <cellStyle name="Normal 9 6 4" xfId="15935" xr:uid="{00000000-0005-0000-0000-000063490000}"/>
    <cellStyle name="Normal 9 7" xfId="8591" xr:uid="{00000000-0005-0000-0000-000064490000}"/>
    <cellStyle name="Normal 9 7 2" xfId="8592" xr:uid="{00000000-0005-0000-0000-000065490000}"/>
    <cellStyle name="Normal 9 7 3" xfId="8593" xr:uid="{00000000-0005-0000-0000-000066490000}"/>
    <cellStyle name="Normal 9 7 4" xfId="15936" xr:uid="{00000000-0005-0000-0000-000067490000}"/>
    <cellStyle name="Normal 9 8" xfId="8594" xr:uid="{00000000-0005-0000-0000-000068490000}"/>
    <cellStyle name="Normal 9 8 2" xfId="8595" xr:uid="{00000000-0005-0000-0000-000069490000}"/>
    <cellStyle name="Normal 9 8 3" xfId="8596" xr:uid="{00000000-0005-0000-0000-00006A490000}"/>
    <cellStyle name="Normal 9 9" xfId="8597" xr:uid="{00000000-0005-0000-0000-00006B490000}"/>
    <cellStyle name="Normal 9_ตามหนี้" xfId="8598" xr:uid="{00000000-0005-0000-0000-00006C490000}"/>
    <cellStyle name="Normal 90" xfId="1677" xr:uid="{00000000-0005-0000-0000-00006D490000}"/>
    <cellStyle name="Normal 90 10" xfId="8599" xr:uid="{00000000-0005-0000-0000-00006E490000}"/>
    <cellStyle name="Normal 90 11" xfId="22374" xr:uid="{00000000-0005-0000-0000-00006F490000}"/>
    <cellStyle name="Normal 90 12" xfId="22375" xr:uid="{00000000-0005-0000-0000-000070490000}"/>
    <cellStyle name="Normal 90 13" xfId="22376" xr:uid="{00000000-0005-0000-0000-000071490000}"/>
    <cellStyle name="Normal 90 14" xfId="22377" xr:uid="{00000000-0005-0000-0000-000072490000}"/>
    <cellStyle name="Normal 90 15" xfId="22378" xr:uid="{00000000-0005-0000-0000-000073490000}"/>
    <cellStyle name="Normal 90 16" xfId="22379" xr:uid="{00000000-0005-0000-0000-000074490000}"/>
    <cellStyle name="Normal 90 2" xfId="8600" xr:uid="{00000000-0005-0000-0000-000075490000}"/>
    <cellStyle name="Normal 90 2 2" xfId="8601" xr:uid="{00000000-0005-0000-0000-000076490000}"/>
    <cellStyle name="Normal 90 2 2 2" xfId="8602" xr:uid="{00000000-0005-0000-0000-000077490000}"/>
    <cellStyle name="Normal 90 2 2 2 2" xfId="8603" xr:uid="{00000000-0005-0000-0000-000078490000}"/>
    <cellStyle name="Normal 90 2 2 2 3" xfId="8604" xr:uid="{00000000-0005-0000-0000-000079490000}"/>
    <cellStyle name="Normal 90 2 2 3" xfId="8605" xr:uid="{00000000-0005-0000-0000-00007A490000}"/>
    <cellStyle name="Normal 90 2 2 3 2" xfId="8606" xr:uid="{00000000-0005-0000-0000-00007B490000}"/>
    <cellStyle name="Normal 90 2 2 3 3" xfId="8607" xr:uid="{00000000-0005-0000-0000-00007C490000}"/>
    <cellStyle name="Normal 90 2 2 4" xfId="8608" xr:uid="{00000000-0005-0000-0000-00007D490000}"/>
    <cellStyle name="Normal 90 2 2 4 2" xfId="8609" xr:uid="{00000000-0005-0000-0000-00007E490000}"/>
    <cellStyle name="Normal 90 2 2 4 3" xfId="8610" xr:uid="{00000000-0005-0000-0000-00007F490000}"/>
    <cellStyle name="Normal 90 2 2 5" xfId="8611" xr:uid="{00000000-0005-0000-0000-000080490000}"/>
    <cellStyle name="Normal 90 2 2 6" xfId="8612" xr:uid="{00000000-0005-0000-0000-000081490000}"/>
    <cellStyle name="Normal 90 2 2 7" xfId="8613" xr:uid="{00000000-0005-0000-0000-000082490000}"/>
    <cellStyle name="Normal 90 2 3" xfId="8614" xr:uid="{00000000-0005-0000-0000-000083490000}"/>
    <cellStyle name="Normal 90 2 3 2" xfId="8615" xr:uid="{00000000-0005-0000-0000-000084490000}"/>
    <cellStyle name="Normal 90 2 3 3" xfId="8616" xr:uid="{00000000-0005-0000-0000-000085490000}"/>
    <cellStyle name="Normal 90 2 4" xfId="8617" xr:uid="{00000000-0005-0000-0000-000086490000}"/>
    <cellStyle name="Normal 90 2 4 2" xfId="8618" xr:uid="{00000000-0005-0000-0000-000087490000}"/>
    <cellStyle name="Normal 90 2 4 3" xfId="8619" xr:uid="{00000000-0005-0000-0000-000088490000}"/>
    <cellStyle name="Normal 90 2 5" xfId="8620" xr:uid="{00000000-0005-0000-0000-000089490000}"/>
    <cellStyle name="Normal 90 2 5 2" xfId="8621" xr:uid="{00000000-0005-0000-0000-00008A490000}"/>
    <cellStyle name="Normal 90 2 5 3" xfId="8622" xr:uid="{00000000-0005-0000-0000-00008B490000}"/>
    <cellStyle name="Normal 90 2 6" xfId="8623" xr:uid="{00000000-0005-0000-0000-00008C490000}"/>
    <cellStyle name="Normal 90 2 7" xfId="8624" xr:uid="{00000000-0005-0000-0000-00008D490000}"/>
    <cellStyle name="Normal 90 2 8" xfId="8625" xr:uid="{00000000-0005-0000-0000-00008E490000}"/>
    <cellStyle name="Normal 90 3" xfId="8626" xr:uid="{00000000-0005-0000-0000-00008F490000}"/>
    <cellStyle name="Normal 90 3 2" xfId="8627" xr:uid="{00000000-0005-0000-0000-000090490000}"/>
    <cellStyle name="Normal 90 3 2 2" xfId="8628" xr:uid="{00000000-0005-0000-0000-000091490000}"/>
    <cellStyle name="Normal 90 3 2 3" xfId="8629" xr:uid="{00000000-0005-0000-0000-000092490000}"/>
    <cellStyle name="Normal 90 3 3" xfId="8630" xr:uid="{00000000-0005-0000-0000-000093490000}"/>
    <cellStyle name="Normal 90 3 3 2" xfId="8631" xr:uid="{00000000-0005-0000-0000-000094490000}"/>
    <cellStyle name="Normal 90 3 3 3" xfId="8632" xr:uid="{00000000-0005-0000-0000-000095490000}"/>
    <cellStyle name="Normal 90 3 4" xfId="8633" xr:uid="{00000000-0005-0000-0000-000096490000}"/>
    <cellStyle name="Normal 90 3 4 2" xfId="8634" xr:uid="{00000000-0005-0000-0000-000097490000}"/>
    <cellStyle name="Normal 90 3 4 3" xfId="8635" xr:uid="{00000000-0005-0000-0000-000098490000}"/>
    <cellStyle name="Normal 90 3 5" xfId="8636" xr:uid="{00000000-0005-0000-0000-000099490000}"/>
    <cellStyle name="Normal 90 3 6" xfId="8637" xr:uid="{00000000-0005-0000-0000-00009A490000}"/>
    <cellStyle name="Normal 90 3 7" xfId="8638" xr:uid="{00000000-0005-0000-0000-00009B490000}"/>
    <cellStyle name="Normal 90 4" xfId="8639" xr:uid="{00000000-0005-0000-0000-00009C490000}"/>
    <cellStyle name="Normal 90 4 2" xfId="8640" xr:uid="{00000000-0005-0000-0000-00009D490000}"/>
    <cellStyle name="Normal 90 4 3" xfId="8641" xr:uid="{00000000-0005-0000-0000-00009E490000}"/>
    <cellStyle name="Normal 90 5" xfId="8642" xr:uid="{00000000-0005-0000-0000-00009F490000}"/>
    <cellStyle name="Normal 90 5 2" xfId="8643" xr:uid="{00000000-0005-0000-0000-0000A0490000}"/>
    <cellStyle name="Normal 90 5 3" xfId="8644" xr:uid="{00000000-0005-0000-0000-0000A1490000}"/>
    <cellStyle name="Normal 90 6" xfId="8645" xr:uid="{00000000-0005-0000-0000-0000A2490000}"/>
    <cellStyle name="Normal 90 6 2" xfId="8646" xr:uid="{00000000-0005-0000-0000-0000A3490000}"/>
    <cellStyle name="Normal 90 6 3" xfId="8647" xr:uid="{00000000-0005-0000-0000-0000A4490000}"/>
    <cellStyle name="Normal 90 7" xfId="8648" xr:uid="{00000000-0005-0000-0000-0000A5490000}"/>
    <cellStyle name="Normal 90 7 2" xfId="8649" xr:uid="{00000000-0005-0000-0000-0000A6490000}"/>
    <cellStyle name="Normal 90 7 3" xfId="8650" xr:uid="{00000000-0005-0000-0000-0000A7490000}"/>
    <cellStyle name="Normal 90 8" xfId="8651" xr:uid="{00000000-0005-0000-0000-0000A8490000}"/>
    <cellStyle name="Normal 90 9" xfId="8652" xr:uid="{00000000-0005-0000-0000-0000A9490000}"/>
    <cellStyle name="Normal 90_ตามหนี้" xfId="8653" xr:uid="{00000000-0005-0000-0000-0000AA490000}"/>
    <cellStyle name="Normal 91" xfId="1678" xr:uid="{00000000-0005-0000-0000-0000AB490000}"/>
    <cellStyle name="Normal 91 10" xfId="8654" xr:uid="{00000000-0005-0000-0000-0000AC490000}"/>
    <cellStyle name="Normal 91 11" xfId="22380" xr:uid="{00000000-0005-0000-0000-0000AD490000}"/>
    <cellStyle name="Normal 91 12" xfId="22381" xr:uid="{00000000-0005-0000-0000-0000AE490000}"/>
    <cellStyle name="Normal 91 13" xfId="22382" xr:uid="{00000000-0005-0000-0000-0000AF490000}"/>
    <cellStyle name="Normal 91 14" xfId="22383" xr:uid="{00000000-0005-0000-0000-0000B0490000}"/>
    <cellStyle name="Normal 91 15" xfId="22384" xr:uid="{00000000-0005-0000-0000-0000B1490000}"/>
    <cellStyle name="Normal 91 16" xfId="22385" xr:uid="{00000000-0005-0000-0000-0000B2490000}"/>
    <cellStyle name="Normal 91 2" xfId="8655" xr:uid="{00000000-0005-0000-0000-0000B3490000}"/>
    <cellStyle name="Normal 91 2 2" xfId="8656" xr:uid="{00000000-0005-0000-0000-0000B4490000}"/>
    <cellStyle name="Normal 91 2 2 2" xfId="8657" xr:uid="{00000000-0005-0000-0000-0000B5490000}"/>
    <cellStyle name="Normal 91 2 2 2 2" xfId="8658" xr:uid="{00000000-0005-0000-0000-0000B6490000}"/>
    <cellStyle name="Normal 91 2 2 2 3" xfId="8659" xr:uid="{00000000-0005-0000-0000-0000B7490000}"/>
    <cellStyle name="Normal 91 2 2 3" xfId="8660" xr:uid="{00000000-0005-0000-0000-0000B8490000}"/>
    <cellStyle name="Normal 91 2 2 3 2" xfId="8661" xr:uid="{00000000-0005-0000-0000-0000B9490000}"/>
    <cellStyle name="Normal 91 2 2 3 3" xfId="8662" xr:uid="{00000000-0005-0000-0000-0000BA490000}"/>
    <cellStyle name="Normal 91 2 2 4" xfId="8663" xr:uid="{00000000-0005-0000-0000-0000BB490000}"/>
    <cellStyle name="Normal 91 2 2 4 2" xfId="8664" xr:uid="{00000000-0005-0000-0000-0000BC490000}"/>
    <cellStyle name="Normal 91 2 2 4 3" xfId="8665" xr:uid="{00000000-0005-0000-0000-0000BD490000}"/>
    <cellStyle name="Normal 91 2 2 5" xfId="8666" xr:uid="{00000000-0005-0000-0000-0000BE490000}"/>
    <cellStyle name="Normal 91 2 2 6" xfId="8667" xr:uid="{00000000-0005-0000-0000-0000BF490000}"/>
    <cellStyle name="Normal 91 2 2 7" xfId="8668" xr:uid="{00000000-0005-0000-0000-0000C0490000}"/>
    <cellStyle name="Normal 91 2 3" xfId="8669" xr:uid="{00000000-0005-0000-0000-0000C1490000}"/>
    <cellStyle name="Normal 91 2 3 2" xfId="8670" xr:uid="{00000000-0005-0000-0000-0000C2490000}"/>
    <cellStyle name="Normal 91 2 3 3" xfId="8671" xr:uid="{00000000-0005-0000-0000-0000C3490000}"/>
    <cellStyle name="Normal 91 2 4" xfId="8672" xr:uid="{00000000-0005-0000-0000-0000C4490000}"/>
    <cellStyle name="Normal 91 2 4 2" xfId="8673" xr:uid="{00000000-0005-0000-0000-0000C5490000}"/>
    <cellStyle name="Normal 91 2 4 3" xfId="8674" xr:uid="{00000000-0005-0000-0000-0000C6490000}"/>
    <cellStyle name="Normal 91 2 5" xfId="8675" xr:uid="{00000000-0005-0000-0000-0000C7490000}"/>
    <cellStyle name="Normal 91 2 5 2" xfId="8676" xr:uid="{00000000-0005-0000-0000-0000C8490000}"/>
    <cellStyle name="Normal 91 2 5 3" xfId="8677" xr:uid="{00000000-0005-0000-0000-0000C9490000}"/>
    <cellStyle name="Normal 91 2 6" xfId="8678" xr:uid="{00000000-0005-0000-0000-0000CA490000}"/>
    <cellStyle name="Normal 91 2 7" xfId="8679" xr:uid="{00000000-0005-0000-0000-0000CB490000}"/>
    <cellStyle name="Normal 91 2 8" xfId="8680" xr:uid="{00000000-0005-0000-0000-0000CC490000}"/>
    <cellStyle name="Normal 91 3" xfId="8681" xr:uid="{00000000-0005-0000-0000-0000CD490000}"/>
    <cellStyle name="Normal 91 3 2" xfId="8682" xr:uid="{00000000-0005-0000-0000-0000CE490000}"/>
    <cellStyle name="Normal 91 3 2 2" xfId="8683" xr:uid="{00000000-0005-0000-0000-0000CF490000}"/>
    <cellStyle name="Normal 91 3 2 3" xfId="8684" xr:uid="{00000000-0005-0000-0000-0000D0490000}"/>
    <cellStyle name="Normal 91 3 3" xfId="8685" xr:uid="{00000000-0005-0000-0000-0000D1490000}"/>
    <cellStyle name="Normal 91 3 3 2" xfId="8686" xr:uid="{00000000-0005-0000-0000-0000D2490000}"/>
    <cellStyle name="Normal 91 3 3 3" xfId="8687" xr:uid="{00000000-0005-0000-0000-0000D3490000}"/>
    <cellStyle name="Normal 91 3 4" xfId="8688" xr:uid="{00000000-0005-0000-0000-0000D4490000}"/>
    <cellStyle name="Normal 91 3 4 2" xfId="8689" xr:uid="{00000000-0005-0000-0000-0000D5490000}"/>
    <cellStyle name="Normal 91 3 4 3" xfId="8690" xr:uid="{00000000-0005-0000-0000-0000D6490000}"/>
    <cellStyle name="Normal 91 3 5" xfId="8691" xr:uid="{00000000-0005-0000-0000-0000D7490000}"/>
    <cellStyle name="Normal 91 3 6" xfId="8692" xr:uid="{00000000-0005-0000-0000-0000D8490000}"/>
    <cellStyle name="Normal 91 3 7" xfId="8693" xr:uid="{00000000-0005-0000-0000-0000D9490000}"/>
    <cellStyle name="Normal 91 4" xfId="8694" xr:uid="{00000000-0005-0000-0000-0000DA490000}"/>
    <cellStyle name="Normal 91 4 2" xfId="8695" xr:uid="{00000000-0005-0000-0000-0000DB490000}"/>
    <cellStyle name="Normal 91 4 3" xfId="8696" xr:uid="{00000000-0005-0000-0000-0000DC490000}"/>
    <cellStyle name="Normal 91 5" xfId="8697" xr:uid="{00000000-0005-0000-0000-0000DD490000}"/>
    <cellStyle name="Normal 91 5 2" xfId="8698" xr:uid="{00000000-0005-0000-0000-0000DE490000}"/>
    <cellStyle name="Normal 91 5 3" xfId="8699" xr:uid="{00000000-0005-0000-0000-0000DF490000}"/>
    <cellStyle name="Normal 91 6" xfId="8700" xr:uid="{00000000-0005-0000-0000-0000E0490000}"/>
    <cellStyle name="Normal 91 6 2" xfId="8701" xr:uid="{00000000-0005-0000-0000-0000E1490000}"/>
    <cellStyle name="Normal 91 6 3" xfId="8702" xr:uid="{00000000-0005-0000-0000-0000E2490000}"/>
    <cellStyle name="Normal 91 7" xfId="8703" xr:uid="{00000000-0005-0000-0000-0000E3490000}"/>
    <cellStyle name="Normal 91 7 2" xfId="8704" xr:uid="{00000000-0005-0000-0000-0000E4490000}"/>
    <cellStyle name="Normal 91 7 3" xfId="8705" xr:uid="{00000000-0005-0000-0000-0000E5490000}"/>
    <cellStyle name="Normal 91 8" xfId="8706" xr:uid="{00000000-0005-0000-0000-0000E6490000}"/>
    <cellStyle name="Normal 91 9" xfId="8707" xr:uid="{00000000-0005-0000-0000-0000E7490000}"/>
    <cellStyle name="Normal 91_ตามหนี้" xfId="8708" xr:uid="{00000000-0005-0000-0000-0000E8490000}"/>
    <cellStyle name="Normal 92" xfId="1679" xr:uid="{00000000-0005-0000-0000-0000E9490000}"/>
    <cellStyle name="Normal 92 10" xfId="8709" xr:uid="{00000000-0005-0000-0000-0000EA490000}"/>
    <cellStyle name="Normal 92 11" xfId="22386" xr:uid="{00000000-0005-0000-0000-0000EB490000}"/>
    <cellStyle name="Normal 92 12" xfId="22387" xr:uid="{00000000-0005-0000-0000-0000EC490000}"/>
    <cellStyle name="Normal 92 13" xfId="22388" xr:uid="{00000000-0005-0000-0000-0000ED490000}"/>
    <cellStyle name="Normal 92 14" xfId="22389" xr:uid="{00000000-0005-0000-0000-0000EE490000}"/>
    <cellStyle name="Normal 92 15" xfId="22390" xr:uid="{00000000-0005-0000-0000-0000EF490000}"/>
    <cellStyle name="Normal 92 16" xfId="22391" xr:uid="{00000000-0005-0000-0000-0000F0490000}"/>
    <cellStyle name="Normal 92 2" xfId="8710" xr:uid="{00000000-0005-0000-0000-0000F1490000}"/>
    <cellStyle name="Normal 92 2 2" xfId="8711" xr:uid="{00000000-0005-0000-0000-0000F2490000}"/>
    <cellStyle name="Normal 92 2 2 2" xfId="8712" xr:uid="{00000000-0005-0000-0000-0000F3490000}"/>
    <cellStyle name="Normal 92 2 2 2 2" xfId="8713" xr:uid="{00000000-0005-0000-0000-0000F4490000}"/>
    <cellStyle name="Normal 92 2 2 2 3" xfId="8714" xr:uid="{00000000-0005-0000-0000-0000F5490000}"/>
    <cellStyle name="Normal 92 2 2 3" xfId="8715" xr:uid="{00000000-0005-0000-0000-0000F6490000}"/>
    <cellStyle name="Normal 92 2 2 3 2" xfId="8716" xr:uid="{00000000-0005-0000-0000-0000F7490000}"/>
    <cellStyle name="Normal 92 2 2 3 3" xfId="8717" xr:uid="{00000000-0005-0000-0000-0000F8490000}"/>
    <cellStyle name="Normal 92 2 2 4" xfId="8718" xr:uid="{00000000-0005-0000-0000-0000F9490000}"/>
    <cellStyle name="Normal 92 2 2 4 2" xfId="8719" xr:uid="{00000000-0005-0000-0000-0000FA490000}"/>
    <cellStyle name="Normal 92 2 2 4 3" xfId="8720" xr:uid="{00000000-0005-0000-0000-0000FB490000}"/>
    <cellStyle name="Normal 92 2 2 5" xfId="8721" xr:uid="{00000000-0005-0000-0000-0000FC490000}"/>
    <cellStyle name="Normal 92 2 2 6" xfId="8722" xr:uid="{00000000-0005-0000-0000-0000FD490000}"/>
    <cellStyle name="Normal 92 2 2 7" xfId="8723" xr:uid="{00000000-0005-0000-0000-0000FE490000}"/>
    <cellStyle name="Normal 92 2 3" xfId="8724" xr:uid="{00000000-0005-0000-0000-0000FF490000}"/>
    <cellStyle name="Normal 92 2 3 2" xfId="8725" xr:uid="{00000000-0005-0000-0000-0000004A0000}"/>
    <cellStyle name="Normal 92 2 3 3" xfId="8726" xr:uid="{00000000-0005-0000-0000-0000014A0000}"/>
    <cellStyle name="Normal 92 2 4" xfId="8727" xr:uid="{00000000-0005-0000-0000-0000024A0000}"/>
    <cellStyle name="Normal 92 2 4 2" xfId="8728" xr:uid="{00000000-0005-0000-0000-0000034A0000}"/>
    <cellStyle name="Normal 92 2 4 3" xfId="8729" xr:uid="{00000000-0005-0000-0000-0000044A0000}"/>
    <cellStyle name="Normal 92 2 5" xfId="8730" xr:uid="{00000000-0005-0000-0000-0000054A0000}"/>
    <cellStyle name="Normal 92 2 5 2" xfId="8731" xr:uid="{00000000-0005-0000-0000-0000064A0000}"/>
    <cellStyle name="Normal 92 2 5 3" xfId="8732" xr:uid="{00000000-0005-0000-0000-0000074A0000}"/>
    <cellStyle name="Normal 92 2 6" xfId="8733" xr:uid="{00000000-0005-0000-0000-0000084A0000}"/>
    <cellStyle name="Normal 92 2 7" xfId="8734" xr:uid="{00000000-0005-0000-0000-0000094A0000}"/>
    <cellStyle name="Normal 92 2 8" xfId="8735" xr:uid="{00000000-0005-0000-0000-00000A4A0000}"/>
    <cellStyle name="Normal 92 3" xfId="8736" xr:uid="{00000000-0005-0000-0000-00000B4A0000}"/>
    <cellStyle name="Normal 92 3 2" xfId="8737" xr:uid="{00000000-0005-0000-0000-00000C4A0000}"/>
    <cellStyle name="Normal 92 3 2 2" xfId="8738" xr:uid="{00000000-0005-0000-0000-00000D4A0000}"/>
    <cellStyle name="Normal 92 3 2 3" xfId="8739" xr:uid="{00000000-0005-0000-0000-00000E4A0000}"/>
    <cellStyle name="Normal 92 3 3" xfId="8740" xr:uid="{00000000-0005-0000-0000-00000F4A0000}"/>
    <cellStyle name="Normal 92 3 3 2" xfId="8741" xr:uid="{00000000-0005-0000-0000-0000104A0000}"/>
    <cellStyle name="Normal 92 3 3 3" xfId="8742" xr:uid="{00000000-0005-0000-0000-0000114A0000}"/>
    <cellStyle name="Normal 92 3 4" xfId="8743" xr:uid="{00000000-0005-0000-0000-0000124A0000}"/>
    <cellStyle name="Normal 92 3 4 2" xfId="8744" xr:uid="{00000000-0005-0000-0000-0000134A0000}"/>
    <cellStyle name="Normal 92 3 4 3" xfId="8745" xr:uid="{00000000-0005-0000-0000-0000144A0000}"/>
    <cellStyle name="Normal 92 3 5" xfId="8746" xr:uid="{00000000-0005-0000-0000-0000154A0000}"/>
    <cellStyle name="Normal 92 3 6" xfId="8747" xr:uid="{00000000-0005-0000-0000-0000164A0000}"/>
    <cellStyle name="Normal 92 3 7" xfId="8748" xr:uid="{00000000-0005-0000-0000-0000174A0000}"/>
    <cellStyle name="Normal 92 4" xfId="8749" xr:uid="{00000000-0005-0000-0000-0000184A0000}"/>
    <cellStyle name="Normal 92 4 2" xfId="8750" xr:uid="{00000000-0005-0000-0000-0000194A0000}"/>
    <cellStyle name="Normal 92 4 3" xfId="8751" xr:uid="{00000000-0005-0000-0000-00001A4A0000}"/>
    <cellStyle name="Normal 92 5" xfId="8752" xr:uid="{00000000-0005-0000-0000-00001B4A0000}"/>
    <cellStyle name="Normal 92 5 2" xfId="8753" xr:uid="{00000000-0005-0000-0000-00001C4A0000}"/>
    <cellStyle name="Normal 92 5 3" xfId="8754" xr:uid="{00000000-0005-0000-0000-00001D4A0000}"/>
    <cellStyle name="Normal 92 6" xfId="8755" xr:uid="{00000000-0005-0000-0000-00001E4A0000}"/>
    <cellStyle name="Normal 92 6 2" xfId="8756" xr:uid="{00000000-0005-0000-0000-00001F4A0000}"/>
    <cellStyle name="Normal 92 6 3" xfId="8757" xr:uid="{00000000-0005-0000-0000-0000204A0000}"/>
    <cellStyle name="Normal 92 7" xfId="8758" xr:uid="{00000000-0005-0000-0000-0000214A0000}"/>
    <cellStyle name="Normal 92 7 2" xfId="8759" xr:uid="{00000000-0005-0000-0000-0000224A0000}"/>
    <cellStyle name="Normal 92 7 3" xfId="8760" xr:uid="{00000000-0005-0000-0000-0000234A0000}"/>
    <cellStyle name="Normal 92 8" xfId="8761" xr:uid="{00000000-0005-0000-0000-0000244A0000}"/>
    <cellStyle name="Normal 92 9" xfId="8762" xr:uid="{00000000-0005-0000-0000-0000254A0000}"/>
    <cellStyle name="Normal 92_ตามหนี้" xfId="8763" xr:uid="{00000000-0005-0000-0000-0000264A0000}"/>
    <cellStyle name="Normal 93" xfId="1680" xr:uid="{00000000-0005-0000-0000-0000274A0000}"/>
    <cellStyle name="Normal 93 10" xfId="8764" xr:uid="{00000000-0005-0000-0000-0000284A0000}"/>
    <cellStyle name="Normal 93 11" xfId="22392" xr:uid="{00000000-0005-0000-0000-0000294A0000}"/>
    <cellStyle name="Normal 93 12" xfId="22393" xr:uid="{00000000-0005-0000-0000-00002A4A0000}"/>
    <cellStyle name="Normal 93 13" xfId="22394" xr:uid="{00000000-0005-0000-0000-00002B4A0000}"/>
    <cellStyle name="Normal 93 14" xfId="22395" xr:uid="{00000000-0005-0000-0000-00002C4A0000}"/>
    <cellStyle name="Normal 93 15" xfId="22396" xr:uid="{00000000-0005-0000-0000-00002D4A0000}"/>
    <cellStyle name="Normal 93 16" xfId="22397" xr:uid="{00000000-0005-0000-0000-00002E4A0000}"/>
    <cellStyle name="Normal 93 2" xfId="8765" xr:uid="{00000000-0005-0000-0000-00002F4A0000}"/>
    <cellStyle name="Normal 93 2 2" xfId="8766" xr:uid="{00000000-0005-0000-0000-0000304A0000}"/>
    <cellStyle name="Normal 93 2 2 2" xfId="8767" xr:uid="{00000000-0005-0000-0000-0000314A0000}"/>
    <cellStyle name="Normal 93 2 2 2 2" xfId="8768" xr:uid="{00000000-0005-0000-0000-0000324A0000}"/>
    <cellStyle name="Normal 93 2 2 2 3" xfId="8769" xr:uid="{00000000-0005-0000-0000-0000334A0000}"/>
    <cellStyle name="Normal 93 2 2 3" xfId="8770" xr:uid="{00000000-0005-0000-0000-0000344A0000}"/>
    <cellStyle name="Normal 93 2 2 3 2" xfId="8771" xr:uid="{00000000-0005-0000-0000-0000354A0000}"/>
    <cellStyle name="Normal 93 2 2 3 3" xfId="8772" xr:uid="{00000000-0005-0000-0000-0000364A0000}"/>
    <cellStyle name="Normal 93 2 2 4" xfId="8773" xr:uid="{00000000-0005-0000-0000-0000374A0000}"/>
    <cellStyle name="Normal 93 2 2 4 2" xfId="8774" xr:uid="{00000000-0005-0000-0000-0000384A0000}"/>
    <cellStyle name="Normal 93 2 2 4 3" xfId="8775" xr:uid="{00000000-0005-0000-0000-0000394A0000}"/>
    <cellStyle name="Normal 93 2 2 5" xfId="8776" xr:uid="{00000000-0005-0000-0000-00003A4A0000}"/>
    <cellStyle name="Normal 93 2 2 6" xfId="8777" xr:uid="{00000000-0005-0000-0000-00003B4A0000}"/>
    <cellStyle name="Normal 93 2 2 7" xfId="8778" xr:uid="{00000000-0005-0000-0000-00003C4A0000}"/>
    <cellStyle name="Normal 93 2 3" xfId="8779" xr:uid="{00000000-0005-0000-0000-00003D4A0000}"/>
    <cellStyle name="Normal 93 2 3 2" xfId="8780" xr:uid="{00000000-0005-0000-0000-00003E4A0000}"/>
    <cellStyle name="Normal 93 2 3 3" xfId="8781" xr:uid="{00000000-0005-0000-0000-00003F4A0000}"/>
    <cellStyle name="Normal 93 2 4" xfId="8782" xr:uid="{00000000-0005-0000-0000-0000404A0000}"/>
    <cellStyle name="Normal 93 2 4 2" xfId="8783" xr:uid="{00000000-0005-0000-0000-0000414A0000}"/>
    <cellStyle name="Normal 93 2 4 3" xfId="8784" xr:uid="{00000000-0005-0000-0000-0000424A0000}"/>
    <cellStyle name="Normal 93 2 5" xfId="8785" xr:uid="{00000000-0005-0000-0000-0000434A0000}"/>
    <cellStyle name="Normal 93 2 5 2" xfId="8786" xr:uid="{00000000-0005-0000-0000-0000444A0000}"/>
    <cellStyle name="Normal 93 2 5 3" xfId="8787" xr:uid="{00000000-0005-0000-0000-0000454A0000}"/>
    <cellStyle name="Normal 93 2 6" xfId="8788" xr:uid="{00000000-0005-0000-0000-0000464A0000}"/>
    <cellStyle name="Normal 93 2 7" xfId="8789" xr:uid="{00000000-0005-0000-0000-0000474A0000}"/>
    <cellStyle name="Normal 93 2 8" xfId="8790" xr:uid="{00000000-0005-0000-0000-0000484A0000}"/>
    <cellStyle name="Normal 93 3" xfId="8791" xr:uid="{00000000-0005-0000-0000-0000494A0000}"/>
    <cellStyle name="Normal 93 3 2" xfId="8792" xr:uid="{00000000-0005-0000-0000-00004A4A0000}"/>
    <cellStyle name="Normal 93 3 2 2" xfId="8793" xr:uid="{00000000-0005-0000-0000-00004B4A0000}"/>
    <cellStyle name="Normal 93 3 2 3" xfId="8794" xr:uid="{00000000-0005-0000-0000-00004C4A0000}"/>
    <cellStyle name="Normal 93 3 3" xfId="8795" xr:uid="{00000000-0005-0000-0000-00004D4A0000}"/>
    <cellStyle name="Normal 93 3 3 2" xfId="8796" xr:uid="{00000000-0005-0000-0000-00004E4A0000}"/>
    <cellStyle name="Normal 93 3 3 3" xfId="8797" xr:uid="{00000000-0005-0000-0000-00004F4A0000}"/>
    <cellStyle name="Normal 93 3 4" xfId="8798" xr:uid="{00000000-0005-0000-0000-0000504A0000}"/>
    <cellStyle name="Normal 93 3 4 2" xfId="8799" xr:uid="{00000000-0005-0000-0000-0000514A0000}"/>
    <cellStyle name="Normal 93 3 4 3" xfId="8800" xr:uid="{00000000-0005-0000-0000-0000524A0000}"/>
    <cellStyle name="Normal 93 3 5" xfId="8801" xr:uid="{00000000-0005-0000-0000-0000534A0000}"/>
    <cellStyle name="Normal 93 3 6" xfId="8802" xr:uid="{00000000-0005-0000-0000-0000544A0000}"/>
    <cellStyle name="Normal 93 3 7" xfId="8803" xr:uid="{00000000-0005-0000-0000-0000554A0000}"/>
    <cellStyle name="Normal 93 4" xfId="8804" xr:uid="{00000000-0005-0000-0000-0000564A0000}"/>
    <cellStyle name="Normal 93 4 2" xfId="8805" xr:uid="{00000000-0005-0000-0000-0000574A0000}"/>
    <cellStyle name="Normal 93 4 3" xfId="8806" xr:uid="{00000000-0005-0000-0000-0000584A0000}"/>
    <cellStyle name="Normal 93 5" xfId="8807" xr:uid="{00000000-0005-0000-0000-0000594A0000}"/>
    <cellStyle name="Normal 93 5 2" xfId="8808" xr:uid="{00000000-0005-0000-0000-00005A4A0000}"/>
    <cellStyle name="Normal 93 5 3" xfId="8809" xr:uid="{00000000-0005-0000-0000-00005B4A0000}"/>
    <cellStyle name="Normal 93 6" xfId="8810" xr:uid="{00000000-0005-0000-0000-00005C4A0000}"/>
    <cellStyle name="Normal 93 6 2" xfId="8811" xr:uid="{00000000-0005-0000-0000-00005D4A0000}"/>
    <cellStyle name="Normal 93 6 3" xfId="8812" xr:uid="{00000000-0005-0000-0000-00005E4A0000}"/>
    <cellStyle name="Normal 93 7" xfId="8813" xr:uid="{00000000-0005-0000-0000-00005F4A0000}"/>
    <cellStyle name="Normal 93 7 2" xfId="8814" xr:uid="{00000000-0005-0000-0000-0000604A0000}"/>
    <cellStyle name="Normal 93 7 3" xfId="8815" xr:uid="{00000000-0005-0000-0000-0000614A0000}"/>
    <cellStyle name="Normal 93 8" xfId="8816" xr:uid="{00000000-0005-0000-0000-0000624A0000}"/>
    <cellStyle name="Normal 93 9" xfId="8817" xr:uid="{00000000-0005-0000-0000-0000634A0000}"/>
    <cellStyle name="Normal 93_ตามหนี้" xfId="8818" xr:uid="{00000000-0005-0000-0000-0000644A0000}"/>
    <cellStyle name="Normal 94" xfId="1681" xr:uid="{00000000-0005-0000-0000-0000654A0000}"/>
    <cellStyle name="Normal 94 10" xfId="8819" xr:uid="{00000000-0005-0000-0000-0000664A0000}"/>
    <cellStyle name="Normal 94 11" xfId="22398" xr:uid="{00000000-0005-0000-0000-0000674A0000}"/>
    <cellStyle name="Normal 94 12" xfId="22399" xr:uid="{00000000-0005-0000-0000-0000684A0000}"/>
    <cellStyle name="Normal 94 13" xfId="22400" xr:uid="{00000000-0005-0000-0000-0000694A0000}"/>
    <cellStyle name="Normal 94 14" xfId="22401" xr:uid="{00000000-0005-0000-0000-00006A4A0000}"/>
    <cellStyle name="Normal 94 15" xfId="22402" xr:uid="{00000000-0005-0000-0000-00006B4A0000}"/>
    <cellStyle name="Normal 94 16" xfId="22403" xr:uid="{00000000-0005-0000-0000-00006C4A0000}"/>
    <cellStyle name="Normal 94 2" xfId="8820" xr:uid="{00000000-0005-0000-0000-00006D4A0000}"/>
    <cellStyle name="Normal 94 2 2" xfId="8821" xr:uid="{00000000-0005-0000-0000-00006E4A0000}"/>
    <cellStyle name="Normal 94 2 2 2" xfId="8822" xr:uid="{00000000-0005-0000-0000-00006F4A0000}"/>
    <cellStyle name="Normal 94 2 2 2 2" xfId="8823" xr:uid="{00000000-0005-0000-0000-0000704A0000}"/>
    <cellStyle name="Normal 94 2 2 2 3" xfId="8824" xr:uid="{00000000-0005-0000-0000-0000714A0000}"/>
    <cellStyle name="Normal 94 2 2 3" xfId="8825" xr:uid="{00000000-0005-0000-0000-0000724A0000}"/>
    <cellStyle name="Normal 94 2 2 3 2" xfId="8826" xr:uid="{00000000-0005-0000-0000-0000734A0000}"/>
    <cellStyle name="Normal 94 2 2 3 3" xfId="8827" xr:uid="{00000000-0005-0000-0000-0000744A0000}"/>
    <cellStyle name="Normal 94 2 2 4" xfId="8828" xr:uid="{00000000-0005-0000-0000-0000754A0000}"/>
    <cellStyle name="Normal 94 2 2 4 2" xfId="8829" xr:uid="{00000000-0005-0000-0000-0000764A0000}"/>
    <cellStyle name="Normal 94 2 2 4 3" xfId="8830" xr:uid="{00000000-0005-0000-0000-0000774A0000}"/>
    <cellStyle name="Normal 94 2 2 5" xfId="8831" xr:uid="{00000000-0005-0000-0000-0000784A0000}"/>
    <cellStyle name="Normal 94 2 2 6" xfId="8832" xr:uid="{00000000-0005-0000-0000-0000794A0000}"/>
    <cellStyle name="Normal 94 2 2 7" xfId="8833" xr:uid="{00000000-0005-0000-0000-00007A4A0000}"/>
    <cellStyle name="Normal 94 2 3" xfId="8834" xr:uid="{00000000-0005-0000-0000-00007B4A0000}"/>
    <cellStyle name="Normal 94 2 3 2" xfId="8835" xr:uid="{00000000-0005-0000-0000-00007C4A0000}"/>
    <cellStyle name="Normal 94 2 3 3" xfId="8836" xr:uid="{00000000-0005-0000-0000-00007D4A0000}"/>
    <cellStyle name="Normal 94 2 4" xfId="8837" xr:uid="{00000000-0005-0000-0000-00007E4A0000}"/>
    <cellStyle name="Normal 94 2 4 2" xfId="8838" xr:uid="{00000000-0005-0000-0000-00007F4A0000}"/>
    <cellStyle name="Normal 94 2 4 3" xfId="8839" xr:uid="{00000000-0005-0000-0000-0000804A0000}"/>
    <cellStyle name="Normal 94 2 5" xfId="8840" xr:uid="{00000000-0005-0000-0000-0000814A0000}"/>
    <cellStyle name="Normal 94 2 5 2" xfId="8841" xr:uid="{00000000-0005-0000-0000-0000824A0000}"/>
    <cellStyle name="Normal 94 2 5 3" xfId="8842" xr:uid="{00000000-0005-0000-0000-0000834A0000}"/>
    <cellStyle name="Normal 94 2 6" xfId="8843" xr:uid="{00000000-0005-0000-0000-0000844A0000}"/>
    <cellStyle name="Normal 94 2 7" xfId="8844" xr:uid="{00000000-0005-0000-0000-0000854A0000}"/>
    <cellStyle name="Normal 94 2 8" xfId="8845" xr:uid="{00000000-0005-0000-0000-0000864A0000}"/>
    <cellStyle name="Normal 94 3" xfId="8846" xr:uid="{00000000-0005-0000-0000-0000874A0000}"/>
    <cellStyle name="Normal 94 3 2" xfId="8847" xr:uid="{00000000-0005-0000-0000-0000884A0000}"/>
    <cellStyle name="Normal 94 3 2 2" xfId="8848" xr:uid="{00000000-0005-0000-0000-0000894A0000}"/>
    <cellStyle name="Normal 94 3 2 3" xfId="8849" xr:uid="{00000000-0005-0000-0000-00008A4A0000}"/>
    <cellStyle name="Normal 94 3 3" xfId="8850" xr:uid="{00000000-0005-0000-0000-00008B4A0000}"/>
    <cellStyle name="Normal 94 3 3 2" xfId="8851" xr:uid="{00000000-0005-0000-0000-00008C4A0000}"/>
    <cellStyle name="Normal 94 3 3 3" xfId="8852" xr:uid="{00000000-0005-0000-0000-00008D4A0000}"/>
    <cellStyle name="Normal 94 3 4" xfId="8853" xr:uid="{00000000-0005-0000-0000-00008E4A0000}"/>
    <cellStyle name="Normal 94 3 4 2" xfId="8854" xr:uid="{00000000-0005-0000-0000-00008F4A0000}"/>
    <cellStyle name="Normal 94 3 4 3" xfId="8855" xr:uid="{00000000-0005-0000-0000-0000904A0000}"/>
    <cellStyle name="Normal 94 3 5" xfId="8856" xr:uid="{00000000-0005-0000-0000-0000914A0000}"/>
    <cellStyle name="Normal 94 3 6" xfId="8857" xr:uid="{00000000-0005-0000-0000-0000924A0000}"/>
    <cellStyle name="Normal 94 3 7" xfId="8858" xr:uid="{00000000-0005-0000-0000-0000934A0000}"/>
    <cellStyle name="Normal 94 4" xfId="8859" xr:uid="{00000000-0005-0000-0000-0000944A0000}"/>
    <cellStyle name="Normal 94 4 2" xfId="8860" xr:uid="{00000000-0005-0000-0000-0000954A0000}"/>
    <cellStyle name="Normal 94 4 3" xfId="8861" xr:uid="{00000000-0005-0000-0000-0000964A0000}"/>
    <cellStyle name="Normal 94 5" xfId="8862" xr:uid="{00000000-0005-0000-0000-0000974A0000}"/>
    <cellStyle name="Normal 94 5 2" xfId="8863" xr:uid="{00000000-0005-0000-0000-0000984A0000}"/>
    <cellStyle name="Normal 94 5 3" xfId="8864" xr:uid="{00000000-0005-0000-0000-0000994A0000}"/>
    <cellStyle name="Normal 94 6" xfId="8865" xr:uid="{00000000-0005-0000-0000-00009A4A0000}"/>
    <cellStyle name="Normal 94 6 2" xfId="8866" xr:uid="{00000000-0005-0000-0000-00009B4A0000}"/>
    <cellStyle name="Normal 94 6 3" xfId="8867" xr:uid="{00000000-0005-0000-0000-00009C4A0000}"/>
    <cellStyle name="Normal 94 7" xfId="8868" xr:uid="{00000000-0005-0000-0000-00009D4A0000}"/>
    <cellStyle name="Normal 94 7 2" xfId="8869" xr:uid="{00000000-0005-0000-0000-00009E4A0000}"/>
    <cellStyle name="Normal 94 7 3" xfId="8870" xr:uid="{00000000-0005-0000-0000-00009F4A0000}"/>
    <cellStyle name="Normal 94 8" xfId="8871" xr:uid="{00000000-0005-0000-0000-0000A04A0000}"/>
    <cellStyle name="Normal 94 9" xfId="8872" xr:uid="{00000000-0005-0000-0000-0000A14A0000}"/>
    <cellStyle name="Normal 94_ตามหนี้" xfId="8873" xr:uid="{00000000-0005-0000-0000-0000A24A0000}"/>
    <cellStyle name="Normal 95" xfId="1682" xr:uid="{00000000-0005-0000-0000-0000A34A0000}"/>
    <cellStyle name="Normal 95 10" xfId="8874" xr:uid="{00000000-0005-0000-0000-0000A44A0000}"/>
    <cellStyle name="Normal 95 11" xfId="22404" xr:uid="{00000000-0005-0000-0000-0000A54A0000}"/>
    <cellStyle name="Normal 95 12" xfId="22405" xr:uid="{00000000-0005-0000-0000-0000A64A0000}"/>
    <cellStyle name="Normal 95 13" xfId="22406" xr:uid="{00000000-0005-0000-0000-0000A74A0000}"/>
    <cellStyle name="Normal 95 14" xfId="22407" xr:uid="{00000000-0005-0000-0000-0000A84A0000}"/>
    <cellStyle name="Normal 95 15" xfId="22408" xr:uid="{00000000-0005-0000-0000-0000A94A0000}"/>
    <cellStyle name="Normal 95 16" xfId="22409" xr:uid="{00000000-0005-0000-0000-0000AA4A0000}"/>
    <cellStyle name="Normal 95 2" xfId="8875" xr:uid="{00000000-0005-0000-0000-0000AB4A0000}"/>
    <cellStyle name="Normal 95 2 2" xfId="8876" xr:uid="{00000000-0005-0000-0000-0000AC4A0000}"/>
    <cellStyle name="Normal 95 2 2 2" xfId="8877" xr:uid="{00000000-0005-0000-0000-0000AD4A0000}"/>
    <cellStyle name="Normal 95 2 2 2 2" xfId="8878" xr:uid="{00000000-0005-0000-0000-0000AE4A0000}"/>
    <cellStyle name="Normal 95 2 2 2 3" xfId="8879" xr:uid="{00000000-0005-0000-0000-0000AF4A0000}"/>
    <cellStyle name="Normal 95 2 2 3" xfId="8880" xr:uid="{00000000-0005-0000-0000-0000B04A0000}"/>
    <cellStyle name="Normal 95 2 2 3 2" xfId="8881" xr:uid="{00000000-0005-0000-0000-0000B14A0000}"/>
    <cellStyle name="Normal 95 2 2 3 3" xfId="8882" xr:uid="{00000000-0005-0000-0000-0000B24A0000}"/>
    <cellStyle name="Normal 95 2 2 4" xfId="8883" xr:uid="{00000000-0005-0000-0000-0000B34A0000}"/>
    <cellStyle name="Normal 95 2 2 4 2" xfId="8884" xr:uid="{00000000-0005-0000-0000-0000B44A0000}"/>
    <cellStyle name="Normal 95 2 2 4 3" xfId="8885" xr:uid="{00000000-0005-0000-0000-0000B54A0000}"/>
    <cellStyle name="Normal 95 2 2 5" xfId="8886" xr:uid="{00000000-0005-0000-0000-0000B64A0000}"/>
    <cellStyle name="Normal 95 2 2 6" xfId="8887" xr:uid="{00000000-0005-0000-0000-0000B74A0000}"/>
    <cellStyle name="Normal 95 2 2 7" xfId="8888" xr:uid="{00000000-0005-0000-0000-0000B84A0000}"/>
    <cellStyle name="Normal 95 2 3" xfId="8889" xr:uid="{00000000-0005-0000-0000-0000B94A0000}"/>
    <cellStyle name="Normal 95 2 3 2" xfId="8890" xr:uid="{00000000-0005-0000-0000-0000BA4A0000}"/>
    <cellStyle name="Normal 95 2 3 3" xfId="8891" xr:uid="{00000000-0005-0000-0000-0000BB4A0000}"/>
    <cellStyle name="Normal 95 2 4" xfId="8892" xr:uid="{00000000-0005-0000-0000-0000BC4A0000}"/>
    <cellStyle name="Normal 95 2 4 2" xfId="8893" xr:uid="{00000000-0005-0000-0000-0000BD4A0000}"/>
    <cellStyle name="Normal 95 2 4 3" xfId="8894" xr:uid="{00000000-0005-0000-0000-0000BE4A0000}"/>
    <cellStyle name="Normal 95 2 5" xfId="8895" xr:uid="{00000000-0005-0000-0000-0000BF4A0000}"/>
    <cellStyle name="Normal 95 2 5 2" xfId="8896" xr:uid="{00000000-0005-0000-0000-0000C04A0000}"/>
    <cellStyle name="Normal 95 2 5 3" xfId="8897" xr:uid="{00000000-0005-0000-0000-0000C14A0000}"/>
    <cellStyle name="Normal 95 2 6" xfId="8898" xr:uid="{00000000-0005-0000-0000-0000C24A0000}"/>
    <cellStyle name="Normal 95 2 7" xfId="8899" xr:uid="{00000000-0005-0000-0000-0000C34A0000}"/>
    <cellStyle name="Normal 95 2 8" xfId="8900" xr:uid="{00000000-0005-0000-0000-0000C44A0000}"/>
    <cellStyle name="Normal 95 3" xfId="8901" xr:uid="{00000000-0005-0000-0000-0000C54A0000}"/>
    <cellStyle name="Normal 95 3 2" xfId="8902" xr:uid="{00000000-0005-0000-0000-0000C64A0000}"/>
    <cellStyle name="Normal 95 3 2 2" xfId="8903" xr:uid="{00000000-0005-0000-0000-0000C74A0000}"/>
    <cellStyle name="Normal 95 3 2 3" xfId="8904" xr:uid="{00000000-0005-0000-0000-0000C84A0000}"/>
    <cellStyle name="Normal 95 3 3" xfId="8905" xr:uid="{00000000-0005-0000-0000-0000C94A0000}"/>
    <cellStyle name="Normal 95 3 3 2" xfId="8906" xr:uid="{00000000-0005-0000-0000-0000CA4A0000}"/>
    <cellStyle name="Normal 95 3 3 3" xfId="8907" xr:uid="{00000000-0005-0000-0000-0000CB4A0000}"/>
    <cellStyle name="Normal 95 3 4" xfId="8908" xr:uid="{00000000-0005-0000-0000-0000CC4A0000}"/>
    <cellStyle name="Normal 95 3 4 2" xfId="8909" xr:uid="{00000000-0005-0000-0000-0000CD4A0000}"/>
    <cellStyle name="Normal 95 3 4 3" xfId="8910" xr:uid="{00000000-0005-0000-0000-0000CE4A0000}"/>
    <cellStyle name="Normal 95 3 5" xfId="8911" xr:uid="{00000000-0005-0000-0000-0000CF4A0000}"/>
    <cellStyle name="Normal 95 3 6" xfId="8912" xr:uid="{00000000-0005-0000-0000-0000D04A0000}"/>
    <cellStyle name="Normal 95 3 7" xfId="8913" xr:uid="{00000000-0005-0000-0000-0000D14A0000}"/>
    <cellStyle name="Normal 95 4" xfId="8914" xr:uid="{00000000-0005-0000-0000-0000D24A0000}"/>
    <cellStyle name="Normal 95 4 2" xfId="8915" xr:uid="{00000000-0005-0000-0000-0000D34A0000}"/>
    <cellStyle name="Normal 95 4 3" xfId="8916" xr:uid="{00000000-0005-0000-0000-0000D44A0000}"/>
    <cellStyle name="Normal 95 5" xfId="8917" xr:uid="{00000000-0005-0000-0000-0000D54A0000}"/>
    <cellStyle name="Normal 95 5 2" xfId="8918" xr:uid="{00000000-0005-0000-0000-0000D64A0000}"/>
    <cellStyle name="Normal 95 5 3" xfId="8919" xr:uid="{00000000-0005-0000-0000-0000D74A0000}"/>
    <cellStyle name="Normal 95 6" xfId="8920" xr:uid="{00000000-0005-0000-0000-0000D84A0000}"/>
    <cellStyle name="Normal 95 6 2" xfId="8921" xr:uid="{00000000-0005-0000-0000-0000D94A0000}"/>
    <cellStyle name="Normal 95 6 3" xfId="8922" xr:uid="{00000000-0005-0000-0000-0000DA4A0000}"/>
    <cellStyle name="Normal 95 7" xfId="8923" xr:uid="{00000000-0005-0000-0000-0000DB4A0000}"/>
    <cellStyle name="Normal 95 7 2" xfId="8924" xr:uid="{00000000-0005-0000-0000-0000DC4A0000}"/>
    <cellStyle name="Normal 95 7 3" xfId="8925" xr:uid="{00000000-0005-0000-0000-0000DD4A0000}"/>
    <cellStyle name="Normal 95 8" xfId="8926" xr:uid="{00000000-0005-0000-0000-0000DE4A0000}"/>
    <cellStyle name="Normal 95 9" xfId="8927" xr:uid="{00000000-0005-0000-0000-0000DF4A0000}"/>
    <cellStyle name="Normal 95_ตามหนี้" xfId="8928" xr:uid="{00000000-0005-0000-0000-0000E04A0000}"/>
    <cellStyle name="Normal 96" xfId="1683" xr:uid="{00000000-0005-0000-0000-0000E14A0000}"/>
    <cellStyle name="Normal 96 10" xfId="8929" xr:uid="{00000000-0005-0000-0000-0000E24A0000}"/>
    <cellStyle name="Normal 96 11" xfId="22410" xr:uid="{00000000-0005-0000-0000-0000E34A0000}"/>
    <cellStyle name="Normal 96 12" xfId="22411" xr:uid="{00000000-0005-0000-0000-0000E44A0000}"/>
    <cellStyle name="Normal 96 13" xfId="22412" xr:uid="{00000000-0005-0000-0000-0000E54A0000}"/>
    <cellStyle name="Normal 96 14" xfId="22413" xr:uid="{00000000-0005-0000-0000-0000E64A0000}"/>
    <cellStyle name="Normal 96 15" xfId="22414" xr:uid="{00000000-0005-0000-0000-0000E74A0000}"/>
    <cellStyle name="Normal 96 16" xfId="22415" xr:uid="{00000000-0005-0000-0000-0000E84A0000}"/>
    <cellStyle name="Normal 96 2" xfId="8930" xr:uid="{00000000-0005-0000-0000-0000E94A0000}"/>
    <cellStyle name="Normal 96 2 2" xfId="8931" xr:uid="{00000000-0005-0000-0000-0000EA4A0000}"/>
    <cellStyle name="Normal 96 2 2 2" xfId="8932" xr:uid="{00000000-0005-0000-0000-0000EB4A0000}"/>
    <cellStyle name="Normal 96 2 2 2 2" xfId="8933" xr:uid="{00000000-0005-0000-0000-0000EC4A0000}"/>
    <cellStyle name="Normal 96 2 2 2 3" xfId="8934" xr:uid="{00000000-0005-0000-0000-0000ED4A0000}"/>
    <cellStyle name="Normal 96 2 2 3" xfId="8935" xr:uid="{00000000-0005-0000-0000-0000EE4A0000}"/>
    <cellStyle name="Normal 96 2 2 3 2" xfId="8936" xr:uid="{00000000-0005-0000-0000-0000EF4A0000}"/>
    <cellStyle name="Normal 96 2 2 3 3" xfId="8937" xr:uid="{00000000-0005-0000-0000-0000F04A0000}"/>
    <cellStyle name="Normal 96 2 2 4" xfId="8938" xr:uid="{00000000-0005-0000-0000-0000F14A0000}"/>
    <cellStyle name="Normal 96 2 2 4 2" xfId="8939" xr:uid="{00000000-0005-0000-0000-0000F24A0000}"/>
    <cellStyle name="Normal 96 2 2 4 3" xfId="8940" xr:uid="{00000000-0005-0000-0000-0000F34A0000}"/>
    <cellStyle name="Normal 96 2 2 5" xfId="8941" xr:uid="{00000000-0005-0000-0000-0000F44A0000}"/>
    <cellStyle name="Normal 96 2 2 6" xfId="8942" xr:uid="{00000000-0005-0000-0000-0000F54A0000}"/>
    <cellStyle name="Normal 96 2 2 7" xfId="8943" xr:uid="{00000000-0005-0000-0000-0000F64A0000}"/>
    <cellStyle name="Normal 96 2 3" xfId="8944" xr:uid="{00000000-0005-0000-0000-0000F74A0000}"/>
    <cellStyle name="Normal 96 2 3 2" xfId="8945" xr:uid="{00000000-0005-0000-0000-0000F84A0000}"/>
    <cellStyle name="Normal 96 2 3 3" xfId="8946" xr:uid="{00000000-0005-0000-0000-0000F94A0000}"/>
    <cellStyle name="Normal 96 2 4" xfId="8947" xr:uid="{00000000-0005-0000-0000-0000FA4A0000}"/>
    <cellStyle name="Normal 96 2 4 2" xfId="8948" xr:uid="{00000000-0005-0000-0000-0000FB4A0000}"/>
    <cellStyle name="Normal 96 2 4 3" xfId="8949" xr:uid="{00000000-0005-0000-0000-0000FC4A0000}"/>
    <cellStyle name="Normal 96 2 5" xfId="8950" xr:uid="{00000000-0005-0000-0000-0000FD4A0000}"/>
    <cellStyle name="Normal 96 2 5 2" xfId="8951" xr:uid="{00000000-0005-0000-0000-0000FE4A0000}"/>
    <cellStyle name="Normal 96 2 5 3" xfId="8952" xr:uid="{00000000-0005-0000-0000-0000FF4A0000}"/>
    <cellStyle name="Normal 96 2 6" xfId="8953" xr:uid="{00000000-0005-0000-0000-0000004B0000}"/>
    <cellStyle name="Normal 96 2 7" xfId="8954" xr:uid="{00000000-0005-0000-0000-0000014B0000}"/>
    <cellStyle name="Normal 96 2 8" xfId="8955" xr:uid="{00000000-0005-0000-0000-0000024B0000}"/>
    <cellStyle name="Normal 96 3" xfId="8956" xr:uid="{00000000-0005-0000-0000-0000034B0000}"/>
    <cellStyle name="Normal 96 3 2" xfId="8957" xr:uid="{00000000-0005-0000-0000-0000044B0000}"/>
    <cellStyle name="Normal 96 3 2 2" xfId="8958" xr:uid="{00000000-0005-0000-0000-0000054B0000}"/>
    <cellStyle name="Normal 96 3 2 3" xfId="8959" xr:uid="{00000000-0005-0000-0000-0000064B0000}"/>
    <cellStyle name="Normal 96 3 3" xfId="8960" xr:uid="{00000000-0005-0000-0000-0000074B0000}"/>
    <cellStyle name="Normal 96 3 3 2" xfId="8961" xr:uid="{00000000-0005-0000-0000-0000084B0000}"/>
    <cellStyle name="Normal 96 3 3 3" xfId="8962" xr:uid="{00000000-0005-0000-0000-0000094B0000}"/>
    <cellStyle name="Normal 96 3 4" xfId="8963" xr:uid="{00000000-0005-0000-0000-00000A4B0000}"/>
    <cellStyle name="Normal 96 3 4 2" xfId="8964" xr:uid="{00000000-0005-0000-0000-00000B4B0000}"/>
    <cellStyle name="Normal 96 3 4 3" xfId="8965" xr:uid="{00000000-0005-0000-0000-00000C4B0000}"/>
    <cellStyle name="Normal 96 3 5" xfId="8966" xr:uid="{00000000-0005-0000-0000-00000D4B0000}"/>
    <cellStyle name="Normal 96 3 6" xfId="8967" xr:uid="{00000000-0005-0000-0000-00000E4B0000}"/>
    <cellStyle name="Normal 96 3 7" xfId="8968" xr:uid="{00000000-0005-0000-0000-00000F4B0000}"/>
    <cellStyle name="Normal 96 4" xfId="8969" xr:uid="{00000000-0005-0000-0000-0000104B0000}"/>
    <cellStyle name="Normal 96 4 2" xfId="8970" xr:uid="{00000000-0005-0000-0000-0000114B0000}"/>
    <cellStyle name="Normal 96 4 3" xfId="8971" xr:uid="{00000000-0005-0000-0000-0000124B0000}"/>
    <cellStyle name="Normal 96 5" xfId="8972" xr:uid="{00000000-0005-0000-0000-0000134B0000}"/>
    <cellStyle name="Normal 96 5 2" xfId="8973" xr:uid="{00000000-0005-0000-0000-0000144B0000}"/>
    <cellStyle name="Normal 96 5 3" xfId="8974" xr:uid="{00000000-0005-0000-0000-0000154B0000}"/>
    <cellStyle name="Normal 96 6" xfId="8975" xr:uid="{00000000-0005-0000-0000-0000164B0000}"/>
    <cellStyle name="Normal 96 6 2" xfId="8976" xr:uid="{00000000-0005-0000-0000-0000174B0000}"/>
    <cellStyle name="Normal 96 6 3" xfId="8977" xr:uid="{00000000-0005-0000-0000-0000184B0000}"/>
    <cellStyle name="Normal 96 7" xfId="8978" xr:uid="{00000000-0005-0000-0000-0000194B0000}"/>
    <cellStyle name="Normal 96 7 2" xfId="8979" xr:uid="{00000000-0005-0000-0000-00001A4B0000}"/>
    <cellStyle name="Normal 96 7 3" xfId="8980" xr:uid="{00000000-0005-0000-0000-00001B4B0000}"/>
    <cellStyle name="Normal 96 8" xfId="8981" xr:uid="{00000000-0005-0000-0000-00001C4B0000}"/>
    <cellStyle name="Normal 96 9" xfId="8982" xr:uid="{00000000-0005-0000-0000-00001D4B0000}"/>
    <cellStyle name="Normal 96_ตามหนี้" xfId="8983" xr:uid="{00000000-0005-0000-0000-00001E4B0000}"/>
    <cellStyle name="Normal 97" xfId="1684" xr:uid="{00000000-0005-0000-0000-00001F4B0000}"/>
    <cellStyle name="Normal 97 10" xfId="8984" xr:uid="{00000000-0005-0000-0000-0000204B0000}"/>
    <cellStyle name="Normal 97 11" xfId="22416" xr:uid="{00000000-0005-0000-0000-0000214B0000}"/>
    <cellStyle name="Normal 97 12" xfId="22417" xr:uid="{00000000-0005-0000-0000-0000224B0000}"/>
    <cellStyle name="Normal 97 13" xfId="22418" xr:uid="{00000000-0005-0000-0000-0000234B0000}"/>
    <cellStyle name="Normal 97 14" xfId="22419" xr:uid="{00000000-0005-0000-0000-0000244B0000}"/>
    <cellStyle name="Normal 97 15" xfId="22420" xr:uid="{00000000-0005-0000-0000-0000254B0000}"/>
    <cellStyle name="Normal 97 16" xfId="22421" xr:uid="{00000000-0005-0000-0000-0000264B0000}"/>
    <cellStyle name="Normal 97 2" xfId="8985" xr:uid="{00000000-0005-0000-0000-0000274B0000}"/>
    <cellStyle name="Normal 97 2 2" xfId="8986" xr:uid="{00000000-0005-0000-0000-0000284B0000}"/>
    <cellStyle name="Normal 97 2 2 2" xfId="8987" xr:uid="{00000000-0005-0000-0000-0000294B0000}"/>
    <cellStyle name="Normal 97 2 2 2 2" xfId="8988" xr:uid="{00000000-0005-0000-0000-00002A4B0000}"/>
    <cellStyle name="Normal 97 2 2 2 3" xfId="8989" xr:uid="{00000000-0005-0000-0000-00002B4B0000}"/>
    <cellStyle name="Normal 97 2 2 3" xfId="8990" xr:uid="{00000000-0005-0000-0000-00002C4B0000}"/>
    <cellStyle name="Normal 97 2 2 3 2" xfId="8991" xr:uid="{00000000-0005-0000-0000-00002D4B0000}"/>
    <cellStyle name="Normal 97 2 2 3 3" xfId="8992" xr:uid="{00000000-0005-0000-0000-00002E4B0000}"/>
    <cellStyle name="Normal 97 2 2 4" xfId="8993" xr:uid="{00000000-0005-0000-0000-00002F4B0000}"/>
    <cellStyle name="Normal 97 2 2 4 2" xfId="8994" xr:uid="{00000000-0005-0000-0000-0000304B0000}"/>
    <cellStyle name="Normal 97 2 2 4 3" xfId="8995" xr:uid="{00000000-0005-0000-0000-0000314B0000}"/>
    <cellStyle name="Normal 97 2 2 5" xfId="8996" xr:uid="{00000000-0005-0000-0000-0000324B0000}"/>
    <cellStyle name="Normal 97 2 2 6" xfId="8997" xr:uid="{00000000-0005-0000-0000-0000334B0000}"/>
    <cellStyle name="Normal 97 2 2 7" xfId="8998" xr:uid="{00000000-0005-0000-0000-0000344B0000}"/>
    <cellStyle name="Normal 97 2 3" xfId="8999" xr:uid="{00000000-0005-0000-0000-0000354B0000}"/>
    <cellStyle name="Normal 97 2 3 2" xfId="9000" xr:uid="{00000000-0005-0000-0000-0000364B0000}"/>
    <cellStyle name="Normal 97 2 3 3" xfId="9001" xr:uid="{00000000-0005-0000-0000-0000374B0000}"/>
    <cellStyle name="Normal 97 2 4" xfId="9002" xr:uid="{00000000-0005-0000-0000-0000384B0000}"/>
    <cellStyle name="Normal 97 2 4 2" xfId="9003" xr:uid="{00000000-0005-0000-0000-0000394B0000}"/>
    <cellStyle name="Normal 97 2 4 3" xfId="9004" xr:uid="{00000000-0005-0000-0000-00003A4B0000}"/>
    <cellStyle name="Normal 97 2 5" xfId="9005" xr:uid="{00000000-0005-0000-0000-00003B4B0000}"/>
    <cellStyle name="Normal 97 2 5 2" xfId="9006" xr:uid="{00000000-0005-0000-0000-00003C4B0000}"/>
    <cellStyle name="Normal 97 2 5 3" xfId="9007" xr:uid="{00000000-0005-0000-0000-00003D4B0000}"/>
    <cellStyle name="Normal 97 2 6" xfId="9008" xr:uid="{00000000-0005-0000-0000-00003E4B0000}"/>
    <cellStyle name="Normal 97 2 7" xfId="9009" xr:uid="{00000000-0005-0000-0000-00003F4B0000}"/>
    <cellStyle name="Normal 97 2 8" xfId="9010" xr:uid="{00000000-0005-0000-0000-0000404B0000}"/>
    <cellStyle name="Normal 97 3" xfId="9011" xr:uid="{00000000-0005-0000-0000-0000414B0000}"/>
    <cellStyle name="Normal 97 3 2" xfId="9012" xr:uid="{00000000-0005-0000-0000-0000424B0000}"/>
    <cellStyle name="Normal 97 3 2 2" xfId="9013" xr:uid="{00000000-0005-0000-0000-0000434B0000}"/>
    <cellStyle name="Normal 97 3 2 3" xfId="9014" xr:uid="{00000000-0005-0000-0000-0000444B0000}"/>
    <cellStyle name="Normal 97 3 3" xfId="9015" xr:uid="{00000000-0005-0000-0000-0000454B0000}"/>
    <cellStyle name="Normal 97 3 3 2" xfId="9016" xr:uid="{00000000-0005-0000-0000-0000464B0000}"/>
    <cellStyle name="Normal 97 3 3 3" xfId="9017" xr:uid="{00000000-0005-0000-0000-0000474B0000}"/>
    <cellStyle name="Normal 97 3 4" xfId="9018" xr:uid="{00000000-0005-0000-0000-0000484B0000}"/>
    <cellStyle name="Normal 97 3 4 2" xfId="9019" xr:uid="{00000000-0005-0000-0000-0000494B0000}"/>
    <cellStyle name="Normal 97 3 4 3" xfId="9020" xr:uid="{00000000-0005-0000-0000-00004A4B0000}"/>
    <cellStyle name="Normal 97 3 5" xfId="9021" xr:uid="{00000000-0005-0000-0000-00004B4B0000}"/>
    <cellStyle name="Normal 97 3 6" xfId="9022" xr:uid="{00000000-0005-0000-0000-00004C4B0000}"/>
    <cellStyle name="Normal 97 3 7" xfId="9023" xr:uid="{00000000-0005-0000-0000-00004D4B0000}"/>
    <cellStyle name="Normal 97 4" xfId="9024" xr:uid="{00000000-0005-0000-0000-00004E4B0000}"/>
    <cellStyle name="Normal 97 4 2" xfId="9025" xr:uid="{00000000-0005-0000-0000-00004F4B0000}"/>
    <cellStyle name="Normal 97 4 3" xfId="9026" xr:uid="{00000000-0005-0000-0000-0000504B0000}"/>
    <cellStyle name="Normal 97 5" xfId="9027" xr:uid="{00000000-0005-0000-0000-0000514B0000}"/>
    <cellStyle name="Normal 97 5 2" xfId="9028" xr:uid="{00000000-0005-0000-0000-0000524B0000}"/>
    <cellStyle name="Normal 97 5 3" xfId="9029" xr:uid="{00000000-0005-0000-0000-0000534B0000}"/>
    <cellStyle name="Normal 97 6" xfId="9030" xr:uid="{00000000-0005-0000-0000-0000544B0000}"/>
    <cellStyle name="Normal 97 6 2" xfId="9031" xr:uid="{00000000-0005-0000-0000-0000554B0000}"/>
    <cellStyle name="Normal 97 6 3" xfId="9032" xr:uid="{00000000-0005-0000-0000-0000564B0000}"/>
    <cellStyle name="Normal 97 7" xfId="9033" xr:uid="{00000000-0005-0000-0000-0000574B0000}"/>
    <cellStyle name="Normal 97 7 2" xfId="9034" xr:uid="{00000000-0005-0000-0000-0000584B0000}"/>
    <cellStyle name="Normal 97 7 3" xfId="9035" xr:uid="{00000000-0005-0000-0000-0000594B0000}"/>
    <cellStyle name="Normal 97 8" xfId="9036" xr:uid="{00000000-0005-0000-0000-00005A4B0000}"/>
    <cellStyle name="Normal 97 9" xfId="9037" xr:uid="{00000000-0005-0000-0000-00005B4B0000}"/>
    <cellStyle name="Normal 97_ตามหนี้" xfId="9038" xr:uid="{00000000-0005-0000-0000-00005C4B0000}"/>
    <cellStyle name="Normal 98" xfId="1685" xr:uid="{00000000-0005-0000-0000-00005D4B0000}"/>
    <cellStyle name="Normal 98 10" xfId="9039" xr:uid="{00000000-0005-0000-0000-00005E4B0000}"/>
    <cellStyle name="Normal 98 11" xfId="22422" xr:uid="{00000000-0005-0000-0000-00005F4B0000}"/>
    <cellStyle name="Normal 98 12" xfId="22423" xr:uid="{00000000-0005-0000-0000-0000604B0000}"/>
    <cellStyle name="Normal 98 13" xfId="22424" xr:uid="{00000000-0005-0000-0000-0000614B0000}"/>
    <cellStyle name="Normal 98 14" xfId="22425" xr:uid="{00000000-0005-0000-0000-0000624B0000}"/>
    <cellStyle name="Normal 98 15" xfId="22426" xr:uid="{00000000-0005-0000-0000-0000634B0000}"/>
    <cellStyle name="Normal 98 16" xfId="22427" xr:uid="{00000000-0005-0000-0000-0000644B0000}"/>
    <cellStyle name="Normal 98 2" xfId="9040" xr:uid="{00000000-0005-0000-0000-0000654B0000}"/>
    <cellStyle name="Normal 98 2 2" xfId="9041" xr:uid="{00000000-0005-0000-0000-0000664B0000}"/>
    <cellStyle name="Normal 98 2 2 2" xfId="9042" xr:uid="{00000000-0005-0000-0000-0000674B0000}"/>
    <cellStyle name="Normal 98 2 2 2 2" xfId="9043" xr:uid="{00000000-0005-0000-0000-0000684B0000}"/>
    <cellStyle name="Normal 98 2 2 2 3" xfId="9044" xr:uid="{00000000-0005-0000-0000-0000694B0000}"/>
    <cellStyle name="Normal 98 2 2 3" xfId="9045" xr:uid="{00000000-0005-0000-0000-00006A4B0000}"/>
    <cellStyle name="Normal 98 2 2 3 2" xfId="9046" xr:uid="{00000000-0005-0000-0000-00006B4B0000}"/>
    <cellStyle name="Normal 98 2 2 3 3" xfId="9047" xr:uid="{00000000-0005-0000-0000-00006C4B0000}"/>
    <cellStyle name="Normal 98 2 2 4" xfId="9048" xr:uid="{00000000-0005-0000-0000-00006D4B0000}"/>
    <cellStyle name="Normal 98 2 2 4 2" xfId="9049" xr:uid="{00000000-0005-0000-0000-00006E4B0000}"/>
    <cellStyle name="Normal 98 2 2 4 3" xfId="9050" xr:uid="{00000000-0005-0000-0000-00006F4B0000}"/>
    <cellStyle name="Normal 98 2 2 5" xfId="9051" xr:uid="{00000000-0005-0000-0000-0000704B0000}"/>
    <cellStyle name="Normal 98 2 2 6" xfId="9052" xr:uid="{00000000-0005-0000-0000-0000714B0000}"/>
    <cellStyle name="Normal 98 2 2 7" xfId="9053" xr:uid="{00000000-0005-0000-0000-0000724B0000}"/>
    <cellStyle name="Normal 98 2 3" xfId="9054" xr:uid="{00000000-0005-0000-0000-0000734B0000}"/>
    <cellStyle name="Normal 98 2 3 2" xfId="9055" xr:uid="{00000000-0005-0000-0000-0000744B0000}"/>
    <cellStyle name="Normal 98 2 3 3" xfId="9056" xr:uid="{00000000-0005-0000-0000-0000754B0000}"/>
    <cellStyle name="Normal 98 2 4" xfId="9057" xr:uid="{00000000-0005-0000-0000-0000764B0000}"/>
    <cellStyle name="Normal 98 2 4 2" xfId="9058" xr:uid="{00000000-0005-0000-0000-0000774B0000}"/>
    <cellStyle name="Normal 98 2 4 3" xfId="9059" xr:uid="{00000000-0005-0000-0000-0000784B0000}"/>
    <cellStyle name="Normal 98 2 5" xfId="9060" xr:uid="{00000000-0005-0000-0000-0000794B0000}"/>
    <cellStyle name="Normal 98 2 5 2" xfId="9061" xr:uid="{00000000-0005-0000-0000-00007A4B0000}"/>
    <cellStyle name="Normal 98 2 5 3" xfId="9062" xr:uid="{00000000-0005-0000-0000-00007B4B0000}"/>
    <cellStyle name="Normal 98 2 6" xfId="9063" xr:uid="{00000000-0005-0000-0000-00007C4B0000}"/>
    <cellStyle name="Normal 98 2 7" xfId="9064" xr:uid="{00000000-0005-0000-0000-00007D4B0000}"/>
    <cellStyle name="Normal 98 2 8" xfId="9065" xr:uid="{00000000-0005-0000-0000-00007E4B0000}"/>
    <cellStyle name="Normal 98 3" xfId="9066" xr:uid="{00000000-0005-0000-0000-00007F4B0000}"/>
    <cellStyle name="Normal 98 3 2" xfId="9067" xr:uid="{00000000-0005-0000-0000-0000804B0000}"/>
    <cellStyle name="Normal 98 3 2 2" xfId="9068" xr:uid="{00000000-0005-0000-0000-0000814B0000}"/>
    <cellStyle name="Normal 98 3 2 3" xfId="9069" xr:uid="{00000000-0005-0000-0000-0000824B0000}"/>
    <cellStyle name="Normal 98 3 3" xfId="9070" xr:uid="{00000000-0005-0000-0000-0000834B0000}"/>
    <cellStyle name="Normal 98 3 3 2" xfId="9071" xr:uid="{00000000-0005-0000-0000-0000844B0000}"/>
    <cellStyle name="Normal 98 3 3 3" xfId="9072" xr:uid="{00000000-0005-0000-0000-0000854B0000}"/>
    <cellStyle name="Normal 98 3 4" xfId="9073" xr:uid="{00000000-0005-0000-0000-0000864B0000}"/>
    <cellStyle name="Normal 98 3 4 2" xfId="9074" xr:uid="{00000000-0005-0000-0000-0000874B0000}"/>
    <cellStyle name="Normal 98 3 4 3" xfId="9075" xr:uid="{00000000-0005-0000-0000-0000884B0000}"/>
    <cellStyle name="Normal 98 3 5" xfId="9076" xr:uid="{00000000-0005-0000-0000-0000894B0000}"/>
    <cellStyle name="Normal 98 3 6" xfId="9077" xr:uid="{00000000-0005-0000-0000-00008A4B0000}"/>
    <cellStyle name="Normal 98 3 7" xfId="9078" xr:uid="{00000000-0005-0000-0000-00008B4B0000}"/>
    <cellStyle name="Normal 98 4" xfId="9079" xr:uid="{00000000-0005-0000-0000-00008C4B0000}"/>
    <cellStyle name="Normal 98 4 2" xfId="9080" xr:uid="{00000000-0005-0000-0000-00008D4B0000}"/>
    <cellStyle name="Normal 98 4 3" xfId="9081" xr:uid="{00000000-0005-0000-0000-00008E4B0000}"/>
    <cellStyle name="Normal 98 5" xfId="9082" xr:uid="{00000000-0005-0000-0000-00008F4B0000}"/>
    <cellStyle name="Normal 98 5 2" xfId="9083" xr:uid="{00000000-0005-0000-0000-0000904B0000}"/>
    <cellStyle name="Normal 98 5 3" xfId="9084" xr:uid="{00000000-0005-0000-0000-0000914B0000}"/>
    <cellStyle name="Normal 98 6" xfId="9085" xr:uid="{00000000-0005-0000-0000-0000924B0000}"/>
    <cellStyle name="Normal 98 6 2" xfId="9086" xr:uid="{00000000-0005-0000-0000-0000934B0000}"/>
    <cellStyle name="Normal 98 6 3" xfId="9087" xr:uid="{00000000-0005-0000-0000-0000944B0000}"/>
    <cellStyle name="Normal 98 7" xfId="9088" xr:uid="{00000000-0005-0000-0000-0000954B0000}"/>
    <cellStyle name="Normal 98 7 2" xfId="9089" xr:uid="{00000000-0005-0000-0000-0000964B0000}"/>
    <cellStyle name="Normal 98 7 3" xfId="9090" xr:uid="{00000000-0005-0000-0000-0000974B0000}"/>
    <cellStyle name="Normal 98 8" xfId="9091" xr:uid="{00000000-0005-0000-0000-0000984B0000}"/>
    <cellStyle name="Normal 98 9" xfId="9092" xr:uid="{00000000-0005-0000-0000-0000994B0000}"/>
    <cellStyle name="Normal 98_ตามหนี้" xfId="9093" xr:uid="{00000000-0005-0000-0000-00009A4B0000}"/>
    <cellStyle name="Normal 99" xfId="9094" xr:uid="{00000000-0005-0000-0000-00009B4B0000}"/>
    <cellStyle name="Normal 99 2" xfId="9095" xr:uid="{00000000-0005-0000-0000-00009C4B0000}"/>
    <cellStyle name="Normal 99 2 2" xfId="9096" xr:uid="{00000000-0005-0000-0000-00009D4B0000}"/>
    <cellStyle name="Normal 99 2 2 2" xfId="9097" xr:uid="{00000000-0005-0000-0000-00009E4B0000}"/>
    <cellStyle name="Normal 99 2 2 3" xfId="9098" xr:uid="{00000000-0005-0000-0000-00009F4B0000}"/>
    <cellStyle name="Normal 99 2 3" xfId="9099" xr:uid="{00000000-0005-0000-0000-0000A04B0000}"/>
    <cellStyle name="Normal 99 2 3 2" xfId="9100" xr:uid="{00000000-0005-0000-0000-0000A14B0000}"/>
    <cellStyle name="Normal 99 2 3 3" xfId="9101" xr:uid="{00000000-0005-0000-0000-0000A24B0000}"/>
    <cellStyle name="Normal 99 2 4" xfId="9102" xr:uid="{00000000-0005-0000-0000-0000A34B0000}"/>
    <cellStyle name="Normal 99 2 4 2" xfId="9103" xr:uid="{00000000-0005-0000-0000-0000A44B0000}"/>
    <cellStyle name="Normal 99 2 4 3" xfId="9104" xr:uid="{00000000-0005-0000-0000-0000A54B0000}"/>
    <cellStyle name="Normal 99 2 5" xfId="9105" xr:uid="{00000000-0005-0000-0000-0000A64B0000}"/>
    <cellStyle name="Normal 99 2 6" xfId="9106" xr:uid="{00000000-0005-0000-0000-0000A74B0000}"/>
    <cellStyle name="Normal 99 2 7" xfId="9107" xr:uid="{00000000-0005-0000-0000-0000A84B0000}"/>
    <cellStyle name="Normal 99 3" xfId="9108" xr:uid="{00000000-0005-0000-0000-0000A94B0000}"/>
    <cellStyle name="Normal 99 3 2" xfId="9109" xr:uid="{00000000-0005-0000-0000-0000AA4B0000}"/>
    <cellStyle name="Normal 99 3 3" xfId="9110" xr:uid="{00000000-0005-0000-0000-0000AB4B0000}"/>
    <cellStyle name="Normal 99 4" xfId="9111" xr:uid="{00000000-0005-0000-0000-0000AC4B0000}"/>
    <cellStyle name="Normal 99 4 2" xfId="9112" xr:uid="{00000000-0005-0000-0000-0000AD4B0000}"/>
    <cellStyle name="Normal 99 4 3" xfId="9113" xr:uid="{00000000-0005-0000-0000-0000AE4B0000}"/>
    <cellStyle name="Normal 99 5" xfId="9114" xr:uid="{00000000-0005-0000-0000-0000AF4B0000}"/>
    <cellStyle name="Normal 99 5 2" xfId="9115" xr:uid="{00000000-0005-0000-0000-0000B04B0000}"/>
    <cellStyle name="Normal 99 5 3" xfId="9116" xr:uid="{00000000-0005-0000-0000-0000B14B0000}"/>
    <cellStyle name="Normal 99 6" xfId="9117" xr:uid="{00000000-0005-0000-0000-0000B24B0000}"/>
    <cellStyle name="Normal 99 7" xfId="9118" xr:uid="{00000000-0005-0000-0000-0000B34B0000}"/>
    <cellStyle name="Normal 99 8" xfId="9119" xr:uid="{00000000-0005-0000-0000-0000B44B0000}"/>
    <cellStyle name="Normal_cash flow สินเชื่อท่องเที่ยว" xfId="9731" xr:uid="{00000000-0005-0000-0000-0000B64B0000}"/>
    <cellStyle name="Normal_Sheet1" xfId="2106" xr:uid="{00000000-0005-0000-0000-0000B74B0000}"/>
    <cellStyle name="Normal_ปั๊มน้ำมัน นายอมฤทธิ์ ชดช้อย" xfId="9732" xr:uid="{00000000-0005-0000-0000-0000B84B0000}"/>
    <cellStyle name="Normal^ฌbขnuh*_ยาฆ•…’จ-บ๊_x0012_นบ่อ" xfId="1686" xr:uid="{00000000-0005-0000-0000-0000B54B0000}"/>
    <cellStyle name="NormalRed" xfId="1687" xr:uid="{00000000-0005-0000-0000-0000B94B0000}"/>
    <cellStyle name="NormalRed 2" xfId="22428" xr:uid="{00000000-0005-0000-0000-0000BA4B0000}"/>
    <cellStyle name="Note 10" xfId="22429" xr:uid="{00000000-0005-0000-0000-0000BB4B0000}"/>
    <cellStyle name="Note 10 2" xfId="22430" xr:uid="{00000000-0005-0000-0000-0000BC4B0000}"/>
    <cellStyle name="Note 11" xfId="22431" xr:uid="{00000000-0005-0000-0000-0000BD4B0000}"/>
    <cellStyle name="Note 11 2" xfId="22432" xr:uid="{00000000-0005-0000-0000-0000BE4B0000}"/>
    <cellStyle name="Note 12" xfId="22433" xr:uid="{00000000-0005-0000-0000-0000BF4B0000}"/>
    <cellStyle name="Note 12 2" xfId="22434" xr:uid="{00000000-0005-0000-0000-0000C04B0000}"/>
    <cellStyle name="Note 13" xfId="22435" xr:uid="{00000000-0005-0000-0000-0000C14B0000}"/>
    <cellStyle name="Note 13 2" xfId="22436" xr:uid="{00000000-0005-0000-0000-0000C24B0000}"/>
    <cellStyle name="Note 14" xfId="22437" xr:uid="{00000000-0005-0000-0000-0000C34B0000}"/>
    <cellStyle name="Note 14 2" xfId="22438" xr:uid="{00000000-0005-0000-0000-0000C44B0000}"/>
    <cellStyle name="Note 15" xfId="22439" xr:uid="{00000000-0005-0000-0000-0000C54B0000}"/>
    <cellStyle name="Note 15 2" xfId="22440" xr:uid="{00000000-0005-0000-0000-0000C64B0000}"/>
    <cellStyle name="Note 2" xfId="1688" xr:uid="{00000000-0005-0000-0000-0000C74B0000}"/>
    <cellStyle name="Note 2 10" xfId="15937" xr:uid="{00000000-0005-0000-0000-0000C84B0000}"/>
    <cellStyle name="Note 2 11" xfId="15938" xr:uid="{00000000-0005-0000-0000-0000C94B0000}"/>
    <cellStyle name="Note 2 12" xfId="22441" xr:uid="{00000000-0005-0000-0000-0000CA4B0000}"/>
    <cellStyle name="Note 2 13" xfId="22442" xr:uid="{00000000-0005-0000-0000-0000CB4B0000}"/>
    <cellStyle name="Note 2 14" xfId="22443" xr:uid="{00000000-0005-0000-0000-0000CC4B0000}"/>
    <cellStyle name="Note 2 15" xfId="22444" xr:uid="{00000000-0005-0000-0000-0000CD4B0000}"/>
    <cellStyle name="Note 2 2" xfId="15939" xr:uid="{00000000-0005-0000-0000-0000CE4B0000}"/>
    <cellStyle name="Note 2 2 2" xfId="15940" xr:uid="{00000000-0005-0000-0000-0000CF4B0000}"/>
    <cellStyle name="Note 2 2 2 2" xfId="22445" xr:uid="{00000000-0005-0000-0000-0000D04B0000}"/>
    <cellStyle name="Note 2 2 2 2 2" xfId="22446" xr:uid="{00000000-0005-0000-0000-0000D14B0000}"/>
    <cellStyle name="Note 2 2 2 2 3" xfId="22447" xr:uid="{00000000-0005-0000-0000-0000D24B0000}"/>
    <cellStyle name="Note 2 2 2 3" xfId="22448" xr:uid="{00000000-0005-0000-0000-0000D34B0000}"/>
    <cellStyle name="Note 2 2 2 4" xfId="22449" xr:uid="{00000000-0005-0000-0000-0000D44B0000}"/>
    <cellStyle name="Note 2 2 2 5" xfId="22450" xr:uid="{00000000-0005-0000-0000-0000D54B0000}"/>
    <cellStyle name="Note 2 2 3" xfId="15941" xr:uid="{00000000-0005-0000-0000-0000D64B0000}"/>
    <cellStyle name="Note 2 2 3 2" xfId="22451" xr:uid="{00000000-0005-0000-0000-0000D74B0000}"/>
    <cellStyle name="Note 2 2 3 2 2" xfId="22452" xr:uid="{00000000-0005-0000-0000-0000D84B0000}"/>
    <cellStyle name="Note 2 2 3 2 3" xfId="22453" xr:uid="{00000000-0005-0000-0000-0000D94B0000}"/>
    <cellStyle name="Note 2 2 3 3" xfId="22454" xr:uid="{00000000-0005-0000-0000-0000DA4B0000}"/>
    <cellStyle name="Note 2 2 3 4" xfId="22455" xr:uid="{00000000-0005-0000-0000-0000DB4B0000}"/>
    <cellStyle name="Note 2 2 3 5" xfId="22456" xr:uid="{00000000-0005-0000-0000-0000DC4B0000}"/>
    <cellStyle name="Note 2 2 4" xfId="15942" xr:uid="{00000000-0005-0000-0000-0000DD4B0000}"/>
    <cellStyle name="Note 2 2 4 2" xfId="22457" xr:uid="{00000000-0005-0000-0000-0000DE4B0000}"/>
    <cellStyle name="Note 2 2 4 2 2" xfId="22458" xr:uid="{00000000-0005-0000-0000-0000DF4B0000}"/>
    <cellStyle name="Note 2 2 4 2 3" xfId="22459" xr:uid="{00000000-0005-0000-0000-0000E04B0000}"/>
    <cellStyle name="Note 2 2 4 3" xfId="22460" xr:uid="{00000000-0005-0000-0000-0000E14B0000}"/>
    <cellStyle name="Note 2 2 4 4" xfId="22461" xr:uid="{00000000-0005-0000-0000-0000E24B0000}"/>
    <cellStyle name="Note 2 2 4 5" xfId="22462" xr:uid="{00000000-0005-0000-0000-0000E34B0000}"/>
    <cellStyle name="Note 2 2 5" xfId="15943" xr:uid="{00000000-0005-0000-0000-0000E44B0000}"/>
    <cellStyle name="Note 2 2 5 2" xfId="22463" xr:uid="{00000000-0005-0000-0000-0000E54B0000}"/>
    <cellStyle name="Note 2 2 5 3" xfId="22464" xr:uid="{00000000-0005-0000-0000-0000E64B0000}"/>
    <cellStyle name="Note 2 2 6" xfId="15944" xr:uid="{00000000-0005-0000-0000-0000E74B0000}"/>
    <cellStyle name="Note 2 2 6 2" xfId="22465" xr:uid="{00000000-0005-0000-0000-0000E84B0000}"/>
    <cellStyle name="Note 2 2 6 3" xfId="22466" xr:uid="{00000000-0005-0000-0000-0000E94B0000}"/>
    <cellStyle name="Note 2 2 7" xfId="15945" xr:uid="{00000000-0005-0000-0000-0000EA4B0000}"/>
    <cellStyle name="Note 2 2 8" xfId="15946" xr:uid="{00000000-0005-0000-0000-0000EB4B0000}"/>
    <cellStyle name="Note 2 2 9" xfId="22467" xr:uid="{00000000-0005-0000-0000-0000EC4B0000}"/>
    <cellStyle name="Note 2 3" xfId="15947" xr:uid="{00000000-0005-0000-0000-0000ED4B0000}"/>
    <cellStyle name="Note 2 3 2" xfId="22468" xr:uid="{00000000-0005-0000-0000-0000EE4B0000}"/>
    <cellStyle name="Note 2 3 2 2" xfId="22469" xr:uid="{00000000-0005-0000-0000-0000EF4B0000}"/>
    <cellStyle name="Note 2 3 2 3" xfId="22470" xr:uid="{00000000-0005-0000-0000-0000F04B0000}"/>
    <cellStyle name="Note 2 3 3" xfId="22471" xr:uid="{00000000-0005-0000-0000-0000F14B0000}"/>
    <cellStyle name="Note 2 3 3 2" xfId="22472" xr:uid="{00000000-0005-0000-0000-0000F24B0000}"/>
    <cellStyle name="Note 2 3 3 3" xfId="22473" xr:uid="{00000000-0005-0000-0000-0000F34B0000}"/>
    <cellStyle name="Note 2 3 4" xfId="22474" xr:uid="{00000000-0005-0000-0000-0000F44B0000}"/>
    <cellStyle name="Note 2 3 5" xfId="22475" xr:uid="{00000000-0005-0000-0000-0000F54B0000}"/>
    <cellStyle name="Note 2 3 6" xfId="22476" xr:uid="{00000000-0005-0000-0000-0000F64B0000}"/>
    <cellStyle name="Note 2 4" xfId="15948" xr:uid="{00000000-0005-0000-0000-0000F74B0000}"/>
    <cellStyle name="Note 2 4 2" xfId="22477" xr:uid="{00000000-0005-0000-0000-0000F84B0000}"/>
    <cellStyle name="Note 2 4 2 2" xfId="22478" xr:uid="{00000000-0005-0000-0000-0000F94B0000}"/>
    <cellStyle name="Note 2 4 2 3" xfId="22479" xr:uid="{00000000-0005-0000-0000-0000FA4B0000}"/>
    <cellStyle name="Note 2 4 3" xfId="22480" xr:uid="{00000000-0005-0000-0000-0000FB4B0000}"/>
    <cellStyle name="Note 2 4 3 2" xfId="22481" xr:uid="{00000000-0005-0000-0000-0000FC4B0000}"/>
    <cellStyle name="Note 2 4 3 3" xfId="22482" xr:uid="{00000000-0005-0000-0000-0000FD4B0000}"/>
    <cellStyle name="Note 2 4 4" xfId="22483" xr:uid="{00000000-0005-0000-0000-0000FE4B0000}"/>
    <cellStyle name="Note 2 4 5" xfId="22484" xr:uid="{00000000-0005-0000-0000-0000FF4B0000}"/>
    <cellStyle name="Note 2 4 6" xfId="22485" xr:uid="{00000000-0005-0000-0000-0000004C0000}"/>
    <cellStyle name="Note 2 5" xfId="15949" xr:uid="{00000000-0005-0000-0000-0000014C0000}"/>
    <cellStyle name="Note 2 5 2" xfId="22486" xr:uid="{00000000-0005-0000-0000-0000024C0000}"/>
    <cellStyle name="Note 2 5 3" xfId="22487" xr:uid="{00000000-0005-0000-0000-0000034C0000}"/>
    <cellStyle name="Note 2 5 4" xfId="22488" xr:uid="{00000000-0005-0000-0000-0000044C0000}"/>
    <cellStyle name="Note 2 6" xfId="15950" xr:uid="{00000000-0005-0000-0000-0000054C0000}"/>
    <cellStyle name="Note 2 6 2" xfId="22489" xr:uid="{00000000-0005-0000-0000-0000064C0000}"/>
    <cellStyle name="Note 2 6 3" xfId="22490" xr:uid="{00000000-0005-0000-0000-0000074C0000}"/>
    <cellStyle name="Note 2 6 4" xfId="22491" xr:uid="{00000000-0005-0000-0000-0000084C0000}"/>
    <cellStyle name="Note 2 7" xfId="15951" xr:uid="{00000000-0005-0000-0000-0000094C0000}"/>
    <cellStyle name="Note 2 7 2" xfId="22492" xr:uid="{00000000-0005-0000-0000-00000A4C0000}"/>
    <cellStyle name="Note 2 7 3" xfId="22493" xr:uid="{00000000-0005-0000-0000-00000B4C0000}"/>
    <cellStyle name="Note 2 7 4" xfId="22494" xr:uid="{00000000-0005-0000-0000-00000C4C0000}"/>
    <cellStyle name="Note 2 8" xfId="15952" xr:uid="{00000000-0005-0000-0000-00000D4C0000}"/>
    <cellStyle name="Note 2 8 2" xfId="22495" xr:uid="{00000000-0005-0000-0000-00000E4C0000}"/>
    <cellStyle name="Note 2 8 3" xfId="22496" xr:uid="{00000000-0005-0000-0000-00000F4C0000}"/>
    <cellStyle name="Note 2 9" xfId="15953" xr:uid="{00000000-0005-0000-0000-0000104C0000}"/>
    <cellStyle name="Note 2 9 2" xfId="22497" xr:uid="{00000000-0005-0000-0000-0000114C0000}"/>
    <cellStyle name="Note 2 9 3" xfId="22498" xr:uid="{00000000-0005-0000-0000-0000124C0000}"/>
    <cellStyle name="Note 3" xfId="1689" xr:uid="{00000000-0005-0000-0000-0000134C0000}"/>
    <cellStyle name="Note 3 10" xfId="15954" xr:uid="{00000000-0005-0000-0000-0000144C0000}"/>
    <cellStyle name="Note 3 11" xfId="15955" xr:uid="{00000000-0005-0000-0000-0000154C0000}"/>
    <cellStyle name="Note 3 12" xfId="22499" xr:uid="{00000000-0005-0000-0000-0000164C0000}"/>
    <cellStyle name="Note 3 2" xfId="15956" xr:uid="{00000000-0005-0000-0000-0000174C0000}"/>
    <cellStyle name="Note 3 2 2" xfId="22500" xr:uid="{00000000-0005-0000-0000-0000184C0000}"/>
    <cellStyle name="Note 3 2 3" xfId="22501" xr:uid="{00000000-0005-0000-0000-0000194C0000}"/>
    <cellStyle name="Note 3 2 4" xfId="22502" xr:uid="{00000000-0005-0000-0000-00001A4C0000}"/>
    <cellStyle name="Note 3 3" xfId="15957" xr:uid="{00000000-0005-0000-0000-00001B4C0000}"/>
    <cellStyle name="Note 3 3 2" xfId="22503" xr:uid="{00000000-0005-0000-0000-00001C4C0000}"/>
    <cellStyle name="Note 3 3 3" xfId="22504" xr:uid="{00000000-0005-0000-0000-00001D4C0000}"/>
    <cellStyle name="Note 3 3 4" xfId="22505" xr:uid="{00000000-0005-0000-0000-00001E4C0000}"/>
    <cellStyle name="Note 3 4" xfId="15958" xr:uid="{00000000-0005-0000-0000-00001F4C0000}"/>
    <cellStyle name="Note 3 4 2" xfId="22506" xr:uid="{00000000-0005-0000-0000-0000204C0000}"/>
    <cellStyle name="Note 3 4 3" xfId="22507" xr:uid="{00000000-0005-0000-0000-0000214C0000}"/>
    <cellStyle name="Note 3 4 4" xfId="22508" xr:uid="{00000000-0005-0000-0000-0000224C0000}"/>
    <cellStyle name="Note 3 5" xfId="15959" xr:uid="{00000000-0005-0000-0000-0000234C0000}"/>
    <cellStyle name="Note 3 5 2" xfId="22509" xr:uid="{00000000-0005-0000-0000-0000244C0000}"/>
    <cellStyle name="Note 3 5 3" xfId="22510" xr:uid="{00000000-0005-0000-0000-0000254C0000}"/>
    <cellStyle name="Note 3 5 4" xfId="22511" xr:uid="{00000000-0005-0000-0000-0000264C0000}"/>
    <cellStyle name="Note 3 6" xfId="15960" xr:uid="{00000000-0005-0000-0000-0000274C0000}"/>
    <cellStyle name="Note 3 6 2" xfId="22512" xr:uid="{00000000-0005-0000-0000-0000284C0000}"/>
    <cellStyle name="Note 3 6 3" xfId="22513" xr:uid="{00000000-0005-0000-0000-0000294C0000}"/>
    <cellStyle name="Note 3 6 4" xfId="22514" xr:uid="{00000000-0005-0000-0000-00002A4C0000}"/>
    <cellStyle name="Note 3 7" xfId="15961" xr:uid="{00000000-0005-0000-0000-00002B4C0000}"/>
    <cellStyle name="Note 3 7 2" xfId="22515" xr:uid="{00000000-0005-0000-0000-00002C4C0000}"/>
    <cellStyle name="Note 3 7 3" xfId="22516" xr:uid="{00000000-0005-0000-0000-00002D4C0000}"/>
    <cellStyle name="Note 3 7 4" xfId="22517" xr:uid="{00000000-0005-0000-0000-00002E4C0000}"/>
    <cellStyle name="Note 3 8" xfId="15962" xr:uid="{00000000-0005-0000-0000-00002F4C0000}"/>
    <cellStyle name="Note 3 8 2" xfId="22518" xr:uid="{00000000-0005-0000-0000-0000304C0000}"/>
    <cellStyle name="Note 3 8 3" xfId="22519" xr:uid="{00000000-0005-0000-0000-0000314C0000}"/>
    <cellStyle name="Note 3 9" xfId="15963" xr:uid="{00000000-0005-0000-0000-0000324C0000}"/>
    <cellStyle name="Note 3 9 2" xfId="22520" xr:uid="{00000000-0005-0000-0000-0000334C0000}"/>
    <cellStyle name="Note 3 9 3" xfId="22521" xr:uid="{00000000-0005-0000-0000-0000344C0000}"/>
    <cellStyle name="Note 4" xfId="22522" xr:uid="{00000000-0005-0000-0000-0000354C0000}"/>
    <cellStyle name="Note 4 2" xfId="22523" xr:uid="{00000000-0005-0000-0000-0000364C0000}"/>
    <cellStyle name="Note 5" xfId="22524" xr:uid="{00000000-0005-0000-0000-0000374C0000}"/>
    <cellStyle name="Note 5 2" xfId="22525" xr:uid="{00000000-0005-0000-0000-0000384C0000}"/>
    <cellStyle name="Note 6" xfId="22526" xr:uid="{00000000-0005-0000-0000-0000394C0000}"/>
    <cellStyle name="Note 6 2" xfId="22527" xr:uid="{00000000-0005-0000-0000-00003A4C0000}"/>
    <cellStyle name="Note 7" xfId="22528" xr:uid="{00000000-0005-0000-0000-00003B4C0000}"/>
    <cellStyle name="Note 7 2" xfId="22529" xr:uid="{00000000-0005-0000-0000-00003C4C0000}"/>
    <cellStyle name="Note 8" xfId="22530" xr:uid="{00000000-0005-0000-0000-00003D4C0000}"/>
    <cellStyle name="Note 8 2" xfId="22531" xr:uid="{00000000-0005-0000-0000-00003E4C0000}"/>
    <cellStyle name="Note 9" xfId="22532" xr:uid="{00000000-0005-0000-0000-00003F4C0000}"/>
    <cellStyle name="Note 9 2" xfId="22533" xr:uid="{00000000-0005-0000-0000-0000404C0000}"/>
    <cellStyle name="NP" xfId="1690" xr:uid="{00000000-0005-0000-0000-0000414C0000}"/>
    <cellStyle name="NP 2" xfId="22534" xr:uid="{00000000-0005-0000-0000-0000424C0000}"/>
    <cellStyle name="Œ…‹æØ‚è [0.00]_guyan" xfId="9120" xr:uid="{00000000-0005-0000-0000-0000434C0000}"/>
    <cellStyle name="Œ…‹æØ‚è_guyan" xfId="9121" xr:uid="{00000000-0005-0000-0000-0000444C0000}"/>
    <cellStyle name="Output 10" xfId="22535" xr:uid="{00000000-0005-0000-0000-0000454C0000}"/>
    <cellStyle name="Output 10 2" xfId="22536" xr:uid="{00000000-0005-0000-0000-0000464C0000}"/>
    <cellStyle name="Output 11" xfId="22537" xr:uid="{00000000-0005-0000-0000-0000474C0000}"/>
    <cellStyle name="Output 11 2" xfId="22538" xr:uid="{00000000-0005-0000-0000-0000484C0000}"/>
    <cellStyle name="Output 12" xfId="22539" xr:uid="{00000000-0005-0000-0000-0000494C0000}"/>
    <cellStyle name="Output 12 2" xfId="22540" xr:uid="{00000000-0005-0000-0000-00004A4C0000}"/>
    <cellStyle name="Output 13" xfId="22541" xr:uid="{00000000-0005-0000-0000-00004B4C0000}"/>
    <cellStyle name="Output 13 2" xfId="22542" xr:uid="{00000000-0005-0000-0000-00004C4C0000}"/>
    <cellStyle name="Output 14" xfId="22543" xr:uid="{00000000-0005-0000-0000-00004D4C0000}"/>
    <cellStyle name="Output 14 2" xfId="22544" xr:uid="{00000000-0005-0000-0000-00004E4C0000}"/>
    <cellStyle name="Output 15" xfId="22545" xr:uid="{00000000-0005-0000-0000-00004F4C0000}"/>
    <cellStyle name="Output 15 2" xfId="22546" xr:uid="{00000000-0005-0000-0000-0000504C0000}"/>
    <cellStyle name="Output 2" xfId="1691" xr:uid="{00000000-0005-0000-0000-0000514C0000}"/>
    <cellStyle name="Output 2 10" xfId="15964" xr:uid="{00000000-0005-0000-0000-0000524C0000}"/>
    <cellStyle name="Output 2 11" xfId="22547" xr:uid="{00000000-0005-0000-0000-0000534C0000}"/>
    <cellStyle name="Output 2 12" xfId="22548" xr:uid="{00000000-0005-0000-0000-0000544C0000}"/>
    <cellStyle name="Output 2 13" xfId="22549" xr:uid="{00000000-0005-0000-0000-0000554C0000}"/>
    <cellStyle name="Output 2 14" xfId="22550" xr:uid="{00000000-0005-0000-0000-0000564C0000}"/>
    <cellStyle name="Output 2 15" xfId="22551" xr:uid="{00000000-0005-0000-0000-0000574C0000}"/>
    <cellStyle name="Output 2 2" xfId="15965" xr:uid="{00000000-0005-0000-0000-0000584C0000}"/>
    <cellStyle name="Output 2 2 2" xfId="15966" xr:uid="{00000000-0005-0000-0000-0000594C0000}"/>
    <cellStyle name="Output 2 2 2 2" xfId="22552" xr:uid="{00000000-0005-0000-0000-00005A4C0000}"/>
    <cellStyle name="Output 2 2 2 2 2" xfId="22553" xr:uid="{00000000-0005-0000-0000-00005B4C0000}"/>
    <cellStyle name="Output 2 2 2 2 3" xfId="22554" xr:uid="{00000000-0005-0000-0000-00005C4C0000}"/>
    <cellStyle name="Output 2 2 2 3" xfId="22555" xr:uid="{00000000-0005-0000-0000-00005D4C0000}"/>
    <cellStyle name="Output 2 2 2 4" xfId="22556" xr:uid="{00000000-0005-0000-0000-00005E4C0000}"/>
    <cellStyle name="Output 2 2 2 5" xfId="22557" xr:uid="{00000000-0005-0000-0000-00005F4C0000}"/>
    <cellStyle name="Output 2 2 3" xfId="15967" xr:uid="{00000000-0005-0000-0000-0000604C0000}"/>
    <cellStyle name="Output 2 2 3 2" xfId="22558" xr:uid="{00000000-0005-0000-0000-0000614C0000}"/>
    <cellStyle name="Output 2 2 3 2 2" xfId="22559" xr:uid="{00000000-0005-0000-0000-0000624C0000}"/>
    <cellStyle name="Output 2 2 3 2 3" xfId="22560" xr:uid="{00000000-0005-0000-0000-0000634C0000}"/>
    <cellStyle name="Output 2 2 3 3" xfId="22561" xr:uid="{00000000-0005-0000-0000-0000644C0000}"/>
    <cellStyle name="Output 2 2 3 4" xfId="22562" xr:uid="{00000000-0005-0000-0000-0000654C0000}"/>
    <cellStyle name="Output 2 2 3 5" xfId="22563" xr:uid="{00000000-0005-0000-0000-0000664C0000}"/>
    <cellStyle name="Output 2 2 4" xfId="15968" xr:uid="{00000000-0005-0000-0000-0000674C0000}"/>
    <cellStyle name="Output 2 2 4 2" xfId="22564" xr:uid="{00000000-0005-0000-0000-0000684C0000}"/>
    <cellStyle name="Output 2 2 4 2 2" xfId="22565" xr:uid="{00000000-0005-0000-0000-0000694C0000}"/>
    <cellStyle name="Output 2 2 4 2 3" xfId="22566" xr:uid="{00000000-0005-0000-0000-00006A4C0000}"/>
    <cellStyle name="Output 2 2 4 3" xfId="22567" xr:uid="{00000000-0005-0000-0000-00006B4C0000}"/>
    <cellStyle name="Output 2 2 4 4" xfId="22568" xr:uid="{00000000-0005-0000-0000-00006C4C0000}"/>
    <cellStyle name="Output 2 2 4 5" xfId="22569" xr:uid="{00000000-0005-0000-0000-00006D4C0000}"/>
    <cellStyle name="Output 2 2 5" xfId="15969" xr:uid="{00000000-0005-0000-0000-00006E4C0000}"/>
    <cellStyle name="Output 2 2 5 2" xfId="22570" xr:uid="{00000000-0005-0000-0000-00006F4C0000}"/>
    <cellStyle name="Output 2 2 5 3" xfId="22571" xr:uid="{00000000-0005-0000-0000-0000704C0000}"/>
    <cellStyle name="Output 2 2 6" xfId="15970" xr:uid="{00000000-0005-0000-0000-0000714C0000}"/>
    <cellStyle name="Output 2 2 6 2" xfId="22572" xr:uid="{00000000-0005-0000-0000-0000724C0000}"/>
    <cellStyle name="Output 2 2 6 3" xfId="22573" xr:uid="{00000000-0005-0000-0000-0000734C0000}"/>
    <cellStyle name="Output 2 2 7" xfId="15971" xr:uid="{00000000-0005-0000-0000-0000744C0000}"/>
    <cellStyle name="Output 2 2 8" xfId="15972" xr:uid="{00000000-0005-0000-0000-0000754C0000}"/>
    <cellStyle name="Output 2 2 9" xfId="22574" xr:uid="{00000000-0005-0000-0000-0000764C0000}"/>
    <cellStyle name="Output 2 3" xfId="15973" xr:uid="{00000000-0005-0000-0000-0000774C0000}"/>
    <cellStyle name="Output 2 3 2" xfId="22575" xr:uid="{00000000-0005-0000-0000-0000784C0000}"/>
    <cellStyle name="Output 2 3 2 2" xfId="22576" xr:uid="{00000000-0005-0000-0000-0000794C0000}"/>
    <cellStyle name="Output 2 3 2 3" xfId="22577" xr:uid="{00000000-0005-0000-0000-00007A4C0000}"/>
    <cellStyle name="Output 2 3 3" xfId="22578" xr:uid="{00000000-0005-0000-0000-00007B4C0000}"/>
    <cellStyle name="Output 2 3 3 2" xfId="22579" xr:uid="{00000000-0005-0000-0000-00007C4C0000}"/>
    <cellStyle name="Output 2 3 3 3" xfId="22580" xr:uid="{00000000-0005-0000-0000-00007D4C0000}"/>
    <cellStyle name="Output 2 3 4" xfId="22581" xr:uid="{00000000-0005-0000-0000-00007E4C0000}"/>
    <cellStyle name="Output 2 3 4 2" xfId="22582" xr:uid="{00000000-0005-0000-0000-00007F4C0000}"/>
    <cellStyle name="Output 2 3 5" xfId="22583" xr:uid="{00000000-0005-0000-0000-0000804C0000}"/>
    <cellStyle name="Output 2 3 5 2" xfId="22584" xr:uid="{00000000-0005-0000-0000-0000814C0000}"/>
    <cellStyle name="Output 2 3 6" xfId="22585" xr:uid="{00000000-0005-0000-0000-0000824C0000}"/>
    <cellStyle name="Output 2 3 6 2" xfId="22586" xr:uid="{00000000-0005-0000-0000-0000834C0000}"/>
    <cellStyle name="Output 2 3 7" xfId="22587" xr:uid="{00000000-0005-0000-0000-0000844C0000}"/>
    <cellStyle name="Output 2 4" xfId="15974" xr:uid="{00000000-0005-0000-0000-0000854C0000}"/>
    <cellStyle name="Output 2 4 2" xfId="22588" xr:uid="{00000000-0005-0000-0000-0000864C0000}"/>
    <cellStyle name="Output 2 4 2 2" xfId="22589" xr:uid="{00000000-0005-0000-0000-0000874C0000}"/>
    <cellStyle name="Output 2 4 2 3" xfId="22590" xr:uid="{00000000-0005-0000-0000-0000884C0000}"/>
    <cellStyle name="Output 2 4 3" xfId="22591" xr:uid="{00000000-0005-0000-0000-0000894C0000}"/>
    <cellStyle name="Output 2 4 3 2" xfId="22592" xr:uid="{00000000-0005-0000-0000-00008A4C0000}"/>
    <cellStyle name="Output 2 4 3 3" xfId="22593" xr:uid="{00000000-0005-0000-0000-00008B4C0000}"/>
    <cellStyle name="Output 2 4 4" xfId="22594" xr:uid="{00000000-0005-0000-0000-00008C4C0000}"/>
    <cellStyle name="Output 2 4 4 2" xfId="22595" xr:uid="{00000000-0005-0000-0000-00008D4C0000}"/>
    <cellStyle name="Output 2 4 5" xfId="22596" xr:uid="{00000000-0005-0000-0000-00008E4C0000}"/>
    <cellStyle name="Output 2 4 5 2" xfId="22597" xr:uid="{00000000-0005-0000-0000-00008F4C0000}"/>
    <cellStyle name="Output 2 4 6" xfId="22598" xr:uid="{00000000-0005-0000-0000-0000904C0000}"/>
    <cellStyle name="Output 2 4 6 2" xfId="22599" xr:uid="{00000000-0005-0000-0000-0000914C0000}"/>
    <cellStyle name="Output 2 4 7" xfId="22600" xr:uid="{00000000-0005-0000-0000-0000924C0000}"/>
    <cellStyle name="Output 2 5" xfId="15975" xr:uid="{00000000-0005-0000-0000-0000934C0000}"/>
    <cellStyle name="Output 2 5 2" xfId="22601" xr:uid="{00000000-0005-0000-0000-0000944C0000}"/>
    <cellStyle name="Output 2 5 3" xfId="22602" xr:uid="{00000000-0005-0000-0000-0000954C0000}"/>
    <cellStyle name="Output 2 5 4" xfId="22603" xr:uid="{00000000-0005-0000-0000-0000964C0000}"/>
    <cellStyle name="Output 2 6" xfId="15976" xr:uid="{00000000-0005-0000-0000-0000974C0000}"/>
    <cellStyle name="Output 2 6 2" xfId="22604" xr:uid="{00000000-0005-0000-0000-0000984C0000}"/>
    <cellStyle name="Output 2 6 3" xfId="22605" xr:uid="{00000000-0005-0000-0000-0000994C0000}"/>
    <cellStyle name="Output 2 6 4" xfId="22606" xr:uid="{00000000-0005-0000-0000-00009A4C0000}"/>
    <cellStyle name="Output 2 7" xfId="15977" xr:uid="{00000000-0005-0000-0000-00009B4C0000}"/>
    <cellStyle name="Output 2 7 2" xfId="22607" xr:uid="{00000000-0005-0000-0000-00009C4C0000}"/>
    <cellStyle name="Output 2 7 3" xfId="22608" xr:uid="{00000000-0005-0000-0000-00009D4C0000}"/>
    <cellStyle name="Output 2 7 4" xfId="22609" xr:uid="{00000000-0005-0000-0000-00009E4C0000}"/>
    <cellStyle name="Output 2 8" xfId="15978" xr:uid="{00000000-0005-0000-0000-00009F4C0000}"/>
    <cellStyle name="Output 2 8 2" xfId="22610" xr:uid="{00000000-0005-0000-0000-0000A04C0000}"/>
    <cellStyle name="Output 2 8 3" xfId="22611" xr:uid="{00000000-0005-0000-0000-0000A14C0000}"/>
    <cellStyle name="Output 2 9" xfId="15979" xr:uid="{00000000-0005-0000-0000-0000A24C0000}"/>
    <cellStyle name="Output 2 9 2" xfId="22612" xr:uid="{00000000-0005-0000-0000-0000A34C0000}"/>
    <cellStyle name="Output 2 9 3" xfId="22613" xr:uid="{00000000-0005-0000-0000-0000A44C0000}"/>
    <cellStyle name="Output 3" xfId="1692" xr:uid="{00000000-0005-0000-0000-0000A54C0000}"/>
    <cellStyle name="Output 3 10" xfId="15980" xr:uid="{00000000-0005-0000-0000-0000A64C0000}"/>
    <cellStyle name="Output 3 11" xfId="22614" xr:uid="{00000000-0005-0000-0000-0000A74C0000}"/>
    <cellStyle name="Output 3 12" xfId="22615" xr:uid="{00000000-0005-0000-0000-0000A84C0000}"/>
    <cellStyle name="Output 3 2" xfId="15981" xr:uid="{00000000-0005-0000-0000-0000A94C0000}"/>
    <cellStyle name="Output 3 2 2" xfId="15982" xr:uid="{00000000-0005-0000-0000-0000AA4C0000}"/>
    <cellStyle name="Output 3 2 2 2" xfId="22616" xr:uid="{00000000-0005-0000-0000-0000AB4C0000}"/>
    <cellStyle name="Output 3 2 3" xfId="15983" xr:uid="{00000000-0005-0000-0000-0000AC4C0000}"/>
    <cellStyle name="Output 3 2 3 2" xfId="22617" xr:uid="{00000000-0005-0000-0000-0000AD4C0000}"/>
    <cellStyle name="Output 3 2 4" xfId="15984" xr:uid="{00000000-0005-0000-0000-0000AE4C0000}"/>
    <cellStyle name="Output 3 2 4 2" xfId="22618" xr:uid="{00000000-0005-0000-0000-0000AF4C0000}"/>
    <cellStyle name="Output 3 2 5" xfId="15985" xr:uid="{00000000-0005-0000-0000-0000B04C0000}"/>
    <cellStyle name="Output 3 2 5 2" xfId="22619" xr:uid="{00000000-0005-0000-0000-0000B14C0000}"/>
    <cellStyle name="Output 3 2 6" xfId="22620" xr:uid="{00000000-0005-0000-0000-0000B24C0000}"/>
    <cellStyle name="Output 3 2 6 2" xfId="22621" xr:uid="{00000000-0005-0000-0000-0000B34C0000}"/>
    <cellStyle name="Output 3 2 7" xfId="22622" xr:uid="{00000000-0005-0000-0000-0000B44C0000}"/>
    <cellStyle name="Output 3 3" xfId="15986" xr:uid="{00000000-0005-0000-0000-0000B54C0000}"/>
    <cellStyle name="Output 3 3 2" xfId="22623" xr:uid="{00000000-0005-0000-0000-0000B64C0000}"/>
    <cellStyle name="Output 3 3 2 2" xfId="22624" xr:uid="{00000000-0005-0000-0000-0000B74C0000}"/>
    <cellStyle name="Output 3 3 3" xfId="22625" xr:uid="{00000000-0005-0000-0000-0000B84C0000}"/>
    <cellStyle name="Output 3 3 3 2" xfId="22626" xr:uid="{00000000-0005-0000-0000-0000B94C0000}"/>
    <cellStyle name="Output 3 3 4" xfId="22627" xr:uid="{00000000-0005-0000-0000-0000BA4C0000}"/>
    <cellStyle name="Output 3 3 4 2" xfId="22628" xr:uid="{00000000-0005-0000-0000-0000BB4C0000}"/>
    <cellStyle name="Output 3 3 5" xfId="22629" xr:uid="{00000000-0005-0000-0000-0000BC4C0000}"/>
    <cellStyle name="Output 3 3 5 2" xfId="22630" xr:uid="{00000000-0005-0000-0000-0000BD4C0000}"/>
    <cellStyle name="Output 3 3 6" xfId="22631" xr:uid="{00000000-0005-0000-0000-0000BE4C0000}"/>
    <cellStyle name="Output 3 3 6 2" xfId="22632" xr:uid="{00000000-0005-0000-0000-0000BF4C0000}"/>
    <cellStyle name="Output 3 3 7" xfId="22633" xr:uid="{00000000-0005-0000-0000-0000C04C0000}"/>
    <cellStyle name="Output 3 4" xfId="15987" xr:uid="{00000000-0005-0000-0000-0000C14C0000}"/>
    <cellStyle name="Output 3 4 2" xfId="22634" xr:uid="{00000000-0005-0000-0000-0000C24C0000}"/>
    <cellStyle name="Output 3 4 2 2" xfId="22635" xr:uid="{00000000-0005-0000-0000-0000C34C0000}"/>
    <cellStyle name="Output 3 4 3" xfId="22636" xr:uid="{00000000-0005-0000-0000-0000C44C0000}"/>
    <cellStyle name="Output 3 4 3 2" xfId="22637" xr:uid="{00000000-0005-0000-0000-0000C54C0000}"/>
    <cellStyle name="Output 3 4 4" xfId="22638" xr:uid="{00000000-0005-0000-0000-0000C64C0000}"/>
    <cellStyle name="Output 3 4 4 2" xfId="22639" xr:uid="{00000000-0005-0000-0000-0000C74C0000}"/>
    <cellStyle name="Output 3 4 5" xfId="22640" xr:uid="{00000000-0005-0000-0000-0000C84C0000}"/>
    <cellStyle name="Output 3 4 5 2" xfId="22641" xr:uid="{00000000-0005-0000-0000-0000C94C0000}"/>
    <cellStyle name="Output 3 4 6" xfId="22642" xr:uid="{00000000-0005-0000-0000-0000CA4C0000}"/>
    <cellStyle name="Output 3 4 6 2" xfId="22643" xr:uid="{00000000-0005-0000-0000-0000CB4C0000}"/>
    <cellStyle name="Output 3 4 7" xfId="22644" xr:uid="{00000000-0005-0000-0000-0000CC4C0000}"/>
    <cellStyle name="Output 3 5" xfId="15988" xr:uid="{00000000-0005-0000-0000-0000CD4C0000}"/>
    <cellStyle name="Output 3 5 2" xfId="22645" xr:uid="{00000000-0005-0000-0000-0000CE4C0000}"/>
    <cellStyle name="Output 3 5 3" xfId="22646" xr:uid="{00000000-0005-0000-0000-0000CF4C0000}"/>
    <cellStyle name="Output 3 5 4" xfId="22647" xr:uid="{00000000-0005-0000-0000-0000D04C0000}"/>
    <cellStyle name="Output 3 6" xfId="15989" xr:uid="{00000000-0005-0000-0000-0000D14C0000}"/>
    <cellStyle name="Output 3 6 2" xfId="22648" xr:uid="{00000000-0005-0000-0000-0000D24C0000}"/>
    <cellStyle name="Output 3 6 3" xfId="22649" xr:uid="{00000000-0005-0000-0000-0000D34C0000}"/>
    <cellStyle name="Output 3 6 4" xfId="22650" xr:uid="{00000000-0005-0000-0000-0000D44C0000}"/>
    <cellStyle name="Output 3 7" xfId="15990" xr:uid="{00000000-0005-0000-0000-0000D54C0000}"/>
    <cellStyle name="Output 3 7 2" xfId="22651" xr:uid="{00000000-0005-0000-0000-0000D64C0000}"/>
    <cellStyle name="Output 3 7 3" xfId="22652" xr:uid="{00000000-0005-0000-0000-0000D74C0000}"/>
    <cellStyle name="Output 3 7 4" xfId="22653" xr:uid="{00000000-0005-0000-0000-0000D84C0000}"/>
    <cellStyle name="Output 3 8" xfId="15991" xr:uid="{00000000-0005-0000-0000-0000D94C0000}"/>
    <cellStyle name="Output 3 8 2" xfId="22654" xr:uid="{00000000-0005-0000-0000-0000DA4C0000}"/>
    <cellStyle name="Output 3 8 3" xfId="22655" xr:uid="{00000000-0005-0000-0000-0000DB4C0000}"/>
    <cellStyle name="Output 3 9" xfId="15992" xr:uid="{00000000-0005-0000-0000-0000DC4C0000}"/>
    <cellStyle name="Output 3 9 2" xfId="22656" xr:uid="{00000000-0005-0000-0000-0000DD4C0000}"/>
    <cellStyle name="Output 3 9 3" xfId="22657" xr:uid="{00000000-0005-0000-0000-0000DE4C0000}"/>
    <cellStyle name="Output 4" xfId="22658" xr:uid="{00000000-0005-0000-0000-0000DF4C0000}"/>
    <cellStyle name="Output 4 2" xfId="22659" xr:uid="{00000000-0005-0000-0000-0000E04C0000}"/>
    <cellStyle name="Output 5" xfId="22660" xr:uid="{00000000-0005-0000-0000-0000E14C0000}"/>
    <cellStyle name="Output 5 2" xfId="22661" xr:uid="{00000000-0005-0000-0000-0000E24C0000}"/>
    <cellStyle name="Output 6" xfId="22662" xr:uid="{00000000-0005-0000-0000-0000E34C0000}"/>
    <cellStyle name="Output 6 2" xfId="22663" xr:uid="{00000000-0005-0000-0000-0000E44C0000}"/>
    <cellStyle name="Output 7" xfId="22664" xr:uid="{00000000-0005-0000-0000-0000E54C0000}"/>
    <cellStyle name="Output 7 2" xfId="22665" xr:uid="{00000000-0005-0000-0000-0000E64C0000}"/>
    <cellStyle name="Output 8" xfId="22666" xr:uid="{00000000-0005-0000-0000-0000E74C0000}"/>
    <cellStyle name="Output 8 2" xfId="22667" xr:uid="{00000000-0005-0000-0000-0000E84C0000}"/>
    <cellStyle name="Output 9" xfId="22668" xr:uid="{00000000-0005-0000-0000-0000E94C0000}"/>
    <cellStyle name="Output 9 2" xfId="22669" xr:uid="{00000000-0005-0000-0000-0000EA4C0000}"/>
    <cellStyle name="oux_5_quality" xfId="1693" xr:uid="{00000000-0005-0000-0000-0000EB4C0000}"/>
    <cellStyle name="Page Number" xfId="1694" xr:uid="{00000000-0005-0000-0000-0000EC4C0000}"/>
    <cellStyle name="paint" xfId="1695" xr:uid="{00000000-0005-0000-0000-0000ED4C0000}"/>
    <cellStyle name="paint 2" xfId="15993" xr:uid="{00000000-0005-0000-0000-0000EE4C0000}"/>
    <cellStyle name="Percent" xfId="2" builtinId="5"/>
    <cellStyle name="Percent [0]" xfId="1696" xr:uid="{00000000-0005-0000-0000-0000F04C0000}"/>
    <cellStyle name="Percent [0] 2" xfId="15994" xr:uid="{00000000-0005-0000-0000-0000F14C0000}"/>
    <cellStyle name="Percent [0] 3" xfId="22670" xr:uid="{00000000-0005-0000-0000-0000F24C0000}"/>
    <cellStyle name="Percent [0] 4" xfId="22671" xr:uid="{00000000-0005-0000-0000-0000F34C0000}"/>
    <cellStyle name="Percent [0] 5" xfId="22672" xr:uid="{00000000-0005-0000-0000-0000F44C0000}"/>
    <cellStyle name="Percent [00]" xfId="1697" xr:uid="{00000000-0005-0000-0000-0000F54C0000}"/>
    <cellStyle name="Percent [00] 2" xfId="15995" xr:uid="{00000000-0005-0000-0000-0000F64C0000}"/>
    <cellStyle name="Percent [2]" xfId="1698" xr:uid="{00000000-0005-0000-0000-0000F74C0000}"/>
    <cellStyle name="Percent [2] 2" xfId="1699" xr:uid="{00000000-0005-0000-0000-0000F84C0000}"/>
    <cellStyle name="Percent [2] 2 2" xfId="15996" xr:uid="{00000000-0005-0000-0000-0000F94C0000}"/>
    <cellStyle name="Percent [2] 2 3" xfId="15997" xr:uid="{00000000-0005-0000-0000-0000FA4C0000}"/>
    <cellStyle name="Percent [2] 3" xfId="1700" xr:uid="{00000000-0005-0000-0000-0000FB4C0000}"/>
    <cellStyle name="Percent [2] 3 2" xfId="15998" xr:uid="{00000000-0005-0000-0000-0000FC4C0000}"/>
    <cellStyle name="Percent [2] 3 3" xfId="15999" xr:uid="{00000000-0005-0000-0000-0000FD4C0000}"/>
    <cellStyle name="Percent [2] 4" xfId="1701" xr:uid="{00000000-0005-0000-0000-0000FE4C0000}"/>
    <cellStyle name="Percent [2] 5" xfId="1702" xr:uid="{00000000-0005-0000-0000-0000FF4C0000}"/>
    <cellStyle name="Percent [2] 6" xfId="22673" xr:uid="{00000000-0005-0000-0000-0000004D0000}"/>
    <cellStyle name="Percent 10" xfId="1703" xr:uid="{00000000-0005-0000-0000-0000014D0000}"/>
    <cellStyle name="Percent 10 10" xfId="22674" xr:uid="{00000000-0005-0000-0000-0000024D0000}"/>
    <cellStyle name="Percent 10 11" xfId="22675" xr:uid="{00000000-0005-0000-0000-0000034D0000}"/>
    <cellStyle name="Percent 10 2" xfId="1704" xr:uid="{00000000-0005-0000-0000-0000044D0000}"/>
    <cellStyle name="Percent 10 2 2" xfId="9122" xr:uid="{00000000-0005-0000-0000-0000054D0000}"/>
    <cellStyle name="Percent 10 2 3" xfId="9123" xr:uid="{00000000-0005-0000-0000-0000064D0000}"/>
    <cellStyle name="Percent 10 2 4" xfId="9124" xr:uid="{00000000-0005-0000-0000-0000074D0000}"/>
    <cellStyle name="Percent 10 2 5" xfId="22676" xr:uid="{00000000-0005-0000-0000-0000084D0000}"/>
    <cellStyle name="Percent 10 2 6" xfId="22677" xr:uid="{00000000-0005-0000-0000-0000094D0000}"/>
    <cellStyle name="Percent 10 2 7" xfId="22678" xr:uid="{00000000-0005-0000-0000-00000A4D0000}"/>
    <cellStyle name="Percent 10 2 8" xfId="22679" xr:uid="{00000000-0005-0000-0000-00000B4D0000}"/>
    <cellStyle name="Percent 10 3" xfId="16000" xr:uid="{00000000-0005-0000-0000-00000C4D0000}"/>
    <cellStyle name="Percent 10 3 2" xfId="22680" xr:uid="{00000000-0005-0000-0000-00000D4D0000}"/>
    <cellStyle name="Percent 10 3 3" xfId="22681" xr:uid="{00000000-0005-0000-0000-00000E4D0000}"/>
    <cellStyle name="Percent 10 3 4" xfId="22682" xr:uid="{00000000-0005-0000-0000-00000F4D0000}"/>
    <cellStyle name="Percent 10 4" xfId="16001" xr:uid="{00000000-0005-0000-0000-0000104D0000}"/>
    <cellStyle name="Percent 10 5" xfId="22683" xr:uid="{00000000-0005-0000-0000-0000114D0000}"/>
    <cellStyle name="Percent 10 6" xfId="22684" xr:uid="{00000000-0005-0000-0000-0000124D0000}"/>
    <cellStyle name="Percent 10 7" xfId="22685" xr:uid="{00000000-0005-0000-0000-0000134D0000}"/>
    <cellStyle name="Percent 10 8" xfId="22686" xr:uid="{00000000-0005-0000-0000-0000144D0000}"/>
    <cellStyle name="Percent 10 9" xfId="22687" xr:uid="{00000000-0005-0000-0000-0000154D0000}"/>
    <cellStyle name="Percent 11" xfId="1705" xr:uid="{00000000-0005-0000-0000-0000164D0000}"/>
    <cellStyle name="Percent 11 10" xfId="22688" xr:uid="{00000000-0005-0000-0000-0000174D0000}"/>
    <cellStyle name="Percent 11 10 2" xfId="22689" xr:uid="{00000000-0005-0000-0000-0000184D0000}"/>
    <cellStyle name="Percent 11 10 3" xfId="22690" xr:uid="{00000000-0005-0000-0000-0000194D0000}"/>
    <cellStyle name="Percent 11 11" xfId="22691" xr:uid="{00000000-0005-0000-0000-00001A4D0000}"/>
    <cellStyle name="Percent 11 12" xfId="22692" xr:uid="{00000000-0005-0000-0000-00001B4D0000}"/>
    <cellStyle name="Percent 11 13" xfId="22693" xr:uid="{00000000-0005-0000-0000-00001C4D0000}"/>
    <cellStyle name="Percent 11 14" xfId="22694" xr:uid="{00000000-0005-0000-0000-00001D4D0000}"/>
    <cellStyle name="Percent 11 15" xfId="22695" xr:uid="{00000000-0005-0000-0000-00001E4D0000}"/>
    <cellStyle name="Percent 11 16" xfId="22696" xr:uid="{00000000-0005-0000-0000-00001F4D0000}"/>
    <cellStyle name="Percent 11 17" xfId="22697" xr:uid="{00000000-0005-0000-0000-0000204D0000}"/>
    <cellStyle name="Percent 11 17 2" xfId="22698" xr:uid="{00000000-0005-0000-0000-0000214D0000}"/>
    <cellStyle name="Percent 11 18" xfId="22699" xr:uid="{00000000-0005-0000-0000-0000224D0000}"/>
    <cellStyle name="Percent 11 2" xfId="1706" xr:uid="{00000000-0005-0000-0000-0000234D0000}"/>
    <cellStyle name="Percent 11 2 2" xfId="9125" xr:uid="{00000000-0005-0000-0000-0000244D0000}"/>
    <cellStyle name="Percent 11 2 3" xfId="9126" xr:uid="{00000000-0005-0000-0000-0000254D0000}"/>
    <cellStyle name="Percent 11 2 4" xfId="9127" xr:uid="{00000000-0005-0000-0000-0000264D0000}"/>
    <cellStyle name="Percent 11 2 7" xfId="22700" xr:uid="{00000000-0005-0000-0000-0000274D0000}"/>
    <cellStyle name="Percent 11 3" xfId="1707" xr:uid="{00000000-0005-0000-0000-0000284D0000}"/>
    <cellStyle name="Percent 11 3 2" xfId="10306" xr:uid="{00000000-0005-0000-0000-0000294D0000}"/>
    <cellStyle name="Percent 11 3 2 2" xfId="22701" xr:uid="{00000000-0005-0000-0000-00002A4D0000}"/>
    <cellStyle name="Percent 11 3 2 3" xfId="22702" xr:uid="{00000000-0005-0000-0000-00002B4D0000}"/>
    <cellStyle name="Percent 11 3 2 4" xfId="22703" xr:uid="{00000000-0005-0000-0000-00002C4D0000}"/>
    <cellStyle name="Percent 11 3 3" xfId="16002" xr:uid="{00000000-0005-0000-0000-00002D4D0000}"/>
    <cellStyle name="Percent 11 3 4" xfId="16003" xr:uid="{00000000-0005-0000-0000-00002E4D0000}"/>
    <cellStyle name="Percent 11 3 5" xfId="16004" xr:uid="{00000000-0005-0000-0000-00002F4D0000}"/>
    <cellStyle name="Percent 11 3 6" xfId="22704" xr:uid="{00000000-0005-0000-0000-0000304D0000}"/>
    <cellStyle name="Percent 11 3 7" xfId="22705" xr:uid="{00000000-0005-0000-0000-0000314D0000}"/>
    <cellStyle name="Percent 11 4" xfId="16005" xr:uid="{00000000-0005-0000-0000-0000324D0000}"/>
    <cellStyle name="Percent 11 4 2" xfId="22706" xr:uid="{00000000-0005-0000-0000-0000334D0000}"/>
    <cellStyle name="Percent 11 4 3" xfId="22707" xr:uid="{00000000-0005-0000-0000-0000344D0000}"/>
    <cellStyle name="Percent 11 4 4" xfId="22708" xr:uid="{00000000-0005-0000-0000-0000354D0000}"/>
    <cellStyle name="Percent 11 5" xfId="10307" xr:uid="{00000000-0005-0000-0000-0000364D0000}"/>
    <cellStyle name="Percent 11 5 2" xfId="22709" xr:uid="{00000000-0005-0000-0000-0000374D0000}"/>
    <cellStyle name="Percent 11 5 3" xfId="22710" xr:uid="{00000000-0005-0000-0000-0000384D0000}"/>
    <cellStyle name="Percent 11 5 4" xfId="22711" xr:uid="{00000000-0005-0000-0000-0000394D0000}"/>
    <cellStyle name="Percent 11 6" xfId="16006" xr:uid="{00000000-0005-0000-0000-00003A4D0000}"/>
    <cellStyle name="Percent 11 6 2" xfId="16007" xr:uid="{00000000-0005-0000-0000-00003B4D0000}"/>
    <cellStyle name="Percent 11 6 3" xfId="16008" xr:uid="{00000000-0005-0000-0000-00003C4D0000}"/>
    <cellStyle name="Percent 11 6 4" xfId="16009" xr:uid="{00000000-0005-0000-0000-00003D4D0000}"/>
    <cellStyle name="Percent 11 6 5" xfId="16010" xr:uid="{00000000-0005-0000-0000-00003E4D0000}"/>
    <cellStyle name="Percent 11 7" xfId="10682" xr:uid="{00000000-0005-0000-0000-00003F4D0000}"/>
    <cellStyle name="Percent 11 8" xfId="16011" xr:uid="{00000000-0005-0000-0000-0000404D0000}"/>
    <cellStyle name="Percent 11 9" xfId="22712" xr:uid="{00000000-0005-0000-0000-0000414D0000}"/>
    <cellStyle name="Percent 12" xfId="1708" xr:uid="{00000000-0005-0000-0000-0000424D0000}"/>
    <cellStyle name="Percent 12 2" xfId="1709" xr:uid="{00000000-0005-0000-0000-0000434D0000}"/>
    <cellStyle name="Percent 12 2 2" xfId="9128" xr:uid="{00000000-0005-0000-0000-0000444D0000}"/>
    <cellStyle name="Percent 12 2 2 2" xfId="16012" xr:uid="{00000000-0005-0000-0000-0000454D0000}"/>
    <cellStyle name="Percent 12 2 2 2 2" xfId="16013" xr:uid="{00000000-0005-0000-0000-0000464D0000}"/>
    <cellStyle name="Percent 12 2 2 2 3" xfId="16014" xr:uid="{00000000-0005-0000-0000-0000474D0000}"/>
    <cellStyle name="Percent 12 2 2 2 4" xfId="16015" xr:uid="{00000000-0005-0000-0000-0000484D0000}"/>
    <cellStyle name="Percent 12 2 2 2 5" xfId="16016" xr:uid="{00000000-0005-0000-0000-0000494D0000}"/>
    <cellStyle name="Percent 12 2 2 2 6" xfId="16017" xr:uid="{00000000-0005-0000-0000-00004A4D0000}"/>
    <cellStyle name="Percent 12 2 2 3" xfId="22713" xr:uid="{00000000-0005-0000-0000-00004B4D0000}"/>
    <cellStyle name="Percent 12 2 2 3 2" xfId="22714" xr:uid="{00000000-0005-0000-0000-00004C4D0000}"/>
    <cellStyle name="Percent 12 2 3" xfId="9129" xr:uid="{00000000-0005-0000-0000-00004D4D0000}"/>
    <cellStyle name="Percent 12 2 4" xfId="9130" xr:uid="{00000000-0005-0000-0000-00004E4D0000}"/>
    <cellStyle name="Percent 12 2 5" xfId="22715" xr:uid="{00000000-0005-0000-0000-00004F4D0000}"/>
    <cellStyle name="Percent 12 2 6" xfId="22716" xr:uid="{00000000-0005-0000-0000-0000504D0000}"/>
    <cellStyle name="Percent 12 2 7" xfId="22717" xr:uid="{00000000-0005-0000-0000-0000514D0000}"/>
    <cellStyle name="Percent 12 3" xfId="9131" xr:uid="{00000000-0005-0000-0000-0000524D0000}"/>
    <cellStyle name="Percent 12 3 2" xfId="22718" xr:uid="{00000000-0005-0000-0000-0000534D0000}"/>
    <cellStyle name="Percent 12 3 3" xfId="22719" xr:uid="{00000000-0005-0000-0000-0000544D0000}"/>
    <cellStyle name="Percent 12 3 4" xfId="22720" xr:uid="{00000000-0005-0000-0000-0000554D0000}"/>
    <cellStyle name="Percent 12 4" xfId="16018" xr:uid="{00000000-0005-0000-0000-0000564D0000}"/>
    <cellStyle name="Percent 12 4 2" xfId="16019" xr:uid="{00000000-0005-0000-0000-0000574D0000}"/>
    <cellStyle name="Percent 12 4 3" xfId="16020" xr:uid="{00000000-0005-0000-0000-0000584D0000}"/>
    <cellStyle name="Percent 12 4 4" xfId="16021" xr:uid="{00000000-0005-0000-0000-0000594D0000}"/>
    <cellStyle name="Percent 12 4 5" xfId="16022" xr:uid="{00000000-0005-0000-0000-00005A4D0000}"/>
    <cellStyle name="Percent 12 5" xfId="16023" xr:uid="{00000000-0005-0000-0000-00005B4D0000}"/>
    <cellStyle name="Percent 13" xfId="1710" xr:uid="{00000000-0005-0000-0000-00005C4D0000}"/>
    <cellStyle name="Percent 13 2" xfId="9730" xr:uid="{00000000-0005-0000-0000-00005D4D0000}"/>
    <cellStyle name="Percent 13 2 2" xfId="16024" xr:uid="{00000000-0005-0000-0000-00005E4D0000}"/>
    <cellStyle name="Percent 13 2 3" xfId="22721" xr:uid="{00000000-0005-0000-0000-00005F4D0000}"/>
    <cellStyle name="Percent 13 2 4" xfId="22722" xr:uid="{00000000-0005-0000-0000-0000604D0000}"/>
    <cellStyle name="Percent 13 3" xfId="16025" xr:uid="{00000000-0005-0000-0000-0000614D0000}"/>
    <cellStyle name="Percent 13 4" xfId="16026" xr:uid="{00000000-0005-0000-0000-0000624D0000}"/>
    <cellStyle name="Percent 13 5" xfId="22723" xr:uid="{00000000-0005-0000-0000-0000634D0000}"/>
    <cellStyle name="Percent 13 6" xfId="22724" xr:uid="{00000000-0005-0000-0000-0000644D0000}"/>
    <cellStyle name="Percent 13 7" xfId="22725" xr:uid="{00000000-0005-0000-0000-0000654D0000}"/>
    <cellStyle name="Percent 13 8" xfId="22726" xr:uid="{00000000-0005-0000-0000-0000664D0000}"/>
    <cellStyle name="Percent 13 9" xfId="22727" xr:uid="{00000000-0005-0000-0000-0000674D0000}"/>
    <cellStyle name="Percent 14" xfId="1711" xr:uid="{00000000-0005-0000-0000-0000684D0000}"/>
    <cellStyle name="Percent 14 2" xfId="1712" xr:uid="{00000000-0005-0000-0000-0000694D0000}"/>
    <cellStyle name="Percent 14 2 2" xfId="16027" xr:uid="{00000000-0005-0000-0000-00006A4D0000}"/>
    <cellStyle name="Percent 14 2 3" xfId="16028" xr:uid="{00000000-0005-0000-0000-00006B4D0000}"/>
    <cellStyle name="Percent 14 2 4" xfId="16029" xr:uid="{00000000-0005-0000-0000-00006C4D0000}"/>
    <cellStyle name="Percent 14 2 5" xfId="22728" xr:uid="{00000000-0005-0000-0000-00006D4D0000}"/>
    <cellStyle name="Percent 14 2 6" xfId="22729" xr:uid="{00000000-0005-0000-0000-00006E4D0000}"/>
    <cellStyle name="Percent 14 2 7" xfId="22730" xr:uid="{00000000-0005-0000-0000-00006F4D0000}"/>
    <cellStyle name="Percent 14 3" xfId="16030" xr:uid="{00000000-0005-0000-0000-0000704D0000}"/>
    <cellStyle name="Percent 14 4" xfId="16031" xr:uid="{00000000-0005-0000-0000-0000714D0000}"/>
    <cellStyle name="Percent 14 5" xfId="16032" xr:uid="{00000000-0005-0000-0000-0000724D0000}"/>
    <cellStyle name="Percent 14 6" xfId="22731" xr:uid="{00000000-0005-0000-0000-0000734D0000}"/>
    <cellStyle name="Percent 14 7" xfId="22732" xr:uid="{00000000-0005-0000-0000-0000744D0000}"/>
    <cellStyle name="Percent 14 8" xfId="22733" xr:uid="{00000000-0005-0000-0000-0000754D0000}"/>
    <cellStyle name="Percent 14 9" xfId="22734" xr:uid="{00000000-0005-0000-0000-0000764D0000}"/>
    <cellStyle name="Percent 15" xfId="1713" xr:uid="{00000000-0005-0000-0000-0000774D0000}"/>
    <cellStyle name="Percent 15 2" xfId="1714" xr:uid="{00000000-0005-0000-0000-0000784D0000}"/>
    <cellStyle name="Percent 15 2 2" xfId="9132" xr:uid="{00000000-0005-0000-0000-0000794D0000}"/>
    <cellStyle name="Percent 15 2 2 2" xfId="9133" xr:uid="{00000000-0005-0000-0000-00007A4D0000}"/>
    <cellStyle name="Percent 15 2 2 3" xfId="9134" xr:uid="{00000000-0005-0000-0000-00007B4D0000}"/>
    <cellStyle name="Percent 15 2 3" xfId="9135" xr:uid="{00000000-0005-0000-0000-00007C4D0000}"/>
    <cellStyle name="Percent 15 2 3 2" xfId="9136" xr:uid="{00000000-0005-0000-0000-00007D4D0000}"/>
    <cellStyle name="Percent 15 2 3 3" xfId="9137" xr:uid="{00000000-0005-0000-0000-00007E4D0000}"/>
    <cellStyle name="Percent 15 2 4" xfId="9138" xr:uid="{00000000-0005-0000-0000-00007F4D0000}"/>
    <cellStyle name="Percent 15 2 4 2" xfId="9139" xr:uid="{00000000-0005-0000-0000-0000804D0000}"/>
    <cellStyle name="Percent 15 2 4 3" xfId="9140" xr:uid="{00000000-0005-0000-0000-0000814D0000}"/>
    <cellStyle name="Percent 15 2 5" xfId="9141" xr:uid="{00000000-0005-0000-0000-0000824D0000}"/>
    <cellStyle name="Percent 15 2 6" xfId="9142" xr:uid="{00000000-0005-0000-0000-0000834D0000}"/>
    <cellStyle name="Percent 15 2 7" xfId="9143" xr:uid="{00000000-0005-0000-0000-0000844D0000}"/>
    <cellStyle name="Percent 15 3" xfId="9144" xr:uid="{00000000-0005-0000-0000-0000854D0000}"/>
    <cellStyle name="Percent 15 3 2" xfId="9145" xr:uid="{00000000-0005-0000-0000-0000864D0000}"/>
    <cellStyle name="Percent 15 3 3" xfId="9146" xr:uid="{00000000-0005-0000-0000-0000874D0000}"/>
    <cellStyle name="Percent 15 4" xfId="9147" xr:uid="{00000000-0005-0000-0000-0000884D0000}"/>
    <cellStyle name="Percent 15 4 2" xfId="9148" xr:uid="{00000000-0005-0000-0000-0000894D0000}"/>
    <cellStyle name="Percent 15 4 3" xfId="9149" xr:uid="{00000000-0005-0000-0000-00008A4D0000}"/>
    <cellStyle name="Percent 15 5" xfId="9150" xr:uid="{00000000-0005-0000-0000-00008B4D0000}"/>
    <cellStyle name="Percent 15 5 2" xfId="9151" xr:uid="{00000000-0005-0000-0000-00008C4D0000}"/>
    <cellStyle name="Percent 15 5 3" xfId="9152" xr:uid="{00000000-0005-0000-0000-00008D4D0000}"/>
    <cellStyle name="Percent 15 6" xfId="9153" xr:uid="{00000000-0005-0000-0000-00008E4D0000}"/>
    <cellStyle name="Percent 15 7" xfId="9154" xr:uid="{00000000-0005-0000-0000-00008F4D0000}"/>
    <cellStyle name="Percent 15 8" xfId="9155" xr:uid="{00000000-0005-0000-0000-0000904D0000}"/>
    <cellStyle name="Percent 15 9" xfId="16033" xr:uid="{00000000-0005-0000-0000-0000914D0000}"/>
    <cellStyle name="Percent 16" xfId="1715" xr:uid="{00000000-0005-0000-0000-0000924D0000}"/>
    <cellStyle name="Percent 16 2" xfId="9156" xr:uid="{00000000-0005-0000-0000-0000934D0000}"/>
    <cellStyle name="Percent 16 2 2" xfId="9157" xr:uid="{00000000-0005-0000-0000-0000944D0000}"/>
    <cellStyle name="Percent 16 2 2 2" xfId="9158" xr:uid="{00000000-0005-0000-0000-0000954D0000}"/>
    <cellStyle name="Percent 16 2 2 3" xfId="9159" xr:uid="{00000000-0005-0000-0000-0000964D0000}"/>
    <cellStyle name="Percent 16 2 3" xfId="9160" xr:uid="{00000000-0005-0000-0000-0000974D0000}"/>
    <cellStyle name="Percent 16 2 3 2" xfId="9161" xr:uid="{00000000-0005-0000-0000-0000984D0000}"/>
    <cellStyle name="Percent 16 2 3 3" xfId="9162" xr:uid="{00000000-0005-0000-0000-0000994D0000}"/>
    <cellStyle name="Percent 16 2 4" xfId="9163" xr:uid="{00000000-0005-0000-0000-00009A4D0000}"/>
    <cellStyle name="Percent 16 2 4 2" xfId="9164" xr:uid="{00000000-0005-0000-0000-00009B4D0000}"/>
    <cellStyle name="Percent 16 2 4 3" xfId="9165" xr:uid="{00000000-0005-0000-0000-00009C4D0000}"/>
    <cellStyle name="Percent 16 2 5" xfId="9166" xr:uid="{00000000-0005-0000-0000-00009D4D0000}"/>
    <cellStyle name="Percent 16 2 6" xfId="9167" xr:uid="{00000000-0005-0000-0000-00009E4D0000}"/>
    <cellStyle name="Percent 16 2 7" xfId="9168" xr:uid="{00000000-0005-0000-0000-00009F4D0000}"/>
    <cellStyle name="Percent 16 3" xfId="9169" xr:uid="{00000000-0005-0000-0000-0000A04D0000}"/>
    <cellStyle name="Percent 16 3 2" xfId="9170" xr:uid="{00000000-0005-0000-0000-0000A14D0000}"/>
    <cellStyle name="Percent 16 3 3" xfId="9171" xr:uid="{00000000-0005-0000-0000-0000A24D0000}"/>
    <cellStyle name="Percent 16 4" xfId="9172" xr:uid="{00000000-0005-0000-0000-0000A34D0000}"/>
    <cellStyle name="Percent 16 4 2" xfId="9173" xr:uid="{00000000-0005-0000-0000-0000A44D0000}"/>
    <cellStyle name="Percent 16 4 3" xfId="9174" xr:uid="{00000000-0005-0000-0000-0000A54D0000}"/>
    <cellStyle name="Percent 16 5" xfId="9175" xr:uid="{00000000-0005-0000-0000-0000A64D0000}"/>
    <cellStyle name="Percent 16 5 2" xfId="9176" xr:uid="{00000000-0005-0000-0000-0000A74D0000}"/>
    <cellStyle name="Percent 16 5 3" xfId="9177" xr:uid="{00000000-0005-0000-0000-0000A84D0000}"/>
    <cellStyle name="Percent 16 6" xfId="9178" xr:uid="{00000000-0005-0000-0000-0000A94D0000}"/>
    <cellStyle name="Percent 16 7" xfId="9179" xr:uid="{00000000-0005-0000-0000-0000AA4D0000}"/>
    <cellStyle name="Percent 16 8" xfId="9180" xr:uid="{00000000-0005-0000-0000-0000AB4D0000}"/>
    <cellStyle name="Percent 16 9" xfId="16034" xr:uid="{00000000-0005-0000-0000-0000AC4D0000}"/>
    <cellStyle name="Percent 17" xfId="1716" xr:uid="{00000000-0005-0000-0000-0000AD4D0000}"/>
    <cellStyle name="Percent 17 10" xfId="16035" xr:uid="{00000000-0005-0000-0000-0000AE4D0000}"/>
    <cellStyle name="Percent 17 2" xfId="9181" xr:uid="{00000000-0005-0000-0000-0000AF4D0000}"/>
    <cellStyle name="Percent 17 2 2" xfId="9182" xr:uid="{00000000-0005-0000-0000-0000B04D0000}"/>
    <cellStyle name="Percent 17 2 2 2" xfId="9183" xr:uid="{00000000-0005-0000-0000-0000B14D0000}"/>
    <cellStyle name="Percent 17 2 2 3" xfId="9184" xr:uid="{00000000-0005-0000-0000-0000B24D0000}"/>
    <cellStyle name="Percent 17 2 3" xfId="9185" xr:uid="{00000000-0005-0000-0000-0000B34D0000}"/>
    <cellStyle name="Percent 17 2 3 2" xfId="9186" xr:uid="{00000000-0005-0000-0000-0000B44D0000}"/>
    <cellStyle name="Percent 17 2 3 3" xfId="9187" xr:uid="{00000000-0005-0000-0000-0000B54D0000}"/>
    <cellStyle name="Percent 17 2 4" xfId="9188" xr:uid="{00000000-0005-0000-0000-0000B64D0000}"/>
    <cellStyle name="Percent 17 2 4 2" xfId="9189" xr:uid="{00000000-0005-0000-0000-0000B74D0000}"/>
    <cellStyle name="Percent 17 2 4 3" xfId="9190" xr:uid="{00000000-0005-0000-0000-0000B84D0000}"/>
    <cellStyle name="Percent 17 2 5" xfId="9191" xr:uid="{00000000-0005-0000-0000-0000B94D0000}"/>
    <cellStyle name="Percent 17 2 6" xfId="9192" xr:uid="{00000000-0005-0000-0000-0000BA4D0000}"/>
    <cellStyle name="Percent 17 2 7" xfId="9193" xr:uid="{00000000-0005-0000-0000-0000BB4D0000}"/>
    <cellStyle name="Percent 17 2 8" xfId="16036" xr:uid="{00000000-0005-0000-0000-0000BC4D0000}"/>
    <cellStyle name="Percent 17 3" xfId="9194" xr:uid="{00000000-0005-0000-0000-0000BD4D0000}"/>
    <cellStyle name="Percent 17 3 2" xfId="9195" xr:uid="{00000000-0005-0000-0000-0000BE4D0000}"/>
    <cellStyle name="Percent 17 3 3" xfId="9196" xr:uid="{00000000-0005-0000-0000-0000BF4D0000}"/>
    <cellStyle name="Percent 17 4" xfId="9197" xr:uid="{00000000-0005-0000-0000-0000C04D0000}"/>
    <cellStyle name="Percent 17 4 2" xfId="9198" xr:uid="{00000000-0005-0000-0000-0000C14D0000}"/>
    <cellStyle name="Percent 17 4 3" xfId="9199" xr:uid="{00000000-0005-0000-0000-0000C24D0000}"/>
    <cellStyle name="Percent 17 5" xfId="9200" xr:uid="{00000000-0005-0000-0000-0000C34D0000}"/>
    <cellStyle name="Percent 17 5 2" xfId="9201" xr:uid="{00000000-0005-0000-0000-0000C44D0000}"/>
    <cellStyle name="Percent 17 5 3" xfId="9202" xr:uid="{00000000-0005-0000-0000-0000C54D0000}"/>
    <cellStyle name="Percent 17 6" xfId="9203" xr:uid="{00000000-0005-0000-0000-0000C64D0000}"/>
    <cellStyle name="Percent 17 7" xfId="9204" xr:uid="{00000000-0005-0000-0000-0000C74D0000}"/>
    <cellStyle name="Percent 17 8" xfId="9205" xr:uid="{00000000-0005-0000-0000-0000C84D0000}"/>
    <cellStyle name="Percent 17 9" xfId="16037" xr:uid="{00000000-0005-0000-0000-0000C94D0000}"/>
    <cellStyle name="Percent 18" xfId="9206" xr:uid="{00000000-0005-0000-0000-0000CA4D0000}"/>
    <cellStyle name="Percent 18 2" xfId="22735" xr:uid="{00000000-0005-0000-0000-0000CB4D0000}"/>
    <cellStyle name="Percent 18 3" xfId="22736" xr:uid="{00000000-0005-0000-0000-0000CC4D0000}"/>
    <cellStyle name="Percent 18 4" xfId="22737" xr:uid="{00000000-0005-0000-0000-0000CD4D0000}"/>
    <cellStyle name="Percent 19" xfId="9207" xr:uid="{00000000-0005-0000-0000-0000CE4D0000}"/>
    <cellStyle name="Percent 2" xfId="1717" xr:uid="{00000000-0005-0000-0000-0000CF4D0000}"/>
    <cellStyle name="Percent 2 10" xfId="16038" xr:uid="{00000000-0005-0000-0000-0000D04D0000}"/>
    <cellStyle name="Percent 2 11" xfId="16039" xr:uid="{00000000-0005-0000-0000-0000D14D0000}"/>
    <cellStyle name="Percent 2 12" xfId="16040" xr:uid="{00000000-0005-0000-0000-0000D24D0000}"/>
    <cellStyle name="Percent 2 13" xfId="16041" xr:uid="{00000000-0005-0000-0000-0000D34D0000}"/>
    <cellStyle name="Percent 2 14" xfId="16042" xr:uid="{00000000-0005-0000-0000-0000D44D0000}"/>
    <cellStyle name="Percent 2 15" xfId="16043" xr:uid="{00000000-0005-0000-0000-0000D54D0000}"/>
    <cellStyle name="Percent 2 16" xfId="16044" xr:uid="{00000000-0005-0000-0000-0000D64D0000}"/>
    <cellStyle name="Percent 2 17" xfId="16045" xr:uid="{00000000-0005-0000-0000-0000D74D0000}"/>
    <cellStyle name="Percent 2 18" xfId="22738" xr:uid="{00000000-0005-0000-0000-0000D84D0000}"/>
    <cellStyle name="Percent 2 19" xfId="22739" xr:uid="{00000000-0005-0000-0000-0000D94D0000}"/>
    <cellStyle name="Percent 2 2" xfId="1718" xr:uid="{00000000-0005-0000-0000-0000DA4D0000}"/>
    <cellStyle name="Percent 2 2 10" xfId="16046" xr:uid="{00000000-0005-0000-0000-0000DB4D0000}"/>
    <cellStyle name="Percent 2 2 11" xfId="16047" xr:uid="{00000000-0005-0000-0000-0000DC4D0000}"/>
    <cellStyle name="Percent 2 2 12" xfId="22740" xr:uid="{00000000-0005-0000-0000-0000DD4D0000}"/>
    <cellStyle name="Percent 2 2 13" xfId="22741" xr:uid="{00000000-0005-0000-0000-0000DE4D0000}"/>
    <cellStyle name="Percent 2 2 14" xfId="22742" xr:uid="{00000000-0005-0000-0000-0000DF4D0000}"/>
    <cellStyle name="Percent 2 2 15" xfId="22743" xr:uid="{00000000-0005-0000-0000-0000E04D0000}"/>
    <cellStyle name="Percent 2 2 2" xfId="1719" xr:uid="{00000000-0005-0000-0000-0000E14D0000}"/>
    <cellStyle name="Percent 2 2 2 10" xfId="22744" xr:uid="{00000000-0005-0000-0000-0000E24D0000}"/>
    <cellStyle name="Percent 2 2 2 11" xfId="22745" xr:uid="{00000000-0005-0000-0000-0000E34D0000}"/>
    <cellStyle name="Percent 2 2 2 12" xfId="22746" xr:uid="{00000000-0005-0000-0000-0000E44D0000}"/>
    <cellStyle name="Percent 2 2 2 13" xfId="22747" xr:uid="{00000000-0005-0000-0000-0000E54D0000}"/>
    <cellStyle name="Percent 2 2 2 14" xfId="22748" xr:uid="{00000000-0005-0000-0000-0000E64D0000}"/>
    <cellStyle name="Percent 2 2 2 15" xfId="22749" xr:uid="{00000000-0005-0000-0000-0000E74D0000}"/>
    <cellStyle name="Percent 2 2 2 16" xfId="22750" xr:uid="{00000000-0005-0000-0000-0000E84D0000}"/>
    <cellStyle name="Percent 2 2 2 17" xfId="22751" xr:uid="{00000000-0005-0000-0000-0000E94D0000}"/>
    <cellStyle name="Percent 2 2 2 2" xfId="1720" xr:uid="{00000000-0005-0000-0000-0000EA4D0000}"/>
    <cellStyle name="Percent 2 2 2 2 2" xfId="10308" xr:uid="{00000000-0005-0000-0000-0000EB4D0000}"/>
    <cellStyle name="Percent 2 2 2 2 2 2" xfId="10309" xr:uid="{00000000-0005-0000-0000-0000EC4D0000}"/>
    <cellStyle name="Percent 2 2 2 2 2 2 2" xfId="16048" xr:uid="{00000000-0005-0000-0000-0000ED4D0000}"/>
    <cellStyle name="Percent 2 2 2 2 2 2 2 2" xfId="22752" xr:uid="{00000000-0005-0000-0000-0000EE4D0000}"/>
    <cellStyle name="Percent 2 2 2 2 2 2 2 3" xfId="22753" xr:uid="{00000000-0005-0000-0000-0000EF4D0000}"/>
    <cellStyle name="Percent 2 2 2 2 2 2 3" xfId="22754" xr:uid="{00000000-0005-0000-0000-0000F04D0000}"/>
    <cellStyle name="Percent 2 2 2 2 2 3" xfId="10310" xr:uid="{00000000-0005-0000-0000-0000F14D0000}"/>
    <cellStyle name="Percent 2 2 2 2 2 3 2" xfId="22755" xr:uid="{00000000-0005-0000-0000-0000F24D0000}"/>
    <cellStyle name="Percent 2 2 2 2 2 4" xfId="10311" xr:uid="{00000000-0005-0000-0000-0000F34D0000}"/>
    <cellStyle name="Percent 2 2 2 2 2 4 2" xfId="22756" xr:uid="{00000000-0005-0000-0000-0000F44D0000}"/>
    <cellStyle name="Percent 2 2 2 2 2 5" xfId="10312" xr:uid="{00000000-0005-0000-0000-0000F54D0000}"/>
    <cellStyle name="Percent 2 2 2 2 2 5 2" xfId="22757" xr:uid="{00000000-0005-0000-0000-0000F64D0000}"/>
    <cellStyle name="Percent 2 2 2 2 2 6" xfId="22758" xr:uid="{00000000-0005-0000-0000-0000F74D0000}"/>
    <cellStyle name="Percent 2 2 2 2 3" xfId="10313" xr:uid="{00000000-0005-0000-0000-0000F84D0000}"/>
    <cellStyle name="Percent 2 2 2 2 3 2" xfId="22759" xr:uid="{00000000-0005-0000-0000-0000F94D0000}"/>
    <cellStyle name="Percent 2 2 2 2 4" xfId="10314" xr:uid="{00000000-0005-0000-0000-0000FA4D0000}"/>
    <cellStyle name="Percent 2 2 2 2 4 2" xfId="22760" xr:uid="{00000000-0005-0000-0000-0000FB4D0000}"/>
    <cellStyle name="Percent 2 2 2 2 5" xfId="10315" xr:uid="{00000000-0005-0000-0000-0000FC4D0000}"/>
    <cellStyle name="Percent 2 2 2 2 5 2" xfId="22761" xr:uid="{00000000-0005-0000-0000-0000FD4D0000}"/>
    <cellStyle name="Percent 2 2 2 2 6" xfId="22762" xr:uid="{00000000-0005-0000-0000-0000FE4D0000}"/>
    <cellStyle name="Percent 2 2 2 2 7" xfId="22763" xr:uid="{00000000-0005-0000-0000-0000FF4D0000}"/>
    <cellStyle name="Percent 2 2 2 2 8" xfId="22764" xr:uid="{00000000-0005-0000-0000-0000004E0000}"/>
    <cellStyle name="Percent 2 2 2 2 9" xfId="22765" xr:uid="{00000000-0005-0000-0000-0000014E0000}"/>
    <cellStyle name="Percent 2 2 2 3" xfId="1721" xr:uid="{00000000-0005-0000-0000-0000024E0000}"/>
    <cellStyle name="Percent 2 2 2 3 2" xfId="16049" xr:uid="{00000000-0005-0000-0000-0000034E0000}"/>
    <cellStyle name="Percent 2 2 2 3 3" xfId="22766" xr:uid="{00000000-0005-0000-0000-0000044E0000}"/>
    <cellStyle name="Percent 2 2 2 3 4" xfId="22767" xr:uid="{00000000-0005-0000-0000-0000054E0000}"/>
    <cellStyle name="Percent 2 2 2 3 5" xfId="22768" xr:uid="{00000000-0005-0000-0000-0000064E0000}"/>
    <cellStyle name="Percent 2 2 2 3 6" xfId="22769" xr:uid="{00000000-0005-0000-0000-0000074E0000}"/>
    <cellStyle name="Percent 2 2 2 3 7" xfId="22770" xr:uid="{00000000-0005-0000-0000-0000084E0000}"/>
    <cellStyle name="Percent 2 2 2 3 8" xfId="22771" xr:uid="{00000000-0005-0000-0000-0000094E0000}"/>
    <cellStyle name="Percent 2 2 2 4" xfId="10316" xr:uid="{00000000-0005-0000-0000-00000A4E0000}"/>
    <cellStyle name="Percent 2 2 2 4 2" xfId="16050" xr:uid="{00000000-0005-0000-0000-00000B4E0000}"/>
    <cellStyle name="Percent 2 2 2 5" xfId="10317" xr:uid="{00000000-0005-0000-0000-00000C4E0000}"/>
    <cellStyle name="Percent 2 2 2 5 2" xfId="22772" xr:uid="{00000000-0005-0000-0000-00000D4E0000}"/>
    <cellStyle name="Percent 2 2 2 6" xfId="10318" xr:uid="{00000000-0005-0000-0000-00000E4E0000}"/>
    <cellStyle name="Percent 2 2 2 6 2" xfId="22773" xr:uid="{00000000-0005-0000-0000-00000F4E0000}"/>
    <cellStyle name="Percent 2 2 2 7" xfId="10319" xr:uid="{00000000-0005-0000-0000-0000104E0000}"/>
    <cellStyle name="Percent 2 2 2 7 2" xfId="22774" xr:uid="{00000000-0005-0000-0000-0000114E0000}"/>
    <cellStyle name="Percent 2 2 2 8" xfId="16051" xr:uid="{00000000-0005-0000-0000-0000124E0000}"/>
    <cellStyle name="Percent 2 2 2 9" xfId="22775" xr:uid="{00000000-0005-0000-0000-0000134E0000}"/>
    <cellStyle name="Percent 2 2 3" xfId="1722" xr:uid="{00000000-0005-0000-0000-0000144E0000}"/>
    <cellStyle name="Percent 2 2 3 2" xfId="16052" xr:uid="{00000000-0005-0000-0000-0000154E0000}"/>
    <cellStyle name="Percent 2 2 3 2 2" xfId="16053" xr:uid="{00000000-0005-0000-0000-0000164E0000}"/>
    <cellStyle name="Percent 2 2 3 2 3" xfId="16054" xr:uid="{00000000-0005-0000-0000-0000174E0000}"/>
    <cellStyle name="Percent 2 2 3 2 4" xfId="16055" xr:uid="{00000000-0005-0000-0000-0000184E0000}"/>
    <cellStyle name="Percent 2 2 3 2 5" xfId="22776" xr:uid="{00000000-0005-0000-0000-0000194E0000}"/>
    <cellStyle name="Percent 2 2 3 2 6" xfId="22777" xr:uid="{00000000-0005-0000-0000-00001A4E0000}"/>
    <cellStyle name="Percent 2 2 3 2 7" xfId="22778" xr:uid="{00000000-0005-0000-0000-00001B4E0000}"/>
    <cellStyle name="Percent 2 2 3 3" xfId="16056" xr:uid="{00000000-0005-0000-0000-00001C4E0000}"/>
    <cellStyle name="Percent 2 2 3 4" xfId="16057" xr:uid="{00000000-0005-0000-0000-00001D4E0000}"/>
    <cellStyle name="Percent 2 2 3 5" xfId="22779" xr:uid="{00000000-0005-0000-0000-00001E4E0000}"/>
    <cellStyle name="Percent 2 2 3 6" xfId="22780" xr:uid="{00000000-0005-0000-0000-00001F4E0000}"/>
    <cellStyle name="Percent 2 2 3 7" xfId="22781" xr:uid="{00000000-0005-0000-0000-0000204E0000}"/>
    <cellStyle name="Percent 2 2 3 8" xfId="22782" xr:uid="{00000000-0005-0000-0000-0000214E0000}"/>
    <cellStyle name="Percent 2 2 4" xfId="1723" xr:uid="{00000000-0005-0000-0000-0000224E0000}"/>
    <cellStyle name="Percent 2 2 4 2" xfId="16058" xr:uid="{00000000-0005-0000-0000-0000234E0000}"/>
    <cellStyle name="Percent 2 2 5" xfId="1724" xr:uid="{00000000-0005-0000-0000-0000244E0000}"/>
    <cellStyle name="Percent 2 2 5 2" xfId="16059" xr:uid="{00000000-0005-0000-0000-0000254E0000}"/>
    <cellStyle name="Percent 2 2 5 3" xfId="22783" xr:uid="{00000000-0005-0000-0000-0000264E0000}"/>
    <cellStyle name="Percent 2 2 5 4" xfId="22784" xr:uid="{00000000-0005-0000-0000-0000274E0000}"/>
    <cellStyle name="Percent 2 2 6" xfId="10320" xr:uid="{00000000-0005-0000-0000-0000284E0000}"/>
    <cellStyle name="Percent 2 2 6 2" xfId="22785" xr:uid="{00000000-0005-0000-0000-0000294E0000}"/>
    <cellStyle name="Percent 2 2 7" xfId="1725" xr:uid="{00000000-0005-0000-0000-00002A4E0000}"/>
    <cellStyle name="Percent 2 2 7 2" xfId="16060" xr:uid="{00000000-0005-0000-0000-00002B4E0000}"/>
    <cellStyle name="Percent 2 2 7 2 2" xfId="16061" xr:uid="{00000000-0005-0000-0000-00002C4E0000}"/>
    <cellStyle name="Percent 2 2 7 3" xfId="16062" xr:uid="{00000000-0005-0000-0000-00002D4E0000}"/>
    <cellStyle name="Percent 2 2 7 4" xfId="22786" xr:uid="{00000000-0005-0000-0000-00002E4E0000}"/>
    <cellStyle name="Percent 2 2 7 5" xfId="22787" xr:uid="{00000000-0005-0000-0000-00002F4E0000}"/>
    <cellStyle name="Percent 2 2 8" xfId="16063" xr:uid="{00000000-0005-0000-0000-0000304E0000}"/>
    <cellStyle name="Percent 2 2 9" xfId="16064" xr:uid="{00000000-0005-0000-0000-0000314E0000}"/>
    <cellStyle name="Percent 2 20" xfId="22788" xr:uid="{00000000-0005-0000-0000-0000324E0000}"/>
    <cellStyle name="Percent 2 21" xfId="22789" xr:uid="{00000000-0005-0000-0000-0000334E0000}"/>
    <cellStyle name="Percent 2 22" xfId="22790" xr:uid="{00000000-0005-0000-0000-0000344E0000}"/>
    <cellStyle name="Percent 2 23" xfId="22791" xr:uid="{00000000-0005-0000-0000-0000354E0000}"/>
    <cellStyle name="Percent 2 24" xfId="22792" xr:uid="{00000000-0005-0000-0000-0000364E0000}"/>
    <cellStyle name="Percent 2 25" xfId="22793" xr:uid="{00000000-0005-0000-0000-0000374E0000}"/>
    <cellStyle name="Percent 2 26" xfId="22794" xr:uid="{00000000-0005-0000-0000-0000384E0000}"/>
    <cellStyle name="Percent 2 27" xfId="22795" xr:uid="{00000000-0005-0000-0000-0000394E0000}"/>
    <cellStyle name="Percent 2 28" xfId="22796" xr:uid="{00000000-0005-0000-0000-00003A4E0000}"/>
    <cellStyle name="Percent 2 29" xfId="22797" xr:uid="{00000000-0005-0000-0000-00003B4E0000}"/>
    <cellStyle name="Percent 2 3" xfId="1726" xr:uid="{00000000-0005-0000-0000-00003C4E0000}"/>
    <cellStyle name="Percent 2 3 10" xfId="22798" xr:uid="{00000000-0005-0000-0000-00003D4E0000}"/>
    <cellStyle name="Percent 2 3 11" xfId="22799" xr:uid="{00000000-0005-0000-0000-00003E4E0000}"/>
    <cellStyle name="Percent 2 3 12" xfId="22800" xr:uid="{00000000-0005-0000-0000-00003F4E0000}"/>
    <cellStyle name="Percent 2 3 13" xfId="22801" xr:uid="{00000000-0005-0000-0000-0000404E0000}"/>
    <cellStyle name="Percent 2 3 2" xfId="1727" xr:uid="{00000000-0005-0000-0000-0000414E0000}"/>
    <cellStyle name="Percent 2 3 2 2" xfId="16065" xr:uid="{00000000-0005-0000-0000-0000424E0000}"/>
    <cellStyle name="Percent 2 3 2 3" xfId="22802" xr:uid="{00000000-0005-0000-0000-0000434E0000}"/>
    <cellStyle name="Percent 2 3 3" xfId="1728" xr:uid="{00000000-0005-0000-0000-0000444E0000}"/>
    <cellStyle name="Percent 2 3 3 2" xfId="16066" xr:uid="{00000000-0005-0000-0000-0000454E0000}"/>
    <cellStyle name="Percent 2 3 3 3" xfId="22803" xr:uid="{00000000-0005-0000-0000-0000464E0000}"/>
    <cellStyle name="Percent 2 3 4" xfId="10321" xr:uid="{00000000-0005-0000-0000-0000474E0000}"/>
    <cellStyle name="Percent 2 3 4 10" xfId="22804" xr:uid="{00000000-0005-0000-0000-0000484E0000}"/>
    <cellStyle name="Percent 2 3 4 2" xfId="22805" xr:uid="{00000000-0005-0000-0000-0000494E0000}"/>
    <cellStyle name="Percent 2 3 4 2 2" xfId="22806" xr:uid="{00000000-0005-0000-0000-00004A4E0000}"/>
    <cellStyle name="Percent 2 3 4 2 3" xfId="22807" xr:uid="{00000000-0005-0000-0000-00004B4E0000}"/>
    <cellStyle name="Percent 2 3 4 2 4" xfId="22808" xr:uid="{00000000-0005-0000-0000-00004C4E0000}"/>
    <cellStyle name="Percent 2 3 4 3" xfId="22809" xr:uid="{00000000-0005-0000-0000-00004D4E0000}"/>
    <cellStyle name="Percent 2 3 4 4" xfId="22810" xr:uid="{00000000-0005-0000-0000-00004E4E0000}"/>
    <cellStyle name="Percent 2 3 4 5" xfId="22811" xr:uid="{00000000-0005-0000-0000-00004F4E0000}"/>
    <cellStyle name="Percent 2 3 4 6" xfId="22812" xr:uid="{00000000-0005-0000-0000-0000504E0000}"/>
    <cellStyle name="Percent 2 3 4 7" xfId="22813" xr:uid="{00000000-0005-0000-0000-0000514E0000}"/>
    <cellStyle name="Percent 2 3 4 8" xfId="22814" xr:uid="{00000000-0005-0000-0000-0000524E0000}"/>
    <cellStyle name="Percent 2 3 4 9" xfId="22815" xr:uid="{00000000-0005-0000-0000-0000534E0000}"/>
    <cellStyle name="Percent 2 3 5" xfId="10322" xr:uid="{00000000-0005-0000-0000-0000544E0000}"/>
    <cellStyle name="Percent 2 3 5 2" xfId="22816" xr:uid="{00000000-0005-0000-0000-0000554E0000}"/>
    <cellStyle name="Percent 2 3 6" xfId="10323" xr:uid="{00000000-0005-0000-0000-0000564E0000}"/>
    <cellStyle name="Percent 2 3 6 2" xfId="22817" xr:uid="{00000000-0005-0000-0000-0000574E0000}"/>
    <cellStyle name="Percent 2 3 7" xfId="10324" xr:uid="{00000000-0005-0000-0000-0000584E0000}"/>
    <cellStyle name="Percent 2 3 7 2" xfId="22818" xr:uid="{00000000-0005-0000-0000-0000594E0000}"/>
    <cellStyle name="Percent 2 3 8" xfId="16067" xr:uid="{00000000-0005-0000-0000-00005A4E0000}"/>
    <cellStyle name="Percent 2 3 9" xfId="22819" xr:uid="{00000000-0005-0000-0000-00005B4E0000}"/>
    <cellStyle name="Percent 2 30" xfId="22820" xr:uid="{00000000-0005-0000-0000-00005C4E0000}"/>
    <cellStyle name="Percent 2 4" xfId="1729" xr:uid="{00000000-0005-0000-0000-00005D4E0000}"/>
    <cellStyle name="Percent 2 4 2" xfId="1730" xr:uid="{00000000-0005-0000-0000-00005E4E0000}"/>
    <cellStyle name="Percent 2 4 2 2" xfId="9208" xr:uid="{00000000-0005-0000-0000-00005F4E0000}"/>
    <cellStyle name="Percent 2 4 2 2 2" xfId="16068" xr:uid="{00000000-0005-0000-0000-0000604E0000}"/>
    <cellStyle name="Percent 2 4 2 2 3" xfId="22821" xr:uid="{00000000-0005-0000-0000-0000614E0000}"/>
    <cellStyle name="Percent 2 4 2 2 4" xfId="22822" xr:uid="{00000000-0005-0000-0000-0000624E0000}"/>
    <cellStyle name="Percent 2 4 2 3" xfId="9209" xr:uid="{00000000-0005-0000-0000-0000634E0000}"/>
    <cellStyle name="Percent 2 4 2 3 2" xfId="16069" xr:uid="{00000000-0005-0000-0000-0000644E0000}"/>
    <cellStyle name="Percent 2 4 2 4" xfId="9210" xr:uid="{00000000-0005-0000-0000-0000654E0000}"/>
    <cellStyle name="Percent 2 4 2 4 2" xfId="16070" xr:uid="{00000000-0005-0000-0000-0000664E0000}"/>
    <cellStyle name="Percent 2 4 2 5" xfId="10325" xr:uid="{00000000-0005-0000-0000-0000674E0000}"/>
    <cellStyle name="Percent 2 4 2 5 2" xfId="22823" xr:uid="{00000000-0005-0000-0000-0000684E0000}"/>
    <cellStyle name="Percent 2 4 2 6" xfId="16071" xr:uid="{00000000-0005-0000-0000-0000694E0000}"/>
    <cellStyle name="Percent 2 4 2 7" xfId="22824" xr:uid="{00000000-0005-0000-0000-00006A4E0000}"/>
    <cellStyle name="Percent 2 4 2 8" xfId="22825" xr:uid="{00000000-0005-0000-0000-00006B4E0000}"/>
    <cellStyle name="Percent 2 4 3" xfId="1731" xr:uid="{00000000-0005-0000-0000-00006C4E0000}"/>
    <cellStyle name="Percent 2 4 3 2" xfId="9211" xr:uid="{00000000-0005-0000-0000-00006D4E0000}"/>
    <cellStyle name="Percent 2 4 3 3" xfId="9212" xr:uid="{00000000-0005-0000-0000-00006E4E0000}"/>
    <cellStyle name="Percent 2 4 3 4" xfId="9213" xr:uid="{00000000-0005-0000-0000-00006F4E0000}"/>
    <cellStyle name="Percent 2 4 3 5" xfId="16072" xr:uid="{00000000-0005-0000-0000-0000704E0000}"/>
    <cellStyle name="Percent 2 4 4" xfId="9214" xr:uid="{00000000-0005-0000-0000-0000714E0000}"/>
    <cellStyle name="Percent 2 4 4 2" xfId="9215" xr:uid="{00000000-0005-0000-0000-0000724E0000}"/>
    <cellStyle name="Percent 2 4 4 3" xfId="9216" xr:uid="{00000000-0005-0000-0000-0000734E0000}"/>
    <cellStyle name="Percent 2 4 4 4" xfId="9217" xr:uid="{00000000-0005-0000-0000-0000744E0000}"/>
    <cellStyle name="Percent 2 4 4 5" xfId="16073" xr:uid="{00000000-0005-0000-0000-0000754E0000}"/>
    <cellStyle name="Percent 2 4 5" xfId="9218" xr:uid="{00000000-0005-0000-0000-0000764E0000}"/>
    <cellStyle name="Percent 2 4 5 2" xfId="16074" xr:uid="{00000000-0005-0000-0000-0000774E0000}"/>
    <cellStyle name="Percent 2 4 6" xfId="9219" xr:uid="{00000000-0005-0000-0000-0000784E0000}"/>
    <cellStyle name="Percent 2 4 7" xfId="9220" xr:uid="{00000000-0005-0000-0000-0000794E0000}"/>
    <cellStyle name="Percent 2 4 8" xfId="16075" xr:uid="{00000000-0005-0000-0000-00007A4E0000}"/>
    <cellStyle name="Percent 2 5" xfId="1732" xr:uid="{00000000-0005-0000-0000-00007B4E0000}"/>
    <cellStyle name="Percent 2 5 2" xfId="9221" xr:uid="{00000000-0005-0000-0000-00007C4E0000}"/>
    <cellStyle name="Percent 2 5 2 2" xfId="10326" xr:uid="{00000000-0005-0000-0000-00007D4E0000}"/>
    <cellStyle name="Percent 2 5 2 2 2" xfId="22826" xr:uid="{00000000-0005-0000-0000-00007E4E0000}"/>
    <cellStyle name="Percent 2 5 2 3" xfId="10327" xr:uid="{00000000-0005-0000-0000-00007F4E0000}"/>
    <cellStyle name="Percent 2 5 2 3 2" xfId="22827" xr:uid="{00000000-0005-0000-0000-0000804E0000}"/>
    <cellStyle name="Percent 2 5 2 4" xfId="10328" xr:uid="{00000000-0005-0000-0000-0000814E0000}"/>
    <cellStyle name="Percent 2 5 2 4 2" xfId="22828" xr:uid="{00000000-0005-0000-0000-0000824E0000}"/>
    <cellStyle name="Percent 2 5 2 5" xfId="10329" xr:uid="{00000000-0005-0000-0000-0000834E0000}"/>
    <cellStyle name="Percent 2 5 2 5 2" xfId="22829" xr:uid="{00000000-0005-0000-0000-0000844E0000}"/>
    <cellStyle name="Percent 2 5 2 6" xfId="16076" xr:uid="{00000000-0005-0000-0000-0000854E0000}"/>
    <cellStyle name="Percent 2 5 3" xfId="10330" xr:uid="{00000000-0005-0000-0000-0000864E0000}"/>
    <cellStyle name="Percent 2 5 3 2" xfId="22830" xr:uid="{00000000-0005-0000-0000-0000874E0000}"/>
    <cellStyle name="Percent 2 5 4" xfId="10331" xr:uid="{00000000-0005-0000-0000-0000884E0000}"/>
    <cellStyle name="Percent 2 5 4 2" xfId="22831" xr:uid="{00000000-0005-0000-0000-0000894E0000}"/>
    <cellStyle name="Percent 2 5 5" xfId="10332" xr:uid="{00000000-0005-0000-0000-00008A4E0000}"/>
    <cellStyle name="Percent 2 5 5 2" xfId="22832" xr:uid="{00000000-0005-0000-0000-00008B4E0000}"/>
    <cellStyle name="Percent 2 5 6" xfId="16077" xr:uid="{00000000-0005-0000-0000-00008C4E0000}"/>
    <cellStyle name="Percent 2 5 7" xfId="22833" xr:uid="{00000000-0005-0000-0000-00008D4E0000}"/>
    <cellStyle name="Percent 2 5 8" xfId="22834" xr:uid="{00000000-0005-0000-0000-00008E4E0000}"/>
    <cellStyle name="Percent 2 6" xfId="1733" xr:uid="{00000000-0005-0000-0000-00008F4E0000}"/>
    <cellStyle name="Percent 2 6 2" xfId="9222" xr:uid="{00000000-0005-0000-0000-0000904E0000}"/>
    <cellStyle name="Percent 2 6 2 2" xfId="9223" xr:uid="{00000000-0005-0000-0000-0000914E0000}"/>
    <cellStyle name="Percent 2 6 2 2 2" xfId="9224" xr:uid="{00000000-0005-0000-0000-0000924E0000}"/>
    <cellStyle name="Percent 2 6 2 2 3" xfId="9225" xr:uid="{00000000-0005-0000-0000-0000934E0000}"/>
    <cellStyle name="Percent 2 6 2 2 4" xfId="9226" xr:uid="{00000000-0005-0000-0000-0000944E0000}"/>
    <cellStyle name="Percent 2 6 2 3" xfId="9227" xr:uid="{00000000-0005-0000-0000-0000954E0000}"/>
    <cellStyle name="Percent 2 6 2 3 2" xfId="9228" xr:uid="{00000000-0005-0000-0000-0000964E0000}"/>
    <cellStyle name="Percent 2 6 2 3 3" xfId="9229" xr:uid="{00000000-0005-0000-0000-0000974E0000}"/>
    <cellStyle name="Percent 2 6 2 3 4" xfId="9230" xr:uid="{00000000-0005-0000-0000-0000984E0000}"/>
    <cellStyle name="Percent 2 6 2 4" xfId="9231" xr:uid="{00000000-0005-0000-0000-0000994E0000}"/>
    <cellStyle name="Percent 2 6 2 4 2" xfId="9232" xr:uid="{00000000-0005-0000-0000-00009A4E0000}"/>
    <cellStyle name="Percent 2 6 2 4 3" xfId="9233" xr:uid="{00000000-0005-0000-0000-00009B4E0000}"/>
    <cellStyle name="Percent 2 6 2 4 4" xfId="9234" xr:uid="{00000000-0005-0000-0000-00009C4E0000}"/>
    <cellStyle name="Percent 2 6 2 5" xfId="9235" xr:uid="{00000000-0005-0000-0000-00009D4E0000}"/>
    <cellStyle name="Percent 2 6 2 6" xfId="9236" xr:uid="{00000000-0005-0000-0000-00009E4E0000}"/>
    <cellStyle name="Percent 2 6 2 7" xfId="9237" xr:uid="{00000000-0005-0000-0000-00009F4E0000}"/>
    <cellStyle name="Percent 2 6 3" xfId="9238" xr:uid="{00000000-0005-0000-0000-0000A04E0000}"/>
    <cellStyle name="Percent 2 6 3 2" xfId="9239" xr:uid="{00000000-0005-0000-0000-0000A14E0000}"/>
    <cellStyle name="Percent 2 6 3 3" xfId="9240" xr:uid="{00000000-0005-0000-0000-0000A24E0000}"/>
    <cellStyle name="Percent 2 6 3 4" xfId="9241" xr:uid="{00000000-0005-0000-0000-0000A34E0000}"/>
    <cellStyle name="Percent 2 6 4" xfId="9242" xr:uid="{00000000-0005-0000-0000-0000A44E0000}"/>
    <cellStyle name="Percent 2 6 4 2" xfId="9243" xr:uid="{00000000-0005-0000-0000-0000A54E0000}"/>
    <cellStyle name="Percent 2 6 4 3" xfId="9244" xr:uid="{00000000-0005-0000-0000-0000A64E0000}"/>
    <cellStyle name="Percent 2 6 4 4" xfId="9245" xr:uid="{00000000-0005-0000-0000-0000A74E0000}"/>
    <cellStyle name="Percent 2 6 5" xfId="9246" xr:uid="{00000000-0005-0000-0000-0000A84E0000}"/>
    <cellStyle name="Percent 2 6 5 2" xfId="9247" xr:uid="{00000000-0005-0000-0000-0000A94E0000}"/>
    <cellStyle name="Percent 2 6 5 3" xfId="9248" xr:uid="{00000000-0005-0000-0000-0000AA4E0000}"/>
    <cellStyle name="Percent 2 6 5 4" xfId="9249" xr:uid="{00000000-0005-0000-0000-0000AB4E0000}"/>
    <cellStyle name="Percent 2 6 6" xfId="9250" xr:uid="{00000000-0005-0000-0000-0000AC4E0000}"/>
    <cellStyle name="Percent 2 6 7" xfId="9251" xr:uid="{00000000-0005-0000-0000-0000AD4E0000}"/>
    <cellStyle name="Percent 2 6 8" xfId="9252" xr:uid="{00000000-0005-0000-0000-0000AE4E0000}"/>
    <cellStyle name="Percent 2 7" xfId="1734" xr:uid="{00000000-0005-0000-0000-0000AF4E0000}"/>
    <cellStyle name="Percent 2 7 2" xfId="16078" xr:uid="{00000000-0005-0000-0000-0000B04E0000}"/>
    <cellStyle name="Percent 2 7 2 2" xfId="16079" xr:uid="{00000000-0005-0000-0000-0000B14E0000}"/>
    <cellStyle name="Percent 2 7 2 2 2" xfId="22835" xr:uid="{00000000-0005-0000-0000-0000B24E0000}"/>
    <cellStyle name="Percent 2 7 2 3" xfId="16080" xr:uid="{00000000-0005-0000-0000-0000B34E0000}"/>
    <cellStyle name="Percent 2 7 2 4" xfId="16081" xr:uid="{00000000-0005-0000-0000-0000B44E0000}"/>
    <cellStyle name="Percent 2 7 3" xfId="16082" xr:uid="{00000000-0005-0000-0000-0000B54E0000}"/>
    <cellStyle name="Percent 2 7 4" xfId="16083" xr:uid="{00000000-0005-0000-0000-0000B64E0000}"/>
    <cellStyle name="Percent 2 8" xfId="9253" xr:uid="{00000000-0005-0000-0000-0000B74E0000}"/>
    <cellStyle name="Percent 2 8 2" xfId="16084" xr:uid="{00000000-0005-0000-0000-0000B84E0000}"/>
    <cellStyle name="Percent 2 8 3" xfId="16085" xr:uid="{00000000-0005-0000-0000-0000B94E0000}"/>
    <cellStyle name="Percent 2 8 4" xfId="16086" xr:uid="{00000000-0005-0000-0000-0000BA4E0000}"/>
    <cellStyle name="Percent 2 8 5" xfId="22836" xr:uid="{00000000-0005-0000-0000-0000BB4E0000}"/>
    <cellStyle name="Percent 2 8 6" xfId="22837" xr:uid="{00000000-0005-0000-0000-0000BC4E0000}"/>
    <cellStyle name="Percent 2 8 7" xfId="22838" xr:uid="{00000000-0005-0000-0000-0000BD4E0000}"/>
    <cellStyle name="Percent 2 9" xfId="16087" xr:uid="{00000000-0005-0000-0000-0000BE4E0000}"/>
    <cellStyle name="Percent 20" xfId="9254" xr:uid="{00000000-0005-0000-0000-0000BF4E0000}"/>
    <cellStyle name="Percent 21" xfId="9255" xr:uid="{00000000-0005-0000-0000-0000C04E0000}"/>
    <cellStyle name="Percent 21 2" xfId="22839" xr:uid="{00000000-0005-0000-0000-0000C14E0000}"/>
    <cellStyle name="Percent 22" xfId="9256" xr:uid="{00000000-0005-0000-0000-0000C24E0000}"/>
    <cellStyle name="Percent 22 2" xfId="10681" xr:uid="{00000000-0005-0000-0000-0000C34E0000}"/>
    <cellStyle name="Percent 22 2 2" xfId="22840" xr:uid="{00000000-0005-0000-0000-0000C44E0000}"/>
    <cellStyle name="Percent 23" xfId="9257" xr:uid="{00000000-0005-0000-0000-0000C54E0000}"/>
    <cellStyle name="Percent 24" xfId="9258" xr:uid="{00000000-0005-0000-0000-0000C64E0000}"/>
    <cellStyle name="Percent 25" xfId="9259" xr:uid="{00000000-0005-0000-0000-0000C74E0000}"/>
    <cellStyle name="Percent 26" xfId="9260" xr:uid="{00000000-0005-0000-0000-0000C84E0000}"/>
    <cellStyle name="Percent 27" xfId="9261" xr:uid="{00000000-0005-0000-0000-0000C94E0000}"/>
    <cellStyle name="Percent 28" xfId="9262" xr:uid="{00000000-0005-0000-0000-0000CA4E0000}"/>
    <cellStyle name="Percent 29" xfId="9263" xr:uid="{00000000-0005-0000-0000-0000CB4E0000}"/>
    <cellStyle name="Percent 3" xfId="1735" xr:uid="{00000000-0005-0000-0000-0000CC4E0000}"/>
    <cellStyle name="Percent 3 10" xfId="16088" xr:uid="{00000000-0005-0000-0000-0000CD4E0000}"/>
    <cellStyle name="Percent 3 11" xfId="16089" xr:uid="{00000000-0005-0000-0000-0000CE4E0000}"/>
    <cellStyle name="Percent 3 12" xfId="16090" xr:uid="{00000000-0005-0000-0000-0000CF4E0000}"/>
    <cellStyle name="Percent 3 13" xfId="22841" xr:uid="{00000000-0005-0000-0000-0000D04E0000}"/>
    <cellStyle name="Percent 3 14" xfId="22842" xr:uid="{00000000-0005-0000-0000-0000D14E0000}"/>
    <cellStyle name="Percent 3 15" xfId="22843" xr:uid="{00000000-0005-0000-0000-0000D24E0000}"/>
    <cellStyle name="Percent 3 16" xfId="22844" xr:uid="{00000000-0005-0000-0000-0000D34E0000}"/>
    <cellStyle name="Percent 3 17" xfId="22845" xr:uid="{00000000-0005-0000-0000-0000D44E0000}"/>
    <cellStyle name="Percent 3 18" xfId="22846" xr:uid="{00000000-0005-0000-0000-0000D54E0000}"/>
    <cellStyle name="Percent 3 19" xfId="22847" xr:uid="{00000000-0005-0000-0000-0000D64E0000}"/>
    <cellStyle name="Percent 3 2" xfId="1736" xr:uid="{00000000-0005-0000-0000-0000D74E0000}"/>
    <cellStyle name="Percent 3 2 10" xfId="16091" xr:uid="{00000000-0005-0000-0000-0000D84E0000}"/>
    <cellStyle name="Percent 3 2 2" xfId="1737" xr:uid="{00000000-0005-0000-0000-0000D94E0000}"/>
    <cellStyle name="Percent 3 2 2 2" xfId="9264" xr:uid="{00000000-0005-0000-0000-0000DA4E0000}"/>
    <cellStyle name="Percent 3 2 2 2 2" xfId="9265" xr:uid="{00000000-0005-0000-0000-0000DB4E0000}"/>
    <cellStyle name="Percent 3 2 2 2 2 2" xfId="16092" xr:uid="{00000000-0005-0000-0000-0000DC4E0000}"/>
    <cellStyle name="Percent 3 2 2 2 3" xfId="9266" xr:uid="{00000000-0005-0000-0000-0000DD4E0000}"/>
    <cellStyle name="Percent 3 2 2 2 3 2" xfId="16093" xr:uid="{00000000-0005-0000-0000-0000DE4E0000}"/>
    <cellStyle name="Percent 3 2 2 2 4" xfId="9267" xr:uid="{00000000-0005-0000-0000-0000DF4E0000}"/>
    <cellStyle name="Percent 3 2 2 2 4 2" xfId="16094" xr:uid="{00000000-0005-0000-0000-0000E04E0000}"/>
    <cellStyle name="Percent 3 2 2 2 5" xfId="10333" xr:uid="{00000000-0005-0000-0000-0000E14E0000}"/>
    <cellStyle name="Percent 3 2 2 2 5 2" xfId="22848" xr:uid="{00000000-0005-0000-0000-0000E24E0000}"/>
    <cellStyle name="Percent 3 2 2 2 6" xfId="16095" xr:uid="{00000000-0005-0000-0000-0000E34E0000}"/>
    <cellStyle name="Percent 3 2 2 2 7" xfId="22849" xr:uid="{00000000-0005-0000-0000-0000E44E0000}"/>
    <cellStyle name="Percent 3 2 2 2 8" xfId="22850" xr:uid="{00000000-0005-0000-0000-0000E54E0000}"/>
    <cellStyle name="Percent 3 2 2 3" xfId="10334" xr:uid="{00000000-0005-0000-0000-0000E64E0000}"/>
    <cellStyle name="Percent 3 2 2 3 2" xfId="22851" xr:uid="{00000000-0005-0000-0000-0000E74E0000}"/>
    <cellStyle name="Percent 3 2 2 3 3" xfId="22852" xr:uid="{00000000-0005-0000-0000-0000E84E0000}"/>
    <cellStyle name="Percent 3 2 2 3 4" xfId="22853" xr:uid="{00000000-0005-0000-0000-0000E94E0000}"/>
    <cellStyle name="Percent 3 2 2 4" xfId="10335" xr:uid="{00000000-0005-0000-0000-0000EA4E0000}"/>
    <cellStyle name="Percent 3 2 2 4 2" xfId="22854" xr:uid="{00000000-0005-0000-0000-0000EB4E0000}"/>
    <cellStyle name="Percent 3 2 2 5" xfId="10336" xr:uid="{00000000-0005-0000-0000-0000EC4E0000}"/>
    <cellStyle name="Percent 3 2 2 5 2" xfId="22855" xr:uid="{00000000-0005-0000-0000-0000ED4E0000}"/>
    <cellStyle name="Percent 3 2 2 6" xfId="22856" xr:uid="{00000000-0005-0000-0000-0000EE4E0000}"/>
    <cellStyle name="Percent 3 2 2 7" xfId="22857" xr:uid="{00000000-0005-0000-0000-0000EF4E0000}"/>
    <cellStyle name="Percent 3 2 2 8" xfId="22858" xr:uid="{00000000-0005-0000-0000-0000F04E0000}"/>
    <cellStyle name="Percent 3 2 3" xfId="1738" xr:uid="{00000000-0005-0000-0000-0000F14E0000}"/>
    <cellStyle name="Percent 3 2 3 2" xfId="16096" xr:uid="{00000000-0005-0000-0000-0000F24E0000}"/>
    <cellStyle name="Percent 3 2 3 2 2" xfId="16097" xr:uid="{00000000-0005-0000-0000-0000F34E0000}"/>
    <cellStyle name="Percent 3 2 3 2 3" xfId="16098" xr:uid="{00000000-0005-0000-0000-0000F44E0000}"/>
    <cellStyle name="Percent 3 2 3 2 4" xfId="16099" xr:uid="{00000000-0005-0000-0000-0000F54E0000}"/>
    <cellStyle name="Percent 3 2 3 3" xfId="16100" xr:uid="{00000000-0005-0000-0000-0000F64E0000}"/>
    <cellStyle name="Percent 3 2 3 4" xfId="16101" xr:uid="{00000000-0005-0000-0000-0000F74E0000}"/>
    <cellStyle name="Percent 3 2 4" xfId="1739" xr:uid="{00000000-0005-0000-0000-0000F84E0000}"/>
    <cellStyle name="Percent 3 2 4 2" xfId="16102" xr:uid="{00000000-0005-0000-0000-0000F94E0000}"/>
    <cellStyle name="Percent 3 2 4 3" xfId="22859" xr:uid="{00000000-0005-0000-0000-0000FA4E0000}"/>
    <cellStyle name="Percent 3 2 4 4" xfId="22860" xr:uid="{00000000-0005-0000-0000-0000FB4E0000}"/>
    <cellStyle name="Percent 3 2 5" xfId="1740" xr:uid="{00000000-0005-0000-0000-0000FC4E0000}"/>
    <cellStyle name="Percent 3 2 5 2" xfId="16103" xr:uid="{00000000-0005-0000-0000-0000FD4E0000}"/>
    <cellStyle name="Percent 3 2 5 3" xfId="16104" xr:uid="{00000000-0005-0000-0000-0000FE4E0000}"/>
    <cellStyle name="Percent 3 2 5 4" xfId="16105" xr:uid="{00000000-0005-0000-0000-0000FF4E0000}"/>
    <cellStyle name="Percent 3 2 5 5" xfId="22861" xr:uid="{00000000-0005-0000-0000-0000004F0000}"/>
    <cellStyle name="Percent 3 2 5 6" xfId="22862" xr:uid="{00000000-0005-0000-0000-0000014F0000}"/>
    <cellStyle name="Percent 3 2 5 7" xfId="22863" xr:uid="{00000000-0005-0000-0000-0000024F0000}"/>
    <cellStyle name="Percent 3 2 6" xfId="10337" xr:uid="{00000000-0005-0000-0000-0000034F0000}"/>
    <cellStyle name="Percent 3 2 6 2" xfId="22864" xr:uid="{00000000-0005-0000-0000-0000044F0000}"/>
    <cellStyle name="Percent 3 2 7" xfId="10338" xr:uid="{00000000-0005-0000-0000-0000054F0000}"/>
    <cellStyle name="Percent 3 2 7 2" xfId="22865" xr:uid="{00000000-0005-0000-0000-0000064F0000}"/>
    <cellStyle name="Percent 3 2 8" xfId="16106" xr:uid="{00000000-0005-0000-0000-0000074F0000}"/>
    <cellStyle name="Percent 3 2 9" xfId="16107" xr:uid="{00000000-0005-0000-0000-0000084F0000}"/>
    <cellStyle name="Percent 3 3" xfId="1741" xr:uid="{00000000-0005-0000-0000-0000094F0000}"/>
    <cellStyle name="Percent 3 3 2" xfId="10339" xr:uid="{00000000-0005-0000-0000-00000A4F0000}"/>
    <cellStyle name="Percent 3 3 2 2" xfId="10340" xr:uid="{00000000-0005-0000-0000-00000B4F0000}"/>
    <cellStyle name="Percent 3 3 2 2 2" xfId="22866" xr:uid="{00000000-0005-0000-0000-00000C4F0000}"/>
    <cellStyle name="Percent 3 3 2 3" xfId="10341" xr:uid="{00000000-0005-0000-0000-00000D4F0000}"/>
    <cellStyle name="Percent 3 3 2 3 2" xfId="22867" xr:uid="{00000000-0005-0000-0000-00000E4F0000}"/>
    <cellStyle name="Percent 3 3 2 4" xfId="10342" xr:uid="{00000000-0005-0000-0000-00000F4F0000}"/>
    <cellStyle name="Percent 3 3 2 4 2" xfId="22868" xr:uid="{00000000-0005-0000-0000-0000104F0000}"/>
    <cellStyle name="Percent 3 3 2 5" xfId="10343" xr:uid="{00000000-0005-0000-0000-0000114F0000}"/>
    <cellStyle name="Percent 3 3 2 5 2" xfId="22869" xr:uid="{00000000-0005-0000-0000-0000124F0000}"/>
    <cellStyle name="Percent 3 3 2 6" xfId="22870" xr:uid="{00000000-0005-0000-0000-0000134F0000}"/>
    <cellStyle name="Percent 3 3 3" xfId="10344" xr:uid="{00000000-0005-0000-0000-0000144F0000}"/>
    <cellStyle name="Percent 3 3 3 2" xfId="22871" xr:uid="{00000000-0005-0000-0000-0000154F0000}"/>
    <cellStyle name="Percent 3 3 4" xfId="10345" xr:uid="{00000000-0005-0000-0000-0000164F0000}"/>
    <cellStyle name="Percent 3 3 4 2" xfId="22872" xr:uid="{00000000-0005-0000-0000-0000174F0000}"/>
    <cellStyle name="Percent 3 3 5" xfId="10346" xr:uid="{00000000-0005-0000-0000-0000184F0000}"/>
    <cellStyle name="Percent 3 3 5 2" xfId="22873" xr:uid="{00000000-0005-0000-0000-0000194F0000}"/>
    <cellStyle name="Percent 3 3 6" xfId="16108" xr:uid="{00000000-0005-0000-0000-00001A4F0000}"/>
    <cellStyle name="Percent 3 3 7" xfId="22874" xr:uid="{00000000-0005-0000-0000-00001B4F0000}"/>
    <cellStyle name="Percent 3 3 8" xfId="22875" xr:uid="{00000000-0005-0000-0000-00001C4F0000}"/>
    <cellStyle name="Percent 3 4" xfId="1742" xr:uid="{00000000-0005-0000-0000-00001D4F0000}"/>
    <cellStyle name="Percent 3 4 10" xfId="22876" xr:uid="{00000000-0005-0000-0000-00001E4F0000}"/>
    <cellStyle name="Percent 3 4 11" xfId="22877" xr:uid="{00000000-0005-0000-0000-00001F4F0000}"/>
    <cellStyle name="Percent 3 4 12" xfId="22878" xr:uid="{00000000-0005-0000-0000-0000204F0000}"/>
    <cellStyle name="Percent 3 4 13" xfId="22879" xr:uid="{00000000-0005-0000-0000-0000214F0000}"/>
    <cellStyle name="Percent 3 4 14" xfId="22880" xr:uid="{00000000-0005-0000-0000-0000224F0000}"/>
    <cellStyle name="Percent 3 4 15" xfId="22881" xr:uid="{00000000-0005-0000-0000-0000234F0000}"/>
    <cellStyle name="Percent 3 4 16" xfId="22882" xr:uid="{00000000-0005-0000-0000-0000244F0000}"/>
    <cellStyle name="Percent 3 4 17" xfId="22883" xr:uid="{00000000-0005-0000-0000-0000254F0000}"/>
    <cellStyle name="Percent 3 4 2" xfId="1743" xr:uid="{00000000-0005-0000-0000-0000264F0000}"/>
    <cellStyle name="Percent 3 4 2 10" xfId="22884" xr:uid="{00000000-0005-0000-0000-0000274F0000}"/>
    <cellStyle name="Percent 3 4 2 11" xfId="22885" xr:uid="{00000000-0005-0000-0000-0000284F0000}"/>
    <cellStyle name="Percent 3 4 2 12" xfId="22886" xr:uid="{00000000-0005-0000-0000-0000294F0000}"/>
    <cellStyle name="Percent 3 4 2 13" xfId="22887" xr:uid="{00000000-0005-0000-0000-00002A4F0000}"/>
    <cellStyle name="Percent 3 4 2 14" xfId="22888" xr:uid="{00000000-0005-0000-0000-00002B4F0000}"/>
    <cellStyle name="Percent 3 4 2 15" xfId="22889" xr:uid="{00000000-0005-0000-0000-00002C4F0000}"/>
    <cellStyle name="Percent 3 4 2 2" xfId="16109" xr:uid="{00000000-0005-0000-0000-00002D4F0000}"/>
    <cellStyle name="Percent 3 4 2 3" xfId="16110" xr:uid="{00000000-0005-0000-0000-00002E4F0000}"/>
    <cellStyle name="Percent 3 4 2 4" xfId="16111" xr:uid="{00000000-0005-0000-0000-00002F4F0000}"/>
    <cellStyle name="Percent 3 4 2 5" xfId="22890" xr:uid="{00000000-0005-0000-0000-0000304F0000}"/>
    <cellStyle name="Percent 3 4 2 6" xfId="22891" xr:uid="{00000000-0005-0000-0000-0000314F0000}"/>
    <cellStyle name="Percent 3 4 2 7" xfId="22892" xr:uid="{00000000-0005-0000-0000-0000324F0000}"/>
    <cellStyle name="Percent 3 4 2 8" xfId="22893" xr:uid="{00000000-0005-0000-0000-0000334F0000}"/>
    <cellStyle name="Percent 3 4 2 9" xfId="22894" xr:uid="{00000000-0005-0000-0000-0000344F0000}"/>
    <cellStyle name="Percent 3 4 3" xfId="1744" xr:uid="{00000000-0005-0000-0000-0000354F0000}"/>
    <cellStyle name="Percent 3 4 3 10" xfId="22895" xr:uid="{00000000-0005-0000-0000-0000364F0000}"/>
    <cellStyle name="Percent 3 4 3 11" xfId="22896" xr:uid="{00000000-0005-0000-0000-0000374F0000}"/>
    <cellStyle name="Percent 3 4 3 12" xfId="22897" xr:uid="{00000000-0005-0000-0000-0000384F0000}"/>
    <cellStyle name="Percent 3 4 3 13" xfId="22898" xr:uid="{00000000-0005-0000-0000-0000394F0000}"/>
    <cellStyle name="Percent 3 4 3 14" xfId="22899" xr:uid="{00000000-0005-0000-0000-00003A4F0000}"/>
    <cellStyle name="Percent 3 4 3 15" xfId="22900" xr:uid="{00000000-0005-0000-0000-00003B4F0000}"/>
    <cellStyle name="Percent 3 4 3 2" xfId="22901" xr:uid="{00000000-0005-0000-0000-00003C4F0000}"/>
    <cellStyle name="Percent 3 4 3 3" xfId="22902" xr:uid="{00000000-0005-0000-0000-00003D4F0000}"/>
    <cellStyle name="Percent 3 4 3 4" xfId="22903" xr:uid="{00000000-0005-0000-0000-00003E4F0000}"/>
    <cellStyle name="Percent 3 4 3 5" xfId="22904" xr:uid="{00000000-0005-0000-0000-00003F4F0000}"/>
    <cellStyle name="Percent 3 4 3 6" xfId="22905" xr:uid="{00000000-0005-0000-0000-0000404F0000}"/>
    <cellStyle name="Percent 3 4 3 7" xfId="22906" xr:uid="{00000000-0005-0000-0000-0000414F0000}"/>
    <cellStyle name="Percent 3 4 3 8" xfId="22907" xr:uid="{00000000-0005-0000-0000-0000424F0000}"/>
    <cellStyle name="Percent 3 4 3 9" xfId="22908" xr:uid="{00000000-0005-0000-0000-0000434F0000}"/>
    <cellStyle name="Percent 3 4 4" xfId="16112" xr:uid="{00000000-0005-0000-0000-0000444F0000}"/>
    <cellStyle name="Percent 3 4 5" xfId="22909" xr:uid="{00000000-0005-0000-0000-0000454F0000}"/>
    <cellStyle name="Percent 3 4 6" xfId="22910" xr:uid="{00000000-0005-0000-0000-0000464F0000}"/>
    <cellStyle name="Percent 3 4 7" xfId="22911" xr:uid="{00000000-0005-0000-0000-0000474F0000}"/>
    <cellStyle name="Percent 3 4 8" xfId="22912" xr:uid="{00000000-0005-0000-0000-0000484F0000}"/>
    <cellStyle name="Percent 3 4 9" xfId="22913" xr:uid="{00000000-0005-0000-0000-0000494F0000}"/>
    <cellStyle name="Percent 3 5" xfId="1745" xr:uid="{00000000-0005-0000-0000-00004A4F0000}"/>
    <cellStyle name="Percent 3 5 2" xfId="22914" xr:uid="{00000000-0005-0000-0000-00004B4F0000}"/>
    <cellStyle name="Percent 3 6" xfId="1746" xr:uid="{00000000-0005-0000-0000-00004C4F0000}"/>
    <cellStyle name="Percent 3 7" xfId="9268" xr:uid="{00000000-0005-0000-0000-00004D4F0000}"/>
    <cellStyle name="Percent 3 8" xfId="9269" xr:uid="{00000000-0005-0000-0000-00004E4F0000}"/>
    <cellStyle name="Percent 3 9" xfId="9270" xr:uid="{00000000-0005-0000-0000-00004F4F0000}"/>
    <cellStyle name="Percent 30" xfId="9271" xr:uid="{00000000-0005-0000-0000-0000504F0000}"/>
    <cellStyle name="Percent 31" xfId="9272" xr:uid="{00000000-0005-0000-0000-0000514F0000}"/>
    <cellStyle name="Percent 32" xfId="9273" xr:uid="{00000000-0005-0000-0000-0000524F0000}"/>
    <cellStyle name="Percent 33" xfId="9274" xr:uid="{00000000-0005-0000-0000-0000534F0000}"/>
    <cellStyle name="Percent 34" xfId="9275" xr:uid="{00000000-0005-0000-0000-0000544F0000}"/>
    <cellStyle name="Percent 35" xfId="9276" xr:uid="{00000000-0005-0000-0000-0000554F0000}"/>
    <cellStyle name="Percent 36" xfId="9277" xr:uid="{00000000-0005-0000-0000-0000564F0000}"/>
    <cellStyle name="Percent 37" xfId="9278" xr:uid="{00000000-0005-0000-0000-0000574F0000}"/>
    <cellStyle name="Percent 38" xfId="9279" xr:uid="{00000000-0005-0000-0000-0000584F0000}"/>
    <cellStyle name="Percent 39" xfId="9280" xr:uid="{00000000-0005-0000-0000-0000594F0000}"/>
    <cellStyle name="Percent 39 2" xfId="9281" xr:uid="{00000000-0005-0000-0000-00005A4F0000}"/>
    <cellStyle name="Percent 4" xfId="1747" xr:uid="{00000000-0005-0000-0000-00005B4F0000}"/>
    <cellStyle name="Percent 4 10" xfId="16113" xr:uid="{00000000-0005-0000-0000-00005C4F0000}"/>
    <cellStyle name="Percent 4 11" xfId="16114" xr:uid="{00000000-0005-0000-0000-00005D4F0000}"/>
    <cellStyle name="Percent 4 12" xfId="22915" xr:uid="{00000000-0005-0000-0000-00005E4F0000}"/>
    <cellStyle name="Percent 4 13" xfId="22916" xr:uid="{00000000-0005-0000-0000-00005F4F0000}"/>
    <cellStyle name="Percent 4 14" xfId="22917" xr:uid="{00000000-0005-0000-0000-0000604F0000}"/>
    <cellStyle name="Percent 4 2" xfId="1748" xr:uid="{00000000-0005-0000-0000-0000614F0000}"/>
    <cellStyle name="Percent 4 2 10" xfId="9282" xr:uid="{00000000-0005-0000-0000-0000624F0000}"/>
    <cellStyle name="Percent 4 2 11" xfId="9283" xr:uid="{00000000-0005-0000-0000-0000634F0000}"/>
    <cellStyle name="Percent 4 2 12" xfId="9284" xr:uid="{00000000-0005-0000-0000-0000644F0000}"/>
    <cellStyle name="Percent 4 2 13" xfId="22918" xr:uid="{00000000-0005-0000-0000-0000654F0000}"/>
    <cellStyle name="Percent 4 2 2" xfId="9285" xr:uid="{00000000-0005-0000-0000-0000664F0000}"/>
    <cellStyle name="Percent 4 2 2 2" xfId="9286" xr:uid="{00000000-0005-0000-0000-0000674F0000}"/>
    <cellStyle name="Percent 4 2 2 2 2" xfId="9287" xr:uid="{00000000-0005-0000-0000-0000684F0000}"/>
    <cellStyle name="Percent 4 2 2 2 2 2" xfId="9288" xr:uid="{00000000-0005-0000-0000-0000694F0000}"/>
    <cellStyle name="Percent 4 2 2 2 2 3" xfId="9289" xr:uid="{00000000-0005-0000-0000-00006A4F0000}"/>
    <cellStyle name="Percent 4 2 2 2 3" xfId="9290" xr:uid="{00000000-0005-0000-0000-00006B4F0000}"/>
    <cellStyle name="Percent 4 2 2 2 3 2" xfId="9291" xr:uid="{00000000-0005-0000-0000-00006C4F0000}"/>
    <cellStyle name="Percent 4 2 2 2 3 3" xfId="9292" xr:uid="{00000000-0005-0000-0000-00006D4F0000}"/>
    <cellStyle name="Percent 4 2 2 2 4" xfId="9293" xr:uid="{00000000-0005-0000-0000-00006E4F0000}"/>
    <cellStyle name="Percent 4 2 2 2 4 2" xfId="9294" xr:uid="{00000000-0005-0000-0000-00006F4F0000}"/>
    <cellStyle name="Percent 4 2 2 2 4 3" xfId="9295" xr:uid="{00000000-0005-0000-0000-0000704F0000}"/>
    <cellStyle name="Percent 4 2 2 2 5" xfId="9296" xr:uid="{00000000-0005-0000-0000-0000714F0000}"/>
    <cellStyle name="Percent 4 2 2 2 6" xfId="9297" xr:uid="{00000000-0005-0000-0000-0000724F0000}"/>
    <cellStyle name="Percent 4 2 2 2 7" xfId="9298" xr:uid="{00000000-0005-0000-0000-0000734F0000}"/>
    <cellStyle name="Percent 4 2 2 3" xfId="9299" xr:uid="{00000000-0005-0000-0000-0000744F0000}"/>
    <cellStyle name="Percent 4 2 2 3 2" xfId="9300" xr:uid="{00000000-0005-0000-0000-0000754F0000}"/>
    <cellStyle name="Percent 4 2 2 3 3" xfId="9301" xr:uid="{00000000-0005-0000-0000-0000764F0000}"/>
    <cellStyle name="Percent 4 2 2 4" xfId="9302" xr:uid="{00000000-0005-0000-0000-0000774F0000}"/>
    <cellStyle name="Percent 4 2 2 4 2" xfId="9303" xr:uid="{00000000-0005-0000-0000-0000784F0000}"/>
    <cellStyle name="Percent 4 2 2 4 3" xfId="9304" xr:uid="{00000000-0005-0000-0000-0000794F0000}"/>
    <cellStyle name="Percent 4 2 2 5" xfId="9305" xr:uid="{00000000-0005-0000-0000-00007A4F0000}"/>
    <cellStyle name="Percent 4 2 2 5 2" xfId="9306" xr:uid="{00000000-0005-0000-0000-00007B4F0000}"/>
    <cellStyle name="Percent 4 2 2 5 3" xfId="9307" xr:uid="{00000000-0005-0000-0000-00007C4F0000}"/>
    <cellStyle name="Percent 4 2 2 6" xfId="9308" xr:uid="{00000000-0005-0000-0000-00007D4F0000}"/>
    <cellStyle name="Percent 4 2 2 7" xfId="9309" xr:uid="{00000000-0005-0000-0000-00007E4F0000}"/>
    <cellStyle name="Percent 4 2 2 8" xfId="9310" xr:uid="{00000000-0005-0000-0000-00007F4F0000}"/>
    <cellStyle name="Percent 4 2 2 9" xfId="22919" xr:uid="{00000000-0005-0000-0000-0000804F0000}"/>
    <cellStyle name="Percent 4 2 3" xfId="9311" xr:uid="{00000000-0005-0000-0000-0000814F0000}"/>
    <cellStyle name="Percent 4 2 3 2" xfId="22920" xr:uid="{00000000-0005-0000-0000-0000824F0000}"/>
    <cellStyle name="Percent 4 2 3 3" xfId="22921" xr:uid="{00000000-0005-0000-0000-0000834F0000}"/>
    <cellStyle name="Percent 4 2 3 4" xfId="22922" xr:uid="{00000000-0005-0000-0000-0000844F0000}"/>
    <cellStyle name="Percent 4 2 4" xfId="9312" xr:uid="{00000000-0005-0000-0000-0000854F0000}"/>
    <cellStyle name="Percent 4 2 4 2" xfId="9313" xr:uid="{00000000-0005-0000-0000-0000864F0000}"/>
    <cellStyle name="Percent 4 2 4 2 2" xfId="9314" xr:uid="{00000000-0005-0000-0000-0000874F0000}"/>
    <cellStyle name="Percent 4 2 4 2 2 2" xfId="9315" xr:uid="{00000000-0005-0000-0000-0000884F0000}"/>
    <cellStyle name="Percent 4 2 4 2 2 3" xfId="9316" xr:uid="{00000000-0005-0000-0000-0000894F0000}"/>
    <cellStyle name="Percent 4 2 4 2 3" xfId="9317" xr:uid="{00000000-0005-0000-0000-00008A4F0000}"/>
    <cellStyle name="Percent 4 2 4 2 3 2" xfId="9318" xr:uid="{00000000-0005-0000-0000-00008B4F0000}"/>
    <cellStyle name="Percent 4 2 4 2 3 3" xfId="9319" xr:uid="{00000000-0005-0000-0000-00008C4F0000}"/>
    <cellStyle name="Percent 4 2 4 2 4" xfId="9320" xr:uid="{00000000-0005-0000-0000-00008D4F0000}"/>
    <cellStyle name="Percent 4 2 4 2 4 2" xfId="9321" xr:uid="{00000000-0005-0000-0000-00008E4F0000}"/>
    <cellStyle name="Percent 4 2 4 2 4 3" xfId="9322" xr:uid="{00000000-0005-0000-0000-00008F4F0000}"/>
    <cellStyle name="Percent 4 2 4 2 5" xfId="9323" xr:uid="{00000000-0005-0000-0000-0000904F0000}"/>
    <cellStyle name="Percent 4 2 4 2 6" xfId="9324" xr:uid="{00000000-0005-0000-0000-0000914F0000}"/>
    <cellStyle name="Percent 4 2 4 2 7" xfId="9325" xr:uid="{00000000-0005-0000-0000-0000924F0000}"/>
    <cellStyle name="Percent 4 2 4 3" xfId="9326" xr:uid="{00000000-0005-0000-0000-0000934F0000}"/>
    <cellStyle name="Percent 4 2 4 3 2" xfId="9327" xr:uid="{00000000-0005-0000-0000-0000944F0000}"/>
    <cellStyle name="Percent 4 2 4 3 3" xfId="9328" xr:uid="{00000000-0005-0000-0000-0000954F0000}"/>
    <cellStyle name="Percent 4 2 4 4" xfId="9329" xr:uid="{00000000-0005-0000-0000-0000964F0000}"/>
    <cellStyle name="Percent 4 2 4 4 2" xfId="9330" xr:uid="{00000000-0005-0000-0000-0000974F0000}"/>
    <cellStyle name="Percent 4 2 4 4 3" xfId="9331" xr:uid="{00000000-0005-0000-0000-0000984F0000}"/>
    <cellStyle name="Percent 4 2 4 5" xfId="9332" xr:uid="{00000000-0005-0000-0000-0000994F0000}"/>
    <cellStyle name="Percent 4 2 4 5 2" xfId="9333" xr:uid="{00000000-0005-0000-0000-00009A4F0000}"/>
    <cellStyle name="Percent 4 2 4 5 3" xfId="9334" xr:uid="{00000000-0005-0000-0000-00009B4F0000}"/>
    <cellStyle name="Percent 4 2 4 6" xfId="9335" xr:uid="{00000000-0005-0000-0000-00009C4F0000}"/>
    <cellStyle name="Percent 4 2 4 7" xfId="9336" xr:uid="{00000000-0005-0000-0000-00009D4F0000}"/>
    <cellStyle name="Percent 4 2 4 8" xfId="9337" xr:uid="{00000000-0005-0000-0000-00009E4F0000}"/>
    <cellStyle name="Percent 4 2 5" xfId="9338" xr:uid="{00000000-0005-0000-0000-00009F4F0000}"/>
    <cellStyle name="Percent 4 2 5 2" xfId="9339" xr:uid="{00000000-0005-0000-0000-0000A04F0000}"/>
    <cellStyle name="Percent 4 2 5 2 2" xfId="9340" xr:uid="{00000000-0005-0000-0000-0000A14F0000}"/>
    <cellStyle name="Percent 4 2 5 2 3" xfId="9341" xr:uid="{00000000-0005-0000-0000-0000A24F0000}"/>
    <cellStyle name="Percent 4 2 5 3" xfId="9342" xr:uid="{00000000-0005-0000-0000-0000A34F0000}"/>
    <cellStyle name="Percent 4 2 5 3 2" xfId="9343" xr:uid="{00000000-0005-0000-0000-0000A44F0000}"/>
    <cellStyle name="Percent 4 2 5 3 3" xfId="9344" xr:uid="{00000000-0005-0000-0000-0000A54F0000}"/>
    <cellStyle name="Percent 4 2 5 4" xfId="9345" xr:uid="{00000000-0005-0000-0000-0000A64F0000}"/>
    <cellStyle name="Percent 4 2 5 4 2" xfId="9346" xr:uid="{00000000-0005-0000-0000-0000A74F0000}"/>
    <cellStyle name="Percent 4 2 5 4 3" xfId="9347" xr:uid="{00000000-0005-0000-0000-0000A84F0000}"/>
    <cellStyle name="Percent 4 2 5 5" xfId="9348" xr:uid="{00000000-0005-0000-0000-0000A94F0000}"/>
    <cellStyle name="Percent 4 2 5 6" xfId="9349" xr:uid="{00000000-0005-0000-0000-0000AA4F0000}"/>
    <cellStyle name="Percent 4 2 5 7" xfId="9350" xr:uid="{00000000-0005-0000-0000-0000AB4F0000}"/>
    <cellStyle name="Percent 4 2 6" xfId="9351" xr:uid="{00000000-0005-0000-0000-0000AC4F0000}"/>
    <cellStyle name="Percent 4 2 6 2" xfId="9352" xr:uid="{00000000-0005-0000-0000-0000AD4F0000}"/>
    <cellStyle name="Percent 4 2 6 3" xfId="9353" xr:uid="{00000000-0005-0000-0000-0000AE4F0000}"/>
    <cellStyle name="Percent 4 2 7" xfId="9354" xr:uid="{00000000-0005-0000-0000-0000AF4F0000}"/>
    <cellStyle name="Percent 4 2 7 2" xfId="9355" xr:uid="{00000000-0005-0000-0000-0000B04F0000}"/>
    <cellStyle name="Percent 4 2 7 3" xfId="9356" xr:uid="{00000000-0005-0000-0000-0000B14F0000}"/>
    <cellStyle name="Percent 4 2 8" xfId="9357" xr:uid="{00000000-0005-0000-0000-0000B24F0000}"/>
    <cellStyle name="Percent 4 2 8 2" xfId="9358" xr:uid="{00000000-0005-0000-0000-0000B34F0000}"/>
    <cellStyle name="Percent 4 2 8 3" xfId="9359" xr:uid="{00000000-0005-0000-0000-0000B44F0000}"/>
    <cellStyle name="Percent 4 2 9" xfId="9360" xr:uid="{00000000-0005-0000-0000-0000B54F0000}"/>
    <cellStyle name="Percent 4 2 9 2" xfId="9361" xr:uid="{00000000-0005-0000-0000-0000B64F0000}"/>
    <cellStyle name="Percent 4 2 9 3" xfId="9362" xr:uid="{00000000-0005-0000-0000-0000B74F0000}"/>
    <cellStyle name="Percent 4 3" xfId="1749" xr:uid="{00000000-0005-0000-0000-0000B84F0000}"/>
    <cellStyle name="Percent 4 3 10" xfId="9363" xr:uid="{00000000-0005-0000-0000-0000B94F0000}"/>
    <cellStyle name="Percent 4 3 11" xfId="22923" xr:uid="{00000000-0005-0000-0000-0000BA4F0000}"/>
    <cellStyle name="Percent 4 3 2" xfId="9364" xr:uid="{00000000-0005-0000-0000-0000BB4F0000}"/>
    <cellStyle name="Percent 4 3 2 2" xfId="9365" xr:uid="{00000000-0005-0000-0000-0000BC4F0000}"/>
    <cellStyle name="Percent 4 3 2 2 2" xfId="9366" xr:uid="{00000000-0005-0000-0000-0000BD4F0000}"/>
    <cellStyle name="Percent 4 3 2 2 2 2" xfId="9367" xr:uid="{00000000-0005-0000-0000-0000BE4F0000}"/>
    <cellStyle name="Percent 4 3 2 2 2 3" xfId="9368" xr:uid="{00000000-0005-0000-0000-0000BF4F0000}"/>
    <cellStyle name="Percent 4 3 2 2 3" xfId="9369" xr:uid="{00000000-0005-0000-0000-0000C04F0000}"/>
    <cellStyle name="Percent 4 3 2 2 3 2" xfId="9370" xr:uid="{00000000-0005-0000-0000-0000C14F0000}"/>
    <cellStyle name="Percent 4 3 2 2 3 3" xfId="9371" xr:uid="{00000000-0005-0000-0000-0000C24F0000}"/>
    <cellStyle name="Percent 4 3 2 2 4" xfId="9372" xr:uid="{00000000-0005-0000-0000-0000C34F0000}"/>
    <cellStyle name="Percent 4 3 2 2 4 2" xfId="9373" xr:uid="{00000000-0005-0000-0000-0000C44F0000}"/>
    <cellStyle name="Percent 4 3 2 2 4 3" xfId="9374" xr:uid="{00000000-0005-0000-0000-0000C54F0000}"/>
    <cellStyle name="Percent 4 3 2 2 5" xfId="9375" xr:uid="{00000000-0005-0000-0000-0000C64F0000}"/>
    <cellStyle name="Percent 4 3 2 2 6" xfId="9376" xr:uid="{00000000-0005-0000-0000-0000C74F0000}"/>
    <cellStyle name="Percent 4 3 2 2 7" xfId="9377" xr:uid="{00000000-0005-0000-0000-0000C84F0000}"/>
    <cellStyle name="Percent 4 3 2 3" xfId="9378" xr:uid="{00000000-0005-0000-0000-0000C94F0000}"/>
    <cellStyle name="Percent 4 3 2 3 2" xfId="9379" xr:uid="{00000000-0005-0000-0000-0000CA4F0000}"/>
    <cellStyle name="Percent 4 3 2 3 3" xfId="9380" xr:uid="{00000000-0005-0000-0000-0000CB4F0000}"/>
    <cellStyle name="Percent 4 3 2 4" xfId="9381" xr:uid="{00000000-0005-0000-0000-0000CC4F0000}"/>
    <cellStyle name="Percent 4 3 2 4 2" xfId="9382" xr:uid="{00000000-0005-0000-0000-0000CD4F0000}"/>
    <cellStyle name="Percent 4 3 2 4 3" xfId="9383" xr:uid="{00000000-0005-0000-0000-0000CE4F0000}"/>
    <cellStyle name="Percent 4 3 2 5" xfId="9384" xr:uid="{00000000-0005-0000-0000-0000CF4F0000}"/>
    <cellStyle name="Percent 4 3 2 5 2" xfId="9385" xr:uid="{00000000-0005-0000-0000-0000D04F0000}"/>
    <cellStyle name="Percent 4 3 2 5 3" xfId="9386" xr:uid="{00000000-0005-0000-0000-0000D14F0000}"/>
    <cellStyle name="Percent 4 3 2 6" xfId="9387" xr:uid="{00000000-0005-0000-0000-0000D24F0000}"/>
    <cellStyle name="Percent 4 3 2 7" xfId="9388" xr:uid="{00000000-0005-0000-0000-0000D34F0000}"/>
    <cellStyle name="Percent 4 3 2 8" xfId="9389" xr:uid="{00000000-0005-0000-0000-0000D44F0000}"/>
    <cellStyle name="Percent 4 3 3" xfId="9390" xr:uid="{00000000-0005-0000-0000-0000D54F0000}"/>
    <cellStyle name="Percent 4 3 3 2" xfId="9391" xr:uid="{00000000-0005-0000-0000-0000D64F0000}"/>
    <cellStyle name="Percent 4 3 3 2 2" xfId="9392" xr:uid="{00000000-0005-0000-0000-0000D74F0000}"/>
    <cellStyle name="Percent 4 3 3 2 3" xfId="9393" xr:uid="{00000000-0005-0000-0000-0000D84F0000}"/>
    <cellStyle name="Percent 4 3 3 3" xfId="9394" xr:uid="{00000000-0005-0000-0000-0000D94F0000}"/>
    <cellStyle name="Percent 4 3 3 3 2" xfId="9395" xr:uid="{00000000-0005-0000-0000-0000DA4F0000}"/>
    <cellStyle name="Percent 4 3 3 3 3" xfId="9396" xr:uid="{00000000-0005-0000-0000-0000DB4F0000}"/>
    <cellStyle name="Percent 4 3 3 4" xfId="9397" xr:uid="{00000000-0005-0000-0000-0000DC4F0000}"/>
    <cellStyle name="Percent 4 3 3 4 2" xfId="9398" xr:uid="{00000000-0005-0000-0000-0000DD4F0000}"/>
    <cellStyle name="Percent 4 3 3 4 3" xfId="9399" xr:uid="{00000000-0005-0000-0000-0000DE4F0000}"/>
    <cellStyle name="Percent 4 3 3 5" xfId="9400" xr:uid="{00000000-0005-0000-0000-0000DF4F0000}"/>
    <cellStyle name="Percent 4 3 3 6" xfId="9401" xr:uid="{00000000-0005-0000-0000-0000E04F0000}"/>
    <cellStyle name="Percent 4 3 3 7" xfId="9402" xr:uid="{00000000-0005-0000-0000-0000E14F0000}"/>
    <cellStyle name="Percent 4 3 4" xfId="9403" xr:uid="{00000000-0005-0000-0000-0000E24F0000}"/>
    <cellStyle name="Percent 4 3 4 2" xfId="9404" xr:uid="{00000000-0005-0000-0000-0000E34F0000}"/>
    <cellStyle name="Percent 4 3 4 3" xfId="9405" xr:uid="{00000000-0005-0000-0000-0000E44F0000}"/>
    <cellStyle name="Percent 4 3 5" xfId="9406" xr:uid="{00000000-0005-0000-0000-0000E54F0000}"/>
    <cellStyle name="Percent 4 3 5 2" xfId="9407" xr:uid="{00000000-0005-0000-0000-0000E64F0000}"/>
    <cellStyle name="Percent 4 3 5 3" xfId="9408" xr:uid="{00000000-0005-0000-0000-0000E74F0000}"/>
    <cellStyle name="Percent 4 3 6" xfId="9409" xr:uid="{00000000-0005-0000-0000-0000E84F0000}"/>
    <cellStyle name="Percent 4 3 6 2" xfId="9410" xr:uid="{00000000-0005-0000-0000-0000E94F0000}"/>
    <cellStyle name="Percent 4 3 6 3" xfId="9411" xr:uid="{00000000-0005-0000-0000-0000EA4F0000}"/>
    <cellStyle name="Percent 4 3 7" xfId="9412" xr:uid="{00000000-0005-0000-0000-0000EB4F0000}"/>
    <cellStyle name="Percent 4 3 7 2" xfId="9413" xr:uid="{00000000-0005-0000-0000-0000EC4F0000}"/>
    <cellStyle name="Percent 4 3 7 3" xfId="9414" xr:uid="{00000000-0005-0000-0000-0000ED4F0000}"/>
    <cellStyle name="Percent 4 3 8" xfId="9415" xr:uid="{00000000-0005-0000-0000-0000EE4F0000}"/>
    <cellStyle name="Percent 4 3 9" xfId="9416" xr:uid="{00000000-0005-0000-0000-0000EF4F0000}"/>
    <cellStyle name="Percent 4 4" xfId="1750" xr:uid="{00000000-0005-0000-0000-0000F04F0000}"/>
    <cellStyle name="Percent 4 4 10" xfId="22924" xr:uid="{00000000-0005-0000-0000-0000F14F0000}"/>
    <cellStyle name="Percent 4 4 2" xfId="10347" xr:uid="{00000000-0005-0000-0000-0000F24F0000}"/>
    <cellStyle name="Percent 4 4 2 2" xfId="16115" xr:uid="{00000000-0005-0000-0000-0000F34F0000}"/>
    <cellStyle name="Percent 4 4 2 3" xfId="16116" xr:uid="{00000000-0005-0000-0000-0000F44F0000}"/>
    <cellStyle name="Percent 4 4 2 4" xfId="16117" xr:uid="{00000000-0005-0000-0000-0000F54F0000}"/>
    <cellStyle name="Percent 4 4 2 5" xfId="22925" xr:uid="{00000000-0005-0000-0000-0000F64F0000}"/>
    <cellStyle name="Percent 4 4 2 6" xfId="22926" xr:uid="{00000000-0005-0000-0000-0000F74F0000}"/>
    <cellStyle name="Percent 4 4 2 7" xfId="22927" xr:uid="{00000000-0005-0000-0000-0000F84F0000}"/>
    <cellStyle name="Percent 4 4 3" xfId="10348" xr:uid="{00000000-0005-0000-0000-0000F94F0000}"/>
    <cellStyle name="Percent 4 4 3 2" xfId="22928" xr:uid="{00000000-0005-0000-0000-0000FA4F0000}"/>
    <cellStyle name="Percent 4 4 3 3" xfId="22929" xr:uid="{00000000-0005-0000-0000-0000FB4F0000}"/>
    <cellStyle name="Percent 4 4 3 4" xfId="22930" xr:uid="{00000000-0005-0000-0000-0000FC4F0000}"/>
    <cellStyle name="Percent 4 4 4" xfId="10349" xr:uid="{00000000-0005-0000-0000-0000FD4F0000}"/>
    <cellStyle name="Percent 4 4 4 2" xfId="22931" xr:uid="{00000000-0005-0000-0000-0000FE4F0000}"/>
    <cellStyle name="Percent 4 4 4 3" xfId="22932" xr:uid="{00000000-0005-0000-0000-0000FF4F0000}"/>
    <cellStyle name="Percent 4 4 4 4" xfId="22933" xr:uid="{00000000-0005-0000-0000-000000500000}"/>
    <cellStyle name="Percent 4 4 5" xfId="10350" xr:uid="{00000000-0005-0000-0000-000001500000}"/>
    <cellStyle name="Percent 4 4 5 2" xfId="22934" xr:uid="{00000000-0005-0000-0000-000002500000}"/>
    <cellStyle name="Percent 4 4 6" xfId="16118" xr:uid="{00000000-0005-0000-0000-000003500000}"/>
    <cellStyle name="Percent 4 4 7" xfId="22935" xr:uid="{00000000-0005-0000-0000-000004500000}"/>
    <cellStyle name="Percent 4 4 8" xfId="22936" xr:uid="{00000000-0005-0000-0000-000005500000}"/>
    <cellStyle name="Percent 4 4 9" xfId="22937" xr:uid="{00000000-0005-0000-0000-000006500000}"/>
    <cellStyle name="Percent 4 5" xfId="10351" xr:uid="{00000000-0005-0000-0000-000007500000}"/>
    <cellStyle name="Percent 4 5 2" xfId="16119" xr:uid="{00000000-0005-0000-0000-000008500000}"/>
    <cellStyle name="Percent 4 5 3" xfId="16120" xr:uid="{00000000-0005-0000-0000-000009500000}"/>
    <cellStyle name="Percent 4 5 4" xfId="16121" xr:uid="{00000000-0005-0000-0000-00000A500000}"/>
    <cellStyle name="Percent 4 6" xfId="10352" xr:uid="{00000000-0005-0000-0000-00000B500000}"/>
    <cellStyle name="Percent 4 6 2" xfId="22938" xr:uid="{00000000-0005-0000-0000-00000C500000}"/>
    <cellStyle name="Percent 4 6 3" xfId="22939" xr:uid="{00000000-0005-0000-0000-00000D500000}"/>
    <cellStyle name="Percent 4 7" xfId="10353" xr:uid="{00000000-0005-0000-0000-00000E500000}"/>
    <cellStyle name="Percent 4 7 2" xfId="22940" xr:uid="{00000000-0005-0000-0000-00000F500000}"/>
    <cellStyle name="Percent 4 7 3" xfId="22941" xr:uid="{00000000-0005-0000-0000-000010500000}"/>
    <cellStyle name="Percent 4 8" xfId="16122" xr:uid="{00000000-0005-0000-0000-000011500000}"/>
    <cellStyle name="Percent 4 9" xfId="16123" xr:uid="{00000000-0005-0000-0000-000012500000}"/>
    <cellStyle name="Percent 40" xfId="9417" xr:uid="{00000000-0005-0000-0000-000013500000}"/>
    <cellStyle name="Percent 40 2" xfId="22942" xr:uid="{00000000-0005-0000-0000-000014500000}"/>
    <cellStyle name="Percent 40 2 2" xfId="22943" xr:uid="{00000000-0005-0000-0000-000015500000}"/>
    <cellStyle name="Percent 41" xfId="9418" xr:uid="{00000000-0005-0000-0000-000016500000}"/>
    <cellStyle name="Percent 42" xfId="10354" xr:uid="{00000000-0005-0000-0000-000017500000}"/>
    <cellStyle name="Percent 43" xfId="16124" xr:uid="{00000000-0005-0000-0000-000018500000}"/>
    <cellStyle name="Percent 44" xfId="17657" xr:uid="{00000000-0005-0000-0000-000019500000}"/>
    <cellStyle name="Percent 45" xfId="22944" xr:uid="{00000000-0005-0000-0000-00001A500000}"/>
    <cellStyle name="Percent 46" xfId="22945" xr:uid="{00000000-0005-0000-0000-00001B500000}"/>
    <cellStyle name="Percent 5" xfId="1751" xr:uid="{00000000-0005-0000-0000-00001C500000}"/>
    <cellStyle name="Percent 5 10" xfId="16125" xr:uid="{00000000-0005-0000-0000-00001D500000}"/>
    <cellStyle name="Percent 5 11" xfId="16126" xr:uid="{00000000-0005-0000-0000-00001E500000}"/>
    <cellStyle name="Percent 5 12" xfId="22946" xr:uid="{00000000-0005-0000-0000-00001F500000}"/>
    <cellStyle name="Percent 5 13" xfId="22947" xr:uid="{00000000-0005-0000-0000-000020500000}"/>
    <cellStyle name="Percent 5 2" xfId="1752" xr:uid="{00000000-0005-0000-0000-000021500000}"/>
    <cellStyle name="Percent 5 2 10" xfId="9419" xr:uid="{00000000-0005-0000-0000-000022500000}"/>
    <cellStyle name="Percent 5 2 11" xfId="9420" xr:uid="{00000000-0005-0000-0000-000023500000}"/>
    <cellStyle name="Percent 5 2 2" xfId="1753" xr:uid="{00000000-0005-0000-0000-000024500000}"/>
    <cellStyle name="Percent 5 2 2 2" xfId="9421" xr:uid="{00000000-0005-0000-0000-000025500000}"/>
    <cellStyle name="Percent 5 2 2 2 2" xfId="9422" xr:uid="{00000000-0005-0000-0000-000026500000}"/>
    <cellStyle name="Percent 5 2 2 2 2 2" xfId="9423" xr:uid="{00000000-0005-0000-0000-000027500000}"/>
    <cellStyle name="Percent 5 2 2 2 2 3" xfId="9424" xr:uid="{00000000-0005-0000-0000-000028500000}"/>
    <cellStyle name="Percent 5 2 2 2 3" xfId="9425" xr:uid="{00000000-0005-0000-0000-000029500000}"/>
    <cellStyle name="Percent 5 2 2 2 3 2" xfId="9426" xr:uid="{00000000-0005-0000-0000-00002A500000}"/>
    <cellStyle name="Percent 5 2 2 2 3 3" xfId="9427" xr:uid="{00000000-0005-0000-0000-00002B500000}"/>
    <cellStyle name="Percent 5 2 2 2 4" xfId="9428" xr:uid="{00000000-0005-0000-0000-00002C500000}"/>
    <cellStyle name="Percent 5 2 2 2 4 2" xfId="9429" xr:uid="{00000000-0005-0000-0000-00002D500000}"/>
    <cellStyle name="Percent 5 2 2 2 4 3" xfId="9430" xr:uid="{00000000-0005-0000-0000-00002E500000}"/>
    <cellStyle name="Percent 5 2 2 2 5" xfId="9431" xr:uid="{00000000-0005-0000-0000-00002F500000}"/>
    <cellStyle name="Percent 5 2 2 2 6" xfId="9432" xr:uid="{00000000-0005-0000-0000-000030500000}"/>
    <cellStyle name="Percent 5 2 2 2 7" xfId="9433" xr:uid="{00000000-0005-0000-0000-000031500000}"/>
    <cellStyle name="Percent 5 2 2 2 8" xfId="16127" xr:uid="{00000000-0005-0000-0000-000032500000}"/>
    <cellStyle name="Percent 5 2 2 3" xfId="9434" xr:uid="{00000000-0005-0000-0000-000033500000}"/>
    <cellStyle name="Percent 5 2 2 3 2" xfId="9435" xr:uid="{00000000-0005-0000-0000-000034500000}"/>
    <cellStyle name="Percent 5 2 2 3 3" xfId="9436" xr:uid="{00000000-0005-0000-0000-000035500000}"/>
    <cellStyle name="Percent 5 2 2 3 4" xfId="16128" xr:uid="{00000000-0005-0000-0000-000036500000}"/>
    <cellStyle name="Percent 5 2 2 4" xfId="9437" xr:uid="{00000000-0005-0000-0000-000037500000}"/>
    <cellStyle name="Percent 5 2 2 4 2" xfId="9438" xr:uid="{00000000-0005-0000-0000-000038500000}"/>
    <cellStyle name="Percent 5 2 2 4 3" xfId="9439" xr:uid="{00000000-0005-0000-0000-000039500000}"/>
    <cellStyle name="Percent 5 2 2 4 4" xfId="16129" xr:uid="{00000000-0005-0000-0000-00003A500000}"/>
    <cellStyle name="Percent 5 2 2 5" xfId="9440" xr:uid="{00000000-0005-0000-0000-00003B500000}"/>
    <cellStyle name="Percent 5 2 2 5 2" xfId="9441" xr:uid="{00000000-0005-0000-0000-00003C500000}"/>
    <cellStyle name="Percent 5 2 2 5 3" xfId="9442" xr:uid="{00000000-0005-0000-0000-00003D500000}"/>
    <cellStyle name="Percent 5 2 2 5 4" xfId="16130" xr:uid="{00000000-0005-0000-0000-00003E500000}"/>
    <cellStyle name="Percent 5 2 2 6" xfId="9443" xr:uid="{00000000-0005-0000-0000-00003F500000}"/>
    <cellStyle name="Percent 5 2 2 7" xfId="9444" xr:uid="{00000000-0005-0000-0000-000040500000}"/>
    <cellStyle name="Percent 5 2 2 8" xfId="9445" xr:uid="{00000000-0005-0000-0000-000041500000}"/>
    <cellStyle name="Percent 5 2 2 9" xfId="16131" xr:uid="{00000000-0005-0000-0000-000042500000}"/>
    <cellStyle name="Percent 5 2 3" xfId="1754" xr:uid="{00000000-0005-0000-0000-000043500000}"/>
    <cellStyle name="Percent 5 2 3 2" xfId="9446" xr:uid="{00000000-0005-0000-0000-000044500000}"/>
    <cellStyle name="Percent 5 2 3 2 2" xfId="16132" xr:uid="{00000000-0005-0000-0000-000045500000}"/>
    <cellStyle name="Percent 5 2 3 2 3" xfId="16133" xr:uid="{00000000-0005-0000-0000-000046500000}"/>
    <cellStyle name="Percent 5 2 3 2 4" xfId="16134" xr:uid="{00000000-0005-0000-0000-000047500000}"/>
    <cellStyle name="Percent 5 2 3 3" xfId="9447" xr:uid="{00000000-0005-0000-0000-000048500000}"/>
    <cellStyle name="Percent 5 2 3 4" xfId="9448" xr:uid="{00000000-0005-0000-0000-000049500000}"/>
    <cellStyle name="Percent 5 2 3 5" xfId="16135" xr:uid="{00000000-0005-0000-0000-00004A500000}"/>
    <cellStyle name="Percent 5 2 3 6" xfId="22948" xr:uid="{00000000-0005-0000-0000-00004B500000}"/>
    <cellStyle name="Percent 5 2 3 7" xfId="22949" xr:uid="{00000000-0005-0000-0000-00004C500000}"/>
    <cellStyle name="Percent 5 2 4" xfId="9449" xr:uid="{00000000-0005-0000-0000-00004D500000}"/>
    <cellStyle name="Percent 5 2 4 2" xfId="9450" xr:uid="{00000000-0005-0000-0000-00004E500000}"/>
    <cellStyle name="Percent 5 2 4 2 2" xfId="9451" xr:uid="{00000000-0005-0000-0000-00004F500000}"/>
    <cellStyle name="Percent 5 2 4 2 3" xfId="9452" xr:uid="{00000000-0005-0000-0000-000050500000}"/>
    <cellStyle name="Percent 5 2 4 3" xfId="9453" xr:uid="{00000000-0005-0000-0000-000051500000}"/>
    <cellStyle name="Percent 5 2 4 3 2" xfId="9454" xr:uid="{00000000-0005-0000-0000-000052500000}"/>
    <cellStyle name="Percent 5 2 4 3 3" xfId="9455" xr:uid="{00000000-0005-0000-0000-000053500000}"/>
    <cellStyle name="Percent 5 2 4 4" xfId="9456" xr:uid="{00000000-0005-0000-0000-000054500000}"/>
    <cellStyle name="Percent 5 2 4 4 2" xfId="9457" xr:uid="{00000000-0005-0000-0000-000055500000}"/>
    <cellStyle name="Percent 5 2 4 4 3" xfId="9458" xr:uid="{00000000-0005-0000-0000-000056500000}"/>
    <cellStyle name="Percent 5 2 4 5" xfId="9459" xr:uid="{00000000-0005-0000-0000-000057500000}"/>
    <cellStyle name="Percent 5 2 4 6" xfId="9460" xr:uid="{00000000-0005-0000-0000-000058500000}"/>
    <cellStyle name="Percent 5 2 4 7" xfId="9461" xr:uid="{00000000-0005-0000-0000-000059500000}"/>
    <cellStyle name="Percent 5 2 4 8" xfId="16136" xr:uid="{00000000-0005-0000-0000-00005A500000}"/>
    <cellStyle name="Percent 5 2 5" xfId="9462" xr:uid="{00000000-0005-0000-0000-00005B500000}"/>
    <cellStyle name="Percent 5 2 5 2" xfId="9463" xr:uid="{00000000-0005-0000-0000-00005C500000}"/>
    <cellStyle name="Percent 5 2 5 3" xfId="9464" xr:uid="{00000000-0005-0000-0000-00005D500000}"/>
    <cellStyle name="Percent 5 2 5 4" xfId="16137" xr:uid="{00000000-0005-0000-0000-00005E500000}"/>
    <cellStyle name="Percent 5 2 6" xfId="9465" xr:uid="{00000000-0005-0000-0000-00005F500000}"/>
    <cellStyle name="Percent 5 2 6 2" xfId="9466" xr:uid="{00000000-0005-0000-0000-000060500000}"/>
    <cellStyle name="Percent 5 2 6 3" xfId="9467" xr:uid="{00000000-0005-0000-0000-000061500000}"/>
    <cellStyle name="Percent 5 2 7" xfId="9468" xr:uid="{00000000-0005-0000-0000-000062500000}"/>
    <cellStyle name="Percent 5 2 7 2" xfId="9469" xr:uid="{00000000-0005-0000-0000-000063500000}"/>
    <cellStyle name="Percent 5 2 7 3" xfId="9470" xr:uid="{00000000-0005-0000-0000-000064500000}"/>
    <cellStyle name="Percent 5 2 8" xfId="9471" xr:uid="{00000000-0005-0000-0000-000065500000}"/>
    <cellStyle name="Percent 5 2 8 2" xfId="9472" xr:uid="{00000000-0005-0000-0000-000066500000}"/>
    <cellStyle name="Percent 5 2 8 3" xfId="9473" xr:uid="{00000000-0005-0000-0000-000067500000}"/>
    <cellStyle name="Percent 5 2 9" xfId="9474" xr:uid="{00000000-0005-0000-0000-000068500000}"/>
    <cellStyle name="Percent 5 3" xfId="1755" xr:uid="{00000000-0005-0000-0000-000069500000}"/>
    <cellStyle name="Percent 5 3 10" xfId="9475" xr:uid="{00000000-0005-0000-0000-00006A500000}"/>
    <cellStyle name="Percent 5 3 11" xfId="22950" xr:uid="{00000000-0005-0000-0000-00006B500000}"/>
    <cellStyle name="Percent 5 3 2" xfId="1756" xr:uid="{00000000-0005-0000-0000-00006C500000}"/>
    <cellStyle name="Percent 5 3 2 2" xfId="9476" xr:uid="{00000000-0005-0000-0000-00006D500000}"/>
    <cellStyle name="Percent 5 3 2 2 2" xfId="9477" xr:uid="{00000000-0005-0000-0000-00006E500000}"/>
    <cellStyle name="Percent 5 3 2 2 2 2" xfId="9478" xr:uid="{00000000-0005-0000-0000-00006F500000}"/>
    <cellStyle name="Percent 5 3 2 2 2 3" xfId="9479" xr:uid="{00000000-0005-0000-0000-000070500000}"/>
    <cellStyle name="Percent 5 3 2 2 3" xfId="9480" xr:uid="{00000000-0005-0000-0000-000071500000}"/>
    <cellStyle name="Percent 5 3 2 2 3 2" xfId="9481" xr:uid="{00000000-0005-0000-0000-000072500000}"/>
    <cellStyle name="Percent 5 3 2 2 3 3" xfId="9482" xr:uid="{00000000-0005-0000-0000-000073500000}"/>
    <cellStyle name="Percent 5 3 2 2 4" xfId="9483" xr:uid="{00000000-0005-0000-0000-000074500000}"/>
    <cellStyle name="Percent 5 3 2 2 4 2" xfId="9484" xr:uid="{00000000-0005-0000-0000-000075500000}"/>
    <cellStyle name="Percent 5 3 2 2 4 3" xfId="9485" xr:uid="{00000000-0005-0000-0000-000076500000}"/>
    <cellStyle name="Percent 5 3 2 2 5" xfId="9486" xr:uid="{00000000-0005-0000-0000-000077500000}"/>
    <cellStyle name="Percent 5 3 2 2 6" xfId="9487" xr:uid="{00000000-0005-0000-0000-000078500000}"/>
    <cellStyle name="Percent 5 3 2 2 7" xfId="9488" xr:uid="{00000000-0005-0000-0000-000079500000}"/>
    <cellStyle name="Percent 5 3 2 3" xfId="9489" xr:uid="{00000000-0005-0000-0000-00007A500000}"/>
    <cellStyle name="Percent 5 3 2 3 2" xfId="9490" xr:uid="{00000000-0005-0000-0000-00007B500000}"/>
    <cellStyle name="Percent 5 3 2 3 3" xfId="9491" xr:uid="{00000000-0005-0000-0000-00007C500000}"/>
    <cellStyle name="Percent 5 3 2 3 4" xfId="22951" xr:uid="{00000000-0005-0000-0000-00007D500000}"/>
    <cellStyle name="Percent 5 3 2 4" xfId="9492" xr:uid="{00000000-0005-0000-0000-00007E500000}"/>
    <cellStyle name="Percent 5 3 2 4 2" xfId="9493" xr:uid="{00000000-0005-0000-0000-00007F500000}"/>
    <cellStyle name="Percent 5 3 2 4 3" xfId="9494" xr:uid="{00000000-0005-0000-0000-000080500000}"/>
    <cellStyle name="Percent 5 3 2 4 4" xfId="22952" xr:uid="{00000000-0005-0000-0000-000081500000}"/>
    <cellStyle name="Percent 5 3 2 5" xfId="9495" xr:uid="{00000000-0005-0000-0000-000082500000}"/>
    <cellStyle name="Percent 5 3 2 5 2" xfId="9496" xr:uid="{00000000-0005-0000-0000-000083500000}"/>
    <cellStyle name="Percent 5 3 2 5 3" xfId="9497" xr:uid="{00000000-0005-0000-0000-000084500000}"/>
    <cellStyle name="Percent 5 3 2 6" xfId="9498" xr:uid="{00000000-0005-0000-0000-000085500000}"/>
    <cellStyle name="Percent 5 3 2 7" xfId="9499" xr:uid="{00000000-0005-0000-0000-000086500000}"/>
    <cellStyle name="Percent 5 3 2 8" xfId="9500" xr:uid="{00000000-0005-0000-0000-000087500000}"/>
    <cellStyle name="Percent 5 3 2 9" xfId="16138" xr:uid="{00000000-0005-0000-0000-000088500000}"/>
    <cellStyle name="Percent 5 3 3" xfId="9501" xr:uid="{00000000-0005-0000-0000-000089500000}"/>
    <cellStyle name="Percent 5 3 3 2" xfId="9502" xr:uid="{00000000-0005-0000-0000-00008A500000}"/>
    <cellStyle name="Percent 5 3 3 2 2" xfId="9503" xr:uid="{00000000-0005-0000-0000-00008B500000}"/>
    <cellStyle name="Percent 5 3 3 2 3" xfId="9504" xr:uid="{00000000-0005-0000-0000-00008C500000}"/>
    <cellStyle name="Percent 5 3 3 3" xfId="9505" xr:uid="{00000000-0005-0000-0000-00008D500000}"/>
    <cellStyle name="Percent 5 3 3 3 2" xfId="9506" xr:uid="{00000000-0005-0000-0000-00008E500000}"/>
    <cellStyle name="Percent 5 3 3 3 3" xfId="9507" xr:uid="{00000000-0005-0000-0000-00008F500000}"/>
    <cellStyle name="Percent 5 3 3 4" xfId="9508" xr:uid="{00000000-0005-0000-0000-000090500000}"/>
    <cellStyle name="Percent 5 3 3 4 2" xfId="9509" xr:uid="{00000000-0005-0000-0000-000091500000}"/>
    <cellStyle name="Percent 5 3 3 4 3" xfId="9510" xr:uid="{00000000-0005-0000-0000-000092500000}"/>
    <cellStyle name="Percent 5 3 3 5" xfId="9511" xr:uid="{00000000-0005-0000-0000-000093500000}"/>
    <cellStyle name="Percent 5 3 3 6" xfId="9512" xr:uid="{00000000-0005-0000-0000-000094500000}"/>
    <cellStyle name="Percent 5 3 3 7" xfId="9513" xr:uid="{00000000-0005-0000-0000-000095500000}"/>
    <cellStyle name="Percent 5 3 3 8" xfId="16139" xr:uid="{00000000-0005-0000-0000-000096500000}"/>
    <cellStyle name="Percent 5 3 4" xfId="9514" xr:uid="{00000000-0005-0000-0000-000097500000}"/>
    <cellStyle name="Percent 5 3 4 2" xfId="9515" xr:uid="{00000000-0005-0000-0000-000098500000}"/>
    <cellStyle name="Percent 5 3 4 3" xfId="9516" xr:uid="{00000000-0005-0000-0000-000099500000}"/>
    <cellStyle name="Percent 5 3 4 4" xfId="16140" xr:uid="{00000000-0005-0000-0000-00009A500000}"/>
    <cellStyle name="Percent 5 3 5" xfId="9517" xr:uid="{00000000-0005-0000-0000-00009B500000}"/>
    <cellStyle name="Percent 5 3 5 2" xfId="9518" xr:uid="{00000000-0005-0000-0000-00009C500000}"/>
    <cellStyle name="Percent 5 3 5 3" xfId="9519" xr:uid="{00000000-0005-0000-0000-00009D500000}"/>
    <cellStyle name="Percent 5 3 5 4" xfId="16141" xr:uid="{00000000-0005-0000-0000-00009E500000}"/>
    <cellStyle name="Percent 5 3 6" xfId="9520" xr:uid="{00000000-0005-0000-0000-00009F500000}"/>
    <cellStyle name="Percent 5 3 6 2" xfId="9521" xr:uid="{00000000-0005-0000-0000-0000A0500000}"/>
    <cellStyle name="Percent 5 3 6 3" xfId="9522" xr:uid="{00000000-0005-0000-0000-0000A1500000}"/>
    <cellStyle name="Percent 5 3 7" xfId="9523" xr:uid="{00000000-0005-0000-0000-0000A2500000}"/>
    <cellStyle name="Percent 5 3 7 2" xfId="9524" xr:uid="{00000000-0005-0000-0000-0000A3500000}"/>
    <cellStyle name="Percent 5 3 7 3" xfId="9525" xr:uid="{00000000-0005-0000-0000-0000A4500000}"/>
    <cellStyle name="Percent 5 3 8" xfId="9526" xr:uid="{00000000-0005-0000-0000-0000A5500000}"/>
    <cellStyle name="Percent 5 3 9" xfId="9527" xr:uid="{00000000-0005-0000-0000-0000A6500000}"/>
    <cellStyle name="Percent 5 4" xfId="1757" xr:uid="{00000000-0005-0000-0000-0000A7500000}"/>
    <cellStyle name="Percent 5 4 10" xfId="22953" xr:uid="{00000000-0005-0000-0000-0000A8500000}"/>
    <cellStyle name="Percent 5 4 2" xfId="16142" xr:uid="{00000000-0005-0000-0000-0000A9500000}"/>
    <cellStyle name="Percent 5 4 2 2" xfId="22954" xr:uid="{00000000-0005-0000-0000-0000AA500000}"/>
    <cellStyle name="Percent 5 4 2 3" xfId="22955" xr:uid="{00000000-0005-0000-0000-0000AB500000}"/>
    <cellStyle name="Percent 5 4 2 4" xfId="22956" xr:uid="{00000000-0005-0000-0000-0000AC500000}"/>
    <cellStyle name="Percent 5 4 3" xfId="22957" xr:uid="{00000000-0005-0000-0000-0000AD500000}"/>
    <cellStyle name="Percent 5 4 4" xfId="22958" xr:uid="{00000000-0005-0000-0000-0000AE500000}"/>
    <cellStyle name="Percent 5 4 5" xfId="22959" xr:uid="{00000000-0005-0000-0000-0000AF500000}"/>
    <cellStyle name="Percent 5 4 6" xfId="22960" xr:uid="{00000000-0005-0000-0000-0000B0500000}"/>
    <cellStyle name="Percent 5 4 7" xfId="22961" xr:uid="{00000000-0005-0000-0000-0000B1500000}"/>
    <cellStyle name="Percent 5 4 8" xfId="22962" xr:uid="{00000000-0005-0000-0000-0000B2500000}"/>
    <cellStyle name="Percent 5 4 9" xfId="22963" xr:uid="{00000000-0005-0000-0000-0000B3500000}"/>
    <cellStyle name="Percent 5 5" xfId="1758" xr:uid="{00000000-0005-0000-0000-0000B4500000}"/>
    <cellStyle name="Percent 5 5 2" xfId="22964" xr:uid="{00000000-0005-0000-0000-0000B5500000}"/>
    <cellStyle name="Percent 5 6" xfId="1759" xr:uid="{00000000-0005-0000-0000-0000B6500000}"/>
    <cellStyle name="Percent 5 6 2" xfId="16143" xr:uid="{00000000-0005-0000-0000-0000B7500000}"/>
    <cellStyle name="Percent 5 6 3" xfId="22965" xr:uid="{00000000-0005-0000-0000-0000B8500000}"/>
    <cellStyle name="Percent 5 6 4" xfId="22966" xr:uid="{00000000-0005-0000-0000-0000B9500000}"/>
    <cellStyle name="Percent 5 7" xfId="10355" xr:uid="{00000000-0005-0000-0000-0000BA500000}"/>
    <cellStyle name="Percent 5 7 2" xfId="22967" xr:uid="{00000000-0005-0000-0000-0000BB500000}"/>
    <cellStyle name="Percent 5 8" xfId="16144" xr:uid="{00000000-0005-0000-0000-0000BC500000}"/>
    <cellStyle name="Percent 5 9" xfId="16145" xr:uid="{00000000-0005-0000-0000-0000BD500000}"/>
    <cellStyle name="Percent 53" xfId="22968" xr:uid="{00000000-0005-0000-0000-0000BE500000}"/>
    <cellStyle name="Percent 54" xfId="22969" xr:uid="{00000000-0005-0000-0000-0000BF500000}"/>
    <cellStyle name="Percent 6" xfId="1760" xr:uid="{00000000-0005-0000-0000-0000C0500000}"/>
    <cellStyle name="Percent 6 2" xfId="1761" xr:uid="{00000000-0005-0000-0000-0000C1500000}"/>
    <cellStyle name="Percent 6 2 2" xfId="16146" xr:uid="{00000000-0005-0000-0000-0000C2500000}"/>
    <cellStyle name="Percent 6 2 2 2" xfId="16147" xr:uid="{00000000-0005-0000-0000-0000C3500000}"/>
    <cellStyle name="Percent 6 2 2 3" xfId="16148" xr:uid="{00000000-0005-0000-0000-0000C4500000}"/>
    <cellStyle name="Percent 6 2 2 4" xfId="16149" xr:uid="{00000000-0005-0000-0000-0000C5500000}"/>
    <cellStyle name="Percent 6 2 2 5" xfId="22970" xr:uid="{00000000-0005-0000-0000-0000C6500000}"/>
    <cellStyle name="Percent 6 2 2 6" xfId="22971" xr:uid="{00000000-0005-0000-0000-0000C7500000}"/>
    <cellStyle name="Percent 6 2 2 7" xfId="22972" xr:uid="{00000000-0005-0000-0000-0000C8500000}"/>
    <cellStyle name="Percent 6 2 3" xfId="16150" xr:uid="{00000000-0005-0000-0000-0000C9500000}"/>
    <cellStyle name="Percent 6 2 4" xfId="16151" xr:uid="{00000000-0005-0000-0000-0000CA500000}"/>
    <cellStyle name="Percent 6 2 5" xfId="16152" xr:uid="{00000000-0005-0000-0000-0000CB500000}"/>
    <cellStyle name="Percent 6 2 6" xfId="16153" xr:uid="{00000000-0005-0000-0000-0000CC500000}"/>
    <cellStyle name="Percent 6 2 7" xfId="16154" xr:uid="{00000000-0005-0000-0000-0000CD500000}"/>
    <cellStyle name="Percent 6 2 8" xfId="16155" xr:uid="{00000000-0005-0000-0000-0000CE500000}"/>
    <cellStyle name="Percent 6 2 9" xfId="16156" xr:uid="{00000000-0005-0000-0000-0000CF500000}"/>
    <cellStyle name="Percent 6 3" xfId="1762" xr:uid="{00000000-0005-0000-0000-0000D0500000}"/>
    <cellStyle name="Percent 6 3 2" xfId="16157" xr:uid="{00000000-0005-0000-0000-0000D1500000}"/>
    <cellStyle name="Percent 6 3 2 2" xfId="16158" xr:uid="{00000000-0005-0000-0000-0000D2500000}"/>
    <cellStyle name="Percent 6 3 2 3" xfId="16159" xr:uid="{00000000-0005-0000-0000-0000D3500000}"/>
    <cellStyle name="Percent 6 3 2 4" xfId="16160" xr:uid="{00000000-0005-0000-0000-0000D4500000}"/>
    <cellStyle name="Percent 6 3 3" xfId="16161" xr:uid="{00000000-0005-0000-0000-0000D5500000}"/>
    <cellStyle name="Percent 6 3 4" xfId="16162" xr:uid="{00000000-0005-0000-0000-0000D6500000}"/>
    <cellStyle name="Percent 6 4" xfId="16163" xr:uid="{00000000-0005-0000-0000-0000D7500000}"/>
    <cellStyle name="Percent 6 4 2" xfId="16164" xr:uid="{00000000-0005-0000-0000-0000D8500000}"/>
    <cellStyle name="Percent 6 4 3" xfId="16165" xr:uid="{00000000-0005-0000-0000-0000D9500000}"/>
    <cellStyle name="Percent 6 4 4" xfId="16166" xr:uid="{00000000-0005-0000-0000-0000DA500000}"/>
    <cellStyle name="Percent 6 5" xfId="16167" xr:uid="{00000000-0005-0000-0000-0000DB500000}"/>
    <cellStyle name="Percent 6 6" xfId="16168" xr:uid="{00000000-0005-0000-0000-0000DC500000}"/>
    <cellStyle name="Percent 6 7" xfId="16169" xr:uid="{00000000-0005-0000-0000-0000DD500000}"/>
    <cellStyle name="Percent 6 8" xfId="22973" xr:uid="{00000000-0005-0000-0000-0000DE500000}"/>
    <cellStyle name="Percent 6 9" xfId="22974" xr:uid="{00000000-0005-0000-0000-0000DF500000}"/>
    <cellStyle name="Percent 7" xfId="1763" xr:uid="{00000000-0005-0000-0000-0000E0500000}"/>
    <cellStyle name="Percent 7 2" xfId="1764" xr:uid="{00000000-0005-0000-0000-0000E1500000}"/>
    <cellStyle name="Percent 7 2 2" xfId="10356" xr:uid="{00000000-0005-0000-0000-0000E2500000}"/>
    <cellStyle name="Percent 7 2 2 2" xfId="10357" xr:uid="{00000000-0005-0000-0000-0000E3500000}"/>
    <cellStyle name="Percent 7 2 2 2 2" xfId="22975" xr:uid="{00000000-0005-0000-0000-0000E4500000}"/>
    <cellStyle name="Percent 7 2 2 3" xfId="10358" xr:uid="{00000000-0005-0000-0000-0000E5500000}"/>
    <cellStyle name="Percent 7 2 2 3 2" xfId="22976" xr:uid="{00000000-0005-0000-0000-0000E6500000}"/>
    <cellStyle name="Percent 7 2 2 4" xfId="10359" xr:uid="{00000000-0005-0000-0000-0000E7500000}"/>
    <cellStyle name="Percent 7 2 2 4 2" xfId="22977" xr:uid="{00000000-0005-0000-0000-0000E8500000}"/>
    <cellStyle name="Percent 7 2 2 5" xfId="10360" xr:uid="{00000000-0005-0000-0000-0000E9500000}"/>
    <cellStyle name="Percent 7 2 2 5 2" xfId="22978" xr:uid="{00000000-0005-0000-0000-0000EA500000}"/>
    <cellStyle name="Percent 7 2 2 6" xfId="22979" xr:uid="{00000000-0005-0000-0000-0000EB500000}"/>
    <cellStyle name="Percent 7 2 3" xfId="10361" xr:uid="{00000000-0005-0000-0000-0000EC500000}"/>
    <cellStyle name="Percent 7 2 3 2" xfId="22980" xr:uid="{00000000-0005-0000-0000-0000ED500000}"/>
    <cellStyle name="Percent 7 2 4" xfId="10362" xr:uid="{00000000-0005-0000-0000-0000EE500000}"/>
    <cellStyle name="Percent 7 2 4 2" xfId="22981" xr:uid="{00000000-0005-0000-0000-0000EF500000}"/>
    <cellStyle name="Percent 7 2 5" xfId="10363" xr:uid="{00000000-0005-0000-0000-0000F0500000}"/>
    <cellStyle name="Percent 7 2 5 2" xfId="22982" xr:uid="{00000000-0005-0000-0000-0000F1500000}"/>
    <cellStyle name="Percent 7 2 6" xfId="16170" xr:uid="{00000000-0005-0000-0000-0000F2500000}"/>
    <cellStyle name="Percent 7 3" xfId="10364" xr:uid="{00000000-0005-0000-0000-0000F3500000}"/>
    <cellStyle name="Percent 7 3 2" xfId="10365" xr:uid="{00000000-0005-0000-0000-0000F4500000}"/>
    <cellStyle name="Percent 7 3 2 2" xfId="16171" xr:uid="{00000000-0005-0000-0000-0000F5500000}"/>
    <cellStyle name="Percent 7 3 3" xfId="10366" xr:uid="{00000000-0005-0000-0000-0000F6500000}"/>
    <cellStyle name="Percent 7 3 3 2" xfId="22983" xr:uid="{00000000-0005-0000-0000-0000F7500000}"/>
    <cellStyle name="Percent 7 3 4" xfId="10367" xr:uid="{00000000-0005-0000-0000-0000F8500000}"/>
    <cellStyle name="Percent 7 3 4 2" xfId="22984" xr:uid="{00000000-0005-0000-0000-0000F9500000}"/>
    <cellStyle name="Percent 7 3 5" xfId="10368" xr:uid="{00000000-0005-0000-0000-0000FA500000}"/>
    <cellStyle name="Percent 7 3 5 2" xfId="22985" xr:uid="{00000000-0005-0000-0000-0000FB500000}"/>
    <cellStyle name="Percent 7 3 6" xfId="22986" xr:uid="{00000000-0005-0000-0000-0000FC500000}"/>
    <cellStyle name="Percent 7 4" xfId="10369" xr:uid="{00000000-0005-0000-0000-0000FD500000}"/>
    <cellStyle name="Percent 7 4 2" xfId="22987" xr:uid="{00000000-0005-0000-0000-0000FE500000}"/>
    <cellStyle name="Percent 7 5" xfId="10370" xr:uid="{00000000-0005-0000-0000-0000FF500000}"/>
    <cellStyle name="Percent 7 5 2" xfId="22988" xr:uid="{00000000-0005-0000-0000-000000510000}"/>
    <cellStyle name="Percent 7 6" xfId="10371" xr:uid="{00000000-0005-0000-0000-000001510000}"/>
    <cellStyle name="Percent 7 6 2" xfId="22989" xr:uid="{00000000-0005-0000-0000-000002510000}"/>
    <cellStyle name="Percent 7 7" xfId="16172" xr:uid="{00000000-0005-0000-0000-000003510000}"/>
    <cellStyle name="Percent 7 8" xfId="22990" xr:uid="{00000000-0005-0000-0000-000004510000}"/>
    <cellStyle name="Percent 8" xfId="1765" xr:uid="{00000000-0005-0000-0000-000005510000}"/>
    <cellStyle name="Percent 8 10" xfId="16173" xr:uid="{00000000-0005-0000-0000-000006510000}"/>
    <cellStyle name="Percent 8 11" xfId="16174" xr:uid="{00000000-0005-0000-0000-000007510000}"/>
    <cellStyle name="Percent 8 12" xfId="16175" xr:uid="{00000000-0005-0000-0000-000008510000}"/>
    <cellStyle name="Percent 8 13" xfId="16176" xr:uid="{00000000-0005-0000-0000-000009510000}"/>
    <cellStyle name="Percent 8 14" xfId="16177" xr:uid="{00000000-0005-0000-0000-00000A510000}"/>
    <cellStyle name="Percent 8 15" xfId="16178" xr:uid="{00000000-0005-0000-0000-00000B510000}"/>
    <cellStyle name="Percent 8 16" xfId="16179" xr:uid="{00000000-0005-0000-0000-00000C510000}"/>
    <cellStyle name="Percent 8 17" xfId="16180" xr:uid="{00000000-0005-0000-0000-00000D510000}"/>
    <cellStyle name="Percent 8 18" xfId="16181" xr:uid="{00000000-0005-0000-0000-00000E510000}"/>
    <cellStyle name="Percent 8 19" xfId="16182" xr:uid="{00000000-0005-0000-0000-00000F510000}"/>
    <cellStyle name="Percent 8 2" xfId="1766" xr:uid="{00000000-0005-0000-0000-000010510000}"/>
    <cellStyle name="Percent 8 2 2" xfId="10372" xr:uid="{00000000-0005-0000-0000-000011510000}"/>
    <cellStyle name="Percent 8 2 2 2" xfId="10373" xr:uid="{00000000-0005-0000-0000-000012510000}"/>
    <cellStyle name="Percent 8 2 2 2 2" xfId="22991" xr:uid="{00000000-0005-0000-0000-000013510000}"/>
    <cellStyle name="Percent 8 2 2 3" xfId="10374" xr:uid="{00000000-0005-0000-0000-000014510000}"/>
    <cellStyle name="Percent 8 2 2 3 2" xfId="22992" xr:uid="{00000000-0005-0000-0000-000015510000}"/>
    <cellStyle name="Percent 8 2 2 4" xfId="10375" xr:uid="{00000000-0005-0000-0000-000016510000}"/>
    <cellStyle name="Percent 8 2 2 4 2" xfId="22993" xr:uid="{00000000-0005-0000-0000-000017510000}"/>
    <cellStyle name="Percent 8 2 2 5" xfId="10376" xr:uid="{00000000-0005-0000-0000-000018510000}"/>
    <cellStyle name="Percent 8 2 2 5 2" xfId="22994" xr:uid="{00000000-0005-0000-0000-000019510000}"/>
    <cellStyle name="Percent 8 2 2 6" xfId="16183" xr:uid="{00000000-0005-0000-0000-00001A510000}"/>
    <cellStyle name="Percent 8 2 3" xfId="10377" xr:uid="{00000000-0005-0000-0000-00001B510000}"/>
    <cellStyle name="Percent 8 2 3 2" xfId="16184" xr:uid="{00000000-0005-0000-0000-00001C510000}"/>
    <cellStyle name="Percent 8 2 4" xfId="10378" xr:uid="{00000000-0005-0000-0000-00001D510000}"/>
    <cellStyle name="Percent 8 2 4 2" xfId="22995" xr:uid="{00000000-0005-0000-0000-00001E510000}"/>
    <cellStyle name="Percent 8 2 5" xfId="10379" xr:uid="{00000000-0005-0000-0000-00001F510000}"/>
    <cellStyle name="Percent 8 2 5 2" xfId="22996" xr:uid="{00000000-0005-0000-0000-000020510000}"/>
    <cellStyle name="Percent 8 2 6" xfId="16185" xr:uid="{00000000-0005-0000-0000-000021510000}"/>
    <cellStyle name="Percent 8 20" xfId="22997" xr:uid="{00000000-0005-0000-0000-000022510000}"/>
    <cellStyle name="Percent 8 3" xfId="1767" xr:uid="{00000000-0005-0000-0000-000023510000}"/>
    <cellStyle name="Percent 8 3 2" xfId="10380" xr:uid="{00000000-0005-0000-0000-000024510000}"/>
    <cellStyle name="Percent 8 3 2 2" xfId="10381" xr:uid="{00000000-0005-0000-0000-000025510000}"/>
    <cellStyle name="Percent 8 3 2 2 2" xfId="22998" xr:uid="{00000000-0005-0000-0000-000026510000}"/>
    <cellStyle name="Percent 8 3 2 3" xfId="10382" xr:uid="{00000000-0005-0000-0000-000027510000}"/>
    <cellStyle name="Percent 8 3 2 3 2" xfId="22999" xr:uid="{00000000-0005-0000-0000-000028510000}"/>
    <cellStyle name="Percent 8 3 2 4" xfId="10383" xr:uid="{00000000-0005-0000-0000-000029510000}"/>
    <cellStyle name="Percent 8 3 2 4 2" xfId="23000" xr:uid="{00000000-0005-0000-0000-00002A510000}"/>
    <cellStyle name="Percent 8 3 2 5" xfId="10384" xr:uid="{00000000-0005-0000-0000-00002B510000}"/>
    <cellStyle name="Percent 8 3 2 5 2" xfId="23001" xr:uid="{00000000-0005-0000-0000-00002C510000}"/>
    <cellStyle name="Percent 8 3 2 6" xfId="23002" xr:uid="{00000000-0005-0000-0000-00002D510000}"/>
    <cellStyle name="Percent 8 3 3" xfId="10385" xr:uid="{00000000-0005-0000-0000-00002E510000}"/>
    <cellStyle name="Percent 8 3 3 2" xfId="23003" xr:uid="{00000000-0005-0000-0000-00002F510000}"/>
    <cellStyle name="Percent 8 3 4" xfId="10386" xr:uid="{00000000-0005-0000-0000-000030510000}"/>
    <cellStyle name="Percent 8 3 4 2" xfId="23004" xr:uid="{00000000-0005-0000-0000-000031510000}"/>
    <cellStyle name="Percent 8 3 5" xfId="10387" xr:uid="{00000000-0005-0000-0000-000032510000}"/>
    <cellStyle name="Percent 8 3 5 2" xfId="23005" xr:uid="{00000000-0005-0000-0000-000033510000}"/>
    <cellStyle name="Percent 8 3 6" xfId="16186" xr:uid="{00000000-0005-0000-0000-000034510000}"/>
    <cellStyle name="Percent 8 4" xfId="1768" xr:uid="{00000000-0005-0000-0000-000035510000}"/>
    <cellStyle name="Percent 8 4 2" xfId="10388" xr:uid="{00000000-0005-0000-0000-000036510000}"/>
    <cellStyle name="Percent 8 4 2 2" xfId="16187" xr:uid="{00000000-0005-0000-0000-000037510000}"/>
    <cellStyle name="Percent 8 4 2 3" xfId="16188" xr:uid="{00000000-0005-0000-0000-000038510000}"/>
    <cellStyle name="Percent 8 4 2 4" xfId="16189" xr:uid="{00000000-0005-0000-0000-000039510000}"/>
    <cellStyle name="Percent 8 4 2 5" xfId="23006" xr:uid="{00000000-0005-0000-0000-00003A510000}"/>
    <cellStyle name="Percent 8 4 2 6" xfId="23007" xr:uid="{00000000-0005-0000-0000-00003B510000}"/>
    <cellStyle name="Percent 8 4 2 7" xfId="23008" xr:uid="{00000000-0005-0000-0000-00003C510000}"/>
    <cellStyle name="Percent 8 4 3" xfId="10389" xr:uid="{00000000-0005-0000-0000-00003D510000}"/>
    <cellStyle name="Percent 8 4 3 2" xfId="23009" xr:uid="{00000000-0005-0000-0000-00003E510000}"/>
    <cellStyle name="Percent 8 4 3 3" xfId="23010" xr:uid="{00000000-0005-0000-0000-00003F510000}"/>
    <cellStyle name="Percent 8 4 3 4" xfId="23011" xr:uid="{00000000-0005-0000-0000-000040510000}"/>
    <cellStyle name="Percent 8 4 4" xfId="10390" xr:uid="{00000000-0005-0000-0000-000041510000}"/>
    <cellStyle name="Percent 8 4 4 2" xfId="23012" xr:uid="{00000000-0005-0000-0000-000042510000}"/>
    <cellStyle name="Percent 8 4 4 3" xfId="23013" xr:uid="{00000000-0005-0000-0000-000043510000}"/>
    <cellStyle name="Percent 8 4 4 4" xfId="23014" xr:uid="{00000000-0005-0000-0000-000044510000}"/>
    <cellStyle name="Percent 8 4 5" xfId="10391" xr:uid="{00000000-0005-0000-0000-000045510000}"/>
    <cellStyle name="Percent 8 4 5 2" xfId="23015" xr:uid="{00000000-0005-0000-0000-000046510000}"/>
    <cellStyle name="Percent 8 4 6" xfId="16190" xr:uid="{00000000-0005-0000-0000-000047510000}"/>
    <cellStyle name="Percent 8 4 7" xfId="23016" xr:uid="{00000000-0005-0000-0000-000048510000}"/>
    <cellStyle name="Percent 8 4 8" xfId="23017" xr:uid="{00000000-0005-0000-0000-000049510000}"/>
    <cellStyle name="Percent 8 5" xfId="10392" xr:uid="{00000000-0005-0000-0000-00004A510000}"/>
    <cellStyle name="Percent 8 5 2" xfId="23018" xr:uid="{00000000-0005-0000-0000-00004B510000}"/>
    <cellStyle name="Percent 8 5 3" xfId="23019" xr:uid="{00000000-0005-0000-0000-00004C510000}"/>
    <cellStyle name="Percent 8 5 4" xfId="23020" xr:uid="{00000000-0005-0000-0000-00004D510000}"/>
    <cellStyle name="Percent 8 6" xfId="10393" xr:uid="{00000000-0005-0000-0000-00004E510000}"/>
    <cellStyle name="Percent 8 6 2" xfId="23021" xr:uid="{00000000-0005-0000-0000-00004F510000}"/>
    <cellStyle name="Percent 8 7" xfId="10394" xr:uid="{00000000-0005-0000-0000-000050510000}"/>
    <cellStyle name="Percent 8 7 2" xfId="23022" xr:uid="{00000000-0005-0000-0000-000051510000}"/>
    <cellStyle name="Percent 8 8" xfId="16191" xr:uid="{00000000-0005-0000-0000-000052510000}"/>
    <cellStyle name="Percent 8 9" xfId="16192" xr:uid="{00000000-0005-0000-0000-000053510000}"/>
    <cellStyle name="Percent 9" xfId="1769" xr:uid="{00000000-0005-0000-0000-000054510000}"/>
    <cellStyle name="Percent 9 10" xfId="9528" xr:uid="{00000000-0005-0000-0000-000055510000}"/>
    <cellStyle name="Percent 9 11" xfId="23023" xr:uid="{00000000-0005-0000-0000-000056510000}"/>
    <cellStyle name="Percent 9 12" xfId="23024" xr:uid="{00000000-0005-0000-0000-000057510000}"/>
    <cellStyle name="Percent 9 13" xfId="23025" xr:uid="{00000000-0005-0000-0000-000058510000}"/>
    <cellStyle name="Percent 9 14" xfId="23026" xr:uid="{00000000-0005-0000-0000-000059510000}"/>
    <cellStyle name="Percent 9 15" xfId="23027" xr:uid="{00000000-0005-0000-0000-00005A510000}"/>
    <cellStyle name="Percent 9 16" xfId="23028" xr:uid="{00000000-0005-0000-0000-00005B510000}"/>
    <cellStyle name="Percent 9 17" xfId="23029" xr:uid="{00000000-0005-0000-0000-00005C510000}"/>
    <cellStyle name="Percent 9 2" xfId="1770" xr:uid="{00000000-0005-0000-0000-00005D510000}"/>
    <cellStyle name="Percent 9 2 10" xfId="23030" xr:uid="{00000000-0005-0000-0000-00005E510000}"/>
    <cellStyle name="Percent 9 2 11" xfId="23031" xr:uid="{00000000-0005-0000-0000-00005F510000}"/>
    <cellStyle name="Percent 9 2 12" xfId="23032" xr:uid="{00000000-0005-0000-0000-000060510000}"/>
    <cellStyle name="Percent 9 2 13" xfId="23033" xr:uid="{00000000-0005-0000-0000-000061510000}"/>
    <cellStyle name="Percent 9 2 14" xfId="23034" xr:uid="{00000000-0005-0000-0000-000062510000}"/>
    <cellStyle name="Percent 9 2 15" xfId="23035" xr:uid="{00000000-0005-0000-0000-000063510000}"/>
    <cellStyle name="Percent 9 2 16" xfId="23036" xr:uid="{00000000-0005-0000-0000-000064510000}"/>
    <cellStyle name="Percent 9 2 2" xfId="1771" xr:uid="{00000000-0005-0000-0000-000065510000}"/>
    <cellStyle name="Percent 9 2 2 2" xfId="9529" xr:uid="{00000000-0005-0000-0000-000066510000}"/>
    <cellStyle name="Percent 9 2 2 2 2" xfId="9530" xr:uid="{00000000-0005-0000-0000-000067510000}"/>
    <cellStyle name="Percent 9 2 2 2 3" xfId="9531" xr:uid="{00000000-0005-0000-0000-000068510000}"/>
    <cellStyle name="Percent 9 2 2 2 4" xfId="9532" xr:uid="{00000000-0005-0000-0000-000069510000}"/>
    <cellStyle name="Percent 9 2 2 2 5" xfId="23037" xr:uid="{00000000-0005-0000-0000-00006A510000}"/>
    <cellStyle name="Percent 9 2 2 2 6" xfId="23038" xr:uid="{00000000-0005-0000-0000-00006B510000}"/>
    <cellStyle name="Percent 9 2 2 2 7" xfId="23039" xr:uid="{00000000-0005-0000-0000-00006C510000}"/>
    <cellStyle name="Percent 9 2 2 2 8" xfId="23040" xr:uid="{00000000-0005-0000-0000-00006D510000}"/>
    <cellStyle name="Percent 9 2 2 3" xfId="9533" xr:uid="{00000000-0005-0000-0000-00006E510000}"/>
    <cellStyle name="Percent 9 2 2 3 2" xfId="9534" xr:uid="{00000000-0005-0000-0000-00006F510000}"/>
    <cellStyle name="Percent 9 2 2 3 3" xfId="9535" xr:uid="{00000000-0005-0000-0000-000070510000}"/>
    <cellStyle name="Percent 9 2 2 3 4" xfId="9536" xr:uid="{00000000-0005-0000-0000-000071510000}"/>
    <cellStyle name="Percent 9 2 2 4" xfId="9537" xr:uid="{00000000-0005-0000-0000-000072510000}"/>
    <cellStyle name="Percent 9 2 2 4 2" xfId="9538" xr:uid="{00000000-0005-0000-0000-000073510000}"/>
    <cellStyle name="Percent 9 2 2 4 3" xfId="9539" xr:uid="{00000000-0005-0000-0000-000074510000}"/>
    <cellStyle name="Percent 9 2 2 4 4" xfId="9540" xr:uid="{00000000-0005-0000-0000-000075510000}"/>
    <cellStyle name="Percent 9 2 2 5" xfId="9541" xr:uid="{00000000-0005-0000-0000-000076510000}"/>
    <cellStyle name="Percent 9 2 2 6" xfId="9542" xr:uid="{00000000-0005-0000-0000-000077510000}"/>
    <cellStyle name="Percent 9 2 2 7" xfId="9543" xr:uid="{00000000-0005-0000-0000-000078510000}"/>
    <cellStyle name="Percent 9 2 2 8" xfId="23041" xr:uid="{00000000-0005-0000-0000-000079510000}"/>
    <cellStyle name="Percent 9 2 3" xfId="1772" xr:uid="{00000000-0005-0000-0000-00007A510000}"/>
    <cellStyle name="Percent 9 2 3 2" xfId="9544" xr:uid="{00000000-0005-0000-0000-00007B510000}"/>
    <cellStyle name="Percent 9 2 3 3" xfId="9545" xr:uid="{00000000-0005-0000-0000-00007C510000}"/>
    <cellStyle name="Percent 9 2 3 4" xfId="9546" xr:uid="{00000000-0005-0000-0000-00007D510000}"/>
    <cellStyle name="Percent 9 2 4" xfId="9547" xr:uid="{00000000-0005-0000-0000-00007E510000}"/>
    <cellStyle name="Percent 9 2 4 2" xfId="9548" xr:uid="{00000000-0005-0000-0000-00007F510000}"/>
    <cellStyle name="Percent 9 2 4 3" xfId="9549" xr:uid="{00000000-0005-0000-0000-000080510000}"/>
    <cellStyle name="Percent 9 2 4 4" xfId="9550" xr:uid="{00000000-0005-0000-0000-000081510000}"/>
    <cellStyle name="Percent 9 2 5" xfId="9551" xr:uid="{00000000-0005-0000-0000-000082510000}"/>
    <cellStyle name="Percent 9 2 5 2" xfId="9552" xr:uid="{00000000-0005-0000-0000-000083510000}"/>
    <cellStyle name="Percent 9 2 5 3" xfId="9553" xr:uid="{00000000-0005-0000-0000-000084510000}"/>
    <cellStyle name="Percent 9 2 5 4" xfId="9554" xr:uid="{00000000-0005-0000-0000-000085510000}"/>
    <cellStyle name="Percent 9 2 6" xfId="9555" xr:uid="{00000000-0005-0000-0000-000086510000}"/>
    <cellStyle name="Percent 9 2 7" xfId="9556" xr:uid="{00000000-0005-0000-0000-000087510000}"/>
    <cellStyle name="Percent 9 2 8" xfId="9557" xr:uid="{00000000-0005-0000-0000-000088510000}"/>
    <cellStyle name="Percent 9 2 9" xfId="23042" xr:uid="{00000000-0005-0000-0000-000089510000}"/>
    <cellStyle name="Percent 9 3" xfId="1773" xr:uid="{00000000-0005-0000-0000-00008A510000}"/>
    <cellStyle name="Percent 9 3 2" xfId="9558" xr:uid="{00000000-0005-0000-0000-00008B510000}"/>
    <cellStyle name="Percent 9 3 2 2" xfId="9559" xr:uid="{00000000-0005-0000-0000-00008C510000}"/>
    <cellStyle name="Percent 9 3 2 3" xfId="9560" xr:uid="{00000000-0005-0000-0000-00008D510000}"/>
    <cellStyle name="Percent 9 3 2 4" xfId="9561" xr:uid="{00000000-0005-0000-0000-00008E510000}"/>
    <cellStyle name="Percent 9 3 2 5" xfId="16193" xr:uid="{00000000-0005-0000-0000-00008F510000}"/>
    <cellStyle name="Percent 9 3 3" xfId="9562" xr:uid="{00000000-0005-0000-0000-000090510000}"/>
    <cellStyle name="Percent 9 3 3 2" xfId="9563" xr:uid="{00000000-0005-0000-0000-000091510000}"/>
    <cellStyle name="Percent 9 3 3 3" xfId="9564" xr:uid="{00000000-0005-0000-0000-000092510000}"/>
    <cellStyle name="Percent 9 3 3 4" xfId="9565" xr:uid="{00000000-0005-0000-0000-000093510000}"/>
    <cellStyle name="Percent 9 3 3 5" xfId="16194" xr:uid="{00000000-0005-0000-0000-000094510000}"/>
    <cellStyle name="Percent 9 3 4" xfId="9566" xr:uid="{00000000-0005-0000-0000-000095510000}"/>
    <cellStyle name="Percent 9 3 4 2" xfId="9567" xr:uid="{00000000-0005-0000-0000-000096510000}"/>
    <cellStyle name="Percent 9 3 4 3" xfId="9568" xr:uid="{00000000-0005-0000-0000-000097510000}"/>
    <cellStyle name="Percent 9 3 4 4" xfId="9569" xr:uid="{00000000-0005-0000-0000-000098510000}"/>
    <cellStyle name="Percent 9 3 4 5" xfId="16195" xr:uid="{00000000-0005-0000-0000-000099510000}"/>
    <cellStyle name="Percent 9 3 5" xfId="9570" xr:uid="{00000000-0005-0000-0000-00009A510000}"/>
    <cellStyle name="Percent 9 3 5 2" xfId="23043" xr:uid="{00000000-0005-0000-0000-00009B510000}"/>
    <cellStyle name="Percent 9 3 6" xfId="9571" xr:uid="{00000000-0005-0000-0000-00009C510000}"/>
    <cellStyle name="Percent 9 3 7" xfId="9572" xr:uid="{00000000-0005-0000-0000-00009D510000}"/>
    <cellStyle name="Percent 9 3 8" xfId="16196" xr:uid="{00000000-0005-0000-0000-00009E510000}"/>
    <cellStyle name="Percent 9 4" xfId="1774" xr:uid="{00000000-0005-0000-0000-00009F510000}"/>
    <cellStyle name="Percent 9 4 2" xfId="9573" xr:uid="{00000000-0005-0000-0000-0000A0510000}"/>
    <cellStyle name="Percent 9 4 3" xfId="9574" xr:uid="{00000000-0005-0000-0000-0000A1510000}"/>
    <cellStyle name="Percent 9 4 4" xfId="16197" xr:uid="{00000000-0005-0000-0000-0000A2510000}"/>
    <cellStyle name="Percent 9 5" xfId="9575" xr:uid="{00000000-0005-0000-0000-0000A3510000}"/>
    <cellStyle name="Percent 9 5 2" xfId="9576" xr:uid="{00000000-0005-0000-0000-0000A4510000}"/>
    <cellStyle name="Percent 9 5 3" xfId="9577" xr:uid="{00000000-0005-0000-0000-0000A5510000}"/>
    <cellStyle name="Percent 9 5 4" xfId="16198" xr:uid="{00000000-0005-0000-0000-0000A6510000}"/>
    <cellStyle name="Percent 9 6" xfId="9578" xr:uid="{00000000-0005-0000-0000-0000A7510000}"/>
    <cellStyle name="Percent 9 6 2" xfId="9579" xr:uid="{00000000-0005-0000-0000-0000A8510000}"/>
    <cellStyle name="Percent 9 6 3" xfId="9580" xr:uid="{00000000-0005-0000-0000-0000A9510000}"/>
    <cellStyle name="Percent 9 6 4" xfId="16199" xr:uid="{00000000-0005-0000-0000-0000AA510000}"/>
    <cellStyle name="Percent 9 7" xfId="9581" xr:uid="{00000000-0005-0000-0000-0000AB510000}"/>
    <cellStyle name="Percent 9 7 2" xfId="9582" xr:uid="{00000000-0005-0000-0000-0000AC510000}"/>
    <cellStyle name="Percent 9 7 3" xfId="9583" xr:uid="{00000000-0005-0000-0000-0000AD510000}"/>
    <cellStyle name="Percent 9 8" xfId="9584" xr:uid="{00000000-0005-0000-0000-0000AE510000}"/>
    <cellStyle name="Percent 9 9" xfId="9585" xr:uid="{00000000-0005-0000-0000-0000AF510000}"/>
    <cellStyle name="Percent.0" xfId="1775" xr:uid="{00000000-0005-0000-0000-0000B0510000}"/>
    <cellStyle name="Percent.0 10" xfId="16200" xr:uid="{00000000-0005-0000-0000-0000B1510000}"/>
    <cellStyle name="Percent.0 10 2" xfId="16201" xr:uid="{00000000-0005-0000-0000-0000B2510000}"/>
    <cellStyle name="Percent.0 10 2 2" xfId="23044" xr:uid="{00000000-0005-0000-0000-0000B3510000}"/>
    <cellStyle name="Percent.0 10 2 3" xfId="23045" xr:uid="{00000000-0005-0000-0000-0000B4510000}"/>
    <cellStyle name="Percent.0 10 3" xfId="16202" xr:uid="{00000000-0005-0000-0000-0000B5510000}"/>
    <cellStyle name="Percent.0 10 3 2" xfId="23046" xr:uid="{00000000-0005-0000-0000-0000B6510000}"/>
    <cellStyle name="Percent.0 10 3 3" xfId="23047" xr:uid="{00000000-0005-0000-0000-0000B7510000}"/>
    <cellStyle name="Percent.0 10 4" xfId="16203" xr:uid="{00000000-0005-0000-0000-0000B8510000}"/>
    <cellStyle name="Percent.0 10 5" xfId="16204" xr:uid="{00000000-0005-0000-0000-0000B9510000}"/>
    <cellStyle name="Percent.0 10 6" xfId="23048" xr:uid="{00000000-0005-0000-0000-0000BA510000}"/>
    <cellStyle name="Percent.0 11" xfId="16205" xr:uid="{00000000-0005-0000-0000-0000BB510000}"/>
    <cellStyle name="Percent.0 11 2" xfId="16206" xr:uid="{00000000-0005-0000-0000-0000BC510000}"/>
    <cellStyle name="Percent.0 11 2 2" xfId="23049" xr:uid="{00000000-0005-0000-0000-0000BD510000}"/>
    <cellStyle name="Percent.0 11 2 3" xfId="23050" xr:uid="{00000000-0005-0000-0000-0000BE510000}"/>
    <cellStyle name="Percent.0 11 3" xfId="16207" xr:uid="{00000000-0005-0000-0000-0000BF510000}"/>
    <cellStyle name="Percent.0 11 3 2" xfId="23051" xr:uid="{00000000-0005-0000-0000-0000C0510000}"/>
    <cellStyle name="Percent.0 11 3 3" xfId="23052" xr:uid="{00000000-0005-0000-0000-0000C1510000}"/>
    <cellStyle name="Percent.0 11 4" xfId="16208" xr:uid="{00000000-0005-0000-0000-0000C2510000}"/>
    <cellStyle name="Percent.0 11 5" xfId="16209" xr:uid="{00000000-0005-0000-0000-0000C3510000}"/>
    <cellStyle name="Percent.0 11 6" xfId="23053" xr:uid="{00000000-0005-0000-0000-0000C4510000}"/>
    <cellStyle name="Percent.0 12" xfId="16210" xr:uid="{00000000-0005-0000-0000-0000C5510000}"/>
    <cellStyle name="Percent.0 12 2" xfId="23054" xr:uid="{00000000-0005-0000-0000-0000C6510000}"/>
    <cellStyle name="Percent.0 12 3" xfId="23055" xr:uid="{00000000-0005-0000-0000-0000C7510000}"/>
    <cellStyle name="Percent.0 13" xfId="16211" xr:uid="{00000000-0005-0000-0000-0000C8510000}"/>
    <cellStyle name="Percent.0 13 2" xfId="23056" xr:uid="{00000000-0005-0000-0000-0000C9510000}"/>
    <cellStyle name="Percent.0 13 3" xfId="23057" xr:uid="{00000000-0005-0000-0000-0000CA510000}"/>
    <cellStyle name="Percent.0 14" xfId="16212" xr:uid="{00000000-0005-0000-0000-0000CB510000}"/>
    <cellStyle name="Percent.0 15" xfId="16213" xr:uid="{00000000-0005-0000-0000-0000CC510000}"/>
    <cellStyle name="Percent.0 16" xfId="23058" xr:uid="{00000000-0005-0000-0000-0000CD510000}"/>
    <cellStyle name="Percent.0 2" xfId="1776" xr:uid="{00000000-0005-0000-0000-0000CE510000}"/>
    <cellStyle name="Percent.0 2 10" xfId="16214" xr:uid="{00000000-0005-0000-0000-0000CF510000}"/>
    <cellStyle name="Percent.0 2 11" xfId="16215" xr:uid="{00000000-0005-0000-0000-0000D0510000}"/>
    <cellStyle name="Percent.0 2 12" xfId="23059" xr:uid="{00000000-0005-0000-0000-0000D1510000}"/>
    <cellStyle name="Percent.0 2 2" xfId="16216" xr:uid="{00000000-0005-0000-0000-0000D2510000}"/>
    <cellStyle name="Percent.0 2 2 2" xfId="23060" xr:uid="{00000000-0005-0000-0000-0000D3510000}"/>
    <cellStyle name="Percent.0 2 2 3" xfId="23061" xr:uid="{00000000-0005-0000-0000-0000D4510000}"/>
    <cellStyle name="Percent.0 2 2 4" xfId="23062" xr:uid="{00000000-0005-0000-0000-0000D5510000}"/>
    <cellStyle name="Percent.0 2 3" xfId="16217" xr:uid="{00000000-0005-0000-0000-0000D6510000}"/>
    <cellStyle name="Percent.0 2 3 2" xfId="23063" xr:uid="{00000000-0005-0000-0000-0000D7510000}"/>
    <cellStyle name="Percent.0 2 3 3" xfId="23064" xr:uid="{00000000-0005-0000-0000-0000D8510000}"/>
    <cellStyle name="Percent.0 2 3 4" xfId="23065" xr:uid="{00000000-0005-0000-0000-0000D9510000}"/>
    <cellStyle name="Percent.0 2 4" xfId="16218" xr:uid="{00000000-0005-0000-0000-0000DA510000}"/>
    <cellStyle name="Percent.0 2 4 2" xfId="23066" xr:uid="{00000000-0005-0000-0000-0000DB510000}"/>
    <cellStyle name="Percent.0 2 4 3" xfId="23067" xr:uid="{00000000-0005-0000-0000-0000DC510000}"/>
    <cellStyle name="Percent.0 2 4 4" xfId="23068" xr:uid="{00000000-0005-0000-0000-0000DD510000}"/>
    <cellStyle name="Percent.0 2 5" xfId="16219" xr:uid="{00000000-0005-0000-0000-0000DE510000}"/>
    <cellStyle name="Percent.0 2 5 2" xfId="23069" xr:uid="{00000000-0005-0000-0000-0000DF510000}"/>
    <cellStyle name="Percent.0 2 5 3" xfId="23070" xr:uid="{00000000-0005-0000-0000-0000E0510000}"/>
    <cellStyle name="Percent.0 2 5 4" xfId="23071" xr:uid="{00000000-0005-0000-0000-0000E1510000}"/>
    <cellStyle name="Percent.0 2 6" xfId="16220" xr:uid="{00000000-0005-0000-0000-0000E2510000}"/>
    <cellStyle name="Percent.0 2 6 2" xfId="23072" xr:uid="{00000000-0005-0000-0000-0000E3510000}"/>
    <cellStyle name="Percent.0 2 6 3" xfId="23073" xr:uid="{00000000-0005-0000-0000-0000E4510000}"/>
    <cellStyle name="Percent.0 2 6 4" xfId="23074" xr:uid="{00000000-0005-0000-0000-0000E5510000}"/>
    <cellStyle name="Percent.0 2 7" xfId="16221" xr:uid="{00000000-0005-0000-0000-0000E6510000}"/>
    <cellStyle name="Percent.0 2 7 2" xfId="23075" xr:uid="{00000000-0005-0000-0000-0000E7510000}"/>
    <cellStyle name="Percent.0 2 7 3" xfId="23076" xr:uid="{00000000-0005-0000-0000-0000E8510000}"/>
    <cellStyle name="Percent.0 2 7 4" xfId="23077" xr:uid="{00000000-0005-0000-0000-0000E9510000}"/>
    <cellStyle name="Percent.0 2 8" xfId="16222" xr:uid="{00000000-0005-0000-0000-0000EA510000}"/>
    <cellStyle name="Percent.0 2 8 2" xfId="23078" xr:uid="{00000000-0005-0000-0000-0000EB510000}"/>
    <cellStyle name="Percent.0 2 8 3" xfId="23079" xr:uid="{00000000-0005-0000-0000-0000EC510000}"/>
    <cellStyle name="Percent.0 2 9" xfId="16223" xr:uid="{00000000-0005-0000-0000-0000ED510000}"/>
    <cellStyle name="Percent.0 2 9 2" xfId="23080" xr:uid="{00000000-0005-0000-0000-0000EE510000}"/>
    <cellStyle name="Percent.0 2 9 3" xfId="23081" xr:uid="{00000000-0005-0000-0000-0000EF510000}"/>
    <cellStyle name="Percent.0 3" xfId="16224" xr:uid="{00000000-0005-0000-0000-0000F0510000}"/>
    <cellStyle name="Percent.0 3 2" xfId="16225" xr:uid="{00000000-0005-0000-0000-0000F1510000}"/>
    <cellStyle name="Percent.0 3 2 2" xfId="23082" xr:uid="{00000000-0005-0000-0000-0000F2510000}"/>
    <cellStyle name="Percent.0 3 2 3" xfId="23083" xr:uid="{00000000-0005-0000-0000-0000F3510000}"/>
    <cellStyle name="Percent.0 3 3" xfId="16226" xr:uid="{00000000-0005-0000-0000-0000F4510000}"/>
    <cellStyle name="Percent.0 3 3 2" xfId="23084" xr:uid="{00000000-0005-0000-0000-0000F5510000}"/>
    <cellStyle name="Percent.0 3 3 3" xfId="23085" xr:uid="{00000000-0005-0000-0000-0000F6510000}"/>
    <cellStyle name="Percent.0 3 4" xfId="16227" xr:uid="{00000000-0005-0000-0000-0000F7510000}"/>
    <cellStyle name="Percent.0 3 5" xfId="16228" xr:uid="{00000000-0005-0000-0000-0000F8510000}"/>
    <cellStyle name="Percent.0 3 6" xfId="23086" xr:uid="{00000000-0005-0000-0000-0000F9510000}"/>
    <cellStyle name="Percent.0 4" xfId="16229" xr:uid="{00000000-0005-0000-0000-0000FA510000}"/>
    <cellStyle name="Percent.0 4 2" xfId="16230" xr:uid="{00000000-0005-0000-0000-0000FB510000}"/>
    <cellStyle name="Percent.0 4 2 2" xfId="23087" xr:uid="{00000000-0005-0000-0000-0000FC510000}"/>
    <cellStyle name="Percent.0 4 2 3" xfId="23088" xr:uid="{00000000-0005-0000-0000-0000FD510000}"/>
    <cellStyle name="Percent.0 4 3" xfId="16231" xr:uid="{00000000-0005-0000-0000-0000FE510000}"/>
    <cellStyle name="Percent.0 4 3 2" xfId="23089" xr:uid="{00000000-0005-0000-0000-0000FF510000}"/>
    <cellStyle name="Percent.0 4 3 3" xfId="23090" xr:uid="{00000000-0005-0000-0000-000000520000}"/>
    <cellStyle name="Percent.0 4 4" xfId="16232" xr:uid="{00000000-0005-0000-0000-000001520000}"/>
    <cellStyle name="Percent.0 4 5" xfId="16233" xr:uid="{00000000-0005-0000-0000-000002520000}"/>
    <cellStyle name="Percent.0 4 6" xfId="23091" xr:uid="{00000000-0005-0000-0000-000003520000}"/>
    <cellStyle name="Percent.0 5" xfId="16234" xr:uid="{00000000-0005-0000-0000-000004520000}"/>
    <cellStyle name="Percent.0 5 2" xfId="16235" xr:uid="{00000000-0005-0000-0000-000005520000}"/>
    <cellStyle name="Percent.0 5 2 2" xfId="23092" xr:uid="{00000000-0005-0000-0000-000006520000}"/>
    <cellStyle name="Percent.0 5 2 3" xfId="23093" xr:uid="{00000000-0005-0000-0000-000007520000}"/>
    <cellStyle name="Percent.0 5 3" xfId="16236" xr:uid="{00000000-0005-0000-0000-000008520000}"/>
    <cellStyle name="Percent.0 5 3 2" xfId="23094" xr:uid="{00000000-0005-0000-0000-000009520000}"/>
    <cellStyle name="Percent.0 5 3 3" xfId="23095" xr:uid="{00000000-0005-0000-0000-00000A520000}"/>
    <cellStyle name="Percent.0 5 4" xfId="16237" xr:uid="{00000000-0005-0000-0000-00000B520000}"/>
    <cellStyle name="Percent.0 5 5" xfId="16238" xr:uid="{00000000-0005-0000-0000-00000C520000}"/>
    <cellStyle name="Percent.0 5 6" xfId="23096" xr:uid="{00000000-0005-0000-0000-00000D520000}"/>
    <cellStyle name="Percent.0 6" xfId="16239" xr:uid="{00000000-0005-0000-0000-00000E520000}"/>
    <cellStyle name="Percent.0 6 2" xfId="16240" xr:uid="{00000000-0005-0000-0000-00000F520000}"/>
    <cellStyle name="Percent.0 6 2 2" xfId="23097" xr:uid="{00000000-0005-0000-0000-000010520000}"/>
    <cellStyle name="Percent.0 6 2 3" xfId="23098" xr:uid="{00000000-0005-0000-0000-000011520000}"/>
    <cellStyle name="Percent.0 6 3" xfId="16241" xr:uid="{00000000-0005-0000-0000-000012520000}"/>
    <cellStyle name="Percent.0 6 3 2" xfId="23099" xr:uid="{00000000-0005-0000-0000-000013520000}"/>
    <cellStyle name="Percent.0 6 3 3" xfId="23100" xr:uid="{00000000-0005-0000-0000-000014520000}"/>
    <cellStyle name="Percent.0 6 4" xfId="16242" xr:uid="{00000000-0005-0000-0000-000015520000}"/>
    <cellStyle name="Percent.0 6 5" xfId="16243" xr:uid="{00000000-0005-0000-0000-000016520000}"/>
    <cellStyle name="Percent.0 6 6" xfId="23101" xr:uid="{00000000-0005-0000-0000-000017520000}"/>
    <cellStyle name="Percent.0 7" xfId="16244" xr:uid="{00000000-0005-0000-0000-000018520000}"/>
    <cellStyle name="Percent.0 7 2" xfId="16245" xr:uid="{00000000-0005-0000-0000-000019520000}"/>
    <cellStyle name="Percent.0 7 2 2" xfId="23102" xr:uid="{00000000-0005-0000-0000-00001A520000}"/>
    <cellStyle name="Percent.0 7 2 3" xfId="23103" xr:uid="{00000000-0005-0000-0000-00001B520000}"/>
    <cellStyle name="Percent.0 7 3" xfId="16246" xr:uid="{00000000-0005-0000-0000-00001C520000}"/>
    <cellStyle name="Percent.0 7 3 2" xfId="23104" xr:uid="{00000000-0005-0000-0000-00001D520000}"/>
    <cellStyle name="Percent.0 7 3 3" xfId="23105" xr:uid="{00000000-0005-0000-0000-00001E520000}"/>
    <cellStyle name="Percent.0 7 4" xfId="16247" xr:uid="{00000000-0005-0000-0000-00001F520000}"/>
    <cellStyle name="Percent.0 7 5" xfId="16248" xr:uid="{00000000-0005-0000-0000-000020520000}"/>
    <cellStyle name="Percent.0 7 6" xfId="23106" xr:uid="{00000000-0005-0000-0000-000021520000}"/>
    <cellStyle name="Percent.0 8" xfId="16249" xr:uid="{00000000-0005-0000-0000-000022520000}"/>
    <cellStyle name="Percent.0 8 2" xfId="16250" xr:uid="{00000000-0005-0000-0000-000023520000}"/>
    <cellStyle name="Percent.0 8 2 2" xfId="23107" xr:uid="{00000000-0005-0000-0000-000024520000}"/>
    <cellStyle name="Percent.0 8 2 3" xfId="23108" xr:uid="{00000000-0005-0000-0000-000025520000}"/>
    <cellStyle name="Percent.0 8 3" xfId="16251" xr:uid="{00000000-0005-0000-0000-000026520000}"/>
    <cellStyle name="Percent.0 8 3 2" xfId="23109" xr:uid="{00000000-0005-0000-0000-000027520000}"/>
    <cellStyle name="Percent.0 8 3 3" xfId="23110" xr:uid="{00000000-0005-0000-0000-000028520000}"/>
    <cellStyle name="Percent.0 8 4" xfId="16252" xr:uid="{00000000-0005-0000-0000-000029520000}"/>
    <cellStyle name="Percent.0 8 5" xfId="16253" xr:uid="{00000000-0005-0000-0000-00002A520000}"/>
    <cellStyle name="Percent.0 8 6" xfId="23111" xr:uid="{00000000-0005-0000-0000-00002B520000}"/>
    <cellStyle name="Percent.0 9" xfId="16254" xr:uid="{00000000-0005-0000-0000-00002C520000}"/>
    <cellStyle name="Percent.0 9 2" xfId="16255" xr:uid="{00000000-0005-0000-0000-00002D520000}"/>
    <cellStyle name="Percent.0 9 2 2" xfId="23112" xr:uid="{00000000-0005-0000-0000-00002E520000}"/>
    <cellStyle name="Percent.0 9 2 3" xfId="23113" xr:uid="{00000000-0005-0000-0000-00002F520000}"/>
    <cellStyle name="Percent.0 9 3" xfId="16256" xr:uid="{00000000-0005-0000-0000-000030520000}"/>
    <cellStyle name="Percent.0 9 3 2" xfId="23114" xr:uid="{00000000-0005-0000-0000-000031520000}"/>
    <cellStyle name="Percent.0 9 3 3" xfId="23115" xr:uid="{00000000-0005-0000-0000-000032520000}"/>
    <cellStyle name="Percent.0 9 4" xfId="16257" xr:uid="{00000000-0005-0000-0000-000033520000}"/>
    <cellStyle name="Percent.0 9 5" xfId="16258" xr:uid="{00000000-0005-0000-0000-000034520000}"/>
    <cellStyle name="Percent.0 9 6" xfId="23116" xr:uid="{00000000-0005-0000-0000-000035520000}"/>
    <cellStyle name="Percent.0_งบผลิตภาพ" xfId="16259" xr:uid="{00000000-0005-0000-0000-000036520000}"/>
    <cellStyle name="Percent.00" xfId="1777" xr:uid="{00000000-0005-0000-0000-000037520000}"/>
    <cellStyle name="Percent.00 10" xfId="16260" xr:uid="{00000000-0005-0000-0000-000038520000}"/>
    <cellStyle name="Percent.00 10 2" xfId="16261" xr:uid="{00000000-0005-0000-0000-000039520000}"/>
    <cellStyle name="Percent.00 10 2 2" xfId="23117" xr:uid="{00000000-0005-0000-0000-00003A520000}"/>
    <cellStyle name="Percent.00 10 2 3" xfId="23118" xr:uid="{00000000-0005-0000-0000-00003B520000}"/>
    <cellStyle name="Percent.00 10 3" xfId="16262" xr:uid="{00000000-0005-0000-0000-00003C520000}"/>
    <cellStyle name="Percent.00 10 3 2" xfId="23119" xr:uid="{00000000-0005-0000-0000-00003D520000}"/>
    <cellStyle name="Percent.00 10 3 3" xfId="23120" xr:uid="{00000000-0005-0000-0000-00003E520000}"/>
    <cellStyle name="Percent.00 10 4" xfId="16263" xr:uid="{00000000-0005-0000-0000-00003F520000}"/>
    <cellStyle name="Percent.00 10 5" xfId="16264" xr:uid="{00000000-0005-0000-0000-000040520000}"/>
    <cellStyle name="Percent.00 10 6" xfId="23121" xr:uid="{00000000-0005-0000-0000-000041520000}"/>
    <cellStyle name="Percent.00 11" xfId="16265" xr:uid="{00000000-0005-0000-0000-000042520000}"/>
    <cellStyle name="Percent.00 11 2" xfId="16266" xr:uid="{00000000-0005-0000-0000-000043520000}"/>
    <cellStyle name="Percent.00 11 2 2" xfId="23122" xr:uid="{00000000-0005-0000-0000-000044520000}"/>
    <cellStyle name="Percent.00 11 2 3" xfId="23123" xr:uid="{00000000-0005-0000-0000-000045520000}"/>
    <cellStyle name="Percent.00 11 3" xfId="16267" xr:uid="{00000000-0005-0000-0000-000046520000}"/>
    <cellStyle name="Percent.00 11 3 2" xfId="23124" xr:uid="{00000000-0005-0000-0000-000047520000}"/>
    <cellStyle name="Percent.00 11 3 3" xfId="23125" xr:uid="{00000000-0005-0000-0000-000048520000}"/>
    <cellStyle name="Percent.00 11 4" xfId="16268" xr:uid="{00000000-0005-0000-0000-000049520000}"/>
    <cellStyle name="Percent.00 11 5" xfId="16269" xr:uid="{00000000-0005-0000-0000-00004A520000}"/>
    <cellStyle name="Percent.00 11 6" xfId="23126" xr:uid="{00000000-0005-0000-0000-00004B520000}"/>
    <cellStyle name="Percent.00 12" xfId="16270" xr:uid="{00000000-0005-0000-0000-00004C520000}"/>
    <cellStyle name="Percent.00 12 2" xfId="23127" xr:uid="{00000000-0005-0000-0000-00004D520000}"/>
    <cellStyle name="Percent.00 12 3" xfId="23128" xr:uid="{00000000-0005-0000-0000-00004E520000}"/>
    <cellStyle name="Percent.00 13" xfId="16271" xr:uid="{00000000-0005-0000-0000-00004F520000}"/>
    <cellStyle name="Percent.00 13 2" xfId="23129" xr:uid="{00000000-0005-0000-0000-000050520000}"/>
    <cellStyle name="Percent.00 13 3" xfId="23130" xr:uid="{00000000-0005-0000-0000-000051520000}"/>
    <cellStyle name="Percent.00 14" xfId="16272" xr:uid="{00000000-0005-0000-0000-000052520000}"/>
    <cellStyle name="Percent.00 15" xfId="16273" xr:uid="{00000000-0005-0000-0000-000053520000}"/>
    <cellStyle name="Percent.00 16" xfId="23131" xr:uid="{00000000-0005-0000-0000-000054520000}"/>
    <cellStyle name="Percent.00 2" xfId="1778" xr:uid="{00000000-0005-0000-0000-000055520000}"/>
    <cellStyle name="Percent.00 2 10" xfId="16274" xr:uid="{00000000-0005-0000-0000-000056520000}"/>
    <cellStyle name="Percent.00 2 11" xfId="16275" xr:uid="{00000000-0005-0000-0000-000057520000}"/>
    <cellStyle name="Percent.00 2 12" xfId="23132" xr:uid="{00000000-0005-0000-0000-000058520000}"/>
    <cellStyle name="Percent.00 2 2" xfId="16276" xr:uid="{00000000-0005-0000-0000-000059520000}"/>
    <cellStyle name="Percent.00 2 2 2" xfId="23133" xr:uid="{00000000-0005-0000-0000-00005A520000}"/>
    <cellStyle name="Percent.00 2 2 3" xfId="23134" xr:uid="{00000000-0005-0000-0000-00005B520000}"/>
    <cellStyle name="Percent.00 2 2 4" xfId="23135" xr:uid="{00000000-0005-0000-0000-00005C520000}"/>
    <cellStyle name="Percent.00 2 3" xfId="16277" xr:uid="{00000000-0005-0000-0000-00005D520000}"/>
    <cellStyle name="Percent.00 2 3 2" xfId="23136" xr:uid="{00000000-0005-0000-0000-00005E520000}"/>
    <cellStyle name="Percent.00 2 3 3" xfId="23137" xr:uid="{00000000-0005-0000-0000-00005F520000}"/>
    <cellStyle name="Percent.00 2 3 4" xfId="23138" xr:uid="{00000000-0005-0000-0000-000060520000}"/>
    <cellStyle name="Percent.00 2 4" xfId="16278" xr:uid="{00000000-0005-0000-0000-000061520000}"/>
    <cellStyle name="Percent.00 2 4 2" xfId="23139" xr:uid="{00000000-0005-0000-0000-000062520000}"/>
    <cellStyle name="Percent.00 2 4 3" xfId="23140" xr:uid="{00000000-0005-0000-0000-000063520000}"/>
    <cellStyle name="Percent.00 2 4 4" xfId="23141" xr:uid="{00000000-0005-0000-0000-000064520000}"/>
    <cellStyle name="Percent.00 2 5" xfId="16279" xr:uid="{00000000-0005-0000-0000-000065520000}"/>
    <cellStyle name="Percent.00 2 5 2" xfId="23142" xr:uid="{00000000-0005-0000-0000-000066520000}"/>
    <cellStyle name="Percent.00 2 5 3" xfId="23143" xr:uid="{00000000-0005-0000-0000-000067520000}"/>
    <cellStyle name="Percent.00 2 5 4" xfId="23144" xr:uid="{00000000-0005-0000-0000-000068520000}"/>
    <cellStyle name="Percent.00 2 6" xfId="16280" xr:uid="{00000000-0005-0000-0000-000069520000}"/>
    <cellStyle name="Percent.00 2 6 2" xfId="23145" xr:uid="{00000000-0005-0000-0000-00006A520000}"/>
    <cellStyle name="Percent.00 2 6 3" xfId="23146" xr:uid="{00000000-0005-0000-0000-00006B520000}"/>
    <cellStyle name="Percent.00 2 6 4" xfId="23147" xr:uid="{00000000-0005-0000-0000-00006C520000}"/>
    <cellStyle name="Percent.00 2 7" xfId="16281" xr:uid="{00000000-0005-0000-0000-00006D520000}"/>
    <cellStyle name="Percent.00 2 7 2" xfId="23148" xr:uid="{00000000-0005-0000-0000-00006E520000}"/>
    <cellStyle name="Percent.00 2 7 3" xfId="23149" xr:uid="{00000000-0005-0000-0000-00006F520000}"/>
    <cellStyle name="Percent.00 2 7 4" xfId="23150" xr:uid="{00000000-0005-0000-0000-000070520000}"/>
    <cellStyle name="Percent.00 2 8" xfId="16282" xr:uid="{00000000-0005-0000-0000-000071520000}"/>
    <cellStyle name="Percent.00 2 8 2" xfId="23151" xr:uid="{00000000-0005-0000-0000-000072520000}"/>
    <cellStyle name="Percent.00 2 8 3" xfId="23152" xr:uid="{00000000-0005-0000-0000-000073520000}"/>
    <cellStyle name="Percent.00 2 9" xfId="16283" xr:uid="{00000000-0005-0000-0000-000074520000}"/>
    <cellStyle name="Percent.00 2 9 2" xfId="23153" xr:uid="{00000000-0005-0000-0000-000075520000}"/>
    <cellStyle name="Percent.00 2 9 3" xfId="23154" xr:uid="{00000000-0005-0000-0000-000076520000}"/>
    <cellStyle name="Percent.00 3" xfId="16284" xr:uid="{00000000-0005-0000-0000-000077520000}"/>
    <cellStyle name="Percent.00 3 2" xfId="16285" xr:uid="{00000000-0005-0000-0000-000078520000}"/>
    <cellStyle name="Percent.00 3 2 2" xfId="23155" xr:uid="{00000000-0005-0000-0000-000079520000}"/>
    <cellStyle name="Percent.00 3 2 3" xfId="23156" xr:uid="{00000000-0005-0000-0000-00007A520000}"/>
    <cellStyle name="Percent.00 3 3" xfId="16286" xr:uid="{00000000-0005-0000-0000-00007B520000}"/>
    <cellStyle name="Percent.00 3 3 2" xfId="23157" xr:uid="{00000000-0005-0000-0000-00007C520000}"/>
    <cellStyle name="Percent.00 3 3 3" xfId="23158" xr:uid="{00000000-0005-0000-0000-00007D520000}"/>
    <cellStyle name="Percent.00 3 4" xfId="16287" xr:uid="{00000000-0005-0000-0000-00007E520000}"/>
    <cellStyle name="Percent.00 3 5" xfId="16288" xr:uid="{00000000-0005-0000-0000-00007F520000}"/>
    <cellStyle name="Percent.00 3 6" xfId="23159" xr:uid="{00000000-0005-0000-0000-000080520000}"/>
    <cellStyle name="Percent.00 4" xfId="16289" xr:uid="{00000000-0005-0000-0000-000081520000}"/>
    <cellStyle name="Percent.00 4 2" xfId="16290" xr:uid="{00000000-0005-0000-0000-000082520000}"/>
    <cellStyle name="Percent.00 4 2 2" xfId="23160" xr:uid="{00000000-0005-0000-0000-000083520000}"/>
    <cellStyle name="Percent.00 4 2 3" xfId="23161" xr:uid="{00000000-0005-0000-0000-000084520000}"/>
    <cellStyle name="Percent.00 4 3" xfId="16291" xr:uid="{00000000-0005-0000-0000-000085520000}"/>
    <cellStyle name="Percent.00 4 3 2" xfId="23162" xr:uid="{00000000-0005-0000-0000-000086520000}"/>
    <cellStyle name="Percent.00 4 3 3" xfId="23163" xr:uid="{00000000-0005-0000-0000-000087520000}"/>
    <cellStyle name="Percent.00 4 4" xfId="16292" xr:uid="{00000000-0005-0000-0000-000088520000}"/>
    <cellStyle name="Percent.00 4 5" xfId="16293" xr:uid="{00000000-0005-0000-0000-000089520000}"/>
    <cellStyle name="Percent.00 4 6" xfId="23164" xr:uid="{00000000-0005-0000-0000-00008A520000}"/>
    <cellStyle name="Percent.00 5" xfId="16294" xr:uid="{00000000-0005-0000-0000-00008B520000}"/>
    <cellStyle name="Percent.00 5 2" xfId="16295" xr:uid="{00000000-0005-0000-0000-00008C520000}"/>
    <cellStyle name="Percent.00 5 2 2" xfId="23165" xr:uid="{00000000-0005-0000-0000-00008D520000}"/>
    <cellStyle name="Percent.00 5 2 3" xfId="23166" xr:uid="{00000000-0005-0000-0000-00008E520000}"/>
    <cellStyle name="Percent.00 5 3" xfId="16296" xr:uid="{00000000-0005-0000-0000-00008F520000}"/>
    <cellStyle name="Percent.00 5 3 2" xfId="23167" xr:uid="{00000000-0005-0000-0000-000090520000}"/>
    <cellStyle name="Percent.00 5 3 3" xfId="23168" xr:uid="{00000000-0005-0000-0000-000091520000}"/>
    <cellStyle name="Percent.00 5 4" xfId="16297" xr:uid="{00000000-0005-0000-0000-000092520000}"/>
    <cellStyle name="Percent.00 5 5" xfId="16298" xr:uid="{00000000-0005-0000-0000-000093520000}"/>
    <cellStyle name="Percent.00 5 6" xfId="23169" xr:uid="{00000000-0005-0000-0000-000094520000}"/>
    <cellStyle name="Percent.00 6" xfId="16299" xr:uid="{00000000-0005-0000-0000-000095520000}"/>
    <cellStyle name="Percent.00 6 2" xfId="16300" xr:uid="{00000000-0005-0000-0000-000096520000}"/>
    <cellStyle name="Percent.00 6 2 2" xfId="23170" xr:uid="{00000000-0005-0000-0000-000097520000}"/>
    <cellStyle name="Percent.00 6 2 3" xfId="23171" xr:uid="{00000000-0005-0000-0000-000098520000}"/>
    <cellStyle name="Percent.00 6 3" xfId="16301" xr:uid="{00000000-0005-0000-0000-000099520000}"/>
    <cellStyle name="Percent.00 6 3 2" xfId="23172" xr:uid="{00000000-0005-0000-0000-00009A520000}"/>
    <cellStyle name="Percent.00 6 3 3" xfId="23173" xr:uid="{00000000-0005-0000-0000-00009B520000}"/>
    <cellStyle name="Percent.00 6 4" xfId="16302" xr:uid="{00000000-0005-0000-0000-00009C520000}"/>
    <cellStyle name="Percent.00 6 5" xfId="16303" xr:uid="{00000000-0005-0000-0000-00009D520000}"/>
    <cellStyle name="Percent.00 6 6" xfId="23174" xr:uid="{00000000-0005-0000-0000-00009E520000}"/>
    <cellStyle name="Percent.00 7" xfId="16304" xr:uid="{00000000-0005-0000-0000-00009F520000}"/>
    <cellStyle name="Percent.00 7 2" xfId="16305" xr:uid="{00000000-0005-0000-0000-0000A0520000}"/>
    <cellStyle name="Percent.00 7 2 2" xfId="23175" xr:uid="{00000000-0005-0000-0000-0000A1520000}"/>
    <cellStyle name="Percent.00 7 2 3" xfId="23176" xr:uid="{00000000-0005-0000-0000-0000A2520000}"/>
    <cellStyle name="Percent.00 7 3" xfId="16306" xr:uid="{00000000-0005-0000-0000-0000A3520000}"/>
    <cellStyle name="Percent.00 7 3 2" xfId="23177" xr:uid="{00000000-0005-0000-0000-0000A4520000}"/>
    <cellStyle name="Percent.00 7 3 3" xfId="23178" xr:uid="{00000000-0005-0000-0000-0000A5520000}"/>
    <cellStyle name="Percent.00 7 4" xfId="16307" xr:uid="{00000000-0005-0000-0000-0000A6520000}"/>
    <cellStyle name="Percent.00 7 5" xfId="16308" xr:uid="{00000000-0005-0000-0000-0000A7520000}"/>
    <cellStyle name="Percent.00 7 6" xfId="23179" xr:uid="{00000000-0005-0000-0000-0000A8520000}"/>
    <cellStyle name="Percent.00 8" xfId="16309" xr:uid="{00000000-0005-0000-0000-0000A9520000}"/>
    <cellStyle name="Percent.00 8 2" xfId="16310" xr:uid="{00000000-0005-0000-0000-0000AA520000}"/>
    <cellStyle name="Percent.00 8 2 2" xfId="23180" xr:uid="{00000000-0005-0000-0000-0000AB520000}"/>
    <cellStyle name="Percent.00 8 2 3" xfId="23181" xr:uid="{00000000-0005-0000-0000-0000AC520000}"/>
    <cellStyle name="Percent.00 8 3" xfId="16311" xr:uid="{00000000-0005-0000-0000-0000AD520000}"/>
    <cellStyle name="Percent.00 8 3 2" xfId="23182" xr:uid="{00000000-0005-0000-0000-0000AE520000}"/>
    <cellStyle name="Percent.00 8 3 3" xfId="23183" xr:uid="{00000000-0005-0000-0000-0000AF520000}"/>
    <cellStyle name="Percent.00 8 4" xfId="16312" xr:uid="{00000000-0005-0000-0000-0000B0520000}"/>
    <cellStyle name="Percent.00 8 5" xfId="16313" xr:uid="{00000000-0005-0000-0000-0000B1520000}"/>
    <cellStyle name="Percent.00 8 6" xfId="23184" xr:uid="{00000000-0005-0000-0000-0000B2520000}"/>
    <cellStyle name="Percent.00 9" xfId="16314" xr:uid="{00000000-0005-0000-0000-0000B3520000}"/>
    <cellStyle name="Percent.00 9 2" xfId="16315" xr:uid="{00000000-0005-0000-0000-0000B4520000}"/>
    <cellStyle name="Percent.00 9 2 2" xfId="23185" xr:uid="{00000000-0005-0000-0000-0000B5520000}"/>
    <cellStyle name="Percent.00 9 2 3" xfId="23186" xr:uid="{00000000-0005-0000-0000-0000B6520000}"/>
    <cellStyle name="Percent.00 9 3" xfId="16316" xr:uid="{00000000-0005-0000-0000-0000B7520000}"/>
    <cellStyle name="Percent.00 9 3 2" xfId="23187" xr:uid="{00000000-0005-0000-0000-0000B8520000}"/>
    <cellStyle name="Percent.00 9 3 3" xfId="23188" xr:uid="{00000000-0005-0000-0000-0000B9520000}"/>
    <cellStyle name="Percent.00 9 4" xfId="16317" xr:uid="{00000000-0005-0000-0000-0000BA520000}"/>
    <cellStyle name="Percent.00 9 5" xfId="16318" xr:uid="{00000000-0005-0000-0000-0000BB520000}"/>
    <cellStyle name="Percent.00 9 6" xfId="23189" xr:uid="{00000000-0005-0000-0000-0000BC520000}"/>
    <cellStyle name="PERCENTAGE" xfId="16319" xr:uid="{00000000-0005-0000-0000-0000BD520000}"/>
    <cellStyle name="PrePop Currency (0)" xfId="1779" xr:uid="{00000000-0005-0000-0000-0000BE520000}"/>
    <cellStyle name="PrePop Currency (0) 2" xfId="16320" xr:uid="{00000000-0005-0000-0000-0000BF520000}"/>
    <cellStyle name="PrePop Currency (2)" xfId="1780" xr:uid="{00000000-0005-0000-0000-0000C0520000}"/>
    <cellStyle name="PrePop Units (0)" xfId="1781" xr:uid="{00000000-0005-0000-0000-0000C1520000}"/>
    <cellStyle name="PrePop Units (0) 2" xfId="16321" xr:uid="{00000000-0005-0000-0000-0000C2520000}"/>
    <cellStyle name="PrePop Units (1)" xfId="1782" xr:uid="{00000000-0005-0000-0000-0000C3520000}"/>
    <cellStyle name="PrePop Units (2)" xfId="1783" xr:uid="{00000000-0005-0000-0000-0000C4520000}"/>
    <cellStyle name="PROJECT_CUR" xfId="23190" xr:uid="{00000000-0005-0000-0000-0000C5520000}"/>
    <cellStyle name="Q" xfId="1784" xr:uid="{00000000-0005-0000-0000-0000C6520000}"/>
    <cellStyle name="Q 2" xfId="16322" xr:uid="{00000000-0005-0000-0000-0000C7520000}"/>
    <cellStyle name="Q 3" xfId="23191" xr:uid="{00000000-0005-0000-0000-0000C8520000}"/>
    <cellStyle name="Q_ca ไทยวโรดม 21.11.50" xfId="1785" xr:uid="{00000000-0005-0000-0000-0000C9520000}"/>
    <cellStyle name="Q_ca ไทยวโรดม 21.11.50 2" xfId="23192" xr:uid="{00000000-0005-0000-0000-0000CA520000}"/>
    <cellStyle name="Q_ca ไทยวโรดม 21.11.50_ca_บิ๊กโปร 48(BASE)" xfId="16323" xr:uid="{00000000-0005-0000-0000-0000CB520000}"/>
    <cellStyle name="Q_CA โลจิสติกส์ บจก.ประภากร" xfId="16324" xr:uid="{00000000-0005-0000-0000-0000CC520000}"/>
    <cellStyle name="Q_cash flow_บจก.ยูนิตี้ เปเปอร์บ๊อกซ์จ้าจ้า Base Case ล่าสุด ทบทวน(วงเงินใหม่122 ลบ.)ราคาประเมิน" xfId="1786" xr:uid="{00000000-0005-0000-0000-0000CD520000}"/>
    <cellStyle name="Q_cash flow_บจก.ยูนิตี้ เปเปอร์บ๊อกซ์จ้าจ้า Base Case ล่าสุด ทบทวน(วงเงินใหม่122 ลบ.)ราคาประเมิน_cash flow_ทองเลื่อน(12-04-53)" xfId="1787" xr:uid="{00000000-0005-0000-0000-0000CE520000}"/>
    <cellStyle name="Q_cash flow_บจก.ยูนิตี้ เปเปอร์บ๊อกซ์จ้าจ้า Base Case ล่าสุด ทบทวน(วงเงินใหม่122 ลบ.)ราคาประเมิน_cash flow_บจก.จันทร์สว่าง เฮิร์บเบิลไลน์  BASE CASE (วงเงิน 100ลบ.)15-05-53" xfId="1788" xr:uid="{00000000-0005-0000-0000-0000CF520000}"/>
    <cellStyle name="Q_caระโนดแก้ไข" xfId="1789" xr:uid="{00000000-0005-0000-0000-0000D0520000}"/>
    <cellStyle name="Q_caระโนดแก้ไข 2" xfId="23193" xr:uid="{00000000-0005-0000-0000-0000D1520000}"/>
    <cellStyle name="Q_caระโนดแก้ไข_ca_บิ๊กโปร 48(BASE)" xfId="16325" xr:uid="{00000000-0005-0000-0000-0000D2520000}"/>
    <cellStyle name="Q_cfbiogreen" xfId="1790" xr:uid="{00000000-0005-0000-0000-0000D3520000}"/>
    <cellStyle name="Q_รังผึ้งฯ ประมาณการฯ" xfId="1791" xr:uid="{00000000-0005-0000-0000-0000D4520000}"/>
    <cellStyle name="Q_รังผึ้งฯ ประมาณการฯ 2" xfId="23194" xr:uid="{00000000-0005-0000-0000-0000D5520000}"/>
    <cellStyle name="Q_รังผึ้งฯ(แบบ 2)" xfId="1792" xr:uid="{00000000-0005-0000-0000-0000D6520000}"/>
    <cellStyle name="Q_รังผึ้งฯ(แบบ 2) 2" xfId="23195" xr:uid="{00000000-0005-0000-0000-0000D7520000}"/>
    <cellStyle name="Q_รายย่อยวิภาก๋วยเตี๋ยวเรือ" xfId="1793" xr:uid="{00000000-0005-0000-0000-0000D8520000}"/>
    <cellStyle name="Quantity" xfId="1794" xr:uid="{00000000-0005-0000-0000-0000D9520000}"/>
    <cellStyle name="Quantity 2" xfId="1795" xr:uid="{00000000-0005-0000-0000-0000DA520000}"/>
    <cellStyle name="Quantity 2 2" xfId="23196" xr:uid="{00000000-0005-0000-0000-0000DB520000}"/>
    <cellStyle name="Quantity 3" xfId="1796" xr:uid="{00000000-0005-0000-0000-0000DC520000}"/>
    <cellStyle name="Quantity 4" xfId="1797" xr:uid="{00000000-0005-0000-0000-0000DD520000}"/>
    <cellStyle name="Quantity 5" xfId="1798" xr:uid="{00000000-0005-0000-0000-0000DE520000}"/>
    <cellStyle name="Quantity_งบผลิตภาพ" xfId="16326" xr:uid="{00000000-0005-0000-0000-0000DF520000}"/>
    <cellStyle name="r Names" xfId="23197" xr:uid="{00000000-0005-0000-0000-0000E0520000}"/>
    <cellStyle name="R?" xfId="23198" xr:uid="{00000000-0005-0000-0000-0000E1520000}"/>
    <cellStyle name="RED POSTED" xfId="1799" xr:uid="{00000000-0005-0000-0000-0000E2520000}"/>
    <cellStyle name="RED POSTED 2" xfId="23199" xr:uid="{00000000-0005-0000-0000-0000E3520000}"/>
    <cellStyle name="REDUCED" xfId="1800" xr:uid="{00000000-0005-0000-0000-0000E4520000}"/>
    <cellStyle name="ReportData" xfId="10395" xr:uid="{00000000-0005-0000-0000-0000E5520000}"/>
    <cellStyle name="ReportData 2" xfId="23200" xr:uid="{00000000-0005-0000-0000-0000E6520000}"/>
    <cellStyle name="Result" xfId="16327" xr:uid="{00000000-0005-0000-0000-0000E7520000}"/>
    <cellStyle name="Result2" xfId="16328" xr:uid="{00000000-0005-0000-0000-0000E8520000}"/>
    <cellStyle name="RevList" xfId="16329" xr:uid="{00000000-0005-0000-0000-0000E9520000}"/>
    <cellStyle name="roux_2_laroux" xfId="1801" xr:uid="{00000000-0005-0000-0000-0000EA520000}"/>
    <cellStyle name="SAPBEXaggData" xfId="1802" xr:uid="{00000000-0005-0000-0000-0000EB520000}"/>
    <cellStyle name="SAPBEXaggData 10" xfId="16330" xr:uid="{00000000-0005-0000-0000-0000EC520000}"/>
    <cellStyle name="SAPBEXaggData 10 2" xfId="23201" xr:uid="{00000000-0005-0000-0000-0000ED520000}"/>
    <cellStyle name="SAPBEXaggData 10 3" xfId="23202" xr:uid="{00000000-0005-0000-0000-0000EE520000}"/>
    <cellStyle name="SAPBEXaggData 11" xfId="16331" xr:uid="{00000000-0005-0000-0000-0000EF520000}"/>
    <cellStyle name="SAPBEXaggData 12" xfId="16332" xr:uid="{00000000-0005-0000-0000-0000F0520000}"/>
    <cellStyle name="SAPBEXaggData 13" xfId="16333" xr:uid="{00000000-0005-0000-0000-0000F1520000}"/>
    <cellStyle name="SAPBEXaggData 2" xfId="16334" xr:uid="{00000000-0005-0000-0000-0000F2520000}"/>
    <cellStyle name="SAPBEXaggData 2 10" xfId="23203" xr:uid="{00000000-0005-0000-0000-0000F3520000}"/>
    <cellStyle name="SAPBEXaggData 2 11" xfId="23204" xr:uid="{00000000-0005-0000-0000-0000F4520000}"/>
    <cellStyle name="SAPBEXaggData 2 2" xfId="16335" xr:uid="{00000000-0005-0000-0000-0000F5520000}"/>
    <cellStyle name="SAPBEXaggData 2 2 2" xfId="23205" xr:uid="{00000000-0005-0000-0000-0000F6520000}"/>
    <cellStyle name="SAPBEXaggData 2 2 3" xfId="23206" xr:uid="{00000000-0005-0000-0000-0000F7520000}"/>
    <cellStyle name="SAPBEXaggData 2 2 4" xfId="23207" xr:uid="{00000000-0005-0000-0000-0000F8520000}"/>
    <cellStyle name="SAPBEXaggData 2 3" xfId="16336" xr:uid="{00000000-0005-0000-0000-0000F9520000}"/>
    <cellStyle name="SAPBEXaggData 2 3 2" xfId="23208" xr:uid="{00000000-0005-0000-0000-0000FA520000}"/>
    <cellStyle name="SAPBEXaggData 2 3 3" xfId="23209" xr:uid="{00000000-0005-0000-0000-0000FB520000}"/>
    <cellStyle name="SAPBEXaggData 2 3 4" xfId="23210" xr:uid="{00000000-0005-0000-0000-0000FC520000}"/>
    <cellStyle name="SAPBEXaggData 2 4" xfId="16337" xr:uid="{00000000-0005-0000-0000-0000FD520000}"/>
    <cellStyle name="SAPBEXaggData 2 4 2" xfId="23211" xr:uid="{00000000-0005-0000-0000-0000FE520000}"/>
    <cellStyle name="SAPBEXaggData 2 4 3" xfId="23212" xr:uid="{00000000-0005-0000-0000-0000FF520000}"/>
    <cellStyle name="SAPBEXaggData 2 4 4" xfId="23213" xr:uid="{00000000-0005-0000-0000-000000530000}"/>
    <cellStyle name="SAPBEXaggData 2 5" xfId="16338" xr:uid="{00000000-0005-0000-0000-000001530000}"/>
    <cellStyle name="SAPBEXaggData 2 5 2" xfId="23214" xr:uid="{00000000-0005-0000-0000-000002530000}"/>
    <cellStyle name="SAPBEXaggData 2 5 3" xfId="23215" xr:uid="{00000000-0005-0000-0000-000003530000}"/>
    <cellStyle name="SAPBEXaggData 2 5 4" xfId="23216" xr:uid="{00000000-0005-0000-0000-000004530000}"/>
    <cellStyle name="SAPBEXaggData 2 6" xfId="16339" xr:uid="{00000000-0005-0000-0000-000005530000}"/>
    <cellStyle name="SAPBEXaggData 2 6 2" xfId="23217" xr:uid="{00000000-0005-0000-0000-000006530000}"/>
    <cellStyle name="SAPBEXaggData 2 6 3" xfId="23218" xr:uid="{00000000-0005-0000-0000-000007530000}"/>
    <cellStyle name="SAPBEXaggData 2 6 4" xfId="23219" xr:uid="{00000000-0005-0000-0000-000008530000}"/>
    <cellStyle name="SAPBEXaggData 2 7" xfId="16340" xr:uid="{00000000-0005-0000-0000-000009530000}"/>
    <cellStyle name="SAPBEXaggData 2 7 2" xfId="23220" xr:uid="{00000000-0005-0000-0000-00000A530000}"/>
    <cellStyle name="SAPBEXaggData 2 7 3" xfId="23221" xr:uid="{00000000-0005-0000-0000-00000B530000}"/>
    <cellStyle name="SAPBEXaggData 2 7 4" xfId="23222" xr:uid="{00000000-0005-0000-0000-00000C530000}"/>
    <cellStyle name="SAPBEXaggData 2 8" xfId="23223" xr:uid="{00000000-0005-0000-0000-00000D530000}"/>
    <cellStyle name="SAPBEXaggData 2 8 2" xfId="23224" xr:uid="{00000000-0005-0000-0000-00000E530000}"/>
    <cellStyle name="SAPBEXaggData 2 8 3" xfId="23225" xr:uid="{00000000-0005-0000-0000-00000F530000}"/>
    <cellStyle name="SAPBEXaggData 2 9" xfId="23226" xr:uid="{00000000-0005-0000-0000-000010530000}"/>
    <cellStyle name="SAPBEXaggData 3" xfId="16341" xr:uid="{00000000-0005-0000-0000-000011530000}"/>
    <cellStyle name="SAPBEXaggData 3 10" xfId="23227" xr:uid="{00000000-0005-0000-0000-000012530000}"/>
    <cellStyle name="SAPBEXaggData 3 2" xfId="16342" xr:uid="{00000000-0005-0000-0000-000013530000}"/>
    <cellStyle name="SAPBEXaggData 3 2 2" xfId="23228" xr:uid="{00000000-0005-0000-0000-000014530000}"/>
    <cellStyle name="SAPBEXaggData 3 2 3" xfId="23229" xr:uid="{00000000-0005-0000-0000-000015530000}"/>
    <cellStyle name="SAPBEXaggData 3 2 4" xfId="23230" xr:uid="{00000000-0005-0000-0000-000016530000}"/>
    <cellStyle name="SAPBEXaggData 3 3" xfId="16343" xr:uid="{00000000-0005-0000-0000-000017530000}"/>
    <cellStyle name="SAPBEXaggData 3 3 2" xfId="23231" xr:uid="{00000000-0005-0000-0000-000018530000}"/>
    <cellStyle name="SAPBEXaggData 3 3 3" xfId="23232" xr:uid="{00000000-0005-0000-0000-000019530000}"/>
    <cellStyle name="SAPBEXaggData 3 3 4" xfId="23233" xr:uid="{00000000-0005-0000-0000-00001A530000}"/>
    <cellStyle name="SAPBEXaggData 3 4" xfId="16344" xr:uid="{00000000-0005-0000-0000-00001B530000}"/>
    <cellStyle name="SAPBEXaggData 3 4 2" xfId="23234" xr:uid="{00000000-0005-0000-0000-00001C530000}"/>
    <cellStyle name="SAPBEXaggData 3 4 3" xfId="23235" xr:uid="{00000000-0005-0000-0000-00001D530000}"/>
    <cellStyle name="SAPBEXaggData 3 4 4" xfId="23236" xr:uid="{00000000-0005-0000-0000-00001E530000}"/>
    <cellStyle name="SAPBEXaggData 3 5" xfId="16345" xr:uid="{00000000-0005-0000-0000-00001F530000}"/>
    <cellStyle name="SAPBEXaggData 3 5 2" xfId="23237" xr:uid="{00000000-0005-0000-0000-000020530000}"/>
    <cellStyle name="SAPBEXaggData 3 5 3" xfId="23238" xr:uid="{00000000-0005-0000-0000-000021530000}"/>
    <cellStyle name="SAPBEXaggData 3 5 4" xfId="23239" xr:uid="{00000000-0005-0000-0000-000022530000}"/>
    <cellStyle name="SAPBEXaggData 3 6" xfId="16346" xr:uid="{00000000-0005-0000-0000-000023530000}"/>
    <cellStyle name="SAPBEXaggData 3 6 2" xfId="23240" xr:uid="{00000000-0005-0000-0000-000024530000}"/>
    <cellStyle name="SAPBEXaggData 3 6 3" xfId="23241" xr:uid="{00000000-0005-0000-0000-000025530000}"/>
    <cellStyle name="SAPBEXaggData 3 6 4" xfId="23242" xr:uid="{00000000-0005-0000-0000-000026530000}"/>
    <cellStyle name="SAPBEXaggData 3 7" xfId="16347" xr:uid="{00000000-0005-0000-0000-000027530000}"/>
    <cellStyle name="SAPBEXaggData 3 7 2" xfId="23243" xr:uid="{00000000-0005-0000-0000-000028530000}"/>
    <cellStyle name="SAPBEXaggData 3 7 3" xfId="23244" xr:uid="{00000000-0005-0000-0000-000029530000}"/>
    <cellStyle name="SAPBEXaggData 3 7 4" xfId="23245" xr:uid="{00000000-0005-0000-0000-00002A530000}"/>
    <cellStyle name="SAPBEXaggData 3 8" xfId="23246" xr:uid="{00000000-0005-0000-0000-00002B530000}"/>
    <cellStyle name="SAPBEXaggData 3 9" xfId="23247" xr:uid="{00000000-0005-0000-0000-00002C530000}"/>
    <cellStyle name="SAPBEXaggData 4" xfId="16348" xr:uid="{00000000-0005-0000-0000-00002D530000}"/>
    <cellStyle name="SAPBEXaggData 4 2" xfId="23248" xr:uid="{00000000-0005-0000-0000-00002E530000}"/>
    <cellStyle name="SAPBEXaggData 4 3" xfId="23249" xr:uid="{00000000-0005-0000-0000-00002F530000}"/>
    <cellStyle name="SAPBEXaggData 4 4" xfId="23250" xr:uid="{00000000-0005-0000-0000-000030530000}"/>
    <cellStyle name="SAPBEXaggData 5" xfId="16349" xr:uid="{00000000-0005-0000-0000-000031530000}"/>
    <cellStyle name="SAPBEXaggData 5 2" xfId="23251" xr:uid="{00000000-0005-0000-0000-000032530000}"/>
    <cellStyle name="SAPBEXaggData 5 3" xfId="23252" xr:uid="{00000000-0005-0000-0000-000033530000}"/>
    <cellStyle name="SAPBEXaggData 5 4" xfId="23253" xr:uid="{00000000-0005-0000-0000-000034530000}"/>
    <cellStyle name="SAPBEXaggData 6" xfId="16350" xr:uid="{00000000-0005-0000-0000-000035530000}"/>
    <cellStyle name="SAPBEXaggData 6 2" xfId="23254" xr:uid="{00000000-0005-0000-0000-000036530000}"/>
    <cellStyle name="SAPBEXaggData 6 3" xfId="23255" xr:uid="{00000000-0005-0000-0000-000037530000}"/>
    <cellStyle name="SAPBEXaggData 6 4" xfId="23256" xr:uid="{00000000-0005-0000-0000-000038530000}"/>
    <cellStyle name="SAPBEXaggData 7" xfId="16351" xr:uid="{00000000-0005-0000-0000-000039530000}"/>
    <cellStyle name="SAPBEXaggData 7 2" xfId="23257" xr:uid="{00000000-0005-0000-0000-00003A530000}"/>
    <cellStyle name="SAPBEXaggData 7 3" xfId="23258" xr:uid="{00000000-0005-0000-0000-00003B530000}"/>
    <cellStyle name="SAPBEXaggData 7 4" xfId="23259" xr:uid="{00000000-0005-0000-0000-00003C530000}"/>
    <cellStyle name="SAPBEXaggData 8" xfId="16352" xr:uid="{00000000-0005-0000-0000-00003D530000}"/>
    <cellStyle name="SAPBEXaggData 8 2" xfId="23260" xr:uid="{00000000-0005-0000-0000-00003E530000}"/>
    <cellStyle name="SAPBEXaggData 8 3" xfId="23261" xr:uid="{00000000-0005-0000-0000-00003F530000}"/>
    <cellStyle name="SAPBEXaggData 8 4" xfId="23262" xr:uid="{00000000-0005-0000-0000-000040530000}"/>
    <cellStyle name="SAPBEXaggData 9" xfId="16353" xr:uid="{00000000-0005-0000-0000-000041530000}"/>
    <cellStyle name="SAPBEXaggData 9 2" xfId="23263" xr:uid="{00000000-0005-0000-0000-000042530000}"/>
    <cellStyle name="SAPBEXaggData 9 3" xfId="23264" xr:uid="{00000000-0005-0000-0000-000043530000}"/>
    <cellStyle name="SAPBEXaggData 9 4" xfId="23265" xr:uid="{00000000-0005-0000-0000-000044530000}"/>
    <cellStyle name="SAPBEXstdData" xfId="1803" xr:uid="{00000000-0005-0000-0000-000045530000}"/>
    <cellStyle name="SAPBEXstdData 10" xfId="16354" xr:uid="{00000000-0005-0000-0000-000046530000}"/>
    <cellStyle name="SAPBEXstdData 10 2" xfId="23266" xr:uid="{00000000-0005-0000-0000-000047530000}"/>
    <cellStyle name="SAPBEXstdData 10 3" xfId="23267" xr:uid="{00000000-0005-0000-0000-000048530000}"/>
    <cellStyle name="SAPBEXstdData 11" xfId="16355" xr:uid="{00000000-0005-0000-0000-000049530000}"/>
    <cellStyle name="SAPBEXstdData 12" xfId="16356" xr:uid="{00000000-0005-0000-0000-00004A530000}"/>
    <cellStyle name="SAPBEXstdData 13" xfId="16357" xr:uid="{00000000-0005-0000-0000-00004B530000}"/>
    <cellStyle name="SAPBEXstdData 2" xfId="16358" xr:uid="{00000000-0005-0000-0000-00004C530000}"/>
    <cellStyle name="SAPBEXstdData 2 10" xfId="23268" xr:uid="{00000000-0005-0000-0000-00004D530000}"/>
    <cellStyle name="SAPBEXstdData 2 11" xfId="23269" xr:uid="{00000000-0005-0000-0000-00004E530000}"/>
    <cellStyle name="SAPBEXstdData 2 2" xfId="16359" xr:uid="{00000000-0005-0000-0000-00004F530000}"/>
    <cellStyle name="SAPBEXstdData 2 2 2" xfId="23270" xr:uid="{00000000-0005-0000-0000-000050530000}"/>
    <cellStyle name="SAPBEXstdData 2 2 3" xfId="23271" xr:uid="{00000000-0005-0000-0000-000051530000}"/>
    <cellStyle name="SAPBEXstdData 2 2 4" xfId="23272" xr:uid="{00000000-0005-0000-0000-000052530000}"/>
    <cellStyle name="SAPBEXstdData 2 3" xfId="16360" xr:uid="{00000000-0005-0000-0000-000053530000}"/>
    <cellStyle name="SAPBEXstdData 2 3 2" xfId="23273" xr:uid="{00000000-0005-0000-0000-000054530000}"/>
    <cellStyle name="SAPBEXstdData 2 3 3" xfId="23274" xr:uid="{00000000-0005-0000-0000-000055530000}"/>
    <cellStyle name="SAPBEXstdData 2 3 4" xfId="23275" xr:uid="{00000000-0005-0000-0000-000056530000}"/>
    <cellStyle name="SAPBEXstdData 2 4" xfId="16361" xr:uid="{00000000-0005-0000-0000-000057530000}"/>
    <cellStyle name="SAPBEXstdData 2 4 2" xfId="23276" xr:uid="{00000000-0005-0000-0000-000058530000}"/>
    <cellStyle name="SAPBEXstdData 2 4 3" xfId="23277" xr:uid="{00000000-0005-0000-0000-000059530000}"/>
    <cellStyle name="SAPBEXstdData 2 4 4" xfId="23278" xr:uid="{00000000-0005-0000-0000-00005A530000}"/>
    <cellStyle name="SAPBEXstdData 2 5" xfId="16362" xr:uid="{00000000-0005-0000-0000-00005B530000}"/>
    <cellStyle name="SAPBEXstdData 2 5 2" xfId="23279" xr:uid="{00000000-0005-0000-0000-00005C530000}"/>
    <cellStyle name="SAPBEXstdData 2 5 3" xfId="23280" xr:uid="{00000000-0005-0000-0000-00005D530000}"/>
    <cellStyle name="SAPBEXstdData 2 5 4" xfId="23281" xr:uid="{00000000-0005-0000-0000-00005E530000}"/>
    <cellStyle name="SAPBEXstdData 2 6" xfId="16363" xr:uid="{00000000-0005-0000-0000-00005F530000}"/>
    <cellStyle name="SAPBEXstdData 2 6 2" xfId="23282" xr:uid="{00000000-0005-0000-0000-000060530000}"/>
    <cellStyle name="SAPBEXstdData 2 6 3" xfId="23283" xr:uid="{00000000-0005-0000-0000-000061530000}"/>
    <cellStyle name="SAPBEXstdData 2 6 4" xfId="23284" xr:uid="{00000000-0005-0000-0000-000062530000}"/>
    <cellStyle name="SAPBEXstdData 2 7" xfId="16364" xr:uid="{00000000-0005-0000-0000-000063530000}"/>
    <cellStyle name="SAPBEXstdData 2 7 2" xfId="23285" xr:uid="{00000000-0005-0000-0000-000064530000}"/>
    <cellStyle name="SAPBEXstdData 2 7 3" xfId="23286" xr:uid="{00000000-0005-0000-0000-000065530000}"/>
    <cellStyle name="SAPBEXstdData 2 7 4" xfId="23287" xr:uid="{00000000-0005-0000-0000-000066530000}"/>
    <cellStyle name="SAPBEXstdData 2 8" xfId="23288" xr:uid="{00000000-0005-0000-0000-000067530000}"/>
    <cellStyle name="SAPBEXstdData 2 8 2" xfId="23289" xr:uid="{00000000-0005-0000-0000-000068530000}"/>
    <cellStyle name="SAPBEXstdData 2 8 3" xfId="23290" xr:uid="{00000000-0005-0000-0000-000069530000}"/>
    <cellStyle name="SAPBEXstdData 2 9" xfId="23291" xr:uid="{00000000-0005-0000-0000-00006A530000}"/>
    <cellStyle name="SAPBEXstdData 3" xfId="16365" xr:uid="{00000000-0005-0000-0000-00006B530000}"/>
    <cellStyle name="SAPBEXstdData 3 10" xfId="23292" xr:uid="{00000000-0005-0000-0000-00006C530000}"/>
    <cellStyle name="SAPBEXstdData 3 2" xfId="16366" xr:uid="{00000000-0005-0000-0000-00006D530000}"/>
    <cellStyle name="SAPBEXstdData 3 2 2" xfId="23293" xr:uid="{00000000-0005-0000-0000-00006E530000}"/>
    <cellStyle name="SAPBEXstdData 3 2 3" xfId="23294" xr:uid="{00000000-0005-0000-0000-00006F530000}"/>
    <cellStyle name="SAPBEXstdData 3 2 4" xfId="23295" xr:uid="{00000000-0005-0000-0000-000070530000}"/>
    <cellStyle name="SAPBEXstdData 3 3" xfId="16367" xr:uid="{00000000-0005-0000-0000-000071530000}"/>
    <cellStyle name="SAPBEXstdData 3 3 2" xfId="23296" xr:uid="{00000000-0005-0000-0000-000072530000}"/>
    <cellStyle name="SAPBEXstdData 3 3 3" xfId="23297" xr:uid="{00000000-0005-0000-0000-000073530000}"/>
    <cellStyle name="SAPBEXstdData 3 3 4" xfId="23298" xr:uid="{00000000-0005-0000-0000-000074530000}"/>
    <cellStyle name="SAPBEXstdData 3 4" xfId="16368" xr:uid="{00000000-0005-0000-0000-000075530000}"/>
    <cellStyle name="SAPBEXstdData 3 4 2" xfId="23299" xr:uid="{00000000-0005-0000-0000-000076530000}"/>
    <cellStyle name="SAPBEXstdData 3 4 3" xfId="23300" xr:uid="{00000000-0005-0000-0000-000077530000}"/>
    <cellStyle name="SAPBEXstdData 3 4 4" xfId="23301" xr:uid="{00000000-0005-0000-0000-000078530000}"/>
    <cellStyle name="SAPBEXstdData 3 5" xfId="16369" xr:uid="{00000000-0005-0000-0000-000079530000}"/>
    <cellStyle name="SAPBEXstdData 3 5 2" xfId="23302" xr:uid="{00000000-0005-0000-0000-00007A530000}"/>
    <cellStyle name="SAPBEXstdData 3 5 3" xfId="23303" xr:uid="{00000000-0005-0000-0000-00007B530000}"/>
    <cellStyle name="SAPBEXstdData 3 5 4" xfId="23304" xr:uid="{00000000-0005-0000-0000-00007C530000}"/>
    <cellStyle name="SAPBEXstdData 3 6" xfId="16370" xr:uid="{00000000-0005-0000-0000-00007D530000}"/>
    <cellStyle name="SAPBEXstdData 3 6 2" xfId="23305" xr:uid="{00000000-0005-0000-0000-00007E530000}"/>
    <cellStyle name="SAPBEXstdData 3 6 3" xfId="23306" xr:uid="{00000000-0005-0000-0000-00007F530000}"/>
    <cellStyle name="SAPBEXstdData 3 6 4" xfId="23307" xr:uid="{00000000-0005-0000-0000-000080530000}"/>
    <cellStyle name="SAPBEXstdData 3 7" xfId="16371" xr:uid="{00000000-0005-0000-0000-000081530000}"/>
    <cellStyle name="SAPBEXstdData 3 7 2" xfId="23308" xr:uid="{00000000-0005-0000-0000-000082530000}"/>
    <cellStyle name="SAPBEXstdData 3 7 3" xfId="23309" xr:uid="{00000000-0005-0000-0000-000083530000}"/>
    <cellStyle name="SAPBEXstdData 3 7 4" xfId="23310" xr:uid="{00000000-0005-0000-0000-000084530000}"/>
    <cellStyle name="SAPBEXstdData 3 8" xfId="23311" xr:uid="{00000000-0005-0000-0000-000085530000}"/>
    <cellStyle name="SAPBEXstdData 3 9" xfId="23312" xr:uid="{00000000-0005-0000-0000-000086530000}"/>
    <cellStyle name="SAPBEXstdData 4" xfId="16372" xr:uid="{00000000-0005-0000-0000-000087530000}"/>
    <cellStyle name="SAPBEXstdData 4 2" xfId="23313" xr:uid="{00000000-0005-0000-0000-000088530000}"/>
    <cellStyle name="SAPBEXstdData 4 3" xfId="23314" xr:uid="{00000000-0005-0000-0000-000089530000}"/>
    <cellStyle name="SAPBEXstdData 4 4" xfId="23315" xr:uid="{00000000-0005-0000-0000-00008A530000}"/>
    <cellStyle name="SAPBEXstdData 5" xfId="16373" xr:uid="{00000000-0005-0000-0000-00008B530000}"/>
    <cellStyle name="SAPBEXstdData 5 2" xfId="23316" xr:uid="{00000000-0005-0000-0000-00008C530000}"/>
    <cellStyle name="SAPBEXstdData 5 3" xfId="23317" xr:uid="{00000000-0005-0000-0000-00008D530000}"/>
    <cellStyle name="SAPBEXstdData 5 4" xfId="23318" xr:uid="{00000000-0005-0000-0000-00008E530000}"/>
    <cellStyle name="SAPBEXstdData 6" xfId="16374" xr:uid="{00000000-0005-0000-0000-00008F530000}"/>
    <cellStyle name="SAPBEXstdData 6 2" xfId="23319" xr:uid="{00000000-0005-0000-0000-000090530000}"/>
    <cellStyle name="SAPBEXstdData 6 3" xfId="23320" xr:uid="{00000000-0005-0000-0000-000091530000}"/>
    <cellStyle name="SAPBEXstdData 6 4" xfId="23321" xr:uid="{00000000-0005-0000-0000-000092530000}"/>
    <cellStyle name="SAPBEXstdData 7" xfId="16375" xr:uid="{00000000-0005-0000-0000-000093530000}"/>
    <cellStyle name="SAPBEXstdData 7 2" xfId="23322" xr:uid="{00000000-0005-0000-0000-000094530000}"/>
    <cellStyle name="SAPBEXstdData 7 3" xfId="23323" xr:uid="{00000000-0005-0000-0000-000095530000}"/>
    <cellStyle name="SAPBEXstdData 7 4" xfId="23324" xr:uid="{00000000-0005-0000-0000-000096530000}"/>
    <cellStyle name="SAPBEXstdData 8" xfId="16376" xr:uid="{00000000-0005-0000-0000-000097530000}"/>
    <cellStyle name="SAPBEXstdData 8 2" xfId="23325" xr:uid="{00000000-0005-0000-0000-000098530000}"/>
    <cellStyle name="SAPBEXstdData 8 3" xfId="23326" xr:uid="{00000000-0005-0000-0000-000099530000}"/>
    <cellStyle name="SAPBEXstdData 8 4" xfId="23327" xr:uid="{00000000-0005-0000-0000-00009A530000}"/>
    <cellStyle name="SAPBEXstdData 9" xfId="16377" xr:uid="{00000000-0005-0000-0000-00009B530000}"/>
    <cellStyle name="SAPBEXstdData 9 2" xfId="23328" xr:uid="{00000000-0005-0000-0000-00009C530000}"/>
    <cellStyle name="SAPBEXstdData 9 3" xfId="23329" xr:uid="{00000000-0005-0000-0000-00009D530000}"/>
    <cellStyle name="SAPBEXstdData 9 4" xfId="23330" xr:uid="{00000000-0005-0000-0000-00009E530000}"/>
    <cellStyle name="sche|_x0005_" xfId="23331" xr:uid="{00000000-0005-0000-0000-00009F530000}"/>
    <cellStyle name="small border line" xfId="1804" xr:uid="{00000000-0005-0000-0000-0000A0530000}"/>
    <cellStyle name="small border line 10" xfId="16378" xr:uid="{00000000-0005-0000-0000-0000A1530000}"/>
    <cellStyle name="small border line 11" xfId="16379" xr:uid="{00000000-0005-0000-0000-0000A2530000}"/>
    <cellStyle name="small border line 12" xfId="16380" xr:uid="{00000000-0005-0000-0000-0000A3530000}"/>
    <cellStyle name="small border line 13" xfId="16381" xr:uid="{00000000-0005-0000-0000-0000A4530000}"/>
    <cellStyle name="small border line 14" xfId="16382" xr:uid="{00000000-0005-0000-0000-0000A5530000}"/>
    <cellStyle name="small border line 14 2" xfId="23332" xr:uid="{00000000-0005-0000-0000-0000A6530000}"/>
    <cellStyle name="small border line 15" xfId="16383" xr:uid="{00000000-0005-0000-0000-0000A7530000}"/>
    <cellStyle name="small border line 15 2" xfId="23333" xr:uid="{00000000-0005-0000-0000-0000A8530000}"/>
    <cellStyle name="small border line 16" xfId="16384" xr:uid="{00000000-0005-0000-0000-0000A9530000}"/>
    <cellStyle name="small border line 17" xfId="16385" xr:uid="{00000000-0005-0000-0000-0000AA530000}"/>
    <cellStyle name="small border line 18" xfId="23334" xr:uid="{00000000-0005-0000-0000-0000AB530000}"/>
    <cellStyle name="small border line 2" xfId="1805" xr:uid="{00000000-0005-0000-0000-0000AC530000}"/>
    <cellStyle name="small border line 2 10" xfId="16386" xr:uid="{00000000-0005-0000-0000-0000AD530000}"/>
    <cellStyle name="small border line 2 10 2" xfId="23335" xr:uid="{00000000-0005-0000-0000-0000AE530000}"/>
    <cellStyle name="small border line 2 11" xfId="16387" xr:uid="{00000000-0005-0000-0000-0000AF530000}"/>
    <cellStyle name="small border line 2 11 2" xfId="23336" xr:uid="{00000000-0005-0000-0000-0000B0530000}"/>
    <cellStyle name="small border line 2 12" xfId="16388" xr:uid="{00000000-0005-0000-0000-0000B1530000}"/>
    <cellStyle name="small border line 2 12 2" xfId="23337" xr:uid="{00000000-0005-0000-0000-0000B2530000}"/>
    <cellStyle name="small border line 2 13" xfId="16389" xr:uid="{00000000-0005-0000-0000-0000B3530000}"/>
    <cellStyle name="small border line 2 14" xfId="16390" xr:uid="{00000000-0005-0000-0000-0000B4530000}"/>
    <cellStyle name="small border line 2 15" xfId="16391" xr:uid="{00000000-0005-0000-0000-0000B5530000}"/>
    <cellStyle name="small border line 2 16" xfId="16392" xr:uid="{00000000-0005-0000-0000-0000B6530000}"/>
    <cellStyle name="small border line 2 2" xfId="16393" xr:uid="{00000000-0005-0000-0000-0000B7530000}"/>
    <cellStyle name="small border line 2 2 10" xfId="16394" xr:uid="{00000000-0005-0000-0000-0000B8530000}"/>
    <cellStyle name="small border line 2 2 10 2" xfId="23338" xr:uid="{00000000-0005-0000-0000-0000B9530000}"/>
    <cellStyle name="small border line 2 2 11" xfId="16395" xr:uid="{00000000-0005-0000-0000-0000BA530000}"/>
    <cellStyle name="small border line 2 2 12" xfId="16396" xr:uid="{00000000-0005-0000-0000-0000BB530000}"/>
    <cellStyle name="small border line 2 2 13" xfId="16397" xr:uid="{00000000-0005-0000-0000-0000BC530000}"/>
    <cellStyle name="small border line 2 2 14" xfId="16398" xr:uid="{00000000-0005-0000-0000-0000BD530000}"/>
    <cellStyle name="small border line 2 2 2" xfId="16399" xr:uid="{00000000-0005-0000-0000-0000BE530000}"/>
    <cellStyle name="small border line 2 2 2 2" xfId="23339" xr:uid="{00000000-0005-0000-0000-0000BF530000}"/>
    <cellStyle name="small border line 2 2 2 3" xfId="23340" xr:uid="{00000000-0005-0000-0000-0000C0530000}"/>
    <cellStyle name="small border line 2 2 2 4" xfId="23341" xr:uid="{00000000-0005-0000-0000-0000C1530000}"/>
    <cellStyle name="small border line 2 2 3" xfId="16400" xr:uid="{00000000-0005-0000-0000-0000C2530000}"/>
    <cellStyle name="small border line 2 2 3 2" xfId="23342" xr:uid="{00000000-0005-0000-0000-0000C3530000}"/>
    <cellStyle name="small border line 2 2 4" xfId="16401" xr:uid="{00000000-0005-0000-0000-0000C4530000}"/>
    <cellStyle name="small border line 2 2 4 2" xfId="23343" xr:uid="{00000000-0005-0000-0000-0000C5530000}"/>
    <cellStyle name="small border line 2 2 5" xfId="16402" xr:uid="{00000000-0005-0000-0000-0000C6530000}"/>
    <cellStyle name="small border line 2 2 5 2" xfId="23344" xr:uid="{00000000-0005-0000-0000-0000C7530000}"/>
    <cellStyle name="small border line 2 2 6" xfId="16403" xr:uid="{00000000-0005-0000-0000-0000C8530000}"/>
    <cellStyle name="small border line 2 2 6 2" xfId="23345" xr:uid="{00000000-0005-0000-0000-0000C9530000}"/>
    <cellStyle name="small border line 2 2 7" xfId="16404" xr:uid="{00000000-0005-0000-0000-0000CA530000}"/>
    <cellStyle name="small border line 2 2 7 2" xfId="23346" xr:uid="{00000000-0005-0000-0000-0000CB530000}"/>
    <cellStyle name="small border line 2 2 8" xfId="16405" xr:uid="{00000000-0005-0000-0000-0000CC530000}"/>
    <cellStyle name="small border line 2 2 8 2" xfId="23347" xr:uid="{00000000-0005-0000-0000-0000CD530000}"/>
    <cellStyle name="small border line 2 2 9" xfId="16406" xr:uid="{00000000-0005-0000-0000-0000CE530000}"/>
    <cellStyle name="small border line 2 2 9 2" xfId="23348" xr:uid="{00000000-0005-0000-0000-0000CF530000}"/>
    <cellStyle name="small border line 2 3" xfId="16407" xr:uid="{00000000-0005-0000-0000-0000D0530000}"/>
    <cellStyle name="small border line 2 3 10" xfId="16408" xr:uid="{00000000-0005-0000-0000-0000D1530000}"/>
    <cellStyle name="small border line 2 3 10 2" xfId="23349" xr:uid="{00000000-0005-0000-0000-0000D2530000}"/>
    <cellStyle name="small border line 2 3 11" xfId="16409" xr:uid="{00000000-0005-0000-0000-0000D3530000}"/>
    <cellStyle name="small border line 2 3 12" xfId="16410" xr:uid="{00000000-0005-0000-0000-0000D4530000}"/>
    <cellStyle name="small border line 2 3 13" xfId="16411" xr:uid="{00000000-0005-0000-0000-0000D5530000}"/>
    <cellStyle name="small border line 2 3 14" xfId="16412" xr:uid="{00000000-0005-0000-0000-0000D6530000}"/>
    <cellStyle name="small border line 2 3 2" xfId="16413" xr:uid="{00000000-0005-0000-0000-0000D7530000}"/>
    <cellStyle name="small border line 2 3 2 2" xfId="23350" xr:uid="{00000000-0005-0000-0000-0000D8530000}"/>
    <cellStyle name="small border line 2 3 2 3" xfId="23351" xr:uid="{00000000-0005-0000-0000-0000D9530000}"/>
    <cellStyle name="small border line 2 3 2 4" xfId="23352" xr:uid="{00000000-0005-0000-0000-0000DA530000}"/>
    <cellStyle name="small border line 2 3 3" xfId="16414" xr:uid="{00000000-0005-0000-0000-0000DB530000}"/>
    <cellStyle name="small border line 2 3 3 2" xfId="23353" xr:uid="{00000000-0005-0000-0000-0000DC530000}"/>
    <cellStyle name="small border line 2 3 4" xfId="16415" xr:uid="{00000000-0005-0000-0000-0000DD530000}"/>
    <cellStyle name="small border line 2 3 4 2" xfId="23354" xr:uid="{00000000-0005-0000-0000-0000DE530000}"/>
    <cellStyle name="small border line 2 3 5" xfId="16416" xr:uid="{00000000-0005-0000-0000-0000DF530000}"/>
    <cellStyle name="small border line 2 3 5 2" xfId="23355" xr:uid="{00000000-0005-0000-0000-0000E0530000}"/>
    <cellStyle name="small border line 2 3 6" xfId="16417" xr:uid="{00000000-0005-0000-0000-0000E1530000}"/>
    <cellStyle name="small border line 2 3 6 2" xfId="23356" xr:uid="{00000000-0005-0000-0000-0000E2530000}"/>
    <cellStyle name="small border line 2 3 7" xfId="16418" xr:uid="{00000000-0005-0000-0000-0000E3530000}"/>
    <cellStyle name="small border line 2 3 7 2" xfId="23357" xr:uid="{00000000-0005-0000-0000-0000E4530000}"/>
    <cellStyle name="small border line 2 3 8" xfId="16419" xr:uid="{00000000-0005-0000-0000-0000E5530000}"/>
    <cellStyle name="small border line 2 3 8 2" xfId="23358" xr:uid="{00000000-0005-0000-0000-0000E6530000}"/>
    <cellStyle name="small border line 2 3 9" xfId="16420" xr:uid="{00000000-0005-0000-0000-0000E7530000}"/>
    <cellStyle name="small border line 2 3 9 2" xfId="23359" xr:uid="{00000000-0005-0000-0000-0000E8530000}"/>
    <cellStyle name="small border line 2 4" xfId="16421" xr:uid="{00000000-0005-0000-0000-0000E9530000}"/>
    <cellStyle name="small border line 2 4 2" xfId="16422" xr:uid="{00000000-0005-0000-0000-0000EA530000}"/>
    <cellStyle name="small border line 2 4 2 2" xfId="23360" xr:uid="{00000000-0005-0000-0000-0000EB530000}"/>
    <cellStyle name="small border line 2 4 3" xfId="16423" xr:uid="{00000000-0005-0000-0000-0000EC530000}"/>
    <cellStyle name="small border line 2 4 4" xfId="16424" xr:uid="{00000000-0005-0000-0000-0000ED530000}"/>
    <cellStyle name="small border line 2 4 5" xfId="16425" xr:uid="{00000000-0005-0000-0000-0000EE530000}"/>
    <cellStyle name="small border line 2 5" xfId="16426" xr:uid="{00000000-0005-0000-0000-0000EF530000}"/>
    <cellStyle name="small border line 2 5 2" xfId="16427" xr:uid="{00000000-0005-0000-0000-0000F0530000}"/>
    <cellStyle name="small border line 2 5 2 2" xfId="23361" xr:uid="{00000000-0005-0000-0000-0000F1530000}"/>
    <cellStyle name="small border line 2 5 3" xfId="16428" xr:uid="{00000000-0005-0000-0000-0000F2530000}"/>
    <cellStyle name="small border line 2 5 4" xfId="16429" xr:uid="{00000000-0005-0000-0000-0000F3530000}"/>
    <cellStyle name="small border line 2 5 5" xfId="16430" xr:uid="{00000000-0005-0000-0000-0000F4530000}"/>
    <cellStyle name="small border line 2 6" xfId="16431" xr:uid="{00000000-0005-0000-0000-0000F5530000}"/>
    <cellStyle name="small border line 2 6 2" xfId="16432" xr:uid="{00000000-0005-0000-0000-0000F6530000}"/>
    <cellStyle name="small border line 2 6 2 2" xfId="23362" xr:uid="{00000000-0005-0000-0000-0000F7530000}"/>
    <cellStyle name="small border line 2 6 3" xfId="16433" xr:uid="{00000000-0005-0000-0000-0000F8530000}"/>
    <cellStyle name="small border line 2 6 4" xfId="16434" xr:uid="{00000000-0005-0000-0000-0000F9530000}"/>
    <cellStyle name="small border line 2 6 5" xfId="16435" xr:uid="{00000000-0005-0000-0000-0000FA530000}"/>
    <cellStyle name="small border line 2 7" xfId="16436" xr:uid="{00000000-0005-0000-0000-0000FB530000}"/>
    <cellStyle name="small border line 2 7 2" xfId="16437" xr:uid="{00000000-0005-0000-0000-0000FC530000}"/>
    <cellStyle name="small border line 2 7 2 2" xfId="23363" xr:uid="{00000000-0005-0000-0000-0000FD530000}"/>
    <cellStyle name="small border line 2 7 3" xfId="16438" xr:uid="{00000000-0005-0000-0000-0000FE530000}"/>
    <cellStyle name="small border line 2 7 4" xfId="16439" xr:uid="{00000000-0005-0000-0000-0000FF530000}"/>
    <cellStyle name="small border line 2 7 5" xfId="16440" xr:uid="{00000000-0005-0000-0000-000000540000}"/>
    <cellStyle name="small border line 2 8" xfId="16441" xr:uid="{00000000-0005-0000-0000-000001540000}"/>
    <cellStyle name="small border line 2 8 2" xfId="23364" xr:uid="{00000000-0005-0000-0000-000002540000}"/>
    <cellStyle name="small border line 2 8 3" xfId="23365" xr:uid="{00000000-0005-0000-0000-000003540000}"/>
    <cellStyle name="small border line 2 8 4" xfId="23366" xr:uid="{00000000-0005-0000-0000-000004540000}"/>
    <cellStyle name="small border line 2 9" xfId="16442" xr:uid="{00000000-0005-0000-0000-000005540000}"/>
    <cellStyle name="small border line 2 9 2" xfId="23367" xr:uid="{00000000-0005-0000-0000-000006540000}"/>
    <cellStyle name="small border line 3" xfId="1806" xr:uid="{00000000-0005-0000-0000-000007540000}"/>
    <cellStyle name="small border line 3 10" xfId="16443" xr:uid="{00000000-0005-0000-0000-000008540000}"/>
    <cellStyle name="small border line 3 11" xfId="16444" xr:uid="{00000000-0005-0000-0000-000009540000}"/>
    <cellStyle name="small border line 3 12" xfId="16445" xr:uid="{00000000-0005-0000-0000-00000A540000}"/>
    <cellStyle name="small border line 3 13" xfId="16446" xr:uid="{00000000-0005-0000-0000-00000B540000}"/>
    <cellStyle name="small border line 3 14" xfId="16447" xr:uid="{00000000-0005-0000-0000-00000C540000}"/>
    <cellStyle name="small border line 3 2" xfId="16448" xr:uid="{00000000-0005-0000-0000-00000D540000}"/>
    <cellStyle name="small border line 3 2 2" xfId="16449" xr:uid="{00000000-0005-0000-0000-00000E540000}"/>
    <cellStyle name="small border line 3 2 3" xfId="16450" xr:uid="{00000000-0005-0000-0000-00000F540000}"/>
    <cellStyle name="small border line 3 2 4" xfId="16451" xr:uid="{00000000-0005-0000-0000-000010540000}"/>
    <cellStyle name="small border line 3 2 5" xfId="16452" xr:uid="{00000000-0005-0000-0000-000011540000}"/>
    <cellStyle name="small border line 3 3" xfId="16453" xr:uid="{00000000-0005-0000-0000-000012540000}"/>
    <cellStyle name="small border line 3 3 2" xfId="16454" xr:uid="{00000000-0005-0000-0000-000013540000}"/>
    <cellStyle name="small border line 3 3 3" xfId="16455" xr:uid="{00000000-0005-0000-0000-000014540000}"/>
    <cellStyle name="small border line 3 3 4" xfId="16456" xr:uid="{00000000-0005-0000-0000-000015540000}"/>
    <cellStyle name="small border line 3 3 5" xfId="16457" xr:uid="{00000000-0005-0000-0000-000016540000}"/>
    <cellStyle name="small border line 3 4" xfId="16458" xr:uid="{00000000-0005-0000-0000-000017540000}"/>
    <cellStyle name="small border line 3 4 2" xfId="23368" xr:uid="{00000000-0005-0000-0000-000018540000}"/>
    <cellStyle name="small border line 3 4 3" xfId="23369" xr:uid="{00000000-0005-0000-0000-000019540000}"/>
    <cellStyle name="small border line 3 5" xfId="16459" xr:uid="{00000000-0005-0000-0000-00001A540000}"/>
    <cellStyle name="small border line 3 6" xfId="16460" xr:uid="{00000000-0005-0000-0000-00001B540000}"/>
    <cellStyle name="small border line 3 7" xfId="16461" xr:uid="{00000000-0005-0000-0000-00001C540000}"/>
    <cellStyle name="small border line 3 8" xfId="16462" xr:uid="{00000000-0005-0000-0000-00001D540000}"/>
    <cellStyle name="small border line 3 9" xfId="16463" xr:uid="{00000000-0005-0000-0000-00001E540000}"/>
    <cellStyle name="small border line 4" xfId="16464" xr:uid="{00000000-0005-0000-0000-00001F540000}"/>
    <cellStyle name="small border line 4 10" xfId="16465" xr:uid="{00000000-0005-0000-0000-000020540000}"/>
    <cellStyle name="small border line 4 11" xfId="16466" xr:uid="{00000000-0005-0000-0000-000021540000}"/>
    <cellStyle name="small border line 4 11 2" xfId="23370" xr:uid="{00000000-0005-0000-0000-000022540000}"/>
    <cellStyle name="small border line 4 12" xfId="16467" xr:uid="{00000000-0005-0000-0000-000023540000}"/>
    <cellStyle name="small border line 4 12 2" xfId="23371" xr:uid="{00000000-0005-0000-0000-000024540000}"/>
    <cellStyle name="small border line 4 13" xfId="16468" xr:uid="{00000000-0005-0000-0000-000025540000}"/>
    <cellStyle name="small border line 4 14" xfId="16469" xr:uid="{00000000-0005-0000-0000-000026540000}"/>
    <cellStyle name="small border line 4 2" xfId="16470" xr:uid="{00000000-0005-0000-0000-000027540000}"/>
    <cellStyle name="small border line 4 2 2" xfId="23372" xr:uid="{00000000-0005-0000-0000-000028540000}"/>
    <cellStyle name="small border line 4 2 2 2" xfId="23373" xr:uid="{00000000-0005-0000-0000-000029540000}"/>
    <cellStyle name="small border line 4 2 3" xfId="23374" xr:uid="{00000000-0005-0000-0000-00002A540000}"/>
    <cellStyle name="small border line 4 2 3 2" xfId="23375" xr:uid="{00000000-0005-0000-0000-00002B540000}"/>
    <cellStyle name="small border line 4 2 4" xfId="23376" xr:uid="{00000000-0005-0000-0000-00002C540000}"/>
    <cellStyle name="small border line 4 2 5" xfId="23377" xr:uid="{00000000-0005-0000-0000-00002D540000}"/>
    <cellStyle name="small border line 4 3" xfId="16471" xr:uid="{00000000-0005-0000-0000-00002E540000}"/>
    <cellStyle name="small border line 4 4" xfId="16472" xr:uid="{00000000-0005-0000-0000-00002F540000}"/>
    <cellStyle name="small border line 4 5" xfId="16473" xr:uid="{00000000-0005-0000-0000-000030540000}"/>
    <cellStyle name="small border line 4 6" xfId="16474" xr:uid="{00000000-0005-0000-0000-000031540000}"/>
    <cellStyle name="small border line 4 7" xfId="16475" xr:uid="{00000000-0005-0000-0000-000032540000}"/>
    <cellStyle name="small border line 4 8" xfId="16476" xr:uid="{00000000-0005-0000-0000-000033540000}"/>
    <cellStyle name="small border line 4 9" xfId="16477" xr:uid="{00000000-0005-0000-0000-000034540000}"/>
    <cellStyle name="small border line 5" xfId="16478" xr:uid="{00000000-0005-0000-0000-000035540000}"/>
    <cellStyle name="small border line 5 2" xfId="16479" xr:uid="{00000000-0005-0000-0000-000036540000}"/>
    <cellStyle name="small border line 5 2 2" xfId="23378" xr:uid="{00000000-0005-0000-0000-000037540000}"/>
    <cellStyle name="small border line 5 3" xfId="16480" xr:uid="{00000000-0005-0000-0000-000038540000}"/>
    <cellStyle name="small border line 5 3 2" xfId="23379" xr:uid="{00000000-0005-0000-0000-000039540000}"/>
    <cellStyle name="small border line 5 4" xfId="16481" xr:uid="{00000000-0005-0000-0000-00003A540000}"/>
    <cellStyle name="small border line 5 5" xfId="16482" xr:uid="{00000000-0005-0000-0000-00003B540000}"/>
    <cellStyle name="small border line 6" xfId="16483" xr:uid="{00000000-0005-0000-0000-00003C540000}"/>
    <cellStyle name="small border line 7" xfId="16484" xr:uid="{00000000-0005-0000-0000-00003D540000}"/>
    <cellStyle name="small border line 8" xfId="16485" xr:uid="{00000000-0005-0000-0000-00003E540000}"/>
    <cellStyle name="small border line 9" xfId="16486" xr:uid="{00000000-0005-0000-0000-00003F540000}"/>
    <cellStyle name="Standard_Anpassen der Amortisation" xfId="1807" xr:uid="{00000000-0005-0000-0000-000040540000}"/>
    <cellStyle name="Style 1" xfId="1808" xr:uid="{00000000-0005-0000-0000-000041540000}"/>
    <cellStyle name="Style 1 2" xfId="1809" xr:uid="{00000000-0005-0000-0000-000042540000}"/>
    <cellStyle name="Style 1 2 2" xfId="16487" xr:uid="{00000000-0005-0000-0000-000043540000}"/>
    <cellStyle name="Style 1 2 3" xfId="16488" xr:uid="{00000000-0005-0000-0000-000044540000}"/>
    <cellStyle name="Style 1 3" xfId="1810" xr:uid="{00000000-0005-0000-0000-000045540000}"/>
    <cellStyle name="Style 1 3 2" xfId="16489" xr:uid="{00000000-0005-0000-0000-000046540000}"/>
    <cellStyle name="Style 1 3 3" xfId="16490" xr:uid="{00000000-0005-0000-0000-000047540000}"/>
    <cellStyle name="Style 1 4" xfId="1811" xr:uid="{00000000-0005-0000-0000-000048540000}"/>
    <cellStyle name="Style 1 5" xfId="1812" xr:uid="{00000000-0005-0000-0000-000049540000}"/>
    <cellStyle name="Style 1_งบผลิตภาพ" xfId="16491" xr:uid="{00000000-0005-0000-0000-00004A540000}"/>
    <cellStyle name="Style 10" xfId="1813" xr:uid="{00000000-0005-0000-0000-00004B540000}"/>
    <cellStyle name="Style 10 2" xfId="10396" xr:uid="{00000000-0005-0000-0000-00004C540000}"/>
    <cellStyle name="Style 10 2 2" xfId="10397" xr:uid="{00000000-0005-0000-0000-00004D540000}"/>
    <cellStyle name="Style 10 2 2 2" xfId="23380" xr:uid="{00000000-0005-0000-0000-00004E540000}"/>
    <cellStyle name="Style 10 2 3" xfId="10398" xr:uid="{00000000-0005-0000-0000-00004F540000}"/>
    <cellStyle name="Style 10 2 3 2" xfId="23381" xr:uid="{00000000-0005-0000-0000-000050540000}"/>
    <cellStyle name="Style 10 2 4" xfId="10399" xr:uid="{00000000-0005-0000-0000-000051540000}"/>
    <cellStyle name="Style 10 2 4 2" xfId="23382" xr:uid="{00000000-0005-0000-0000-000052540000}"/>
    <cellStyle name="Style 10 2 5" xfId="10400" xr:uid="{00000000-0005-0000-0000-000053540000}"/>
    <cellStyle name="Style 10 2 5 2" xfId="23383" xr:uid="{00000000-0005-0000-0000-000054540000}"/>
    <cellStyle name="Style 10 2 6" xfId="23384" xr:uid="{00000000-0005-0000-0000-000055540000}"/>
    <cellStyle name="Style 10 3" xfId="10401" xr:uid="{00000000-0005-0000-0000-000056540000}"/>
    <cellStyle name="Style 10 3 2" xfId="23385" xr:uid="{00000000-0005-0000-0000-000057540000}"/>
    <cellStyle name="Style 10 4" xfId="10402" xr:uid="{00000000-0005-0000-0000-000058540000}"/>
    <cellStyle name="Style 10 4 2" xfId="23386" xr:uid="{00000000-0005-0000-0000-000059540000}"/>
    <cellStyle name="Style 10 5" xfId="10403" xr:uid="{00000000-0005-0000-0000-00005A540000}"/>
    <cellStyle name="Style 10 5 2" xfId="23387" xr:uid="{00000000-0005-0000-0000-00005B540000}"/>
    <cellStyle name="Style 10 6" xfId="16492" xr:uid="{00000000-0005-0000-0000-00005C540000}"/>
    <cellStyle name="Style 11" xfId="1814" xr:uid="{00000000-0005-0000-0000-00005D540000}"/>
    <cellStyle name="Style 11 2" xfId="10404" xr:uid="{00000000-0005-0000-0000-00005E540000}"/>
    <cellStyle name="Style 11 2 2" xfId="10405" xr:uid="{00000000-0005-0000-0000-00005F540000}"/>
    <cellStyle name="Style 11 2 2 2" xfId="23388" xr:uid="{00000000-0005-0000-0000-000060540000}"/>
    <cellStyle name="Style 11 2 3" xfId="10406" xr:uid="{00000000-0005-0000-0000-000061540000}"/>
    <cellStyle name="Style 11 2 3 2" xfId="23389" xr:uid="{00000000-0005-0000-0000-000062540000}"/>
    <cellStyle name="Style 11 2 4" xfId="10407" xr:uid="{00000000-0005-0000-0000-000063540000}"/>
    <cellStyle name="Style 11 2 4 2" xfId="23390" xr:uid="{00000000-0005-0000-0000-000064540000}"/>
    <cellStyle name="Style 11 2 5" xfId="10408" xr:uid="{00000000-0005-0000-0000-000065540000}"/>
    <cellStyle name="Style 11 2 5 2" xfId="23391" xr:uid="{00000000-0005-0000-0000-000066540000}"/>
    <cellStyle name="Style 11 2 6" xfId="23392" xr:uid="{00000000-0005-0000-0000-000067540000}"/>
    <cellStyle name="Style 11 3" xfId="10409" xr:uid="{00000000-0005-0000-0000-000068540000}"/>
    <cellStyle name="Style 11 3 2" xfId="23393" xr:uid="{00000000-0005-0000-0000-000069540000}"/>
    <cellStyle name="Style 11 4" xfId="10410" xr:uid="{00000000-0005-0000-0000-00006A540000}"/>
    <cellStyle name="Style 11 4 2" xfId="23394" xr:uid="{00000000-0005-0000-0000-00006B540000}"/>
    <cellStyle name="Style 11 5" xfId="10411" xr:uid="{00000000-0005-0000-0000-00006C540000}"/>
    <cellStyle name="Style 11 5 2" xfId="23395" xr:uid="{00000000-0005-0000-0000-00006D540000}"/>
    <cellStyle name="Style 11 6" xfId="16493" xr:uid="{00000000-0005-0000-0000-00006E540000}"/>
    <cellStyle name="Style 11 7" xfId="23396" xr:uid="{00000000-0005-0000-0000-00006F540000}"/>
    <cellStyle name="Style 12" xfId="1815" xr:uid="{00000000-0005-0000-0000-000070540000}"/>
    <cellStyle name="Style 12 2" xfId="10412" xr:uid="{00000000-0005-0000-0000-000071540000}"/>
    <cellStyle name="Style 12 2 2" xfId="10413" xr:uid="{00000000-0005-0000-0000-000072540000}"/>
    <cellStyle name="Style 12 2 2 2" xfId="23397" xr:uid="{00000000-0005-0000-0000-000073540000}"/>
    <cellStyle name="Style 12 2 3" xfId="10414" xr:uid="{00000000-0005-0000-0000-000074540000}"/>
    <cellStyle name="Style 12 2 3 2" xfId="23398" xr:uid="{00000000-0005-0000-0000-000075540000}"/>
    <cellStyle name="Style 12 2 4" xfId="10415" xr:uid="{00000000-0005-0000-0000-000076540000}"/>
    <cellStyle name="Style 12 2 4 2" xfId="23399" xr:uid="{00000000-0005-0000-0000-000077540000}"/>
    <cellStyle name="Style 12 2 5" xfId="10416" xr:uid="{00000000-0005-0000-0000-000078540000}"/>
    <cellStyle name="Style 12 2 5 2" xfId="23400" xr:uid="{00000000-0005-0000-0000-000079540000}"/>
    <cellStyle name="Style 12 2 6" xfId="23401" xr:uid="{00000000-0005-0000-0000-00007A540000}"/>
    <cellStyle name="Style 12 3" xfId="10417" xr:uid="{00000000-0005-0000-0000-00007B540000}"/>
    <cellStyle name="Style 12 3 2" xfId="23402" xr:uid="{00000000-0005-0000-0000-00007C540000}"/>
    <cellStyle name="Style 12 4" xfId="10418" xr:uid="{00000000-0005-0000-0000-00007D540000}"/>
    <cellStyle name="Style 12 4 2" xfId="23403" xr:uid="{00000000-0005-0000-0000-00007E540000}"/>
    <cellStyle name="Style 12 5" xfId="10419" xr:uid="{00000000-0005-0000-0000-00007F540000}"/>
    <cellStyle name="Style 12 5 2" xfId="23404" xr:uid="{00000000-0005-0000-0000-000080540000}"/>
    <cellStyle name="Style 12 6" xfId="16494" xr:uid="{00000000-0005-0000-0000-000081540000}"/>
    <cellStyle name="Style 13" xfId="1816" xr:uid="{00000000-0005-0000-0000-000082540000}"/>
    <cellStyle name="Style 13 2" xfId="10420" xr:uid="{00000000-0005-0000-0000-000083540000}"/>
    <cellStyle name="Style 13 2 2" xfId="10421" xr:uid="{00000000-0005-0000-0000-000084540000}"/>
    <cellStyle name="Style 13 2 2 2" xfId="23405" xr:uid="{00000000-0005-0000-0000-000085540000}"/>
    <cellStyle name="Style 13 2 3" xfId="10422" xr:uid="{00000000-0005-0000-0000-000086540000}"/>
    <cellStyle name="Style 13 2 3 2" xfId="23406" xr:uid="{00000000-0005-0000-0000-000087540000}"/>
    <cellStyle name="Style 13 2 4" xfId="10423" xr:uid="{00000000-0005-0000-0000-000088540000}"/>
    <cellStyle name="Style 13 2 4 2" xfId="23407" xr:uid="{00000000-0005-0000-0000-000089540000}"/>
    <cellStyle name="Style 13 2 5" xfId="10424" xr:uid="{00000000-0005-0000-0000-00008A540000}"/>
    <cellStyle name="Style 13 2 5 2" xfId="23408" xr:uid="{00000000-0005-0000-0000-00008B540000}"/>
    <cellStyle name="Style 13 2 6" xfId="23409" xr:uid="{00000000-0005-0000-0000-00008C540000}"/>
    <cellStyle name="Style 13 3" xfId="10425" xr:uid="{00000000-0005-0000-0000-00008D540000}"/>
    <cellStyle name="Style 13 3 2" xfId="23410" xr:uid="{00000000-0005-0000-0000-00008E540000}"/>
    <cellStyle name="Style 13 4" xfId="10426" xr:uid="{00000000-0005-0000-0000-00008F540000}"/>
    <cellStyle name="Style 13 4 2" xfId="23411" xr:uid="{00000000-0005-0000-0000-000090540000}"/>
    <cellStyle name="Style 13 5" xfId="10427" xr:uid="{00000000-0005-0000-0000-000091540000}"/>
    <cellStyle name="Style 13 5 2" xfId="23412" xr:uid="{00000000-0005-0000-0000-000092540000}"/>
    <cellStyle name="Style 13 6" xfId="16495" xr:uid="{00000000-0005-0000-0000-000093540000}"/>
    <cellStyle name="Style 14" xfId="1817" xr:uid="{00000000-0005-0000-0000-000094540000}"/>
    <cellStyle name="Style 14 2" xfId="10428" xr:uid="{00000000-0005-0000-0000-000095540000}"/>
    <cellStyle name="Style 14 2 2" xfId="10429" xr:uid="{00000000-0005-0000-0000-000096540000}"/>
    <cellStyle name="Style 14 2 2 2" xfId="23413" xr:uid="{00000000-0005-0000-0000-000097540000}"/>
    <cellStyle name="Style 14 2 3" xfId="10430" xr:uid="{00000000-0005-0000-0000-000098540000}"/>
    <cellStyle name="Style 14 2 3 2" xfId="23414" xr:uid="{00000000-0005-0000-0000-000099540000}"/>
    <cellStyle name="Style 14 2 4" xfId="10431" xr:uid="{00000000-0005-0000-0000-00009A540000}"/>
    <cellStyle name="Style 14 2 4 2" xfId="23415" xr:uid="{00000000-0005-0000-0000-00009B540000}"/>
    <cellStyle name="Style 14 2 5" xfId="10432" xr:uid="{00000000-0005-0000-0000-00009C540000}"/>
    <cellStyle name="Style 14 2 5 2" xfId="23416" xr:uid="{00000000-0005-0000-0000-00009D540000}"/>
    <cellStyle name="Style 14 2 6" xfId="23417" xr:uid="{00000000-0005-0000-0000-00009E540000}"/>
    <cellStyle name="Style 14 3" xfId="10433" xr:uid="{00000000-0005-0000-0000-00009F540000}"/>
    <cellStyle name="Style 14 3 2" xfId="23418" xr:uid="{00000000-0005-0000-0000-0000A0540000}"/>
    <cellStyle name="Style 14 4" xfId="10434" xr:uid="{00000000-0005-0000-0000-0000A1540000}"/>
    <cellStyle name="Style 14 4 2" xfId="23419" xr:uid="{00000000-0005-0000-0000-0000A2540000}"/>
    <cellStyle name="Style 14 5" xfId="10435" xr:uid="{00000000-0005-0000-0000-0000A3540000}"/>
    <cellStyle name="Style 14 5 2" xfId="23420" xr:uid="{00000000-0005-0000-0000-0000A4540000}"/>
    <cellStyle name="Style 14 6" xfId="16496" xr:uid="{00000000-0005-0000-0000-0000A5540000}"/>
    <cellStyle name="Style 15" xfId="1818" xr:uid="{00000000-0005-0000-0000-0000A6540000}"/>
    <cellStyle name="Style 15 2" xfId="10436" xr:uid="{00000000-0005-0000-0000-0000A7540000}"/>
    <cellStyle name="Style 15 2 2" xfId="10437" xr:uid="{00000000-0005-0000-0000-0000A8540000}"/>
    <cellStyle name="Style 15 2 2 2" xfId="23421" xr:uid="{00000000-0005-0000-0000-0000A9540000}"/>
    <cellStyle name="Style 15 2 3" xfId="10438" xr:uid="{00000000-0005-0000-0000-0000AA540000}"/>
    <cellStyle name="Style 15 2 3 2" xfId="23422" xr:uid="{00000000-0005-0000-0000-0000AB540000}"/>
    <cellStyle name="Style 15 2 4" xfId="10439" xr:uid="{00000000-0005-0000-0000-0000AC540000}"/>
    <cellStyle name="Style 15 2 4 2" xfId="23423" xr:uid="{00000000-0005-0000-0000-0000AD540000}"/>
    <cellStyle name="Style 15 2 5" xfId="10440" xr:uid="{00000000-0005-0000-0000-0000AE540000}"/>
    <cellStyle name="Style 15 2 5 2" xfId="23424" xr:uid="{00000000-0005-0000-0000-0000AF540000}"/>
    <cellStyle name="Style 15 2 6" xfId="23425" xr:uid="{00000000-0005-0000-0000-0000B0540000}"/>
    <cellStyle name="Style 15 3" xfId="10441" xr:uid="{00000000-0005-0000-0000-0000B1540000}"/>
    <cellStyle name="Style 15 3 2" xfId="23426" xr:uid="{00000000-0005-0000-0000-0000B2540000}"/>
    <cellStyle name="Style 15 4" xfId="10442" xr:uid="{00000000-0005-0000-0000-0000B3540000}"/>
    <cellStyle name="Style 15 4 2" xfId="23427" xr:uid="{00000000-0005-0000-0000-0000B4540000}"/>
    <cellStyle name="Style 15 5" xfId="10443" xr:uid="{00000000-0005-0000-0000-0000B5540000}"/>
    <cellStyle name="Style 15 5 2" xfId="23428" xr:uid="{00000000-0005-0000-0000-0000B6540000}"/>
    <cellStyle name="Style 15 6" xfId="16497" xr:uid="{00000000-0005-0000-0000-0000B7540000}"/>
    <cellStyle name="Style 15 7" xfId="23429" xr:uid="{00000000-0005-0000-0000-0000B8540000}"/>
    <cellStyle name="Style 16" xfId="1819" xr:uid="{00000000-0005-0000-0000-0000B9540000}"/>
    <cellStyle name="Style 16 2" xfId="10444" xr:uid="{00000000-0005-0000-0000-0000BA540000}"/>
    <cellStyle name="Style 16 2 2" xfId="10445" xr:uid="{00000000-0005-0000-0000-0000BB540000}"/>
    <cellStyle name="Style 16 2 2 2" xfId="23430" xr:uid="{00000000-0005-0000-0000-0000BC540000}"/>
    <cellStyle name="Style 16 2 3" xfId="10446" xr:uid="{00000000-0005-0000-0000-0000BD540000}"/>
    <cellStyle name="Style 16 2 3 2" xfId="23431" xr:uid="{00000000-0005-0000-0000-0000BE540000}"/>
    <cellStyle name="Style 16 2 4" xfId="10447" xr:uid="{00000000-0005-0000-0000-0000BF540000}"/>
    <cellStyle name="Style 16 2 4 2" xfId="23432" xr:uid="{00000000-0005-0000-0000-0000C0540000}"/>
    <cellStyle name="Style 16 2 5" xfId="10448" xr:uid="{00000000-0005-0000-0000-0000C1540000}"/>
    <cellStyle name="Style 16 2 5 2" xfId="23433" xr:uid="{00000000-0005-0000-0000-0000C2540000}"/>
    <cellStyle name="Style 16 2 6" xfId="23434" xr:uid="{00000000-0005-0000-0000-0000C3540000}"/>
    <cellStyle name="Style 16 3" xfId="10449" xr:uid="{00000000-0005-0000-0000-0000C4540000}"/>
    <cellStyle name="Style 16 3 2" xfId="23435" xr:uid="{00000000-0005-0000-0000-0000C5540000}"/>
    <cellStyle name="Style 16 4" xfId="10450" xr:uid="{00000000-0005-0000-0000-0000C6540000}"/>
    <cellStyle name="Style 16 4 2" xfId="23436" xr:uid="{00000000-0005-0000-0000-0000C7540000}"/>
    <cellStyle name="Style 16 5" xfId="10451" xr:uid="{00000000-0005-0000-0000-0000C8540000}"/>
    <cellStyle name="Style 16 5 2" xfId="23437" xr:uid="{00000000-0005-0000-0000-0000C9540000}"/>
    <cellStyle name="Style 16 6" xfId="16498" xr:uid="{00000000-0005-0000-0000-0000CA540000}"/>
    <cellStyle name="Style 17" xfId="1820" xr:uid="{00000000-0005-0000-0000-0000CB540000}"/>
    <cellStyle name="Style 17 2" xfId="10452" xr:uid="{00000000-0005-0000-0000-0000CC540000}"/>
    <cellStyle name="Style 17 2 2" xfId="10453" xr:uid="{00000000-0005-0000-0000-0000CD540000}"/>
    <cellStyle name="Style 17 2 2 2" xfId="23438" xr:uid="{00000000-0005-0000-0000-0000CE540000}"/>
    <cellStyle name="Style 17 2 3" xfId="10454" xr:uid="{00000000-0005-0000-0000-0000CF540000}"/>
    <cellStyle name="Style 17 2 3 2" xfId="23439" xr:uid="{00000000-0005-0000-0000-0000D0540000}"/>
    <cellStyle name="Style 17 2 4" xfId="10455" xr:uid="{00000000-0005-0000-0000-0000D1540000}"/>
    <cellStyle name="Style 17 2 4 2" xfId="23440" xr:uid="{00000000-0005-0000-0000-0000D2540000}"/>
    <cellStyle name="Style 17 2 5" xfId="10456" xr:uid="{00000000-0005-0000-0000-0000D3540000}"/>
    <cellStyle name="Style 17 2 5 2" xfId="23441" xr:uid="{00000000-0005-0000-0000-0000D4540000}"/>
    <cellStyle name="Style 17 2 6" xfId="23442" xr:uid="{00000000-0005-0000-0000-0000D5540000}"/>
    <cellStyle name="Style 17 3" xfId="10457" xr:uid="{00000000-0005-0000-0000-0000D6540000}"/>
    <cellStyle name="Style 17 3 2" xfId="23443" xr:uid="{00000000-0005-0000-0000-0000D7540000}"/>
    <cellStyle name="Style 17 4" xfId="10458" xr:uid="{00000000-0005-0000-0000-0000D8540000}"/>
    <cellStyle name="Style 17 4 2" xfId="23444" xr:uid="{00000000-0005-0000-0000-0000D9540000}"/>
    <cellStyle name="Style 17 5" xfId="10459" xr:uid="{00000000-0005-0000-0000-0000DA540000}"/>
    <cellStyle name="Style 17 5 2" xfId="23445" xr:uid="{00000000-0005-0000-0000-0000DB540000}"/>
    <cellStyle name="Style 17 6" xfId="16499" xr:uid="{00000000-0005-0000-0000-0000DC540000}"/>
    <cellStyle name="Style 18" xfId="1821" xr:uid="{00000000-0005-0000-0000-0000DD540000}"/>
    <cellStyle name="Style 18 2" xfId="10460" xr:uid="{00000000-0005-0000-0000-0000DE540000}"/>
    <cellStyle name="Style 18 2 2" xfId="10461" xr:uid="{00000000-0005-0000-0000-0000DF540000}"/>
    <cellStyle name="Style 18 2 2 2" xfId="23446" xr:uid="{00000000-0005-0000-0000-0000E0540000}"/>
    <cellStyle name="Style 18 2 3" xfId="10462" xr:uid="{00000000-0005-0000-0000-0000E1540000}"/>
    <cellStyle name="Style 18 2 3 2" xfId="23447" xr:uid="{00000000-0005-0000-0000-0000E2540000}"/>
    <cellStyle name="Style 18 2 4" xfId="10463" xr:uid="{00000000-0005-0000-0000-0000E3540000}"/>
    <cellStyle name="Style 18 2 4 2" xfId="23448" xr:uid="{00000000-0005-0000-0000-0000E4540000}"/>
    <cellStyle name="Style 18 2 5" xfId="10464" xr:uid="{00000000-0005-0000-0000-0000E5540000}"/>
    <cellStyle name="Style 18 2 5 2" xfId="23449" xr:uid="{00000000-0005-0000-0000-0000E6540000}"/>
    <cellStyle name="Style 18 2 6" xfId="23450" xr:uid="{00000000-0005-0000-0000-0000E7540000}"/>
    <cellStyle name="Style 18 3" xfId="10465" xr:uid="{00000000-0005-0000-0000-0000E8540000}"/>
    <cellStyle name="Style 18 3 2" xfId="23451" xr:uid="{00000000-0005-0000-0000-0000E9540000}"/>
    <cellStyle name="Style 18 4" xfId="10466" xr:uid="{00000000-0005-0000-0000-0000EA540000}"/>
    <cellStyle name="Style 18 4 2" xfId="23452" xr:uid="{00000000-0005-0000-0000-0000EB540000}"/>
    <cellStyle name="Style 18 5" xfId="10467" xr:uid="{00000000-0005-0000-0000-0000EC540000}"/>
    <cellStyle name="Style 18 5 2" xfId="23453" xr:uid="{00000000-0005-0000-0000-0000ED540000}"/>
    <cellStyle name="Style 18 6" xfId="16500" xr:uid="{00000000-0005-0000-0000-0000EE540000}"/>
    <cellStyle name="Style 19" xfId="1822" xr:uid="{00000000-0005-0000-0000-0000EF540000}"/>
    <cellStyle name="Style 19 2" xfId="10468" xr:uid="{00000000-0005-0000-0000-0000F0540000}"/>
    <cellStyle name="Style 19 2 2" xfId="10469" xr:uid="{00000000-0005-0000-0000-0000F1540000}"/>
    <cellStyle name="Style 19 2 2 2" xfId="23454" xr:uid="{00000000-0005-0000-0000-0000F2540000}"/>
    <cellStyle name="Style 19 2 3" xfId="10470" xr:uid="{00000000-0005-0000-0000-0000F3540000}"/>
    <cellStyle name="Style 19 2 3 2" xfId="23455" xr:uid="{00000000-0005-0000-0000-0000F4540000}"/>
    <cellStyle name="Style 19 2 4" xfId="10471" xr:uid="{00000000-0005-0000-0000-0000F5540000}"/>
    <cellStyle name="Style 19 2 4 2" xfId="23456" xr:uid="{00000000-0005-0000-0000-0000F6540000}"/>
    <cellStyle name="Style 19 2 5" xfId="10472" xr:uid="{00000000-0005-0000-0000-0000F7540000}"/>
    <cellStyle name="Style 19 2 5 2" xfId="23457" xr:uid="{00000000-0005-0000-0000-0000F8540000}"/>
    <cellStyle name="Style 19 2 6" xfId="23458" xr:uid="{00000000-0005-0000-0000-0000F9540000}"/>
    <cellStyle name="Style 19 3" xfId="10473" xr:uid="{00000000-0005-0000-0000-0000FA540000}"/>
    <cellStyle name="Style 19 3 2" xfId="23459" xr:uid="{00000000-0005-0000-0000-0000FB540000}"/>
    <cellStyle name="Style 19 4" xfId="10474" xr:uid="{00000000-0005-0000-0000-0000FC540000}"/>
    <cellStyle name="Style 19 4 2" xfId="23460" xr:uid="{00000000-0005-0000-0000-0000FD540000}"/>
    <cellStyle name="Style 19 5" xfId="10475" xr:uid="{00000000-0005-0000-0000-0000FE540000}"/>
    <cellStyle name="Style 19 5 2" xfId="23461" xr:uid="{00000000-0005-0000-0000-0000FF540000}"/>
    <cellStyle name="Style 19 6" xfId="16501" xr:uid="{00000000-0005-0000-0000-000000550000}"/>
    <cellStyle name="Style 2" xfId="1823" xr:uid="{00000000-0005-0000-0000-000001550000}"/>
    <cellStyle name="Style 2 10" xfId="16502" xr:uid="{00000000-0005-0000-0000-000002550000}"/>
    <cellStyle name="Style 2 2" xfId="1824" xr:uid="{00000000-0005-0000-0000-000003550000}"/>
    <cellStyle name="Style 2 2 2" xfId="10476" xr:uid="{00000000-0005-0000-0000-000004550000}"/>
    <cellStyle name="Style 2 2 2 2" xfId="23462" xr:uid="{00000000-0005-0000-0000-000005550000}"/>
    <cellStyle name="Style 2 2 3" xfId="10477" xr:uid="{00000000-0005-0000-0000-000006550000}"/>
    <cellStyle name="Style 2 2 3 2" xfId="23463" xr:uid="{00000000-0005-0000-0000-000007550000}"/>
    <cellStyle name="Style 2 2 4" xfId="10478" xr:uid="{00000000-0005-0000-0000-000008550000}"/>
    <cellStyle name="Style 2 2 4 2" xfId="23464" xr:uid="{00000000-0005-0000-0000-000009550000}"/>
    <cellStyle name="Style 2 2 5" xfId="10479" xr:uid="{00000000-0005-0000-0000-00000A550000}"/>
    <cellStyle name="Style 2 2 5 2" xfId="23465" xr:uid="{00000000-0005-0000-0000-00000B550000}"/>
    <cellStyle name="Style 2 2 6" xfId="16503" xr:uid="{00000000-0005-0000-0000-00000C550000}"/>
    <cellStyle name="Style 2 2 7" xfId="23466" xr:uid="{00000000-0005-0000-0000-00000D550000}"/>
    <cellStyle name="Style 2 2 8" xfId="23467" xr:uid="{00000000-0005-0000-0000-00000E550000}"/>
    <cellStyle name="Style 2 3" xfId="1825" xr:uid="{00000000-0005-0000-0000-00000F550000}"/>
    <cellStyle name="Style 2 3 2" xfId="16504" xr:uid="{00000000-0005-0000-0000-000010550000}"/>
    <cellStyle name="Style 2 3 3" xfId="23468" xr:uid="{00000000-0005-0000-0000-000011550000}"/>
    <cellStyle name="Style 2 3 4" xfId="23469" xr:uid="{00000000-0005-0000-0000-000012550000}"/>
    <cellStyle name="Style 2 4" xfId="1826" xr:uid="{00000000-0005-0000-0000-000013550000}"/>
    <cellStyle name="Style 2 4 2" xfId="16505" xr:uid="{00000000-0005-0000-0000-000014550000}"/>
    <cellStyle name="Style 2 4 3" xfId="23470" xr:uid="{00000000-0005-0000-0000-000015550000}"/>
    <cellStyle name="Style 2 4 4" xfId="23471" xr:uid="{00000000-0005-0000-0000-000016550000}"/>
    <cellStyle name="Style 2 5" xfId="1827" xr:uid="{00000000-0005-0000-0000-000017550000}"/>
    <cellStyle name="Style 2 5 2" xfId="16506" xr:uid="{00000000-0005-0000-0000-000018550000}"/>
    <cellStyle name="Style 2 5 3" xfId="23472" xr:uid="{00000000-0005-0000-0000-000019550000}"/>
    <cellStyle name="Style 2 5 4" xfId="23473" xr:uid="{00000000-0005-0000-0000-00001A550000}"/>
    <cellStyle name="Style 2 6" xfId="16507" xr:uid="{00000000-0005-0000-0000-00001B550000}"/>
    <cellStyle name="Style 2 6 2" xfId="23474" xr:uid="{00000000-0005-0000-0000-00001C550000}"/>
    <cellStyle name="Style 2 6 3" xfId="23475" xr:uid="{00000000-0005-0000-0000-00001D550000}"/>
    <cellStyle name="Style 2 6 4" xfId="23476" xr:uid="{00000000-0005-0000-0000-00001E550000}"/>
    <cellStyle name="Style 2 7" xfId="16508" xr:uid="{00000000-0005-0000-0000-00001F550000}"/>
    <cellStyle name="Style 2 8" xfId="16509" xr:uid="{00000000-0005-0000-0000-000020550000}"/>
    <cellStyle name="Style 2 9" xfId="16510" xr:uid="{00000000-0005-0000-0000-000021550000}"/>
    <cellStyle name="Style 20" xfId="1828" xr:uid="{00000000-0005-0000-0000-000022550000}"/>
    <cellStyle name="Style 20 2" xfId="10480" xr:uid="{00000000-0005-0000-0000-000023550000}"/>
    <cellStyle name="Style 20 2 2" xfId="10481" xr:uid="{00000000-0005-0000-0000-000024550000}"/>
    <cellStyle name="Style 20 2 2 2" xfId="23477" xr:uid="{00000000-0005-0000-0000-000025550000}"/>
    <cellStyle name="Style 20 2 3" xfId="10482" xr:uid="{00000000-0005-0000-0000-000026550000}"/>
    <cellStyle name="Style 20 2 3 2" xfId="23478" xr:uid="{00000000-0005-0000-0000-000027550000}"/>
    <cellStyle name="Style 20 2 4" xfId="10483" xr:uid="{00000000-0005-0000-0000-000028550000}"/>
    <cellStyle name="Style 20 2 4 2" xfId="23479" xr:uid="{00000000-0005-0000-0000-000029550000}"/>
    <cellStyle name="Style 20 2 5" xfId="10484" xr:uid="{00000000-0005-0000-0000-00002A550000}"/>
    <cellStyle name="Style 20 2 5 2" xfId="23480" xr:uid="{00000000-0005-0000-0000-00002B550000}"/>
    <cellStyle name="Style 20 2 6" xfId="23481" xr:uid="{00000000-0005-0000-0000-00002C550000}"/>
    <cellStyle name="Style 20 3" xfId="10485" xr:uid="{00000000-0005-0000-0000-00002D550000}"/>
    <cellStyle name="Style 20 3 2" xfId="23482" xr:uid="{00000000-0005-0000-0000-00002E550000}"/>
    <cellStyle name="Style 20 4" xfId="10486" xr:uid="{00000000-0005-0000-0000-00002F550000}"/>
    <cellStyle name="Style 20 4 2" xfId="23483" xr:uid="{00000000-0005-0000-0000-000030550000}"/>
    <cellStyle name="Style 20 5" xfId="10487" xr:uid="{00000000-0005-0000-0000-000031550000}"/>
    <cellStyle name="Style 20 5 2" xfId="23484" xr:uid="{00000000-0005-0000-0000-000032550000}"/>
    <cellStyle name="Style 20 6" xfId="16511" xr:uid="{00000000-0005-0000-0000-000033550000}"/>
    <cellStyle name="Style 21" xfId="1829" xr:uid="{00000000-0005-0000-0000-000034550000}"/>
    <cellStyle name="Style 21 2" xfId="10488" xr:uid="{00000000-0005-0000-0000-000035550000}"/>
    <cellStyle name="Style 21 2 2" xfId="10489" xr:uid="{00000000-0005-0000-0000-000036550000}"/>
    <cellStyle name="Style 21 2 2 2" xfId="23485" xr:uid="{00000000-0005-0000-0000-000037550000}"/>
    <cellStyle name="Style 21 2 3" xfId="10490" xr:uid="{00000000-0005-0000-0000-000038550000}"/>
    <cellStyle name="Style 21 2 3 2" xfId="23486" xr:uid="{00000000-0005-0000-0000-000039550000}"/>
    <cellStyle name="Style 21 2 4" xfId="10491" xr:uid="{00000000-0005-0000-0000-00003A550000}"/>
    <cellStyle name="Style 21 2 4 2" xfId="23487" xr:uid="{00000000-0005-0000-0000-00003B550000}"/>
    <cellStyle name="Style 21 2 5" xfId="10492" xr:uid="{00000000-0005-0000-0000-00003C550000}"/>
    <cellStyle name="Style 21 2 5 2" xfId="23488" xr:uid="{00000000-0005-0000-0000-00003D550000}"/>
    <cellStyle name="Style 21 2 6" xfId="23489" xr:uid="{00000000-0005-0000-0000-00003E550000}"/>
    <cellStyle name="Style 21 3" xfId="10493" xr:uid="{00000000-0005-0000-0000-00003F550000}"/>
    <cellStyle name="Style 21 3 2" xfId="23490" xr:uid="{00000000-0005-0000-0000-000040550000}"/>
    <cellStyle name="Style 21 4" xfId="10494" xr:uid="{00000000-0005-0000-0000-000041550000}"/>
    <cellStyle name="Style 21 4 2" xfId="23491" xr:uid="{00000000-0005-0000-0000-000042550000}"/>
    <cellStyle name="Style 21 5" xfId="10495" xr:uid="{00000000-0005-0000-0000-000043550000}"/>
    <cellStyle name="Style 21 5 2" xfId="23492" xr:uid="{00000000-0005-0000-0000-000044550000}"/>
    <cellStyle name="Style 21 6" xfId="16512" xr:uid="{00000000-0005-0000-0000-000045550000}"/>
    <cellStyle name="Style 22" xfId="1830" xr:uid="{00000000-0005-0000-0000-000046550000}"/>
    <cellStyle name="Style 22 2" xfId="10496" xr:uid="{00000000-0005-0000-0000-000047550000}"/>
    <cellStyle name="Style 22 2 2" xfId="10497" xr:uid="{00000000-0005-0000-0000-000048550000}"/>
    <cellStyle name="Style 22 2 2 2" xfId="23493" xr:uid="{00000000-0005-0000-0000-000049550000}"/>
    <cellStyle name="Style 22 2 3" xfId="10498" xr:uid="{00000000-0005-0000-0000-00004A550000}"/>
    <cellStyle name="Style 22 2 3 2" xfId="23494" xr:uid="{00000000-0005-0000-0000-00004B550000}"/>
    <cellStyle name="Style 22 2 4" xfId="10499" xr:uid="{00000000-0005-0000-0000-00004C550000}"/>
    <cellStyle name="Style 22 2 4 2" xfId="23495" xr:uid="{00000000-0005-0000-0000-00004D550000}"/>
    <cellStyle name="Style 22 2 5" xfId="10500" xr:uid="{00000000-0005-0000-0000-00004E550000}"/>
    <cellStyle name="Style 22 2 5 2" xfId="23496" xr:uid="{00000000-0005-0000-0000-00004F550000}"/>
    <cellStyle name="Style 22 2 6" xfId="23497" xr:uid="{00000000-0005-0000-0000-000050550000}"/>
    <cellStyle name="Style 22 3" xfId="10501" xr:uid="{00000000-0005-0000-0000-000051550000}"/>
    <cellStyle name="Style 22 3 2" xfId="23498" xr:uid="{00000000-0005-0000-0000-000052550000}"/>
    <cellStyle name="Style 22 4" xfId="10502" xr:uid="{00000000-0005-0000-0000-000053550000}"/>
    <cellStyle name="Style 22 4 2" xfId="23499" xr:uid="{00000000-0005-0000-0000-000054550000}"/>
    <cellStyle name="Style 22 5" xfId="10503" xr:uid="{00000000-0005-0000-0000-000055550000}"/>
    <cellStyle name="Style 22 5 2" xfId="23500" xr:uid="{00000000-0005-0000-0000-000056550000}"/>
    <cellStyle name="Style 22 6" xfId="16513" xr:uid="{00000000-0005-0000-0000-000057550000}"/>
    <cellStyle name="Style 22 7" xfId="23501" xr:uid="{00000000-0005-0000-0000-000058550000}"/>
    <cellStyle name="Style 23" xfId="1831" xr:uid="{00000000-0005-0000-0000-000059550000}"/>
    <cellStyle name="Style 23 2" xfId="10504" xr:uid="{00000000-0005-0000-0000-00005A550000}"/>
    <cellStyle name="Style 23 2 2" xfId="10505" xr:uid="{00000000-0005-0000-0000-00005B550000}"/>
    <cellStyle name="Style 23 2 2 2" xfId="23502" xr:uid="{00000000-0005-0000-0000-00005C550000}"/>
    <cellStyle name="Style 23 2 3" xfId="10506" xr:uid="{00000000-0005-0000-0000-00005D550000}"/>
    <cellStyle name="Style 23 2 3 2" xfId="23503" xr:uid="{00000000-0005-0000-0000-00005E550000}"/>
    <cellStyle name="Style 23 2 4" xfId="10507" xr:uid="{00000000-0005-0000-0000-00005F550000}"/>
    <cellStyle name="Style 23 2 4 2" xfId="23504" xr:uid="{00000000-0005-0000-0000-000060550000}"/>
    <cellStyle name="Style 23 2 5" xfId="10508" xr:uid="{00000000-0005-0000-0000-000061550000}"/>
    <cellStyle name="Style 23 2 5 2" xfId="23505" xr:uid="{00000000-0005-0000-0000-000062550000}"/>
    <cellStyle name="Style 23 2 6" xfId="23506" xr:uid="{00000000-0005-0000-0000-000063550000}"/>
    <cellStyle name="Style 23 3" xfId="10509" xr:uid="{00000000-0005-0000-0000-000064550000}"/>
    <cellStyle name="Style 23 3 2" xfId="23507" xr:uid="{00000000-0005-0000-0000-000065550000}"/>
    <cellStyle name="Style 23 4" xfId="10510" xr:uid="{00000000-0005-0000-0000-000066550000}"/>
    <cellStyle name="Style 23 4 2" xfId="23508" xr:uid="{00000000-0005-0000-0000-000067550000}"/>
    <cellStyle name="Style 23 5" xfId="10511" xr:uid="{00000000-0005-0000-0000-000068550000}"/>
    <cellStyle name="Style 23 5 2" xfId="23509" xr:uid="{00000000-0005-0000-0000-000069550000}"/>
    <cellStyle name="Style 23 6" xfId="16514" xr:uid="{00000000-0005-0000-0000-00006A550000}"/>
    <cellStyle name="Style 24" xfId="1832" xr:uid="{00000000-0005-0000-0000-00006B550000}"/>
    <cellStyle name="Style 24 2" xfId="10512" xr:uid="{00000000-0005-0000-0000-00006C550000}"/>
    <cellStyle name="Style 24 2 2" xfId="10513" xr:uid="{00000000-0005-0000-0000-00006D550000}"/>
    <cellStyle name="Style 24 2 2 2" xfId="23510" xr:uid="{00000000-0005-0000-0000-00006E550000}"/>
    <cellStyle name="Style 24 2 3" xfId="10514" xr:uid="{00000000-0005-0000-0000-00006F550000}"/>
    <cellStyle name="Style 24 2 3 2" xfId="23511" xr:uid="{00000000-0005-0000-0000-000070550000}"/>
    <cellStyle name="Style 24 2 4" xfId="10515" xr:uid="{00000000-0005-0000-0000-000071550000}"/>
    <cellStyle name="Style 24 2 4 2" xfId="23512" xr:uid="{00000000-0005-0000-0000-000072550000}"/>
    <cellStyle name="Style 24 2 5" xfId="10516" xr:uid="{00000000-0005-0000-0000-000073550000}"/>
    <cellStyle name="Style 24 2 5 2" xfId="23513" xr:uid="{00000000-0005-0000-0000-000074550000}"/>
    <cellStyle name="Style 24 2 6" xfId="23514" xr:uid="{00000000-0005-0000-0000-000075550000}"/>
    <cellStyle name="Style 24 3" xfId="10517" xr:uid="{00000000-0005-0000-0000-000076550000}"/>
    <cellStyle name="Style 24 3 2" xfId="23515" xr:uid="{00000000-0005-0000-0000-000077550000}"/>
    <cellStyle name="Style 24 4" xfId="10518" xr:uid="{00000000-0005-0000-0000-000078550000}"/>
    <cellStyle name="Style 24 4 2" xfId="23516" xr:uid="{00000000-0005-0000-0000-000079550000}"/>
    <cellStyle name="Style 24 5" xfId="10519" xr:uid="{00000000-0005-0000-0000-00007A550000}"/>
    <cellStyle name="Style 24 5 2" xfId="23517" xr:uid="{00000000-0005-0000-0000-00007B550000}"/>
    <cellStyle name="Style 24 6" xfId="16515" xr:uid="{00000000-0005-0000-0000-00007C550000}"/>
    <cellStyle name="Style 25" xfId="1833" xr:uid="{00000000-0005-0000-0000-00007D550000}"/>
    <cellStyle name="Style 25 2" xfId="10520" xr:uid="{00000000-0005-0000-0000-00007E550000}"/>
    <cellStyle name="Style 25 2 2" xfId="10521" xr:uid="{00000000-0005-0000-0000-00007F550000}"/>
    <cellStyle name="Style 25 2 2 2" xfId="23518" xr:uid="{00000000-0005-0000-0000-000080550000}"/>
    <cellStyle name="Style 25 2 3" xfId="10522" xr:uid="{00000000-0005-0000-0000-000081550000}"/>
    <cellStyle name="Style 25 2 3 2" xfId="23519" xr:uid="{00000000-0005-0000-0000-000082550000}"/>
    <cellStyle name="Style 25 2 4" xfId="10523" xr:uid="{00000000-0005-0000-0000-000083550000}"/>
    <cellStyle name="Style 25 2 4 2" xfId="23520" xr:uid="{00000000-0005-0000-0000-000084550000}"/>
    <cellStyle name="Style 25 2 5" xfId="10524" xr:uid="{00000000-0005-0000-0000-000085550000}"/>
    <cellStyle name="Style 25 2 5 2" xfId="23521" xr:uid="{00000000-0005-0000-0000-000086550000}"/>
    <cellStyle name="Style 25 2 6" xfId="23522" xr:uid="{00000000-0005-0000-0000-000087550000}"/>
    <cellStyle name="Style 25 3" xfId="10525" xr:uid="{00000000-0005-0000-0000-000088550000}"/>
    <cellStyle name="Style 25 3 2" xfId="23523" xr:uid="{00000000-0005-0000-0000-000089550000}"/>
    <cellStyle name="Style 25 4" xfId="10526" xr:uid="{00000000-0005-0000-0000-00008A550000}"/>
    <cellStyle name="Style 25 4 2" xfId="23524" xr:uid="{00000000-0005-0000-0000-00008B550000}"/>
    <cellStyle name="Style 25 5" xfId="10527" xr:uid="{00000000-0005-0000-0000-00008C550000}"/>
    <cellStyle name="Style 25 5 2" xfId="23525" xr:uid="{00000000-0005-0000-0000-00008D550000}"/>
    <cellStyle name="Style 25 6" xfId="16516" xr:uid="{00000000-0005-0000-0000-00008E550000}"/>
    <cellStyle name="Style 26" xfId="1834" xr:uid="{00000000-0005-0000-0000-00008F550000}"/>
    <cellStyle name="Style 26 2" xfId="23526" xr:uid="{00000000-0005-0000-0000-000090550000}"/>
    <cellStyle name="Style 27" xfId="1835" xr:uid="{00000000-0005-0000-0000-000091550000}"/>
    <cellStyle name="Style 27 2" xfId="23527" xr:uid="{00000000-0005-0000-0000-000092550000}"/>
    <cellStyle name="Style 28" xfId="1836" xr:uid="{00000000-0005-0000-0000-000093550000}"/>
    <cellStyle name="Style 28 2" xfId="23528" xr:uid="{00000000-0005-0000-0000-000094550000}"/>
    <cellStyle name="Style 29" xfId="1837" xr:uid="{00000000-0005-0000-0000-000095550000}"/>
    <cellStyle name="Style 29 2" xfId="23529" xr:uid="{00000000-0005-0000-0000-000096550000}"/>
    <cellStyle name="Style 3" xfId="1838" xr:uid="{00000000-0005-0000-0000-000097550000}"/>
    <cellStyle name="Style 3 2" xfId="10528" xr:uid="{00000000-0005-0000-0000-000098550000}"/>
    <cellStyle name="Style 3 2 2" xfId="10529" xr:uid="{00000000-0005-0000-0000-000099550000}"/>
    <cellStyle name="Style 3 2 2 2" xfId="23530" xr:uid="{00000000-0005-0000-0000-00009A550000}"/>
    <cellStyle name="Style 3 2 3" xfId="10530" xr:uid="{00000000-0005-0000-0000-00009B550000}"/>
    <cellStyle name="Style 3 2 3 2" xfId="23531" xr:uid="{00000000-0005-0000-0000-00009C550000}"/>
    <cellStyle name="Style 3 2 4" xfId="10531" xr:uid="{00000000-0005-0000-0000-00009D550000}"/>
    <cellStyle name="Style 3 2 4 2" xfId="23532" xr:uid="{00000000-0005-0000-0000-00009E550000}"/>
    <cellStyle name="Style 3 2 5" xfId="10532" xr:uid="{00000000-0005-0000-0000-00009F550000}"/>
    <cellStyle name="Style 3 2 5 2" xfId="23533" xr:uid="{00000000-0005-0000-0000-0000A0550000}"/>
    <cellStyle name="Style 3 2 6" xfId="23534" xr:uid="{00000000-0005-0000-0000-0000A1550000}"/>
    <cellStyle name="Style 3 3" xfId="10533" xr:uid="{00000000-0005-0000-0000-0000A2550000}"/>
    <cellStyle name="Style 3 3 2" xfId="23535" xr:uid="{00000000-0005-0000-0000-0000A3550000}"/>
    <cellStyle name="Style 3 4" xfId="10534" xr:uid="{00000000-0005-0000-0000-0000A4550000}"/>
    <cellStyle name="Style 3 4 2" xfId="23536" xr:uid="{00000000-0005-0000-0000-0000A5550000}"/>
    <cellStyle name="Style 3 5" xfId="10535" xr:uid="{00000000-0005-0000-0000-0000A6550000}"/>
    <cellStyle name="Style 3 5 2" xfId="23537" xr:uid="{00000000-0005-0000-0000-0000A7550000}"/>
    <cellStyle name="Style 3 6" xfId="16517" xr:uid="{00000000-0005-0000-0000-0000A8550000}"/>
    <cellStyle name="Style 3 7" xfId="23538" xr:uid="{00000000-0005-0000-0000-0000A9550000}"/>
    <cellStyle name="Style 30" xfId="1839" xr:uid="{00000000-0005-0000-0000-0000AA550000}"/>
    <cellStyle name="Style 30 2" xfId="23539" xr:uid="{00000000-0005-0000-0000-0000AB550000}"/>
    <cellStyle name="Style 31" xfId="1840" xr:uid="{00000000-0005-0000-0000-0000AC550000}"/>
    <cellStyle name="Style 31 2" xfId="23540" xr:uid="{00000000-0005-0000-0000-0000AD550000}"/>
    <cellStyle name="Style 32" xfId="1841" xr:uid="{00000000-0005-0000-0000-0000AE550000}"/>
    <cellStyle name="Style 32 2" xfId="23541" xr:uid="{00000000-0005-0000-0000-0000AF550000}"/>
    <cellStyle name="Style 33" xfId="1842" xr:uid="{00000000-0005-0000-0000-0000B0550000}"/>
    <cellStyle name="Style 33 2" xfId="23542" xr:uid="{00000000-0005-0000-0000-0000B1550000}"/>
    <cellStyle name="Style 34" xfId="1843" xr:uid="{00000000-0005-0000-0000-0000B2550000}"/>
    <cellStyle name="Style 34 2" xfId="23543" xr:uid="{00000000-0005-0000-0000-0000B3550000}"/>
    <cellStyle name="Style 35" xfId="1844" xr:uid="{00000000-0005-0000-0000-0000B4550000}"/>
    <cellStyle name="Style 35 2" xfId="23544" xr:uid="{00000000-0005-0000-0000-0000B5550000}"/>
    <cellStyle name="Style 36" xfId="1845" xr:uid="{00000000-0005-0000-0000-0000B6550000}"/>
    <cellStyle name="Style 36 2" xfId="23545" xr:uid="{00000000-0005-0000-0000-0000B7550000}"/>
    <cellStyle name="Style 37" xfId="1846" xr:uid="{00000000-0005-0000-0000-0000B8550000}"/>
    <cellStyle name="Style 37 2" xfId="23546" xr:uid="{00000000-0005-0000-0000-0000B9550000}"/>
    <cellStyle name="Style 38" xfId="1847" xr:uid="{00000000-0005-0000-0000-0000BA550000}"/>
    <cellStyle name="Style 38 2" xfId="23547" xr:uid="{00000000-0005-0000-0000-0000BB550000}"/>
    <cellStyle name="Style 39" xfId="1848" xr:uid="{00000000-0005-0000-0000-0000BC550000}"/>
    <cellStyle name="Style 39 2" xfId="23548" xr:uid="{00000000-0005-0000-0000-0000BD550000}"/>
    <cellStyle name="Style 4" xfId="1849" xr:uid="{00000000-0005-0000-0000-0000BE550000}"/>
    <cellStyle name="Style 4 2" xfId="10536" xr:uid="{00000000-0005-0000-0000-0000BF550000}"/>
    <cellStyle name="Style 4 2 2" xfId="10537" xr:uid="{00000000-0005-0000-0000-0000C0550000}"/>
    <cellStyle name="Style 4 2 2 2" xfId="23549" xr:uid="{00000000-0005-0000-0000-0000C1550000}"/>
    <cellStyle name="Style 4 2 3" xfId="10538" xr:uid="{00000000-0005-0000-0000-0000C2550000}"/>
    <cellStyle name="Style 4 2 3 2" xfId="23550" xr:uid="{00000000-0005-0000-0000-0000C3550000}"/>
    <cellStyle name="Style 4 2 4" xfId="10539" xr:uid="{00000000-0005-0000-0000-0000C4550000}"/>
    <cellStyle name="Style 4 2 4 2" xfId="23551" xr:uid="{00000000-0005-0000-0000-0000C5550000}"/>
    <cellStyle name="Style 4 2 5" xfId="10540" xr:uid="{00000000-0005-0000-0000-0000C6550000}"/>
    <cellStyle name="Style 4 2 5 2" xfId="23552" xr:uid="{00000000-0005-0000-0000-0000C7550000}"/>
    <cellStyle name="Style 4 2 6" xfId="23553" xr:uid="{00000000-0005-0000-0000-0000C8550000}"/>
    <cellStyle name="Style 4 3" xfId="10541" xr:uid="{00000000-0005-0000-0000-0000C9550000}"/>
    <cellStyle name="Style 4 3 2" xfId="23554" xr:uid="{00000000-0005-0000-0000-0000CA550000}"/>
    <cellStyle name="Style 4 4" xfId="10542" xr:uid="{00000000-0005-0000-0000-0000CB550000}"/>
    <cellStyle name="Style 4 4 2" xfId="23555" xr:uid="{00000000-0005-0000-0000-0000CC550000}"/>
    <cellStyle name="Style 4 5" xfId="10543" xr:uid="{00000000-0005-0000-0000-0000CD550000}"/>
    <cellStyle name="Style 4 5 2" xfId="23556" xr:uid="{00000000-0005-0000-0000-0000CE550000}"/>
    <cellStyle name="Style 4 6" xfId="16518" xr:uid="{00000000-0005-0000-0000-0000CF550000}"/>
    <cellStyle name="Style 4 7" xfId="23557" xr:uid="{00000000-0005-0000-0000-0000D0550000}"/>
    <cellStyle name="Style 40" xfId="1850" xr:uid="{00000000-0005-0000-0000-0000D1550000}"/>
    <cellStyle name="Style 40 2" xfId="23558" xr:uid="{00000000-0005-0000-0000-0000D2550000}"/>
    <cellStyle name="Style 41" xfId="1851" xr:uid="{00000000-0005-0000-0000-0000D3550000}"/>
    <cellStyle name="Style 41 2" xfId="23559" xr:uid="{00000000-0005-0000-0000-0000D4550000}"/>
    <cellStyle name="Style 42" xfId="1852" xr:uid="{00000000-0005-0000-0000-0000D5550000}"/>
    <cellStyle name="Style 42 2" xfId="23560" xr:uid="{00000000-0005-0000-0000-0000D6550000}"/>
    <cellStyle name="Style 43" xfId="1853" xr:uid="{00000000-0005-0000-0000-0000D7550000}"/>
    <cellStyle name="Style 43 2" xfId="23561" xr:uid="{00000000-0005-0000-0000-0000D8550000}"/>
    <cellStyle name="Style 44" xfId="1854" xr:uid="{00000000-0005-0000-0000-0000D9550000}"/>
    <cellStyle name="Style 44 2" xfId="23562" xr:uid="{00000000-0005-0000-0000-0000DA550000}"/>
    <cellStyle name="Style 45" xfId="1855" xr:uid="{00000000-0005-0000-0000-0000DB550000}"/>
    <cellStyle name="Style 45 2" xfId="23563" xr:uid="{00000000-0005-0000-0000-0000DC550000}"/>
    <cellStyle name="Style 46" xfId="1856" xr:uid="{00000000-0005-0000-0000-0000DD550000}"/>
    <cellStyle name="Style 46 2" xfId="23564" xr:uid="{00000000-0005-0000-0000-0000DE550000}"/>
    <cellStyle name="Style 47" xfId="1857" xr:uid="{00000000-0005-0000-0000-0000DF550000}"/>
    <cellStyle name="Style 47 2" xfId="23565" xr:uid="{00000000-0005-0000-0000-0000E0550000}"/>
    <cellStyle name="Style 48" xfId="1858" xr:uid="{00000000-0005-0000-0000-0000E1550000}"/>
    <cellStyle name="Style 48 2" xfId="23566" xr:uid="{00000000-0005-0000-0000-0000E2550000}"/>
    <cellStyle name="Style 49" xfId="1859" xr:uid="{00000000-0005-0000-0000-0000E3550000}"/>
    <cellStyle name="Style 49 2" xfId="23567" xr:uid="{00000000-0005-0000-0000-0000E4550000}"/>
    <cellStyle name="Style 5" xfId="1860" xr:uid="{00000000-0005-0000-0000-0000E5550000}"/>
    <cellStyle name="Style 5 2" xfId="10544" xr:uid="{00000000-0005-0000-0000-0000E6550000}"/>
    <cellStyle name="Style 5 2 2" xfId="10545" xr:uid="{00000000-0005-0000-0000-0000E7550000}"/>
    <cellStyle name="Style 5 2 2 2" xfId="23568" xr:uid="{00000000-0005-0000-0000-0000E8550000}"/>
    <cellStyle name="Style 5 2 3" xfId="10546" xr:uid="{00000000-0005-0000-0000-0000E9550000}"/>
    <cellStyle name="Style 5 2 3 2" xfId="23569" xr:uid="{00000000-0005-0000-0000-0000EA550000}"/>
    <cellStyle name="Style 5 2 4" xfId="10547" xr:uid="{00000000-0005-0000-0000-0000EB550000}"/>
    <cellStyle name="Style 5 2 4 2" xfId="23570" xr:uid="{00000000-0005-0000-0000-0000EC550000}"/>
    <cellStyle name="Style 5 2 5" xfId="10548" xr:uid="{00000000-0005-0000-0000-0000ED550000}"/>
    <cellStyle name="Style 5 2 5 2" xfId="23571" xr:uid="{00000000-0005-0000-0000-0000EE550000}"/>
    <cellStyle name="Style 5 2 6" xfId="23572" xr:uid="{00000000-0005-0000-0000-0000EF550000}"/>
    <cellStyle name="Style 5 3" xfId="10549" xr:uid="{00000000-0005-0000-0000-0000F0550000}"/>
    <cellStyle name="Style 5 3 2" xfId="23573" xr:uid="{00000000-0005-0000-0000-0000F1550000}"/>
    <cellStyle name="Style 5 4" xfId="10550" xr:uid="{00000000-0005-0000-0000-0000F2550000}"/>
    <cellStyle name="Style 5 4 2" xfId="23574" xr:uid="{00000000-0005-0000-0000-0000F3550000}"/>
    <cellStyle name="Style 5 5" xfId="10551" xr:uid="{00000000-0005-0000-0000-0000F4550000}"/>
    <cellStyle name="Style 5 5 2" xfId="23575" xr:uid="{00000000-0005-0000-0000-0000F5550000}"/>
    <cellStyle name="Style 5 6" xfId="16519" xr:uid="{00000000-0005-0000-0000-0000F6550000}"/>
    <cellStyle name="Style 50" xfId="1861" xr:uid="{00000000-0005-0000-0000-0000F7550000}"/>
    <cellStyle name="Style 50 2" xfId="23576" xr:uid="{00000000-0005-0000-0000-0000F8550000}"/>
    <cellStyle name="Style 51" xfId="1862" xr:uid="{00000000-0005-0000-0000-0000F9550000}"/>
    <cellStyle name="Style 51 2" xfId="16520" xr:uid="{00000000-0005-0000-0000-0000FA550000}"/>
    <cellStyle name="Style 51 3" xfId="16521" xr:uid="{00000000-0005-0000-0000-0000FB550000}"/>
    <cellStyle name="Style 51 4" xfId="16522" xr:uid="{00000000-0005-0000-0000-0000FC550000}"/>
    <cellStyle name="Style 52" xfId="1863" xr:uid="{00000000-0005-0000-0000-0000FD550000}"/>
    <cellStyle name="Style 52 2" xfId="23577" xr:uid="{00000000-0005-0000-0000-0000FE550000}"/>
    <cellStyle name="Style 53" xfId="1864" xr:uid="{00000000-0005-0000-0000-0000FF550000}"/>
    <cellStyle name="Style 53 2" xfId="23578" xr:uid="{00000000-0005-0000-0000-000000560000}"/>
    <cellStyle name="Style 54" xfId="1865" xr:uid="{00000000-0005-0000-0000-000001560000}"/>
    <cellStyle name="Style 54 2" xfId="23579" xr:uid="{00000000-0005-0000-0000-000002560000}"/>
    <cellStyle name="Style 55" xfId="1866" xr:uid="{00000000-0005-0000-0000-000003560000}"/>
    <cellStyle name="Style 55 2" xfId="23580" xr:uid="{00000000-0005-0000-0000-000004560000}"/>
    <cellStyle name="Style 56" xfId="1867" xr:uid="{00000000-0005-0000-0000-000005560000}"/>
    <cellStyle name="Style 56 2" xfId="23581" xr:uid="{00000000-0005-0000-0000-000006560000}"/>
    <cellStyle name="Style 57" xfId="1868" xr:uid="{00000000-0005-0000-0000-000007560000}"/>
    <cellStyle name="Style 57 2" xfId="23582" xr:uid="{00000000-0005-0000-0000-000008560000}"/>
    <cellStyle name="Style 58" xfId="1869" xr:uid="{00000000-0005-0000-0000-000009560000}"/>
    <cellStyle name="Style 58 2" xfId="23583" xr:uid="{00000000-0005-0000-0000-00000A560000}"/>
    <cellStyle name="Style 59" xfId="1870" xr:uid="{00000000-0005-0000-0000-00000B560000}"/>
    <cellStyle name="Style 59 2" xfId="23584" xr:uid="{00000000-0005-0000-0000-00000C560000}"/>
    <cellStyle name="Style 6" xfId="1871" xr:uid="{00000000-0005-0000-0000-00000D560000}"/>
    <cellStyle name="Style 6 2" xfId="10552" xr:uid="{00000000-0005-0000-0000-00000E560000}"/>
    <cellStyle name="Style 6 2 2" xfId="10553" xr:uid="{00000000-0005-0000-0000-00000F560000}"/>
    <cellStyle name="Style 6 2 2 2" xfId="23585" xr:uid="{00000000-0005-0000-0000-000010560000}"/>
    <cellStyle name="Style 6 2 3" xfId="10554" xr:uid="{00000000-0005-0000-0000-000011560000}"/>
    <cellStyle name="Style 6 2 3 2" xfId="23586" xr:uid="{00000000-0005-0000-0000-000012560000}"/>
    <cellStyle name="Style 6 2 4" xfId="10555" xr:uid="{00000000-0005-0000-0000-000013560000}"/>
    <cellStyle name="Style 6 2 4 2" xfId="23587" xr:uid="{00000000-0005-0000-0000-000014560000}"/>
    <cellStyle name="Style 6 2 5" xfId="10556" xr:uid="{00000000-0005-0000-0000-000015560000}"/>
    <cellStyle name="Style 6 2 5 2" xfId="23588" xr:uid="{00000000-0005-0000-0000-000016560000}"/>
    <cellStyle name="Style 6 2 6" xfId="23589" xr:uid="{00000000-0005-0000-0000-000017560000}"/>
    <cellStyle name="Style 6 3" xfId="10557" xr:uid="{00000000-0005-0000-0000-000018560000}"/>
    <cellStyle name="Style 6 3 2" xfId="23590" xr:uid="{00000000-0005-0000-0000-000019560000}"/>
    <cellStyle name="Style 6 4" xfId="10558" xr:uid="{00000000-0005-0000-0000-00001A560000}"/>
    <cellStyle name="Style 6 4 2" xfId="23591" xr:uid="{00000000-0005-0000-0000-00001B560000}"/>
    <cellStyle name="Style 6 5" xfId="10559" xr:uid="{00000000-0005-0000-0000-00001C560000}"/>
    <cellStyle name="Style 6 5 2" xfId="23592" xr:uid="{00000000-0005-0000-0000-00001D560000}"/>
    <cellStyle name="Style 6 6" xfId="16523" xr:uid="{00000000-0005-0000-0000-00001E560000}"/>
    <cellStyle name="Style 60" xfId="1872" xr:uid="{00000000-0005-0000-0000-00001F560000}"/>
    <cellStyle name="Style 60 2" xfId="23593" xr:uid="{00000000-0005-0000-0000-000020560000}"/>
    <cellStyle name="Style 61" xfId="1873" xr:uid="{00000000-0005-0000-0000-000021560000}"/>
    <cellStyle name="Style 61 2" xfId="23594" xr:uid="{00000000-0005-0000-0000-000022560000}"/>
    <cellStyle name="Style 62" xfId="1874" xr:uid="{00000000-0005-0000-0000-000023560000}"/>
    <cellStyle name="Style 62 2" xfId="23595" xr:uid="{00000000-0005-0000-0000-000024560000}"/>
    <cellStyle name="Style 63" xfId="1875" xr:uid="{00000000-0005-0000-0000-000025560000}"/>
    <cellStyle name="Style 63 2" xfId="23596" xr:uid="{00000000-0005-0000-0000-000026560000}"/>
    <cellStyle name="Style 64" xfId="1876" xr:uid="{00000000-0005-0000-0000-000027560000}"/>
    <cellStyle name="Style 64 2" xfId="23597" xr:uid="{00000000-0005-0000-0000-000028560000}"/>
    <cellStyle name="Style 65" xfId="23598" xr:uid="{00000000-0005-0000-0000-000029560000}"/>
    <cellStyle name="Style 66" xfId="23599" xr:uid="{00000000-0005-0000-0000-00002A560000}"/>
    <cellStyle name="Style 67" xfId="23600" xr:uid="{00000000-0005-0000-0000-00002B560000}"/>
    <cellStyle name="Style 68" xfId="23601" xr:uid="{00000000-0005-0000-0000-00002C560000}"/>
    <cellStyle name="Style 69" xfId="23602" xr:uid="{00000000-0005-0000-0000-00002D560000}"/>
    <cellStyle name="Style 7" xfId="1877" xr:uid="{00000000-0005-0000-0000-00002E560000}"/>
    <cellStyle name="Style 7 2" xfId="10560" xr:uid="{00000000-0005-0000-0000-00002F560000}"/>
    <cellStyle name="Style 7 2 2" xfId="10561" xr:uid="{00000000-0005-0000-0000-000030560000}"/>
    <cellStyle name="Style 7 2 2 2" xfId="23603" xr:uid="{00000000-0005-0000-0000-000031560000}"/>
    <cellStyle name="Style 7 2 3" xfId="10562" xr:uid="{00000000-0005-0000-0000-000032560000}"/>
    <cellStyle name="Style 7 2 3 2" xfId="23604" xr:uid="{00000000-0005-0000-0000-000033560000}"/>
    <cellStyle name="Style 7 2 4" xfId="10563" xr:uid="{00000000-0005-0000-0000-000034560000}"/>
    <cellStyle name="Style 7 2 4 2" xfId="23605" xr:uid="{00000000-0005-0000-0000-000035560000}"/>
    <cellStyle name="Style 7 2 5" xfId="10564" xr:uid="{00000000-0005-0000-0000-000036560000}"/>
    <cellStyle name="Style 7 2 5 2" xfId="23606" xr:uid="{00000000-0005-0000-0000-000037560000}"/>
    <cellStyle name="Style 7 2 6" xfId="23607" xr:uid="{00000000-0005-0000-0000-000038560000}"/>
    <cellStyle name="Style 7 3" xfId="10565" xr:uid="{00000000-0005-0000-0000-000039560000}"/>
    <cellStyle name="Style 7 3 2" xfId="23608" xr:uid="{00000000-0005-0000-0000-00003A560000}"/>
    <cellStyle name="Style 7 4" xfId="10566" xr:uid="{00000000-0005-0000-0000-00003B560000}"/>
    <cellStyle name="Style 7 4 2" xfId="23609" xr:uid="{00000000-0005-0000-0000-00003C560000}"/>
    <cellStyle name="Style 7 5" xfId="10567" xr:uid="{00000000-0005-0000-0000-00003D560000}"/>
    <cellStyle name="Style 7 5 2" xfId="23610" xr:uid="{00000000-0005-0000-0000-00003E560000}"/>
    <cellStyle name="Style 7 6" xfId="16524" xr:uid="{00000000-0005-0000-0000-00003F560000}"/>
    <cellStyle name="Style 70" xfId="23611" xr:uid="{00000000-0005-0000-0000-000040560000}"/>
    <cellStyle name="Style 8" xfId="1878" xr:uid="{00000000-0005-0000-0000-000041560000}"/>
    <cellStyle name="Style 8 2" xfId="10568" xr:uid="{00000000-0005-0000-0000-000042560000}"/>
    <cellStyle name="Style 8 2 2" xfId="10569" xr:uid="{00000000-0005-0000-0000-000043560000}"/>
    <cellStyle name="Style 8 2 2 2" xfId="23612" xr:uid="{00000000-0005-0000-0000-000044560000}"/>
    <cellStyle name="Style 8 2 3" xfId="10570" xr:uid="{00000000-0005-0000-0000-000045560000}"/>
    <cellStyle name="Style 8 2 3 2" xfId="23613" xr:uid="{00000000-0005-0000-0000-000046560000}"/>
    <cellStyle name="Style 8 2 4" xfId="10571" xr:uid="{00000000-0005-0000-0000-000047560000}"/>
    <cellStyle name="Style 8 2 4 2" xfId="23614" xr:uid="{00000000-0005-0000-0000-000048560000}"/>
    <cellStyle name="Style 8 2 5" xfId="10572" xr:uid="{00000000-0005-0000-0000-000049560000}"/>
    <cellStyle name="Style 8 2 5 2" xfId="23615" xr:uid="{00000000-0005-0000-0000-00004A560000}"/>
    <cellStyle name="Style 8 2 6" xfId="23616" xr:uid="{00000000-0005-0000-0000-00004B560000}"/>
    <cellStyle name="Style 8 3" xfId="10573" xr:uid="{00000000-0005-0000-0000-00004C560000}"/>
    <cellStyle name="Style 8 3 2" xfId="23617" xr:uid="{00000000-0005-0000-0000-00004D560000}"/>
    <cellStyle name="Style 8 4" xfId="10574" xr:uid="{00000000-0005-0000-0000-00004E560000}"/>
    <cellStyle name="Style 8 4 2" xfId="23618" xr:uid="{00000000-0005-0000-0000-00004F560000}"/>
    <cellStyle name="Style 8 5" xfId="10575" xr:uid="{00000000-0005-0000-0000-000050560000}"/>
    <cellStyle name="Style 8 5 2" xfId="23619" xr:uid="{00000000-0005-0000-0000-000051560000}"/>
    <cellStyle name="Style 8 6" xfId="16525" xr:uid="{00000000-0005-0000-0000-000052560000}"/>
    <cellStyle name="Style 9" xfId="1879" xr:uid="{00000000-0005-0000-0000-000053560000}"/>
    <cellStyle name="Style 9 2" xfId="10576" xr:uid="{00000000-0005-0000-0000-000054560000}"/>
    <cellStyle name="Style 9 2 2" xfId="10577" xr:uid="{00000000-0005-0000-0000-000055560000}"/>
    <cellStyle name="Style 9 2 2 2" xfId="23620" xr:uid="{00000000-0005-0000-0000-000056560000}"/>
    <cellStyle name="Style 9 2 3" xfId="10578" xr:uid="{00000000-0005-0000-0000-000057560000}"/>
    <cellStyle name="Style 9 2 3 2" xfId="23621" xr:uid="{00000000-0005-0000-0000-000058560000}"/>
    <cellStyle name="Style 9 2 4" xfId="10579" xr:uid="{00000000-0005-0000-0000-000059560000}"/>
    <cellStyle name="Style 9 2 4 2" xfId="23622" xr:uid="{00000000-0005-0000-0000-00005A560000}"/>
    <cellStyle name="Style 9 2 5" xfId="10580" xr:uid="{00000000-0005-0000-0000-00005B560000}"/>
    <cellStyle name="Style 9 2 5 2" xfId="23623" xr:uid="{00000000-0005-0000-0000-00005C560000}"/>
    <cellStyle name="Style 9 2 6" xfId="23624" xr:uid="{00000000-0005-0000-0000-00005D560000}"/>
    <cellStyle name="Style 9 3" xfId="10581" xr:uid="{00000000-0005-0000-0000-00005E560000}"/>
    <cellStyle name="Style 9 3 2" xfId="23625" xr:uid="{00000000-0005-0000-0000-00005F560000}"/>
    <cellStyle name="Style 9 4" xfId="10582" xr:uid="{00000000-0005-0000-0000-000060560000}"/>
    <cellStyle name="Style 9 4 2" xfId="23626" xr:uid="{00000000-0005-0000-0000-000061560000}"/>
    <cellStyle name="Style 9 5" xfId="10583" xr:uid="{00000000-0005-0000-0000-000062560000}"/>
    <cellStyle name="Style 9 5 2" xfId="23627" xr:uid="{00000000-0005-0000-0000-000063560000}"/>
    <cellStyle name="Style 9 6" xfId="16526" xr:uid="{00000000-0005-0000-0000-000064560000}"/>
    <cellStyle name="StyleAR" xfId="23628" xr:uid="{00000000-0005-0000-0000-000065560000}"/>
    <cellStyle name="StyleBold" xfId="23629" xr:uid="{00000000-0005-0000-0000-000066560000}"/>
    <cellStyle name="StyleOcc" xfId="23630" xr:uid="{00000000-0005-0000-0000-000067560000}"/>
    <cellStyle name="StyleRP" xfId="23631" xr:uid="{00000000-0005-0000-0000-000068560000}"/>
    <cellStyle name="StyleWhiteBg" xfId="23632" xr:uid="{00000000-0005-0000-0000-000069560000}"/>
    <cellStyle name="subhead" xfId="16527" xr:uid="{00000000-0005-0000-0000-00006A560000}"/>
    <cellStyle name="Subtotal" xfId="16528" xr:uid="{00000000-0005-0000-0000-00006B560000}"/>
    <cellStyle name="Table Head" xfId="1880" xr:uid="{00000000-0005-0000-0000-00006C560000}"/>
    <cellStyle name="Table Head Aligned" xfId="1881" xr:uid="{00000000-0005-0000-0000-00006D560000}"/>
    <cellStyle name="Table Head Blue" xfId="1882" xr:uid="{00000000-0005-0000-0000-00006E560000}"/>
    <cellStyle name="Table Head Green" xfId="1883" xr:uid="{00000000-0005-0000-0000-00006F560000}"/>
    <cellStyle name="Table Title" xfId="1884" xr:uid="{00000000-0005-0000-0000-000070560000}"/>
    <cellStyle name="Table Units" xfId="1885" xr:uid="{00000000-0005-0000-0000-000071560000}"/>
    <cellStyle name="Text" xfId="1886" xr:uid="{00000000-0005-0000-0000-000072560000}"/>
    <cellStyle name="Text 2" xfId="1887" xr:uid="{00000000-0005-0000-0000-000073560000}"/>
    <cellStyle name="Text 2 2" xfId="23633" xr:uid="{00000000-0005-0000-0000-000074560000}"/>
    <cellStyle name="Text 3" xfId="23634" xr:uid="{00000000-0005-0000-0000-000075560000}"/>
    <cellStyle name="Text Indent A" xfId="1888" xr:uid="{00000000-0005-0000-0000-000076560000}"/>
    <cellStyle name="Text Indent B" xfId="1889" xr:uid="{00000000-0005-0000-0000-000077560000}"/>
    <cellStyle name="Text Indent C" xfId="1890" xr:uid="{00000000-0005-0000-0000-000078560000}"/>
    <cellStyle name="thaif1" xfId="9586" xr:uid="{00000000-0005-0000-0000-000079560000}"/>
    <cellStyle name="Times New Roman" xfId="1891" xr:uid="{00000000-0005-0000-0000-00007B560000}"/>
    <cellStyle name="Title 10" xfId="23636" xr:uid="{00000000-0005-0000-0000-00007C560000}"/>
    <cellStyle name="Title 11" xfId="23637" xr:uid="{00000000-0005-0000-0000-00007D560000}"/>
    <cellStyle name="Title 12" xfId="23638" xr:uid="{00000000-0005-0000-0000-00007E560000}"/>
    <cellStyle name="Title 13" xfId="23639" xr:uid="{00000000-0005-0000-0000-00007F560000}"/>
    <cellStyle name="Title 14" xfId="23640" xr:uid="{00000000-0005-0000-0000-000080560000}"/>
    <cellStyle name="Title 15" xfId="23641" xr:uid="{00000000-0005-0000-0000-000081560000}"/>
    <cellStyle name="Title 2" xfId="1892" xr:uid="{00000000-0005-0000-0000-000082560000}"/>
    <cellStyle name="Title 2 10" xfId="23642" xr:uid="{00000000-0005-0000-0000-000083560000}"/>
    <cellStyle name="Title 2 11" xfId="23643" xr:uid="{00000000-0005-0000-0000-000084560000}"/>
    <cellStyle name="Title 2 12" xfId="23644" xr:uid="{00000000-0005-0000-0000-000085560000}"/>
    <cellStyle name="Title 2 13" xfId="23645" xr:uid="{00000000-0005-0000-0000-000086560000}"/>
    <cellStyle name="Title 2 14" xfId="23646" xr:uid="{00000000-0005-0000-0000-000087560000}"/>
    <cellStyle name="Title 2 15" xfId="23647" xr:uid="{00000000-0005-0000-0000-000088560000}"/>
    <cellStyle name="Title 2 2" xfId="16529" xr:uid="{00000000-0005-0000-0000-000089560000}"/>
    <cellStyle name="Title 2 2 2" xfId="16530" xr:uid="{00000000-0005-0000-0000-00008A560000}"/>
    <cellStyle name="Title 2 2 3" xfId="16531" xr:uid="{00000000-0005-0000-0000-00008B560000}"/>
    <cellStyle name="Title 2 2 4" xfId="16532" xr:uid="{00000000-0005-0000-0000-00008C560000}"/>
    <cellStyle name="Title 2 3" xfId="16533" xr:uid="{00000000-0005-0000-0000-00008D560000}"/>
    <cellStyle name="Title 2 4" xfId="16534" xr:uid="{00000000-0005-0000-0000-00008E560000}"/>
    <cellStyle name="Title 2 5" xfId="23648" xr:uid="{00000000-0005-0000-0000-00008F560000}"/>
    <cellStyle name="Title 2 6" xfId="23649" xr:uid="{00000000-0005-0000-0000-000090560000}"/>
    <cellStyle name="Title 2 7" xfId="23650" xr:uid="{00000000-0005-0000-0000-000091560000}"/>
    <cellStyle name="Title 2 8" xfId="23651" xr:uid="{00000000-0005-0000-0000-000092560000}"/>
    <cellStyle name="Title 2 9" xfId="23652" xr:uid="{00000000-0005-0000-0000-000093560000}"/>
    <cellStyle name="Title 3" xfId="1893" xr:uid="{00000000-0005-0000-0000-000094560000}"/>
    <cellStyle name="Title 4" xfId="23653" xr:uid="{00000000-0005-0000-0000-000095560000}"/>
    <cellStyle name="Title 5" xfId="23654" xr:uid="{00000000-0005-0000-0000-000096560000}"/>
    <cellStyle name="Title 6" xfId="23655" xr:uid="{00000000-0005-0000-0000-000097560000}"/>
    <cellStyle name="Title 7" xfId="23656" xr:uid="{00000000-0005-0000-0000-000098560000}"/>
    <cellStyle name="Title 8" xfId="23657" xr:uid="{00000000-0005-0000-0000-000099560000}"/>
    <cellStyle name="Title 9" xfId="23658" xr:uid="{00000000-0005-0000-0000-00009A560000}"/>
    <cellStyle name="TmsRmn10BlueItalic" xfId="1894" xr:uid="{00000000-0005-0000-0000-00009B560000}"/>
    <cellStyle name="TmsRmn10BlueItalic 2" xfId="23659" xr:uid="{00000000-0005-0000-0000-00009C560000}"/>
    <cellStyle name="TmsRmn10Bold" xfId="1895" xr:uid="{00000000-0005-0000-0000-00009D560000}"/>
    <cellStyle name="TmsRmn10Bold 2" xfId="23660" xr:uid="{00000000-0005-0000-0000-00009E560000}"/>
    <cellStyle name="Total 10" xfId="23661" xr:uid="{00000000-0005-0000-0000-00009F560000}"/>
    <cellStyle name="Total 10 2" xfId="23662" xr:uid="{00000000-0005-0000-0000-0000A0560000}"/>
    <cellStyle name="Total 11" xfId="23663" xr:uid="{00000000-0005-0000-0000-0000A1560000}"/>
    <cellStyle name="Total 11 2" xfId="23664" xr:uid="{00000000-0005-0000-0000-0000A2560000}"/>
    <cellStyle name="Total 12" xfId="23665" xr:uid="{00000000-0005-0000-0000-0000A3560000}"/>
    <cellStyle name="Total 12 2" xfId="23666" xr:uid="{00000000-0005-0000-0000-0000A4560000}"/>
    <cellStyle name="Total 13" xfId="23667" xr:uid="{00000000-0005-0000-0000-0000A5560000}"/>
    <cellStyle name="Total 13 2" xfId="23668" xr:uid="{00000000-0005-0000-0000-0000A6560000}"/>
    <cellStyle name="Total 14" xfId="23669" xr:uid="{00000000-0005-0000-0000-0000A7560000}"/>
    <cellStyle name="Total 14 2" xfId="23670" xr:uid="{00000000-0005-0000-0000-0000A8560000}"/>
    <cellStyle name="Total 15" xfId="23671" xr:uid="{00000000-0005-0000-0000-0000A9560000}"/>
    <cellStyle name="Total 15 2" xfId="23672" xr:uid="{00000000-0005-0000-0000-0000AA560000}"/>
    <cellStyle name="Total 2" xfId="1896" xr:uid="{00000000-0005-0000-0000-0000AB560000}"/>
    <cellStyle name="Total 2 10" xfId="16535" xr:uid="{00000000-0005-0000-0000-0000AC560000}"/>
    <cellStyle name="Total 2 11" xfId="23673" xr:uid="{00000000-0005-0000-0000-0000AD560000}"/>
    <cellStyle name="Total 2 12" xfId="23674" xr:uid="{00000000-0005-0000-0000-0000AE560000}"/>
    <cellStyle name="Total 2 13" xfId="23675" xr:uid="{00000000-0005-0000-0000-0000AF560000}"/>
    <cellStyle name="Total 2 14" xfId="23676" xr:uid="{00000000-0005-0000-0000-0000B0560000}"/>
    <cellStyle name="Total 2 15" xfId="23677" xr:uid="{00000000-0005-0000-0000-0000B1560000}"/>
    <cellStyle name="Total 2 2" xfId="16536" xr:uid="{00000000-0005-0000-0000-0000B2560000}"/>
    <cellStyle name="Total 2 2 2" xfId="16537" xr:uid="{00000000-0005-0000-0000-0000B3560000}"/>
    <cellStyle name="Total 2 2 2 2" xfId="23678" xr:uid="{00000000-0005-0000-0000-0000B4560000}"/>
    <cellStyle name="Total 2 2 2 2 2" xfId="23679" xr:uid="{00000000-0005-0000-0000-0000B5560000}"/>
    <cellStyle name="Total 2 2 2 2 3" xfId="23680" xr:uid="{00000000-0005-0000-0000-0000B6560000}"/>
    <cellStyle name="Total 2 2 2 3" xfId="23681" xr:uid="{00000000-0005-0000-0000-0000B7560000}"/>
    <cellStyle name="Total 2 2 2 4" xfId="23682" xr:uid="{00000000-0005-0000-0000-0000B8560000}"/>
    <cellStyle name="Total 2 2 2 5" xfId="23683" xr:uid="{00000000-0005-0000-0000-0000B9560000}"/>
    <cellStyle name="Total 2 2 3" xfId="16538" xr:uid="{00000000-0005-0000-0000-0000BA560000}"/>
    <cellStyle name="Total 2 2 3 2" xfId="23684" xr:uid="{00000000-0005-0000-0000-0000BB560000}"/>
    <cellStyle name="Total 2 2 3 2 2" xfId="23685" xr:uid="{00000000-0005-0000-0000-0000BC560000}"/>
    <cellStyle name="Total 2 2 3 2 3" xfId="23686" xr:uid="{00000000-0005-0000-0000-0000BD560000}"/>
    <cellStyle name="Total 2 2 3 3" xfId="23687" xr:uid="{00000000-0005-0000-0000-0000BE560000}"/>
    <cellStyle name="Total 2 2 3 4" xfId="23688" xr:uid="{00000000-0005-0000-0000-0000BF560000}"/>
    <cellStyle name="Total 2 2 3 5" xfId="23689" xr:uid="{00000000-0005-0000-0000-0000C0560000}"/>
    <cellStyle name="Total 2 2 4" xfId="16539" xr:uid="{00000000-0005-0000-0000-0000C1560000}"/>
    <cellStyle name="Total 2 2 4 2" xfId="23690" xr:uid="{00000000-0005-0000-0000-0000C2560000}"/>
    <cellStyle name="Total 2 2 4 2 2" xfId="23691" xr:uid="{00000000-0005-0000-0000-0000C3560000}"/>
    <cellStyle name="Total 2 2 4 2 3" xfId="23692" xr:uid="{00000000-0005-0000-0000-0000C4560000}"/>
    <cellStyle name="Total 2 2 4 3" xfId="23693" xr:uid="{00000000-0005-0000-0000-0000C5560000}"/>
    <cellStyle name="Total 2 2 4 4" xfId="23694" xr:uid="{00000000-0005-0000-0000-0000C6560000}"/>
    <cellStyle name="Total 2 2 4 5" xfId="23695" xr:uid="{00000000-0005-0000-0000-0000C7560000}"/>
    <cellStyle name="Total 2 2 5" xfId="16540" xr:uid="{00000000-0005-0000-0000-0000C8560000}"/>
    <cellStyle name="Total 2 2 5 2" xfId="23696" xr:uid="{00000000-0005-0000-0000-0000C9560000}"/>
    <cellStyle name="Total 2 2 5 2 2" xfId="23697" xr:uid="{00000000-0005-0000-0000-0000CA560000}"/>
    <cellStyle name="Total 2 2 5 2 3" xfId="23698" xr:uid="{00000000-0005-0000-0000-0000CB560000}"/>
    <cellStyle name="Total 2 2 5 3" xfId="23699" xr:uid="{00000000-0005-0000-0000-0000CC560000}"/>
    <cellStyle name="Total 2 2 5 4" xfId="23700" xr:uid="{00000000-0005-0000-0000-0000CD560000}"/>
    <cellStyle name="Total 2 2 6" xfId="16541" xr:uid="{00000000-0005-0000-0000-0000CE560000}"/>
    <cellStyle name="Total 2 2 6 2" xfId="23701" xr:uid="{00000000-0005-0000-0000-0000CF560000}"/>
    <cellStyle name="Total 2 2 6 3" xfId="23702" xr:uid="{00000000-0005-0000-0000-0000D0560000}"/>
    <cellStyle name="Total 2 2 7" xfId="16542" xr:uid="{00000000-0005-0000-0000-0000D1560000}"/>
    <cellStyle name="Total 2 2 8" xfId="16543" xr:uid="{00000000-0005-0000-0000-0000D2560000}"/>
    <cellStyle name="Total 2 2 9" xfId="23703" xr:uid="{00000000-0005-0000-0000-0000D3560000}"/>
    <cellStyle name="Total 2 3" xfId="16544" xr:uid="{00000000-0005-0000-0000-0000D4560000}"/>
    <cellStyle name="Total 2 3 2" xfId="23704" xr:uid="{00000000-0005-0000-0000-0000D5560000}"/>
    <cellStyle name="Total 2 3 2 2" xfId="23705" xr:uid="{00000000-0005-0000-0000-0000D6560000}"/>
    <cellStyle name="Total 2 3 2 2 2" xfId="23706" xr:uid="{00000000-0005-0000-0000-0000D7560000}"/>
    <cellStyle name="Total 2 3 2 2 3" xfId="23707" xr:uid="{00000000-0005-0000-0000-0000D8560000}"/>
    <cellStyle name="Total 2 3 2 3" xfId="23708" xr:uid="{00000000-0005-0000-0000-0000D9560000}"/>
    <cellStyle name="Total 2 3 2 4" xfId="23709" xr:uid="{00000000-0005-0000-0000-0000DA560000}"/>
    <cellStyle name="Total 2 3 3" xfId="23710" xr:uid="{00000000-0005-0000-0000-0000DB560000}"/>
    <cellStyle name="Total 2 3 3 2" xfId="23711" xr:uid="{00000000-0005-0000-0000-0000DC560000}"/>
    <cellStyle name="Total 2 3 3 3" xfId="23712" xr:uid="{00000000-0005-0000-0000-0000DD560000}"/>
    <cellStyle name="Total 2 3 4" xfId="23713" xr:uid="{00000000-0005-0000-0000-0000DE560000}"/>
    <cellStyle name="Total 2 3 4 2" xfId="23714" xr:uid="{00000000-0005-0000-0000-0000DF560000}"/>
    <cellStyle name="Total 2 3 5" xfId="23715" xr:uid="{00000000-0005-0000-0000-0000E0560000}"/>
    <cellStyle name="Total 2 3 6" xfId="23716" xr:uid="{00000000-0005-0000-0000-0000E1560000}"/>
    <cellStyle name="Total 2 4" xfId="16545" xr:uid="{00000000-0005-0000-0000-0000E2560000}"/>
    <cellStyle name="Total 2 4 2" xfId="23717" xr:uid="{00000000-0005-0000-0000-0000E3560000}"/>
    <cellStyle name="Total 2 4 2 2" xfId="23718" xr:uid="{00000000-0005-0000-0000-0000E4560000}"/>
    <cellStyle name="Total 2 4 2 2 2" xfId="23719" xr:uid="{00000000-0005-0000-0000-0000E5560000}"/>
    <cellStyle name="Total 2 4 2 2 3" xfId="23720" xr:uid="{00000000-0005-0000-0000-0000E6560000}"/>
    <cellStyle name="Total 2 4 2 3" xfId="23721" xr:uid="{00000000-0005-0000-0000-0000E7560000}"/>
    <cellStyle name="Total 2 4 2 4" xfId="23722" xr:uid="{00000000-0005-0000-0000-0000E8560000}"/>
    <cellStyle name="Total 2 4 3" xfId="23723" xr:uid="{00000000-0005-0000-0000-0000E9560000}"/>
    <cellStyle name="Total 2 4 3 2" xfId="23724" xr:uid="{00000000-0005-0000-0000-0000EA560000}"/>
    <cellStyle name="Total 2 4 3 3" xfId="23725" xr:uid="{00000000-0005-0000-0000-0000EB560000}"/>
    <cellStyle name="Total 2 4 4" xfId="23726" xr:uid="{00000000-0005-0000-0000-0000EC560000}"/>
    <cellStyle name="Total 2 4 4 2" xfId="23727" xr:uid="{00000000-0005-0000-0000-0000ED560000}"/>
    <cellStyle name="Total 2 4 5" xfId="23728" xr:uid="{00000000-0005-0000-0000-0000EE560000}"/>
    <cellStyle name="Total 2 4 6" xfId="23729" xr:uid="{00000000-0005-0000-0000-0000EF560000}"/>
    <cellStyle name="Total 2 5" xfId="16546" xr:uid="{00000000-0005-0000-0000-0000F0560000}"/>
    <cellStyle name="Total 2 5 2" xfId="23730" xr:uid="{00000000-0005-0000-0000-0000F1560000}"/>
    <cellStyle name="Total 2 5 3" xfId="23731" xr:uid="{00000000-0005-0000-0000-0000F2560000}"/>
    <cellStyle name="Total 2 5 4" xfId="23732" xr:uid="{00000000-0005-0000-0000-0000F3560000}"/>
    <cellStyle name="Total 2 6" xfId="16547" xr:uid="{00000000-0005-0000-0000-0000F4560000}"/>
    <cellStyle name="Total 2 6 2" xfId="23733" xr:uid="{00000000-0005-0000-0000-0000F5560000}"/>
    <cellStyle name="Total 2 6 3" xfId="23734" xr:uid="{00000000-0005-0000-0000-0000F6560000}"/>
    <cellStyle name="Total 2 6 4" xfId="23735" xr:uid="{00000000-0005-0000-0000-0000F7560000}"/>
    <cellStyle name="Total 2 7" xfId="16548" xr:uid="{00000000-0005-0000-0000-0000F8560000}"/>
    <cellStyle name="Total 2 7 2" xfId="23736" xr:uid="{00000000-0005-0000-0000-0000F9560000}"/>
    <cellStyle name="Total 2 7 3" xfId="23737" xr:uid="{00000000-0005-0000-0000-0000FA560000}"/>
    <cellStyle name="Total 2 7 4" xfId="23738" xr:uid="{00000000-0005-0000-0000-0000FB560000}"/>
    <cellStyle name="Total 2 8" xfId="16549" xr:uid="{00000000-0005-0000-0000-0000FC560000}"/>
    <cellStyle name="Total 2 8 2" xfId="23739" xr:uid="{00000000-0005-0000-0000-0000FD560000}"/>
    <cellStyle name="Total 2 8 3" xfId="23740" xr:uid="{00000000-0005-0000-0000-0000FE560000}"/>
    <cellStyle name="Total 2 9" xfId="16550" xr:uid="{00000000-0005-0000-0000-0000FF560000}"/>
    <cellStyle name="Total 2 9 2" xfId="23741" xr:uid="{00000000-0005-0000-0000-000000570000}"/>
    <cellStyle name="Total 2 9 3" xfId="23742" xr:uid="{00000000-0005-0000-0000-000001570000}"/>
    <cellStyle name="Total 3" xfId="1897" xr:uid="{00000000-0005-0000-0000-000002570000}"/>
    <cellStyle name="Total 3 10" xfId="16551" xr:uid="{00000000-0005-0000-0000-000003570000}"/>
    <cellStyle name="Total 3 11" xfId="23743" xr:uid="{00000000-0005-0000-0000-000004570000}"/>
    <cellStyle name="Total 3 12" xfId="23744" xr:uid="{00000000-0005-0000-0000-000005570000}"/>
    <cellStyle name="Total 3 2" xfId="16552" xr:uid="{00000000-0005-0000-0000-000006570000}"/>
    <cellStyle name="Total 3 2 2" xfId="16553" xr:uid="{00000000-0005-0000-0000-000007570000}"/>
    <cellStyle name="Total 3 2 2 2" xfId="23745" xr:uid="{00000000-0005-0000-0000-000008570000}"/>
    <cellStyle name="Total 3 2 3" xfId="16554" xr:uid="{00000000-0005-0000-0000-000009570000}"/>
    <cellStyle name="Total 3 2 3 2" xfId="23746" xr:uid="{00000000-0005-0000-0000-00000A570000}"/>
    <cellStyle name="Total 3 2 4" xfId="16555" xr:uid="{00000000-0005-0000-0000-00000B570000}"/>
    <cellStyle name="Total 3 2 4 2" xfId="23747" xr:uid="{00000000-0005-0000-0000-00000C570000}"/>
    <cellStyle name="Total 3 2 5" xfId="16556" xr:uid="{00000000-0005-0000-0000-00000D570000}"/>
    <cellStyle name="Total 3 3" xfId="16557" xr:uid="{00000000-0005-0000-0000-00000E570000}"/>
    <cellStyle name="Total 3 3 2" xfId="23748" xr:uid="{00000000-0005-0000-0000-00000F570000}"/>
    <cellStyle name="Total 3 3 2 2" xfId="23749" xr:uid="{00000000-0005-0000-0000-000010570000}"/>
    <cellStyle name="Total 3 3 3" xfId="23750" xr:uid="{00000000-0005-0000-0000-000011570000}"/>
    <cellStyle name="Total 3 3 3 2" xfId="23751" xr:uid="{00000000-0005-0000-0000-000012570000}"/>
    <cellStyle name="Total 3 3 4" xfId="23752" xr:uid="{00000000-0005-0000-0000-000013570000}"/>
    <cellStyle name="Total 3 3 4 2" xfId="23753" xr:uid="{00000000-0005-0000-0000-000014570000}"/>
    <cellStyle name="Total 3 3 5" xfId="23754" xr:uid="{00000000-0005-0000-0000-000015570000}"/>
    <cellStyle name="Total 3 4" xfId="16558" xr:uid="{00000000-0005-0000-0000-000016570000}"/>
    <cellStyle name="Total 3 4 2" xfId="23755" xr:uid="{00000000-0005-0000-0000-000017570000}"/>
    <cellStyle name="Total 3 4 2 2" xfId="23756" xr:uid="{00000000-0005-0000-0000-000018570000}"/>
    <cellStyle name="Total 3 4 3" xfId="23757" xr:uid="{00000000-0005-0000-0000-000019570000}"/>
    <cellStyle name="Total 3 4 3 2" xfId="23758" xr:uid="{00000000-0005-0000-0000-00001A570000}"/>
    <cellStyle name="Total 3 4 4" xfId="23759" xr:uid="{00000000-0005-0000-0000-00001B570000}"/>
    <cellStyle name="Total 3 4 4 2" xfId="23760" xr:uid="{00000000-0005-0000-0000-00001C570000}"/>
    <cellStyle name="Total 3 4 5" xfId="23761" xr:uid="{00000000-0005-0000-0000-00001D570000}"/>
    <cellStyle name="Total 3 5" xfId="16559" xr:uid="{00000000-0005-0000-0000-00001E570000}"/>
    <cellStyle name="Total 3 5 2" xfId="23762" xr:uid="{00000000-0005-0000-0000-00001F570000}"/>
    <cellStyle name="Total 3 5 3" xfId="23763" xr:uid="{00000000-0005-0000-0000-000020570000}"/>
    <cellStyle name="Total 3 5 4" xfId="23764" xr:uid="{00000000-0005-0000-0000-000021570000}"/>
    <cellStyle name="Total 3 6" xfId="16560" xr:uid="{00000000-0005-0000-0000-000022570000}"/>
    <cellStyle name="Total 3 6 2" xfId="23765" xr:uid="{00000000-0005-0000-0000-000023570000}"/>
    <cellStyle name="Total 3 6 3" xfId="23766" xr:uid="{00000000-0005-0000-0000-000024570000}"/>
    <cellStyle name="Total 3 6 4" xfId="23767" xr:uid="{00000000-0005-0000-0000-000025570000}"/>
    <cellStyle name="Total 3 7" xfId="16561" xr:uid="{00000000-0005-0000-0000-000026570000}"/>
    <cellStyle name="Total 3 7 2" xfId="23768" xr:uid="{00000000-0005-0000-0000-000027570000}"/>
    <cellStyle name="Total 3 7 3" xfId="23769" xr:uid="{00000000-0005-0000-0000-000028570000}"/>
    <cellStyle name="Total 3 7 4" xfId="23770" xr:uid="{00000000-0005-0000-0000-000029570000}"/>
    <cellStyle name="Total 3 8" xfId="16562" xr:uid="{00000000-0005-0000-0000-00002A570000}"/>
    <cellStyle name="Total 3 8 2" xfId="23771" xr:uid="{00000000-0005-0000-0000-00002B570000}"/>
    <cellStyle name="Total 3 8 3" xfId="23772" xr:uid="{00000000-0005-0000-0000-00002C570000}"/>
    <cellStyle name="Total 3 9" xfId="16563" xr:uid="{00000000-0005-0000-0000-00002D570000}"/>
    <cellStyle name="Total 3 9 2" xfId="23773" xr:uid="{00000000-0005-0000-0000-00002E570000}"/>
    <cellStyle name="Total 3 9 3" xfId="23774" xr:uid="{00000000-0005-0000-0000-00002F570000}"/>
    <cellStyle name="Total 4" xfId="23775" xr:uid="{00000000-0005-0000-0000-000030570000}"/>
    <cellStyle name="Total 4 2" xfId="23776" xr:uid="{00000000-0005-0000-0000-000031570000}"/>
    <cellStyle name="Total 5" xfId="23777" xr:uid="{00000000-0005-0000-0000-000032570000}"/>
    <cellStyle name="Total 5 2" xfId="23778" xr:uid="{00000000-0005-0000-0000-000033570000}"/>
    <cellStyle name="Total 6" xfId="23779" xr:uid="{00000000-0005-0000-0000-000034570000}"/>
    <cellStyle name="Total 6 2" xfId="23780" xr:uid="{00000000-0005-0000-0000-000035570000}"/>
    <cellStyle name="Total 7" xfId="23781" xr:uid="{00000000-0005-0000-0000-000036570000}"/>
    <cellStyle name="Total 7 2" xfId="23782" xr:uid="{00000000-0005-0000-0000-000037570000}"/>
    <cellStyle name="Total 8" xfId="23783" xr:uid="{00000000-0005-0000-0000-000038570000}"/>
    <cellStyle name="Total 8 2" xfId="23784" xr:uid="{00000000-0005-0000-0000-000039570000}"/>
    <cellStyle name="Total 9" xfId="23785" xr:uid="{00000000-0005-0000-0000-00003A570000}"/>
    <cellStyle name="Total 9 2" xfId="23786" xr:uid="{00000000-0005-0000-0000-00003B570000}"/>
    <cellStyle name="Tusental (0)_pldt" xfId="9587" xr:uid="{00000000-0005-0000-0000-00003C570000}"/>
    <cellStyle name="Tusental_pldt" xfId="9588" xr:uid="{00000000-0005-0000-0000-00003D570000}"/>
    <cellStyle name="uildingurrency [0]_C1" xfId="1898" xr:uid="{00000000-0005-0000-0000-00003E570000}"/>
    <cellStyle name="Unprot - Style3" xfId="1899" xr:uid="{00000000-0005-0000-0000-00003F570000}"/>
    <cellStyle name="User_Defined_A" xfId="16564" xr:uid="{00000000-0005-0000-0000-000040570000}"/>
    <cellStyle name="ux" xfId="1900" xr:uid="{00000000-0005-0000-0000-000041570000}"/>
    <cellStyle name="ux 2" xfId="23787" xr:uid="{00000000-0005-0000-0000-000042570000}"/>
    <cellStyle name="Valuta (0)_pldt" xfId="9589" xr:uid="{00000000-0005-0000-0000-000043570000}"/>
    <cellStyle name="Valuta_pldt" xfId="9590" xr:uid="{00000000-0005-0000-0000-000044570000}"/>
    <cellStyle name="W" xfId="1901" xr:uid="{00000000-0005-0000-0000-000045570000}"/>
    <cellStyle name="W 2" xfId="16565" xr:uid="{00000000-0005-0000-0000-000046570000}"/>
    <cellStyle name="W 3" xfId="23788" xr:uid="{00000000-0005-0000-0000-000047570000}"/>
    <cellStyle name="W_ca ไทยวโรดม 21.11.50" xfId="1902" xr:uid="{00000000-0005-0000-0000-000049570000}"/>
    <cellStyle name="W_ca ไทยวโรดม 21.11.50 2" xfId="23789" xr:uid="{00000000-0005-0000-0000-00004A570000}"/>
    <cellStyle name="W_ca ไทยวโรดม 21.11.50_ca_บิ๊กโปร 48(BASE)" xfId="16567" xr:uid="{00000000-0005-0000-0000-00004B570000}"/>
    <cellStyle name="W_CA โลจิสติกส์ บจก.ประภากร" xfId="16568" xr:uid="{00000000-0005-0000-0000-00004C570000}"/>
    <cellStyle name="W_cash flow_บจก.ยูนิตี้ เปเปอร์บ๊อกซ์จ้าจ้า Base Case ล่าสุด ทบทวน(วงเงินใหม่122 ลบ.)ราคาประเมิน" xfId="1903" xr:uid="{00000000-0005-0000-0000-00004D570000}"/>
    <cellStyle name="W_cash flow_บจก.ยูนิตี้ เปเปอร์บ๊อกซ์จ้าจ้า Base Case ล่าสุด ทบทวน(วงเงินใหม่122 ลบ.)ราคาประเมิน_cash flow_ทองเลื่อน(12-04-53)" xfId="1904" xr:uid="{00000000-0005-0000-0000-00004E570000}"/>
    <cellStyle name="W_cash flow_บจก.ยูนิตี้ เปเปอร์บ๊อกซ์จ้าจ้า Base Case ล่าสุด ทบทวน(วงเงินใหม่122 ลบ.)ราคาประเมิน_cash flow_บจก.จันทร์สว่าง เฮิร์บเบิลไลน์  BASE CASE (วงเงิน 100ลบ.)15-05-53" xfId="1905" xr:uid="{00000000-0005-0000-0000-00004F570000}"/>
    <cellStyle name="W_caระโนดแก้ไข" xfId="1906" xr:uid="{00000000-0005-0000-0000-000050570000}"/>
    <cellStyle name="W_caระโนดแก้ไข 2" xfId="23790" xr:uid="{00000000-0005-0000-0000-000051570000}"/>
    <cellStyle name="W_caระโนดแก้ไข_ca_บิ๊กโปร 48(BASE)" xfId="16569" xr:uid="{00000000-0005-0000-0000-000052570000}"/>
    <cellStyle name="W_cfbiogreen" xfId="1907" xr:uid="{00000000-0005-0000-0000-000053570000}"/>
    <cellStyle name="W_รังผึ้งฯ ประมาณการฯ" xfId="1908" xr:uid="{00000000-0005-0000-0000-000054570000}"/>
    <cellStyle name="W_รังผึ้งฯ ประมาณการฯ 2" xfId="23791" xr:uid="{00000000-0005-0000-0000-000055570000}"/>
    <cellStyle name="W_รังผึ้งฯ(แบบ 2)" xfId="1909" xr:uid="{00000000-0005-0000-0000-000056570000}"/>
    <cellStyle name="W_รังผึ้งฯ(แบบ 2) 2" xfId="23792" xr:uid="{00000000-0005-0000-0000-000057570000}"/>
    <cellStyle name="W_รายย่อยวิภาก๋วยเตี๋ยวเรือ" xfId="1910" xr:uid="{00000000-0005-0000-0000-000058570000}"/>
    <cellStyle name="W?rung_laroux" xfId="16566" xr:uid="{00000000-0005-0000-0000-000048570000}"/>
    <cellStyle name="Währung [0]_Compiling Utility Macros" xfId="1911" xr:uid="{00000000-0005-0000-0000-000059570000}"/>
    <cellStyle name="Währung_Compiling Utility Macros" xfId="1912" xr:uid="{00000000-0005-0000-0000-00005A570000}"/>
    <cellStyle name="Warning Text 10" xfId="23793" xr:uid="{00000000-0005-0000-0000-00005B570000}"/>
    <cellStyle name="Warning Text 11" xfId="23794" xr:uid="{00000000-0005-0000-0000-00005C570000}"/>
    <cellStyle name="Warning Text 12" xfId="23795" xr:uid="{00000000-0005-0000-0000-00005D570000}"/>
    <cellStyle name="Warning Text 13" xfId="23796" xr:uid="{00000000-0005-0000-0000-00005E570000}"/>
    <cellStyle name="Warning Text 14" xfId="23797" xr:uid="{00000000-0005-0000-0000-00005F570000}"/>
    <cellStyle name="Warning Text 15" xfId="23798" xr:uid="{00000000-0005-0000-0000-000060570000}"/>
    <cellStyle name="Warning Text 2" xfId="1913" xr:uid="{00000000-0005-0000-0000-000061570000}"/>
    <cellStyle name="Warning Text 2 10" xfId="23799" xr:uid="{00000000-0005-0000-0000-000062570000}"/>
    <cellStyle name="Warning Text 2 11" xfId="23800" xr:uid="{00000000-0005-0000-0000-000063570000}"/>
    <cellStyle name="Warning Text 2 12" xfId="23801" xr:uid="{00000000-0005-0000-0000-000064570000}"/>
    <cellStyle name="Warning Text 2 13" xfId="23802" xr:uid="{00000000-0005-0000-0000-000065570000}"/>
    <cellStyle name="Warning Text 2 14" xfId="23803" xr:uid="{00000000-0005-0000-0000-000066570000}"/>
    <cellStyle name="Warning Text 2 15" xfId="23804" xr:uid="{00000000-0005-0000-0000-000067570000}"/>
    <cellStyle name="Warning Text 2 2" xfId="23805" xr:uid="{00000000-0005-0000-0000-000068570000}"/>
    <cellStyle name="Warning Text 2 3" xfId="23806" xr:uid="{00000000-0005-0000-0000-000069570000}"/>
    <cellStyle name="Warning Text 2 4" xfId="23807" xr:uid="{00000000-0005-0000-0000-00006A570000}"/>
    <cellStyle name="Warning Text 2 5" xfId="23808" xr:uid="{00000000-0005-0000-0000-00006B570000}"/>
    <cellStyle name="Warning Text 2 6" xfId="23809" xr:uid="{00000000-0005-0000-0000-00006C570000}"/>
    <cellStyle name="Warning Text 2 7" xfId="23810" xr:uid="{00000000-0005-0000-0000-00006D570000}"/>
    <cellStyle name="Warning Text 2 8" xfId="23811" xr:uid="{00000000-0005-0000-0000-00006E570000}"/>
    <cellStyle name="Warning Text 2 9" xfId="23812" xr:uid="{00000000-0005-0000-0000-00006F570000}"/>
    <cellStyle name="Warning Text 3" xfId="1914" xr:uid="{00000000-0005-0000-0000-000070570000}"/>
    <cellStyle name="Warning Text 4" xfId="23813" xr:uid="{00000000-0005-0000-0000-000071570000}"/>
    <cellStyle name="Warning Text 5" xfId="23814" xr:uid="{00000000-0005-0000-0000-000072570000}"/>
    <cellStyle name="Warning Text 6" xfId="23815" xr:uid="{00000000-0005-0000-0000-000073570000}"/>
    <cellStyle name="Warning Text 7" xfId="23816" xr:uid="{00000000-0005-0000-0000-000074570000}"/>
    <cellStyle name="Warning Text 8" xfId="23817" xr:uid="{00000000-0005-0000-0000-000075570000}"/>
    <cellStyle name="Warning Text 9" xfId="23818" xr:uid="{00000000-0005-0000-0000-000076570000}"/>
    <cellStyle name="weekly" xfId="23819" xr:uid="{00000000-0005-0000-0000-000077570000}"/>
    <cellStyle name="wrap" xfId="16570" xr:uid="{00000000-0005-0000-0000-000078570000}"/>
    <cellStyle name="Wไhrung [0]_35ERI8T2gbIEMixb4v26icuOo" xfId="1915" xr:uid="{00000000-0005-0000-0000-000079570000}"/>
    <cellStyle name="Wไhrung_35ERI8T2gbIEMixb4v26icuOo" xfId="1916" xr:uid="{00000000-0005-0000-0000-00007A570000}"/>
    <cellStyle name="x" xfId="1917" xr:uid="{00000000-0005-0000-0000-00007B570000}"/>
    <cellStyle name="x 2" xfId="23820" xr:uid="{00000000-0005-0000-0000-00007C570000}"/>
    <cellStyle name="x_1_A-A" xfId="1918" xr:uid="{00000000-0005-0000-0000-00007D570000}"/>
    <cellStyle name="x_1_A-A 2" xfId="16571" xr:uid="{00000000-0005-0000-0000-00007E570000}"/>
    <cellStyle name="x_1_A-A 2 2" xfId="23821" xr:uid="{00000000-0005-0000-0000-00007F570000}"/>
    <cellStyle name="x_1_A-A 3" xfId="16572" xr:uid="{00000000-0005-0000-0000-000080570000}"/>
    <cellStyle name="x_1_A-A 3 2" xfId="23822" xr:uid="{00000000-0005-0000-0000-000081570000}"/>
    <cellStyle name="x_1_A-A 4" xfId="16573" xr:uid="{00000000-0005-0000-0000-000082570000}"/>
    <cellStyle name="x_1_A-A 4 2" xfId="23823" xr:uid="{00000000-0005-0000-0000-000083570000}"/>
    <cellStyle name="x_1_A-A 5" xfId="16574" xr:uid="{00000000-0005-0000-0000-000084570000}"/>
    <cellStyle name="x_1_A-A 6" xfId="16575" xr:uid="{00000000-0005-0000-0000-000085570000}"/>
    <cellStyle name="x_1ux_1C?_1ux_1ux_1ux_1ux_1ux_1ux_1ux_1ux_1ux_1C?_1ux_1ux_1ux_1ux_1ux_1ux_1ux_1ux_1ux_1C?_1ux_1ux_1ux_1ux_1ux_1ux_1ux" xfId="1919" xr:uid="{00000000-0005-0000-0000-000086570000}"/>
    <cellStyle name="x_1ux_1C?_1ux_1ux_1ux_1ux_1ux_1ux_1ux_1ux_1ux_1C?_1ux_1ux_1ux_1ux_1ux_1ux_1ux_1ux_1ux_1C?_1ux_1ux_1ux_1ux_1ux_1ux_1ux 2" xfId="16576" xr:uid="{00000000-0005-0000-0000-000087570000}"/>
    <cellStyle name="x_1ux_1C?_1ux_1ux_1ux_1ux_1ux_1ux_1ux_1ux_1ux_1C?_1ux_1ux_1ux_1ux_1ux_1ux_1ux_1ux_1ux_1C?_1ux_1ux_1ux_1ux_1ux_1ux_1ux 2 2" xfId="23824" xr:uid="{00000000-0005-0000-0000-000088570000}"/>
    <cellStyle name="x_1ux_1C?_1ux_1ux_1ux_1ux_1ux_1ux_1ux_1ux_1ux_1C?_1ux_1ux_1ux_1ux_1ux_1ux_1ux_1ux_1ux_1C?_1ux_1ux_1ux_1ux_1ux_1ux_1ux 3" xfId="16577" xr:uid="{00000000-0005-0000-0000-000089570000}"/>
    <cellStyle name="x_1ux_1C?_1ux_1ux_1ux_1ux_1ux_1ux_1ux_1ux_1ux_1C?_1ux_1ux_1ux_1ux_1ux_1ux_1ux_1ux_1ux_1C?_1ux_1ux_1ux_1ux_1ux_1ux_1ux 3 2" xfId="23825" xr:uid="{00000000-0005-0000-0000-00008A570000}"/>
    <cellStyle name="x_1ux_1C?_1ux_1ux_1ux_1ux_1ux_1ux_1ux_1ux_1ux_1C?_1ux_1ux_1ux_1ux_1ux_1ux_1ux_1ux_1ux_1C?_1ux_1ux_1ux_1ux_1ux_1ux_1ux 4" xfId="16578" xr:uid="{00000000-0005-0000-0000-00008B570000}"/>
    <cellStyle name="x_1ux_1C?_1ux_1ux_1ux_1ux_1ux_1ux_1ux_1ux_1ux_1C?_1ux_1ux_1ux_1ux_1ux_1ux_1ux_1ux_1ux_1C?_1ux_1ux_1ux_1ux_1ux_1ux_1ux 4 2" xfId="23826" xr:uid="{00000000-0005-0000-0000-00008C570000}"/>
    <cellStyle name="x_1ux_1C?_1ux_1ux_1ux_1ux_1ux_1ux_1ux_1ux_1ux_1C?_1ux_1ux_1ux_1ux_1ux_1ux_1ux_1ux_1ux_1C?_1ux_1ux_1ux_1ux_1ux_1ux_1ux 5" xfId="16579" xr:uid="{00000000-0005-0000-0000-00008D570000}"/>
    <cellStyle name="x_1ux_1C?_1ux_1ux_1ux_1ux_1ux_1ux_1ux_1ux_1ux_1C?_1ux_1ux_1ux_1ux_1ux_1ux_1ux_1ux_1ux_1C?_1ux_1ux_1ux_1ux_1ux_1ux_1ux 6" xfId="16580" xr:uid="{00000000-0005-0000-0000-00008E570000}"/>
    <cellStyle name="x_1ux_1CǠ_1ux_1ux_1ux_1ux_1ux_1ux_1ux_1ux_1ux_1CƐ_1ux_1ux_1ux_1ux_1ux_1ux_1ux_1ux_1ux_1Cŀ_1ux_1ux_1ux_1ux_1ux_1ux_1ux" xfId="1920" xr:uid="{00000000-0005-0000-0000-00008F570000}"/>
    <cellStyle name="x_1ux_1CǠ_1ux_1ux_1ux_1ux_1ux_1ux_1ux_1ux_1ux_1CƐ_1ux_1ux_1ux_1ux_1ux_1ux_1ux_1ux_1ux_1Cŀ_1ux_1ux_1ux_1ux_1ux_1ux_1ux 2" xfId="16581" xr:uid="{00000000-0005-0000-0000-000090570000}"/>
    <cellStyle name="x_1ux_1CǠ_1ux_1ux_1ux_1ux_1ux_1ux_1ux_1ux_1ux_1CƐ_1ux_1ux_1ux_1ux_1ux_1ux_1ux_1ux_1ux_1Cŀ_1ux_1ux_1ux_1ux_1ux_1ux_1ux 2 2" xfId="23827" xr:uid="{00000000-0005-0000-0000-000091570000}"/>
    <cellStyle name="x_1ux_1CǠ_1ux_1ux_1ux_1ux_1ux_1ux_1ux_1ux_1ux_1CƐ_1ux_1ux_1ux_1ux_1ux_1ux_1ux_1ux_1ux_1Cŀ_1ux_1ux_1ux_1ux_1ux_1ux_1ux 3" xfId="16582" xr:uid="{00000000-0005-0000-0000-000092570000}"/>
    <cellStyle name="x_1ux_1CǠ_1ux_1ux_1ux_1ux_1ux_1ux_1ux_1ux_1ux_1CƐ_1ux_1ux_1ux_1ux_1ux_1ux_1ux_1ux_1ux_1Cŀ_1ux_1ux_1ux_1ux_1ux_1ux_1ux 3 2" xfId="23828" xr:uid="{00000000-0005-0000-0000-000093570000}"/>
    <cellStyle name="x_1ux_1CǠ_1ux_1ux_1ux_1ux_1ux_1ux_1ux_1ux_1ux_1CƐ_1ux_1ux_1ux_1ux_1ux_1ux_1ux_1ux_1ux_1Cŀ_1ux_1ux_1ux_1ux_1ux_1ux_1ux 4" xfId="16583" xr:uid="{00000000-0005-0000-0000-000094570000}"/>
    <cellStyle name="x_1ux_1CǠ_1ux_1ux_1ux_1ux_1ux_1ux_1ux_1ux_1ux_1CƐ_1ux_1ux_1ux_1ux_1ux_1ux_1ux_1ux_1ux_1Cŀ_1ux_1ux_1ux_1ux_1ux_1ux_1ux 4 2" xfId="23829" xr:uid="{00000000-0005-0000-0000-000095570000}"/>
    <cellStyle name="x_1ux_1CǠ_1ux_1ux_1ux_1ux_1ux_1ux_1ux_1ux_1ux_1CƐ_1ux_1ux_1ux_1ux_1ux_1ux_1ux_1ux_1ux_1Cŀ_1ux_1ux_1ux_1ux_1ux_1ux_1ux 5" xfId="16584" xr:uid="{00000000-0005-0000-0000-000096570000}"/>
    <cellStyle name="x_1ux_1CǠ_1ux_1ux_1ux_1ux_1ux_1ux_1ux_1ux_1ux_1CƐ_1ux_1ux_1ux_1ux_1ux_1ux_1ux_1ux_1ux_1Cŀ_1ux_1ux_1ux_1ux_1ux_1ux_1ux 6" xfId="16585" xr:uid="{00000000-0005-0000-0000-000097570000}"/>
    <cellStyle name="x_1ux_1ux_1ux_1C?_1ux_1ux_1ux_1ux_1ux_1ux_1ux_1ux_1ux_1C?_1ux_1ux_1ux_1ux_1ux_1ux_1ux_1ux_1ux_1C?_1ux_1ux_1ux_1ux_1ux" xfId="1921" xr:uid="{00000000-0005-0000-0000-000098570000}"/>
    <cellStyle name="x_1ux_1ux_1ux_1C?_1ux_1ux_1ux_1ux_1ux_1ux_1ux_1ux_1ux_1C?_1ux_1ux_1ux_1ux_1ux_1ux_1ux_1ux_1ux_1C?_1ux_1ux_1ux_1ux_1ux 2" xfId="23830" xr:uid="{00000000-0005-0000-0000-000099570000}"/>
    <cellStyle name="x_1ux_1ux_1ux_1CƐ_1ux_1ux_1ux_1ux_1ux_1ux_1ux_1ux_1ux_1Cŀ_1ux_1ux_1ux_1ux_1ux_1ux_1ux_1ux_1ux_1Cð_1ux_1ux_1ux_1ux_1ux" xfId="1922" xr:uid="{00000000-0005-0000-0000-00009A570000}"/>
    <cellStyle name="x_1ux_1ux_1ux_1CƐ_1ux_1ux_1ux_1ux_1ux_1ux_1ux_1ux_1ux_1Cŀ_1ux_1ux_1ux_1ux_1ux_1ux_1ux_1ux_1ux_1Cð_1ux_1ux_1ux_1ux_1ux 2" xfId="23831" xr:uid="{00000000-0005-0000-0000-00009B570000}"/>
    <cellStyle name="x_1ux_1ux_1ux_1ux_1C?_1ux_1ux_1ux_1ux_1ux_1ux_1ux_1ux_1ux_1C?_1ux_1ux_1ux_1ux_1ux_1ux_1ux_1ux_1ux" xfId="16586" xr:uid="{00000000-0005-0000-0000-00009C570000}"/>
    <cellStyle name="x_1ux_1ux_1ux_1ux_1C?_1ux_1ux_1ux_1ux_1ux_1ux_1ux_1ux_1ux_1C?_1ux_1ux_1ux_1ux_1ux_1ux_1ux_1ux_1ux_1C _1ux_1ux_1ux_1ux" xfId="1923" xr:uid="{00000000-0005-0000-0000-00009D570000}"/>
    <cellStyle name="x_1ux_1ux_1ux_1ux_1C?_1ux_1ux_1ux_1ux_1ux_1ux_1ux_1ux_1ux_1C?_1ux_1ux_1ux_1ux_1ux_1ux_1ux_1ux_1ux_1C _1ux_1ux_1ux_1ux 2" xfId="16587" xr:uid="{00000000-0005-0000-0000-00009E570000}"/>
    <cellStyle name="x_1ux_1ux_1ux_1ux_1C?_1ux_1ux_1ux_1ux_1ux_1ux_1ux_1ux_1ux_1C?_1ux_1ux_1ux_1ux_1ux_1ux_1ux_1ux_1ux_1C _1ux_1ux_1ux_1ux 3" xfId="16588" xr:uid="{00000000-0005-0000-0000-00009F570000}"/>
    <cellStyle name="x_1ux_1ux_1ux_1ux_1C?_1ux_1ux_1ux_1ux_1ux_1ux_1ux_1ux_1ux_1C?_1ux_1ux_1ux_1ux_1ux_1ux_1ux_1ux_1ux_1C _1ux_1ux_1ux_1ux 4" xfId="16589" xr:uid="{00000000-0005-0000-0000-0000A0570000}"/>
    <cellStyle name="x_1ux_1ux_1ux_1ux_1C?_1ux_1ux_1ux_1ux_1ux_1ux_1ux_1ux_1ux_1C?_1ux_1ux_1ux_1ux_1ux_1ux_1ux_1ux_1ux_1C _1ux_1ux_1ux_1ux 5" xfId="16590" xr:uid="{00000000-0005-0000-0000-0000A1570000}"/>
    <cellStyle name="x_1ux_1ux_1ux_1ux_1C?_1ux_1ux_1ux_1ux_1ux_1ux_1ux_1ux_1ux_1C?_1ux_1ux_1ux_1ux_1ux_1ux_1ux_1ux_1ux_1C _1ux_1ux_1ux_1ux 6" xfId="23832" xr:uid="{00000000-0005-0000-0000-0000A2570000}"/>
    <cellStyle name="x_1ux_1ux_1ux_1ux_1C?_1ux_1ux_1ux_1ux_1ux_1ux_1ux_1ux_1ux_1C?_1ux_1ux_1ux_1ux_1ux_1ux_1ux_1ux_1ux_1C _1ux_1ux_1ux_1ux_11NOV_TDR-ลี้นำสินปี51-ไถ่ถอน-พี่ติ๊ก" xfId="23833" xr:uid="{00000000-0005-0000-0000-0000A3570000}"/>
    <cellStyle name="x_1ux_1ux_1ux_1ux_1C?_1ux_1ux_1ux_1ux_1ux_1ux_1ux_1ux_1ux_1C?_1ux_1ux_1ux_1ux_1ux_1ux_1ux_1ux_1ux_1C _1ux_1ux_1ux_1ux_164สหกรณ์ออมทรัพย์หน่วยบัญชาการสงครามพิเศษ จำกัด" xfId="1924" xr:uid="{00000000-0005-0000-0000-0000A4570000}"/>
    <cellStyle name="x_1ux_1ux_1ux_1ux_1C?_1ux_1ux_1ux_1ux_1ux_1ux_1ux_1ux_1ux_1C?_1ux_1ux_1ux_1ux_1ux_1ux_1ux_1ux_1ux_1C _1ux_1ux_1ux_1ux_164สหกรณ์ออมทรัพย์หน่วยบัญชาการสงครามพิเศษ จำกัด 2" xfId="23834" xr:uid="{00000000-0005-0000-0000-0000A5570000}"/>
    <cellStyle name="x_1ux_1ux_1ux_1ux_1C?_1ux_1ux_1ux_1ux_1ux_1ux_1ux_1ux_1ux_1C?_1ux_1ux_1ux_1ux_1ux_1ux_1ux_1ux_1ux_1C _1ux_1ux_1ux_1ux_5นายประสิทธิ์นางณรรฐวรรณประภัสสรพิทยา(2)" xfId="1925" xr:uid="{00000000-0005-0000-0000-0000A6570000}"/>
    <cellStyle name="x_1ux_1ux_1ux_1ux_1C?_1ux_1ux_1ux_1ux_1ux_1ux_1ux_1ux_1ux_1C?_1ux_1ux_1ux_1ux_1ux_1ux_1ux_1ux_1ux_1C _1ux_1ux_1ux_1ux_5นายประสิทธิ์นางณรรฐวรรณประภัสสรพิทยา(2) 2" xfId="23835" xr:uid="{00000000-0005-0000-0000-0000A7570000}"/>
    <cellStyle name="x_1ux_1ux_1ux_1ux_1C?_1ux_1ux_1ux_1ux_1ux_1ux_1ux_1ux_1ux_1C?_1ux_1ux_1ux_1ux_1ux_1ux_1ux_1ux_1ux_1C _1ux_1ux_1ux_1ux_Book1" xfId="16591" xr:uid="{00000000-0005-0000-0000-0000A8570000}"/>
    <cellStyle name="x_1ux_1ux_1ux_1ux_1C?_1ux_1ux_1ux_1ux_1ux_1ux_1ux_1ux_1ux_1C?_1ux_1ux_1ux_1ux_1ux_1ux_1ux_1ux_1ux_1C _1ux_1ux_1ux_1ux_Book2" xfId="16592" xr:uid="{00000000-0005-0000-0000-0000A9570000}"/>
    <cellStyle name="x_1ux_1ux_1ux_1ux_1C?_1ux_1ux_1ux_1ux_1ux_1ux_1ux_1ux_1ux_1C?_1ux_1ux_1ux_1ux_1ux_1ux_1ux_1ux_1ux_1C _1ux_1ux_1ux_1ux_CA Midcap_สยามโบกี้" xfId="16593" xr:uid="{00000000-0005-0000-0000-0000AA570000}"/>
    <cellStyle name="x_1ux_1ux_1ux_1ux_1C?_1ux_1ux_1ux_1ux_1ux_1ux_1ux_1ux_1ux_1C?_1ux_1ux_1ux_1ux_1ux_1ux_1ux_1ux_1ux_1C _1ux_1ux_1ux_1ux_CA Midcap_สยามโบกี้_1" xfId="16594" xr:uid="{00000000-0005-0000-0000-0000AB570000}"/>
    <cellStyle name="x_1ux_1ux_1ux_1ux_1C?_1ux_1ux_1ux_1ux_1ux_1ux_1ux_1ux_1ux_1C?_1ux_1ux_1ux_1ux_1ux_1ux_1ux_1ux_1ux_1C _1ux_1ux_1ux_1ux_CA Platinum 28 ตค48" xfId="16595" xr:uid="{00000000-0005-0000-0000-0000AC570000}"/>
    <cellStyle name="x_1ux_1ux_1ux_1ux_1C?_1ux_1ux_1ux_1ux_1ux_1ux_1ux_1ux_1ux_1C?_1ux_1ux_1ux_1ux_1ux_1ux_1ux_1ux_1ux_1C _1ux_1ux_1ux_1ux_CA SMALLCAP_เค.เอ็ม.พร๊อพเพอร์ตี้_ปป49" xfId="16596" xr:uid="{00000000-0005-0000-0000-0000AD570000}"/>
    <cellStyle name="x_1ux_1ux_1ux_1ux_1C?_1ux_1ux_1ux_1ux_1ux_1ux_1ux_1ux_1ux_1C?_1ux_1ux_1ux_1ux_1ux_1ux_1ux_1ux_1ux_1C _1ux_1ux_1ux_1ux_CA SMALLCAP_พาณิชย์  บจ.หยี่ต๋า" xfId="16597" xr:uid="{00000000-0005-0000-0000-0000AE570000}"/>
    <cellStyle name="x_1ux_1ux_1ux_1ux_1C?_1ux_1ux_1ux_1ux_1ux_1ux_1ux_1ux_1ux_1C?_1ux_1ux_1ux_1ux_1ux_1ux_1ux_1ux_1ux_1C _1ux_1ux_1ux_1ux_CA SMALLCAP_ศรีพัฒนกิจก่อสร้าง" xfId="16598" xr:uid="{00000000-0005-0000-0000-0000AF570000}"/>
    <cellStyle name="x_1ux_1ux_1ux_1ux_1C?_1ux_1ux_1ux_1ux_1ux_1ux_1ux_1ux_1ux_1C?_1ux_1ux_1ux_1ux_1ux_1ux_1ux_1ux_1ux_1C _1ux_1ux_1ux_1ux_CA SMALLCAP_ศรีพัฒนกิจก่อสร้าง_CA SMALLCAP_ยูทีพลาสติก_ปป" xfId="16599" xr:uid="{00000000-0005-0000-0000-0000B0570000}"/>
    <cellStyle name="x_1ux_1ux_1ux_1ux_1C?_1ux_1ux_1ux_1ux_1ux_1ux_1ux_1ux_1ux_1C?_1ux_1ux_1ux_1ux_1ux_1ux_1ux_1ux_1ux_1C _1ux_1ux_1ux_1ux_CA SMALLCAP_ศรีพัฒนกิจก่อสร้าง_CA SMALLCAP_ศิริพงษ์ผลิตภัณฑ์ซิเมนต์" xfId="16600" xr:uid="{00000000-0005-0000-0000-0000B1570000}"/>
    <cellStyle name="x_1ux_1ux_1ux_1ux_1C?_1ux_1ux_1ux_1ux_1ux_1ux_1ux_1ux_1ux_1C?_1ux_1ux_1ux_1ux_1ux_1ux_1ux_1ux_1ux_1C _1ux_1ux_1ux_1ux_CA SMALLCAP_ศรีพัฒนกิจก่อสร้าง_CA SMALLCAP_ศิริพงษ์ผลิตภัณฑ์ซิเมนต์_ปป" xfId="16601" xr:uid="{00000000-0005-0000-0000-0000B2570000}"/>
    <cellStyle name="x_1ux_1ux_1ux_1ux_1C?_1ux_1ux_1ux_1ux_1ux_1ux_1ux_1ux_1ux_1C?_1ux_1ux_1ux_1ux_1ux_1ux_1ux_1ux_1ux_1C _1ux_1ux_1ux_1ux_CA SMALLCAP_ศรีพัฒนกิจก่อสร้าง_Self Employ_อภิชัย" xfId="16602" xr:uid="{00000000-0005-0000-0000-0000B3570000}"/>
    <cellStyle name="x_1ux_1ux_1ux_1ux_1C?_1ux_1ux_1ux_1ux_1ux_1ux_1ux_1ux_1ux_1C?_1ux_1ux_1ux_1ux_1ux_1ux_1ux_1ux_1ux_1C _1ux_1ux_1ux_1ux_CA SMALLCAP_ศรีพัฒนกิจก่อสร้าง_บีเอ็มลักกี้2" xfId="16603" xr:uid="{00000000-0005-0000-0000-0000B4570000}"/>
    <cellStyle name="x_1ux_1ux_1ux_1ux_1C?_1ux_1ux_1ux_1ux_1ux_1ux_1ux_1ux_1ux_1C?_1ux_1ux_1ux_1ux_1ux_1ux_1ux_1ux_1ux_1C _1ux_1ux_1ux_1ux_CA SMALLCAP_ศิริพงษ์ผลิตภัณฑ์ซิเมนต์" xfId="16604" xr:uid="{00000000-0005-0000-0000-0000B5570000}"/>
    <cellStyle name="x_1ux_1ux_1ux_1ux_1C?_1ux_1ux_1ux_1ux_1ux_1ux_1ux_1ux_1ux_1C?_1ux_1ux_1ux_1ux_1ux_1ux_1ux_1ux_1ux_1C _1ux_1ux_1ux_1ux_CA SMALLCAP_สินีนาฎ" xfId="16605" xr:uid="{00000000-0005-0000-0000-0000B6570000}"/>
    <cellStyle name="x_1ux_1ux_1ux_1ux_1C?_1ux_1ux_1ux_1ux_1ux_1ux_1ux_1ux_1ux_1C?_1ux_1ux_1ux_1ux_1ux_1ux_1ux_1ux_1ux_1C _1ux_1ux_1ux_1ux_CA SMALLCAP_หจก_จีกู๊ดวัน" xfId="16606" xr:uid="{00000000-0005-0000-0000-0000B7570000}"/>
    <cellStyle name="x_1ux_1ux_1ux_1ux_1C?_1ux_1ux_1ux_1ux_1ux_1ux_1ux_1ux_1ux_1C?_1ux_1ux_1ux_1ux_1ux_1ux_1ux_1ux_1ux_1C _1ux_1ux_1ux_1ux_CA SMALLCAP_เอสวีเอ็นจิเนียริ่ง" xfId="16607" xr:uid="{00000000-0005-0000-0000-0000B8570000}"/>
    <cellStyle name="x_1ux_1ux_1ux_1ux_1C?_1ux_1ux_1ux_1ux_1ux_1ux_1ux_1ux_1ux_1C?_1ux_1ux_1ux_1ux_1ux_1ux_1ux_1ux_1ux_1C _1ux_1ux_1ux_1ux_CA_Mid Cap สกายไลน์ แลบฯ" xfId="16608" xr:uid="{00000000-0005-0000-0000-0000BB570000}"/>
    <cellStyle name="x_1ux_1ux_1ux_1ux_1C?_1ux_1ux_1ux_1ux_1ux_1ux_1ux_1ux_1ux_1C?_1ux_1ux_1ux_1ux_1ux_1ux_1ux_1ux_1ux_1C _1ux_1ux_1ux_1ux_CA.สดชื่นเคมี" xfId="1926" xr:uid="{00000000-0005-0000-0000-0000B9570000}"/>
    <cellStyle name="x_1ux_1ux_1ux_1ux_1C?_1ux_1ux_1ux_1ux_1ux_1ux_1ux_1ux_1ux_1C?_1ux_1ux_1ux_1ux_1ux_1ux_1ux_1ux_1ux_1C _1ux_1ux_1ux_1ux_CA.สดชื่นเคมี 2" xfId="23836" xr:uid="{00000000-0005-0000-0000-0000BA570000}"/>
    <cellStyle name="x_1ux_1ux_1ux_1ux_1C?_1ux_1ux_1ux_1ux_1ux_1ux_1ux_1ux_1ux_1C?_1ux_1ux_1ux_1ux_1ux_1ux_1ux_1ux_1ux_1C _1ux_1ux_1ux_1ux_CAMC_2009_แบล็ก ทิป ไดวิ่ง-ฟอร์มใหม่." xfId="23837" xr:uid="{00000000-0005-0000-0000-0000BC570000}"/>
    <cellStyle name="x_1ux_1ux_1ux_1ux_1C?_1ux_1ux_1ux_1ux_1ux_1ux_1ux_1ux_1ux_1C?_1ux_1ux_1ux_1ux_1ux_1ux_1ux_1ux_1ux_1C _1ux_1ux_1ux_1ux_cfกำลังการผลิต อโยธยา ฟู้ด 1" xfId="1927" xr:uid="{00000000-0005-0000-0000-0000BD570000}"/>
    <cellStyle name="x_1ux_1ux_1ux_1ux_1C?_1ux_1ux_1ux_1ux_1ux_1ux_1ux_1ux_1ux_1C?_1ux_1ux_1ux_1ux_1ux_1ux_1ux_1ux_1ux_1C _1ux_1ux_1ux_1ux_cfกำลังการผลิต อโยธยา ฟู้ด 1 2" xfId="23838" xr:uid="{00000000-0005-0000-0000-0000BE570000}"/>
    <cellStyle name="x_1ux_1ux_1ux_1ux_1C?_1ux_1ux_1ux_1ux_1ux_1ux_1ux_1ux_1ux_1C?_1ux_1ux_1ux_1ux_1ux_1ux_1ux_1ux_1ux_1C _1ux_1ux_1ux_1ux_CJ03-0000 บจ แอพพลายเค็ม (ป)" xfId="1928" xr:uid="{00000000-0005-0000-0000-0000BF570000}"/>
    <cellStyle name="x_1ux_1ux_1ux_1ux_1C?_1ux_1ux_1ux_1ux_1ux_1ux_1ux_1ux_1ux_1C?_1ux_1ux_1ux_1ux_1ux_1ux_1ux_1ux_1ux_1C _1ux_1ux_1ux_1ux_CJ03-0000 บจ แอพพลายเค็ม (ป) 2" xfId="23839" xr:uid="{00000000-0005-0000-0000-0000C0570000}"/>
    <cellStyle name="x_1ux_1ux_1ux_1ux_1C?_1ux_1ux_1ux_1ux_1ux_1ux_1ux_1ux_1ux_1C?_1ux_1ux_1ux_1ux_1ux_1ux_1ux_1ux_1ux_1C _1ux_1ux_1ux_1ux_Feb09-ลี้นำสิน ปี52-พี่ติ๊ก" xfId="23840" xr:uid="{00000000-0005-0000-0000-0000C1570000}"/>
    <cellStyle name="x_1ux_1ux_1ux_1ux_1C?_1ux_1ux_1ux_1ux_1ux_1ux_1ux_1ux_1ux_1C?_1ux_1ux_1ux_1ux_1ux_1ux_1ux_1ux_1ux_1C _1ux_1ux_1ux_1ux_Q วัฒนาฯ 2011" xfId="23841" xr:uid="{00000000-0005-0000-0000-0000C2570000}"/>
    <cellStyle name="x_1ux_1ux_1ux_1ux_1C?_1ux_1ux_1ux_1ux_1ux_1ux_1ux_1ux_1ux_1C?_1ux_1ux_1ux_1ux_1ux_1ux_1ux_1ux_1ux_1C _1ux_1ux_1ux_1ux_Spread Sheet SEM1" xfId="16609" xr:uid="{00000000-0005-0000-0000-0000C3570000}"/>
    <cellStyle name="x_1ux_1ux_1ux_1ux_1C?_1ux_1ux_1ux_1ux_1ux_1ux_1ux_1ux_1ux_1C?_1ux_1ux_1ux_1ux_1ux_1ux_1ux_1ux_1ux_1C _1ux_1ux_1ux_1ux_TDR CAMC V.I.International 7-4-255244(ต.ย.)" xfId="23842" xr:uid="{00000000-0005-0000-0000-0000C4570000}"/>
    <cellStyle name="x_1ux_1ux_1ux_1ux_1C?_1ux_1ux_1ux_1ux_1ux_1ux_1ux_1ux_1ux_1C?_1ux_1ux_1ux_1ux_1ux_1ux_1ux_1ux_1ux_1C _1ux_1ux_1ux_1ux_TDR CAMC เพทาย 2009" xfId="23843" xr:uid="{00000000-0005-0000-0000-0000C5570000}"/>
    <cellStyle name="x_1ux_1ux_1ux_1ux_1C?_1ux_1ux_1ux_1ux_1ux_1ux_1ux_1ux_1ux_1C?_1ux_1ux_1ux_1ux_1ux_1ux_1ux_1ux_1ux_1C _1ux_1ux_1ux_1ux_TDR09072552" xfId="23844" xr:uid="{00000000-0005-0000-0000-0000C6570000}"/>
    <cellStyle name="x_1ux_1ux_1ux_1ux_1C?_1ux_1ux_1ux_1ux_1ux_1ux_1ux_1ux_1ux_1C?_1ux_1ux_1ux_1ux_1ux_1ux_1ux_1ux_1ux_1C _1ux_1ux_1ux_1ux_กลุ่ม วาย บี อาร์เค-ธ.ค.51" xfId="23845" xr:uid="{00000000-0005-0000-0000-0000C7570000}"/>
    <cellStyle name="x_1ux_1ux_1ux_1ux_1C?_1ux_1ux_1ux_1ux_1ux_1ux_1ux_1ux_1ux_1C?_1ux_1ux_1ux_1ux_1ux_1ux_1ux_1ux_1ux_1C _1ux_1ux_1ux_1ux_เซไกคัลเลอร์" xfId="16610" xr:uid="{00000000-0005-0000-0000-0000C8570000}"/>
    <cellStyle name="x_1ux_1ux_1ux_1ux_1C?_1ux_1ux_1ux_1ux_1ux_1ux_1ux_1ux_1ux_1C?_1ux_1ux_1ux_1ux_1ux_1ux_1ux_1ux_1ux_1C _1ux_1ux_1ux_1ux_ดุลธัช อน._1" xfId="23846" xr:uid="{00000000-0005-0000-0000-0000C9570000}"/>
    <cellStyle name="x_1ux_1ux_1ux_1ux_1C?_1ux_1ux_1ux_1ux_1ux_1ux_1ux_1ux_1ux_1C?_1ux_1ux_1ux_1ux_1ux_1ux_1ux_1ux_1ux_1C _1ux_1ux_1ux_1ux_ทบทวนTDR CAMC V.I.International 7-4-52" xfId="23847" xr:uid="{00000000-0005-0000-0000-0000CA570000}"/>
    <cellStyle name="x_1ux_1ux_1ux_1ux_1C?_1ux_1ux_1ux_1ux_1ux_1ux_1ux_1ux_1ux_1C?_1ux_1ux_1ux_1ux_1ux_1ux_1ux_1ux_1ux_1C _1ux_1ux_1ux_1ux_นส วาสนา นิพพยะ" xfId="1929" xr:uid="{00000000-0005-0000-0000-0000CB570000}"/>
    <cellStyle name="x_1ux_1ux_1ux_1ux_1C?_1ux_1ux_1ux_1ux_1ux_1ux_1ux_1ux_1ux_1C?_1ux_1ux_1ux_1ux_1ux_1ux_1ux_1ux_1ux_1C _1ux_1ux_1ux_1ux_นส วาสนา นิพพยะ 2" xfId="23848" xr:uid="{00000000-0005-0000-0000-0000CC570000}"/>
    <cellStyle name="x_1ux_1ux_1ux_1ux_1C?_1ux_1ux_1ux_1ux_1ux_1ux_1ux_1ux_1ux_1C?_1ux_1ux_1ux_1ux_1ux_1ux_1ux_1ux_1ux_1C _1ux_1ux_1ux_1ux_นายธวัชชัย เจริญชัยชนะกิจ" xfId="1930" xr:uid="{00000000-0005-0000-0000-0000CD570000}"/>
    <cellStyle name="x_1ux_1ux_1ux_1ux_1C?_1ux_1ux_1ux_1ux_1ux_1ux_1ux_1ux_1ux_1C?_1ux_1ux_1ux_1ux_1ux_1ux_1ux_1ux_1ux_1C _1ux_1ux_1ux_1ux_นายธวัชชัย เจริญชัยชนะกิจ 2" xfId="23849" xr:uid="{00000000-0005-0000-0000-0000CE570000}"/>
    <cellStyle name="x_1ux_1ux_1ux_1ux_1C?_1ux_1ux_1ux_1ux_1ux_1ux_1ux_1ux_1ux_1C?_1ux_1ux_1ux_1ux_1ux_1ux_1ux_1ux_1ux_1C _1ux_1ux_1ux_1ux_นายภูริพงศ์  รงศิริกุล" xfId="16611" xr:uid="{00000000-0005-0000-0000-0000CF570000}"/>
    <cellStyle name="x_1ux_1ux_1ux_1ux_1C?_1ux_1ux_1ux_1ux_1ux_1ux_1ux_1ux_1ux_1C?_1ux_1ux_1ux_1ux_1ux_1ux_1ux_1ux_1ux_1C _1ux_1ux_1ux_1ux_แนบพะงัน 3" xfId="23850" xr:uid="{00000000-0005-0000-0000-0000D0570000}"/>
    <cellStyle name="x_1ux_1ux_1ux_1ux_1C?_1ux_1ux_1ux_1ux_1ux_1ux_1ux_1ux_1ux_1C?_1ux_1ux_1ux_1ux_1ux_1ux_1ux_1ux_1ux_1C _1ux_1ux_1ux_1ux_บจ.สยามโบกี้_LG ซอง" xfId="16612" xr:uid="{00000000-0005-0000-0000-0000D1570000}"/>
    <cellStyle name="x_1ux_1ux_1ux_1ux_1C?_1ux_1ux_1ux_1ux_1ux_1ux_1ux_1ux_1ux_1C?_1ux_1ux_1ux_1ux_1ux_1ux_1ux_1ux_1ux_1C _1ux_1ux_1ux_1ux_บุญชู (หมู)" xfId="16613" xr:uid="{00000000-0005-0000-0000-0000D2570000}"/>
    <cellStyle name="x_1ux_1ux_1ux_1ux_1C?_1ux_1ux_1ux_1ux_1ux_1ux_1ux_1ux_1ux_1C?_1ux_1ux_1ux_1ux_1ux_1ux_1ux_1ux_1ux_1C _1ux_1ux_1ux_1ux_แบบฟอร์มsmall_cap(ก่อสร้าง)" xfId="16614" xr:uid="{00000000-0005-0000-0000-0000D3570000}"/>
    <cellStyle name="x_1ux_1ux_1ux_1ux_1C?_1ux_1ux_1ux_1ux_1ux_1ux_1ux_1ux_1ux_1C?_1ux_1ux_1ux_1ux_1ux_1ux_1ux_1ux_1ux_1C _1ux_1ux_1ux_1ux_เปลี่ยนแปลง - บจ.เอ็กเซลล์ฯ" xfId="16615" xr:uid="{00000000-0005-0000-0000-0000D4570000}"/>
    <cellStyle name="x_1ux_1ux_1ux_1ux_1C?_1ux_1ux_1ux_1ux_1ux_1ux_1ux_1ux_1ux_1C?_1ux_1ux_1ux_1ux_1ux_1ux_1ux_1ux_1ux_1C _1ux_1ux_1ux_1ux_มร.26 นพ.สุทัศน์" xfId="16616" xr:uid="{00000000-0005-0000-0000-0000D5570000}"/>
    <cellStyle name="x_1ux_1ux_1ux_1ux_1C?_1ux_1ux_1ux_1ux_1ux_1ux_1ux_1ux_1ux_1C?_1ux_1ux_1ux_1ux_1ux_1ux_1ux_1ux_1ux_1C _1ux_1ux_1ux_1ux_แลนด์ &amp; ดรีม (CA)" xfId="16617" xr:uid="{00000000-0005-0000-0000-0000D6570000}"/>
    <cellStyle name="x_1ux_1ux_1ux_1ux_1C?_1ux_1ux_1ux_1ux_1ux_1ux_1ux_1ux_1ux_1C?_1ux_1ux_1ux_1ux_1ux_1ux_1ux_1ux_1ux_1C _1ux_1ux_1ux_1ux_ศรีพัฒนกิจก่อสร้าง-new" xfId="16618" xr:uid="{00000000-0005-0000-0000-0000D7570000}"/>
    <cellStyle name="x_1ux_1ux_1ux_1ux_1C?_1ux_1ux_1ux_1ux_1ux_1ux_1ux_1ux_1ux_1C?_1ux_1ux_1ux_1ux_1ux_1ux_1ux_1ux_1ux_1C _1ux_1ux_1ux_1ux_ศรีพัฒนกิจก่อสร้าง-new_บีเอ็มลักกี้2" xfId="16619" xr:uid="{00000000-0005-0000-0000-0000D8570000}"/>
    <cellStyle name="x_1ux_1ux_1ux_1ux_1Cŀ_1ux_1ux_1ux_1ux_1ux_1ux_1ux_1ux_1ux_1Cð_1ux_1ux_1ux_1ux_1ux_1ux_1ux_1ux_1ux_1C _1ux_1ux_1ux_1ux" xfId="1931" xr:uid="{00000000-0005-0000-0000-0000D9570000}"/>
    <cellStyle name="x_1ux_1ux_1ux_1ux_1Cŀ_1ux_1ux_1ux_1ux_1ux_1ux_1ux_1ux_1ux_1Cð_1ux_1ux_1ux_1ux_1ux_1ux_1ux_1ux_1ux_1C _1ux_1ux_1ux_1ux 2" xfId="16620" xr:uid="{00000000-0005-0000-0000-0000DA570000}"/>
    <cellStyle name="x_1ux_1ux_1ux_1ux_1Cŀ_1ux_1ux_1ux_1ux_1ux_1ux_1ux_1ux_1ux_1Cð_1ux_1ux_1ux_1ux_1ux_1ux_1ux_1ux_1ux_1C _1ux_1ux_1ux_1ux 3" xfId="16621" xr:uid="{00000000-0005-0000-0000-0000DB570000}"/>
    <cellStyle name="x_1ux_1ux_1ux_1ux_1Cŀ_1ux_1ux_1ux_1ux_1ux_1ux_1ux_1ux_1ux_1Cð_1ux_1ux_1ux_1ux_1ux_1ux_1ux_1ux_1ux_1C _1ux_1ux_1ux_1ux 4" xfId="16622" xr:uid="{00000000-0005-0000-0000-0000DC570000}"/>
    <cellStyle name="x_1ux_1ux_1ux_1ux_1Cŀ_1ux_1ux_1ux_1ux_1ux_1ux_1ux_1ux_1ux_1Cð_1ux_1ux_1ux_1ux_1ux_1ux_1ux_1ux_1ux_1C _1ux_1ux_1ux_1ux 5" xfId="16623" xr:uid="{00000000-0005-0000-0000-0000DD570000}"/>
    <cellStyle name="x_1ux_1ux_1ux_1ux_1Cŀ_1ux_1ux_1ux_1ux_1ux_1ux_1ux_1ux_1ux_1Cð_1ux_1ux_1ux_1ux_1ux_1ux_1ux_1ux_1ux_1C _1ux_1ux_1ux_1ux_11NOV_TDR-ลี้นำสินปี51-ไถ่ถอน-พี่ติ๊ก" xfId="23851" xr:uid="{00000000-0005-0000-0000-0000DE570000}"/>
    <cellStyle name="x_1ux_1ux_1ux_1ux_1Cŀ_1ux_1ux_1ux_1ux_1ux_1ux_1ux_1ux_1ux_1Cð_1ux_1ux_1ux_1ux_1ux_1ux_1ux_1ux_1ux_1C _1ux_1ux_1ux_1ux_505_Graph" xfId="1932" xr:uid="{00000000-0005-0000-0000-0000DF570000}"/>
    <cellStyle name="x_1ux_1ux_1ux_1ux_1Cŀ_1ux_1ux_1ux_1ux_1ux_1ux_1ux_1ux_1ux_1Cð_1ux_1ux_1ux_1ux_1ux_1ux_1ux_1ux_1ux_1C _1ux_1ux_1ux_1ux_505_Graph10" xfId="1933" xr:uid="{00000000-0005-0000-0000-0000E0570000}"/>
    <cellStyle name="x_1ux_1ux_1ux_1ux_1Cŀ_1ux_1ux_1ux_1ux_1ux_1ux_1ux_1ux_1ux_1Cð_1ux_1ux_1ux_1ux_1ux_1ux_1ux_1ux_1ux_1C _1ux_1ux_1ux_1ux_AN บจก.ไทยโมโนเรล . NEW." xfId="16624" xr:uid="{00000000-0005-0000-0000-0000E1570000}"/>
    <cellStyle name="x_1ux_1ux_1ux_1ux_1Cŀ_1ux_1ux_1ux_1ux_1ux_1ux_1ux_1ux_1ux_1Cð_1ux_1ux_1ux_1ux_1ux_1ux_1ux_1ux_1ux_1C _1ux_1ux_1ux_1ux_Annual - บจ.โพลิเมอร์ฯ" xfId="16625" xr:uid="{00000000-0005-0000-0000-0000E2570000}"/>
    <cellStyle name="x_1ux_1ux_1ux_1ux_1Cŀ_1ux_1ux_1ux_1ux_1ux_1ux_1ux_1ux_1ux_1Cð_1ux_1ux_1ux_1ux_1ux_1ux_1ux_1ux_1ux_1C _1ux_1ux_1ux_1ux_Annual Review_ฟรีเท็กซ์" xfId="16626" xr:uid="{00000000-0005-0000-0000-0000E3570000}"/>
    <cellStyle name="x_1ux_1ux_1ux_1ux_1Cŀ_1ux_1ux_1ux_1ux_1ux_1ux_1ux_1ux_1ux_1Cð_1ux_1ux_1ux_1ux_1ux_1ux_1ux_1ux_1ux_1C _1ux_1ux_1ux_1ux_Book2" xfId="16627" xr:uid="{00000000-0005-0000-0000-0000E4570000}"/>
    <cellStyle name="x_1ux_1ux_1ux_1ux_1Cŀ_1ux_1ux_1ux_1ux_1ux_1ux_1ux_1ux_1ux_1Cð_1ux_1ux_1ux_1ux_1ux_1ux_1ux_1ux_1ux_1C _1ux_1ux_1ux_1ux_CA 2_นายสุรินทร์  ผาติวยายาม" xfId="23852" xr:uid="{00000000-0005-0000-0000-0000E5570000}"/>
    <cellStyle name="x_1ux_1ux_1ux_1ux_1Cŀ_1ux_1ux_1ux_1ux_1ux_1ux_1ux_1ux_1ux_1Cð_1ux_1ux_1ux_1ux_1ux_1ux_1ux_1ux_1ux_1C _1ux_1ux_1ux_1ux_CA Midcap_สยามโบกี้" xfId="16628" xr:uid="{00000000-0005-0000-0000-0000E6570000}"/>
    <cellStyle name="x_1ux_1ux_1ux_1ux_1Cŀ_1ux_1ux_1ux_1ux_1ux_1ux_1ux_1ux_1ux_1Cð_1ux_1ux_1ux_1ux_1ux_1ux_1ux_1ux_1ux_1C _1ux_1ux_1ux_1ux_CA New บจ.สยามโบกี้" xfId="16629" xr:uid="{00000000-0005-0000-0000-0000E7570000}"/>
    <cellStyle name="x_1ux_1ux_1ux_1ux_1Cŀ_1ux_1ux_1ux_1ux_1ux_1ux_1ux_1ux_1ux_1Cð_1ux_1ux_1ux_1ux_1ux_1ux_1ux_1ux_1ux_1C _1ux_1ux_1ux_1ux_CA SMALL_MidCAP - หจก.เอ็ม.ซี.เอ.คอมพิวเตอร์ แอนด์ เซอร์วิส 28-10-2005" xfId="23853" xr:uid="{00000000-0005-0000-0000-0000E8570000}"/>
    <cellStyle name="x_1ux_1ux_1ux_1ux_1Cŀ_1ux_1ux_1ux_1ux_1ux_1ux_1ux_1ux_1ux_1Cð_1ux_1ux_1ux_1ux_1ux_1ux_1ux_1ux_1ux_1C _1ux_1ux_1ux_1ux_CA small-หจก.พีเอสพีเอ็นจิเนียริ่ง" xfId="23857" xr:uid="{00000000-0005-0000-0000-0000F5570000}"/>
    <cellStyle name="x_1ux_1ux_1ux_1ux_1Cŀ_1ux_1ux_1ux_1ux_1ux_1ux_1ux_1ux_1ux_1Cð_1ux_1ux_1ux_1ux_1ux_1ux_1ux_1ux_1ux_1C _1ux_1ux_1ux_1ux_CA SMALLCAP - นางนิธิมา และ นายชัชวาลย์ พานรัตนวดี 10-11-2005" xfId="23854" xr:uid="{00000000-0005-0000-0000-0000E9570000}"/>
    <cellStyle name="x_1ux_1ux_1ux_1ux_1Cŀ_1ux_1ux_1ux_1ux_1ux_1ux_1ux_1ux_1ux_1Cð_1ux_1ux_1ux_1ux_1ux_1ux_1ux_1ux_1ux_1C _1ux_1ux_1ux_1ux_CA SMALLCAP - บจ.กฤษศิริ ทรานสปอร์ต 23-02-2006" xfId="23855" xr:uid="{00000000-0005-0000-0000-0000EA570000}"/>
    <cellStyle name="x_1ux_1ux_1ux_1ux_1Cŀ_1ux_1ux_1ux_1ux_1ux_1ux_1ux_1ux_1ux_1Cð_1ux_1ux_1ux_1ux_1ux_1ux_1ux_1ux_1ux_1C _1ux_1ux_1ux_1ux_CA SMALLCAP_เค.เอ็ม.พร๊อพเพอร์ตี้_ปป49" xfId="16630" xr:uid="{00000000-0005-0000-0000-0000EB570000}"/>
    <cellStyle name="x_1ux_1ux_1ux_1ux_1Cŀ_1ux_1ux_1ux_1ux_1ux_1ux_1ux_1ux_1ux_1Cð_1ux_1ux_1ux_1ux_1ux_1ux_1ux_1ux_1ux_1C _1ux_1ux_1ux_1ux_CA SMALLCAP_บวรพล" xfId="16631" xr:uid="{00000000-0005-0000-0000-0000EC570000}"/>
    <cellStyle name="x_1ux_1ux_1ux_1ux_1Cŀ_1ux_1ux_1ux_1ux_1ux_1ux_1ux_1ux_1ux_1Cð_1ux_1ux_1ux_1ux_1ux_1ux_1ux_1ux_1ux_1C _1ux_1ux_1ux_1ux_CA SMALLCAP_พาณิชย์  นพ.สุทัศน์" xfId="16632" xr:uid="{00000000-0005-0000-0000-0000ED570000}"/>
    <cellStyle name="x_1ux_1ux_1ux_1ux_1Cŀ_1ux_1ux_1ux_1ux_1ux_1ux_1ux_1ux_1ux_1Cð_1ux_1ux_1ux_1ux_1ux_1ux_1ux_1ux_1ux_1C _1ux_1ux_1ux_1ux_CA SMALLCAP_มัชรูม_ธาตุทอง" xfId="16633" xr:uid="{00000000-0005-0000-0000-0000EE570000}"/>
    <cellStyle name="x_1ux_1ux_1ux_1ux_1Cŀ_1ux_1ux_1ux_1ux_1ux_1ux_1ux_1ux_1ux_1Cð_1ux_1ux_1ux_1ux_1ux_1ux_1ux_1ux_1ux_1C _1ux_1ux_1ux_1ux_CA SMALLCAP_ยูทีพลาสติก_ปป" xfId="16634" xr:uid="{00000000-0005-0000-0000-0000EF570000}"/>
    <cellStyle name="x_1ux_1ux_1ux_1ux_1Cŀ_1ux_1ux_1ux_1ux_1ux_1ux_1ux_1ux_1ux_1Cð_1ux_1ux_1ux_1ux_1ux_1ux_1ux_1ux_1ux_1C _1ux_1ux_1ux_1ux_CA SMALLCAP_วสันต์" xfId="16635" xr:uid="{00000000-0005-0000-0000-0000F0570000}"/>
    <cellStyle name="x_1ux_1ux_1ux_1ux_1Cŀ_1ux_1ux_1ux_1ux_1ux_1ux_1ux_1ux_1ux_1Cð_1ux_1ux_1ux_1ux_1ux_1ux_1ux_1ux_1ux_1C _1ux_1ux_1ux_1ux_CA SMALLCAP_สมายแลนด์" xfId="16636" xr:uid="{00000000-0005-0000-0000-0000F1570000}"/>
    <cellStyle name="x_1ux_1ux_1ux_1ux_1Cŀ_1ux_1ux_1ux_1ux_1ux_1ux_1ux_1ux_1ux_1Cð_1ux_1ux_1ux_1ux_1ux_1ux_1ux_1ux_1ux_1C _1ux_1ux_1ux_1ux_CA SMALLCAP_เอสวีเอ็นจิเนียริ่ง" xfId="16637" xr:uid="{00000000-0005-0000-0000-0000F2570000}"/>
    <cellStyle name="x_1ux_1ux_1ux_1ux_1Cŀ_1ux_1ux_1ux_1ux_1ux_1ux_1ux_1ux_1ux_1Cð_1ux_1ux_1ux_1ux_1ux_1ux_1ux_1ux_1ux_1C _1ux_1ux_1ux_1ux_CA SMALLCAP_ไอเดียลคอนซัลแทนท์1" xfId="16638" xr:uid="{00000000-0005-0000-0000-0000F3570000}"/>
    <cellStyle name="x_1ux_1ux_1ux_1ux_1Cŀ_1ux_1ux_1ux_1ux_1ux_1ux_1ux_1ux_1ux_1Cð_1ux_1ux_1ux_1ux_1ux_1ux_1ux_1ux_1ux_1C _1ux_1ux_1ux_1ux_CA SMALLCAP-บจก.แกรนด์ โปรดักส์" xfId="23856" xr:uid="{00000000-0005-0000-0000-0000F4570000}"/>
    <cellStyle name="x_1ux_1ux_1ux_1ux_1Cŀ_1ux_1ux_1ux_1ux_1ux_1ux_1ux_1ux_1ux_1Cð_1ux_1ux_1ux_1ux_1ux_1ux_1ux_1ux_1ux_1C _1ux_1ux_1ux_1ux_CA_บริษัท 505 โภคภัณฑ์ จำกัด และในเครือ" xfId="1935" xr:uid="{00000000-0005-0000-0000-0000F8570000}"/>
    <cellStyle name="x_1ux_1ux_1ux_1ux_1Cŀ_1ux_1ux_1ux_1ux_1ux_1ux_1ux_1ux_1ux_1Cð_1ux_1ux_1ux_1ux_1ux_1ux_1ux_1ux_1ux_1C _1ux_1ux_1ux_1ux_CA_บริษัทฯพงษ์อินทัช" xfId="16639" xr:uid="{00000000-0005-0000-0000-0000F9570000}"/>
    <cellStyle name="x_1ux_1ux_1ux_1ux_1Cŀ_1ux_1ux_1ux_1ux_1ux_1ux_1ux_1ux_1ux_1Cð_1ux_1ux_1ux_1ux_1ux_1ux_1ux_1ux_1ux_1C _1ux_1ux_1ux_1ux_CA-บจ.จ.รุ่งโรจน์ปิโตรเลียม_ging" xfId="23860" xr:uid="{00000000-0005-0000-0000-0000FB570000}"/>
    <cellStyle name="x_1ux_1ux_1ux_1ux_1Cŀ_1ux_1ux_1ux_1ux_1ux_1ux_1ux_1ux_1ux_1Cð_1ux_1ux_1ux_1ux_1ux_1ux_1ux_1ux_1ux_1C _1ux_1ux_1ux_1ux_CA.สดชื่นเคมี" xfId="1934" xr:uid="{00000000-0005-0000-0000-0000F6570000}"/>
    <cellStyle name="x_1ux_1ux_1ux_1ux_1Cŀ_1ux_1ux_1ux_1ux_1ux_1ux_1ux_1ux_1ux_1Cð_1ux_1ux_1ux_1ux_1ux_1ux_1ux_1ux_1ux_1C _1ux_1ux_1ux_1ux_CA.สดชื่นเคมี 2" xfId="23858" xr:uid="{00000000-0005-0000-0000-0000F7570000}"/>
    <cellStyle name="x_1ux_1ux_1ux_1ux_1Cŀ_1ux_1ux_1ux_1ux_1ux_1ux_1ux_1ux_1ux_1Cð_1ux_1ux_1ux_1ux_1ux_1ux_1ux_1ux_1ux_1C _1ux_1ux_1ux_1ux_CAMC_2009_แบล็ก ทิป ไดวิ่ง-ฟอร์มใหม่." xfId="23859" xr:uid="{00000000-0005-0000-0000-0000FA570000}"/>
    <cellStyle name="x_1ux_1ux_1ux_1ux_1Cŀ_1ux_1ux_1ux_1ux_1ux_1ux_1ux_1ux_1ux_1Cð_1ux_1ux_1ux_1ux_1ux_1ux_1ux_1ux_1ux_1C _1ux_1ux_1ux_1ux_CO" xfId="23861" xr:uid="{00000000-0005-0000-0000-0000FC570000}"/>
    <cellStyle name="x_1ux_1ux_1ux_1ux_1Cŀ_1ux_1ux_1ux_1ux_1ux_1ux_1ux_1ux_1ux_1Cð_1ux_1ux_1ux_1ux_1ux_1ux_1ux_1ux_1ux_1C _1ux_1ux_1ux_1ux_Feb09-ลี้นำสิน ปี52-พี่ติ๊ก" xfId="23862" xr:uid="{00000000-0005-0000-0000-0000FD570000}"/>
    <cellStyle name="x_1ux_1ux_1ux_1ux_1Cŀ_1ux_1ux_1ux_1ux_1ux_1ux_1ux_1ux_1ux_1Cð_1ux_1ux_1ux_1ux_1ux_1ux_1ux_1ux_1ux_1C _1ux_1ux_1ux_1ux_Form CA for SME over 35 MB_160709(1)" xfId="1936" xr:uid="{00000000-0005-0000-0000-0000FE570000}"/>
    <cellStyle name="x_1ux_1ux_1ux_1ux_1Cŀ_1ux_1ux_1ux_1ux_1ux_1ux_1ux_1ux_1ux_1Cð_1ux_1ux_1ux_1ux_1ux_1ux_1ux_1ux_1ux_1C _1ux_1ux_1ux_1ux_Form_SM_CO  อมรรัตน์-ผ่อนผัน  23-12-2004" xfId="1937" xr:uid="{00000000-0005-0000-0000-0000FF570000}"/>
    <cellStyle name="x_1ux_1ux_1ux_1ux_1Cŀ_1ux_1ux_1ux_1ux_1ux_1ux_1ux_1ux_1ux_1Cð_1ux_1ux_1ux_1ux_1ux_1ux_1ux_1ux_1ux_1C _1ux_1ux_1ux_1ux_Form_SM_CO  อมรรัตน์-ผ่อนผัน  23-12-2004 10" xfId="23863" xr:uid="{00000000-0005-0000-0000-000000580000}"/>
    <cellStyle name="x_1ux_1ux_1ux_1ux_1Cŀ_1ux_1ux_1ux_1ux_1ux_1ux_1ux_1ux_1ux_1Cð_1ux_1ux_1ux_1ux_1ux_1ux_1ux_1ux_1ux_1C _1ux_1ux_1ux_1ux_Form_SM_CO  อมรรัตน์-ผ่อนผัน  23-12-2004 11" xfId="23864" xr:uid="{00000000-0005-0000-0000-000001580000}"/>
    <cellStyle name="x_1ux_1ux_1ux_1ux_1Cŀ_1ux_1ux_1ux_1ux_1ux_1ux_1ux_1ux_1ux_1Cð_1ux_1ux_1ux_1ux_1ux_1ux_1ux_1ux_1ux_1C _1ux_1ux_1ux_1ux_Form_SM_CO  อมรรัตน์-ผ่อนผัน  23-12-2004 2" xfId="10584" xr:uid="{00000000-0005-0000-0000-000002580000}"/>
    <cellStyle name="x_1ux_1ux_1ux_1ux_1Cŀ_1ux_1ux_1ux_1ux_1ux_1ux_1ux_1ux_1ux_1Cð_1ux_1ux_1ux_1ux_1ux_1ux_1ux_1ux_1ux_1C _1ux_1ux_1ux_1ux_Form_SM_CO  อมรรัตน์-ผ่อนผัน  23-12-2004 2 2" xfId="10585" xr:uid="{00000000-0005-0000-0000-000003580000}"/>
    <cellStyle name="x_1ux_1ux_1ux_1ux_1Cŀ_1ux_1ux_1ux_1ux_1ux_1ux_1ux_1ux_1ux_1Cð_1ux_1ux_1ux_1ux_1ux_1ux_1ux_1ux_1ux_1C _1ux_1ux_1ux_1ux_Form_SM_CO  อมรรัตน์-ผ่อนผัน  23-12-2004 2 2 2" xfId="23865" xr:uid="{00000000-0005-0000-0000-000004580000}"/>
    <cellStyle name="x_1ux_1ux_1ux_1ux_1Cŀ_1ux_1ux_1ux_1ux_1ux_1ux_1ux_1ux_1ux_1Cð_1ux_1ux_1ux_1ux_1ux_1ux_1ux_1ux_1ux_1C _1ux_1ux_1ux_1ux_Form_SM_CO  อมรรัตน์-ผ่อนผัน  23-12-2004 2 3" xfId="10586" xr:uid="{00000000-0005-0000-0000-000005580000}"/>
    <cellStyle name="x_1ux_1ux_1ux_1ux_1Cŀ_1ux_1ux_1ux_1ux_1ux_1ux_1ux_1ux_1ux_1Cð_1ux_1ux_1ux_1ux_1ux_1ux_1ux_1ux_1ux_1C _1ux_1ux_1ux_1ux_Form_SM_CO  อมรรัตน์-ผ่อนผัน  23-12-2004 2 3 2" xfId="23866" xr:uid="{00000000-0005-0000-0000-000006580000}"/>
    <cellStyle name="x_1ux_1ux_1ux_1ux_1Cŀ_1ux_1ux_1ux_1ux_1ux_1ux_1ux_1ux_1ux_1Cð_1ux_1ux_1ux_1ux_1ux_1ux_1ux_1ux_1ux_1C _1ux_1ux_1ux_1ux_Form_SM_CO  อมรรัตน์-ผ่อนผัน  23-12-2004 2 4" xfId="10587" xr:uid="{00000000-0005-0000-0000-000007580000}"/>
    <cellStyle name="x_1ux_1ux_1ux_1ux_1Cŀ_1ux_1ux_1ux_1ux_1ux_1ux_1ux_1ux_1ux_1Cð_1ux_1ux_1ux_1ux_1ux_1ux_1ux_1ux_1ux_1C _1ux_1ux_1ux_1ux_Form_SM_CO  อมรรัตน์-ผ่อนผัน  23-12-2004 2 4 2" xfId="23867" xr:uid="{00000000-0005-0000-0000-000008580000}"/>
    <cellStyle name="x_1ux_1ux_1ux_1ux_1Cŀ_1ux_1ux_1ux_1ux_1ux_1ux_1ux_1ux_1ux_1Cð_1ux_1ux_1ux_1ux_1ux_1ux_1ux_1ux_1ux_1C _1ux_1ux_1ux_1ux_Form_SM_CO  อมรรัตน์-ผ่อนผัน  23-12-2004 2 5" xfId="10588" xr:uid="{00000000-0005-0000-0000-000009580000}"/>
    <cellStyle name="x_1ux_1ux_1ux_1ux_1Cŀ_1ux_1ux_1ux_1ux_1ux_1ux_1ux_1ux_1ux_1Cð_1ux_1ux_1ux_1ux_1ux_1ux_1ux_1ux_1ux_1C _1ux_1ux_1ux_1ux_Form_SM_CO  อมรรัตน์-ผ่อนผัน  23-12-2004 2 5 2" xfId="23868" xr:uid="{00000000-0005-0000-0000-00000A580000}"/>
    <cellStyle name="x_1ux_1ux_1ux_1ux_1Cŀ_1ux_1ux_1ux_1ux_1ux_1ux_1ux_1ux_1ux_1Cð_1ux_1ux_1ux_1ux_1ux_1ux_1ux_1ux_1ux_1C _1ux_1ux_1ux_1ux_Form_SM_CO  อมรรัตน์-ผ่อนผัน  23-12-2004 2 6" xfId="23869" xr:uid="{00000000-0005-0000-0000-00000B580000}"/>
    <cellStyle name="x_1ux_1ux_1ux_1ux_1Cŀ_1ux_1ux_1ux_1ux_1ux_1ux_1ux_1ux_1ux_1Cð_1ux_1ux_1ux_1ux_1ux_1ux_1ux_1ux_1ux_1C _1ux_1ux_1ux_1ux_Form_SM_CO  อมรรัตน์-ผ่อนผัน  23-12-2004 2 7" xfId="23870" xr:uid="{00000000-0005-0000-0000-00000C580000}"/>
    <cellStyle name="x_1ux_1ux_1ux_1ux_1Cŀ_1ux_1ux_1ux_1ux_1ux_1ux_1ux_1ux_1ux_1Cð_1ux_1ux_1ux_1ux_1ux_1ux_1ux_1ux_1ux_1C _1ux_1ux_1ux_1ux_Form_SM_CO  อมรรัตน์-ผ่อนผัน  23-12-2004 2 8" xfId="23871" xr:uid="{00000000-0005-0000-0000-00000D580000}"/>
    <cellStyle name="x_1ux_1ux_1ux_1ux_1Cŀ_1ux_1ux_1ux_1ux_1ux_1ux_1ux_1ux_1ux_1Cð_1ux_1ux_1ux_1ux_1ux_1ux_1ux_1ux_1ux_1C _1ux_1ux_1ux_1ux_Form_SM_CO  อมรรัตน์-ผ่อนผัน  23-12-2004 3" xfId="10589" xr:uid="{00000000-0005-0000-0000-00000E580000}"/>
    <cellStyle name="x_1ux_1ux_1ux_1ux_1Cŀ_1ux_1ux_1ux_1ux_1ux_1ux_1ux_1ux_1ux_1Cð_1ux_1ux_1ux_1ux_1ux_1ux_1ux_1ux_1ux_1C _1ux_1ux_1ux_1ux_Form_SM_CO  อมรรัตน์-ผ่อนผัน  23-12-2004 3 2" xfId="23872" xr:uid="{00000000-0005-0000-0000-00000F580000}"/>
    <cellStyle name="x_1ux_1ux_1ux_1ux_1Cŀ_1ux_1ux_1ux_1ux_1ux_1ux_1ux_1ux_1ux_1Cð_1ux_1ux_1ux_1ux_1ux_1ux_1ux_1ux_1ux_1C _1ux_1ux_1ux_1ux_Form_SM_CO  อมรรัตน์-ผ่อนผัน  23-12-2004 4" xfId="10590" xr:uid="{00000000-0005-0000-0000-000010580000}"/>
    <cellStyle name="x_1ux_1ux_1ux_1ux_1Cŀ_1ux_1ux_1ux_1ux_1ux_1ux_1ux_1ux_1ux_1Cð_1ux_1ux_1ux_1ux_1ux_1ux_1ux_1ux_1ux_1C _1ux_1ux_1ux_1ux_Form_SM_CO  อมรรัตน์-ผ่อนผัน  23-12-2004 4 2" xfId="23873" xr:uid="{00000000-0005-0000-0000-000011580000}"/>
    <cellStyle name="x_1ux_1ux_1ux_1ux_1Cŀ_1ux_1ux_1ux_1ux_1ux_1ux_1ux_1ux_1ux_1Cð_1ux_1ux_1ux_1ux_1ux_1ux_1ux_1ux_1ux_1C _1ux_1ux_1ux_1ux_Form_SM_CO  อมรรัตน์-ผ่อนผัน  23-12-2004 5" xfId="10591" xr:uid="{00000000-0005-0000-0000-000012580000}"/>
    <cellStyle name="x_1ux_1ux_1ux_1ux_1Cŀ_1ux_1ux_1ux_1ux_1ux_1ux_1ux_1ux_1ux_1Cð_1ux_1ux_1ux_1ux_1ux_1ux_1ux_1ux_1ux_1C _1ux_1ux_1ux_1ux_Form_SM_CO  อมรรัตน์-ผ่อนผัน  23-12-2004 5 2" xfId="23874" xr:uid="{00000000-0005-0000-0000-000013580000}"/>
    <cellStyle name="x_1ux_1ux_1ux_1ux_1Cŀ_1ux_1ux_1ux_1ux_1ux_1ux_1ux_1ux_1ux_1Cð_1ux_1ux_1ux_1ux_1ux_1ux_1ux_1ux_1ux_1C _1ux_1ux_1ux_1ux_Form_SM_CO  อมรรัตน์-ผ่อนผัน  23-12-2004 6" xfId="16640" xr:uid="{00000000-0005-0000-0000-000014580000}"/>
    <cellStyle name="x_1ux_1ux_1ux_1ux_1Cŀ_1ux_1ux_1ux_1ux_1ux_1ux_1ux_1ux_1ux_1Cð_1ux_1ux_1ux_1ux_1ux_1ux_1ux_1ux_1ux_1C _1ux_1ux_1ux_1ux_Form_SM_CO  อมรรัตน์-ผ่อนผัน  23-12-2004 7" xfId="23875" xr:uid="{00000000-0005-0000-0000-000015580000}"/>
    <cellStyle name="x_1ux_1ux_1ux_1ux_1Cŀ_1ux_1ux_1ux_1ux_1ux_1ux_1ux_1ux_1ux_1Cð_1ux_1ux_1ux_1ux_1ux_1ux_1ux_1ux_1ux_1C _1ux_1ux_1ux_1ux_Form_SM_CO  อมรรัตน์-ผ่อนผัน  23-12-2004 8" xfId="23876" xr:uid="{00000000-0005-0000-0000-000016580000}"/>
    <cellStyle name="x_1ux_1ux_1ux_1ux_1Cŀ_1ux_1ux_1ux_1ux_1ux_1ux_1ux_1ux_1ux_1Cð_1ux_1ux_1ux_1ux_1ux_1ux_1ux_1ux_1ux_1C _1ux_1ux_1ux_1ux_Form_SM_CO  อมรรัตน์-ผ่อนผัน  23-12-2004 9" xfId="23877" xr:uid="{00000000-0005-0000-0000-000017580000}"/>
    <cellStyle name="x_1ux_1ux_1ux_1ux_1Cŀ_1ux_1ux_1ux_1ux_1ux_1ux_1ux_1ux_1ux_1Cð_1ux_1ux_1ux_1ux_1ux_1ux_1ux_1ux_1ux_1C _1ux_1ux_1ux_1ux_Form_SM_CO  อมรรัตน์-ผ่อนผัน  23-12-2004_446_ค้าขายเกษตร_นายจิรเดช วรศิริสุวิมล" xfId="16641" xr:uid="{00000000-0005-0000-0000-000018580000}"/>
    <cellStyle name="x_1ux_1ux_1ux_1ux_1Cŀ_1ux_1ux_1ux_1ux_1ux_1ux_1ux_1ux_1ux_1Cð_1ux_1ux_1ux_1ux_1ux_1ux_1ux_1ux_1ux_1C _1ux_1ux_1ux_1ux_Form_SM_CO  อมรรัตน์-ผ่อนผัน  23-12-2004_451_โรงแรม_นายศุภสิทธิ์ เตชะศรินทร์" xfId="16642" xr:uid="{00000000-0005-0000-0000-000019580000}"/>
    <cellStyle name="x_1ux_1ux_1ux_1ux_1Cŀ_1ux_1ux_1ux_1ux_1ux_1ux_1ux_1ux_1ux_1Cð_1ux_1ux_1ux_1ux_1ux_1ux_1ux_1ux_1ux_1C _1ux_1ux_1ux_1ux_Form_SM_CO  อมรรัตน์-ผ่อนผัน  23-12-2004_AR_โรงสีธัญญาทรัพย์ ธค.50เข้าคณะ" xfId="1938" xr:uid="{00000000-0005-0000-0000-00001A580000}"/>
    <cellStyle name="x_1ux_1ux_1ux_1ux_1Cŀ_1ux_1ux_1ux_1ux_1ux_1ux_1ux_1ux_1ux_1Cð_1ux_1ux_1ux_1ux_1ux_1ux_1ux_1ux_1ux_1C _1ux_1ux_1ux_1ux_Form_SM_CO  อมรรัตน์-ผ่อนผัน  23-12-2004_AR_โรงสีธัญญาทรัพย์ ธค.50เข้าคณะ 10" xfId="23878" xr:uid="{00000000-0005-0000-0000-00001B580000}"/>
    <cellStyle name="x_1ux_1ux_1ux_1ux_1Cŀ_1ux_1ux_1ux_1ux_1ux_1ux_1ux_1ux_1ux_1Cð_1ux_1ux_1ux_1ux_1ux_1ux_1ux_1ux_1ux_1C _1ux_1ux_1ux_1ux_Form_SM_CO  อมรรัตน์-ผ่อนผัน  23-12-2004_AR_โรงสีธัญญาทรัพย์ ธค.50เข้าคณะ 11" xfId="23879" xr:uid="{00000000-0005-0000-0000-00001C580000}"/>
    <cellStyle name="x_1ux_1ux_1ux_1ux_1Cŀ_1ux_1ux_1ux_1ux_1ux_1ux_1ux_1ux_1ux_1Cð_1ux_1ux_1ux_1ux_1ux_1ux_1ux_1ux_1ux_1C _1ux_1ux_1ux_1ux_Form_SM_CO  อมรรัตน์-ผ่อนผัน  23-12-2004_AR_โรงสีธัญญาทรัพย์ ธค.50เข้าคณะ 2" xfId="10592" xr:uid="{00000000-0005-0000-0000-00001D580000}"/>
    <cellStyle name="x_1ux_1ux_1ux_1ux_1Cŀ_1ux_1ux_1ux_1ux_1ux_1ux_1ux_1ux_1ux_1Cð_1ux_1ux_1ux_1ux_1ux_1ux_1ux_1ux_1ux_1C _1ux_1ux_1ux_1ux_Form_SM_CO  อมรรัตน์-ผ่อนผัน  23-12-2004_AR_โรงสีธัญญาทรัพย์ ธค.50เข้าคณะ 2 2" xfId="10593" xr:uid="{00000000-0005-0000-0000-00001E580000}"/>
    <cellStyle name="x_1ux_1ux_1ux_1ux_1Cŀ_1ux_1ux_1ux_1ux_1ux_1ux_1ux_1ux_1ux_1Cð_1ux_1ux_1ux_1ux_1ux_1ux_1ux_1ux_1ux_1C _1ux_1ux_1ux_1ux_Form_SM_CO  อมรรัตน์-ผ่อนผัน  23-12-2004_AR_โรงสีธัญญาทรัพย์ ธค.50เข้าคณะ 2 2 2" xfId="23880" xr:uid="{00000000-0005-0000-0000-00001F580000}"/>
    <cellStyle name="x_1ux_1ux_1ux_1ux_1Cŀ_1ux_1ux_1ux_1ux_1ux_1ux_1ux_1ux_1ux_1Cð_1ux_1ux_1ux_1ux_1ux_1ux_1ux_1ux_1ux_1C _1ux_1ux_1ux_1ux_Form_SM_CO  อมรรัตน์-ผ่อนผัน  23-12-2004_AR_โรงสีธัญญาทรัพย์ ธค.50เข้าคณะ 2 3" xfId="10594" xr:uid="{00000000-0005-0000-0000-000020580000}"/>
    <cellStyle name="x_1ux_1ux_1ux_1ux_1Cŀ_1ux_1ux_1ux_1ux_1ux_1ux_1ux_1ux_1ux_1Cð_1ux_1ux_1ux_1ux_1ux_1ux_1ux_1ux_1ux_1C _1ux_1ux_1ux_1ux_Form_SM_CO  อมรรัตน์-ผ่อนผัน  23-12-2004_AR_โรงสีธัญญาทรัพย์ ธค.50เข้าคณะ 2 3 2" xfId="23881" xr:uid="{00000000-0005-0000-0000-000021580000}"/>
    <cellStyle name="x_1ux_1ux_1ux_1ux_1Cŀ_1ux_1ux_1ux_1ux_1ux_1ux_1ux_1ux_1ux_1Cð_1ux_1ux_1ux_1ux_1ux_1ux_1ux_1ux_1ux_1C _1ux_1ux_1ux_1ux_Form_SM_CO  อมรรัตน์-ผ่อนผัน  23-12-2004_AR_โรงสีธัญญาทรัพย์ ธค.50เข้าคณะ 2 4" xfId="10595" xr:uid="{00000000-0005-0000-0000-000022580000}"/>
    <cellStyle name="x_1ux_1ux_1ux_1ux_1Cŀ_1ux_1ux_1ux_1ux_1ux_1ux_1ux_1ux_1ux_1Cð_1ux_1ux_1ux_1ux_1ux_1ux_1ux_1ux_1ux_1C _1ux_1ux_1ux_1ux_Form_SM_CO  อมรรัตน์-ผ่อนผัน  23-12-2004_AR_โรงสีธัญญาทรัพย์ ธค.50เข้าคณะ 2 4 2" xfId="23882" xr:uid="{00000000-0005-0000-0000-000023580000}"/>
    <cellStyle name="x_1ux_1ux_1ux_1ux_1Cŀ_1ux_1ux_1ux_1ux_1ux_1ux_1ux_1ux_1ux_1Cð_1ux_1ux_1ux_1ux_1ux_1ux_1ux_1ux_1ux_1C _1ux_1ux_1ux_1ux_Form_SM_CO  อมรรัตน์-ผ่อนผัน  23-12-2004_AR_โรงสีธัญญาทรัพย์ ธค.50เข้าคณะ 2 5" xfId="10596" xr:uid="{00000000-0005-0000-0000-000024580000}"/>
    <cellStyle name="x_1ux_1ux_1ux_1ux_1Cŀ_1ux_1ux_1ux_1ux_1ux_1ux_1ux_1ux_1ux_1Cð_1ux_1ux_1ux_1ux_1ux_1ux_1ux_1ux_1ux_1C _1ux_1ux_1ux_1ux_Form_SM_CO  อมรรัตน์-ผ่อนผัน  23-12-2004_AR_โรงสีธัญญาทรัพย์ ธค.50เข้าคณะ 2 5 2" xfId="23883" xr:uid="{00000000-0005-0000-0000-000025580000}"/>
    <cellStyle name="x_1ux_1ux_1ux_1ux_1Cŀ_1ux_1ux_1ux_1ux_1ux_1ux_1ux_1ux_1ux_1Cð_1ux_1ux_1ux_1ux_1ux_1ux_1ux_1ux_1ux_1C _1ux_1ux_1ux_1ux_Form_SM_CO  อมรรัตน์-ผ่อนผัน  23-12-2004_AR_โรงสีธัญญาทรัพย์ ธค.50เข้าคณะ 2 6" xfId="23884" xr:uid="{00000000-0005-0000-0000-000026580000}"/>
    <cellStyle name="x_1ux_1ux_1ux_1ux_1Cŀ_1ux_1ux_1ux_1ux_1ux_1ux_1ux_1ux_1ux_1Cð_1ux_1ux_1ux_1ux_1ux_1ux_1ux_1ux_1ux_1C _1ux_1ux_1ux_1ux_Form_SM_CO  อมรรัตน์-ผ่อนผัน  23-12-2004_AR_โรงสีธัญญาทรัพย์ ธค.50เข้าคณะ 2 7" xfId="23885" xr:uid="{00000000-0005-0000-0000-000027580000}"/>
    <cellStyle name="x_1ux_1ux_1ux_1ux_1Cŀ_1ux_1ux_1ux_1ux_1ux_1ux_1ux_1ux_1ux_1Cð_1ux_1ux_1ux_1ux_1ux_1ux_1ux_1ux_1ux_1C _1ux_1ux_1ux_1ux_Form_SM_CO  อมรรัตน์-ผ่อนผัน  23-12-2004_AR_โรงสีธัญญาทรัพย์ ธค.50เข้าคณะ 2 8" xfId="23886" xr:uid="{00000000-0005-0000-0000-000028580000}"/>
    <cellStyle name="x_1ux_1ux_1ux_1ux_1Cŀ_1ux_1ux_1ux_1ux_1ux_1ux_1ux_1ux_1ux_1Cð_1ux_1ux_1ux_1ux_1ux_1ux_1ux_1ux_1ux_1C _1ux_1ux_1ux_1ux_Form_SM_CO  อมรรัตน์-ผ่อนผัน  23-12-2004_AR_โรงสีธัญญาทรัพย์ ธค.50เข้าคณะ 3" xfId="10597" xr:uid="{00000000-0005-0000-0000-000029580000}"/>
    <cellStyle name="x_1ux_1ux_1ux_1ux_1Cŀ_1ux_1ux_1ux_1ux_1ux_1ux_1ux_1ux_1ux_1Cð_1ux_1ux_1ux_1ux_1ux_1ux_1ux_1ux_1ux_1C _1ux_1ux_1ux_1ux_Form_SM_CO  อมรรัตน์-ผ่อนผัน  23-12-2004_AR_โรงสีธัญญาทรัพย์ ธค.50เข้าคณะ 3 2" xfId="23887" xr:uid="{00000000-0005-0000-0000-00002A580000}"/>
    <cellStyle name="x_1ux_1ux_1ux_1ux_1Cŀ_1ux_1ux_1ux_1ux_1ux_1ux_1ux_1ux_1ux_1Cð_1ux_1ux_1ux_1ux_1ux_1ux_1ux_1ux_1ux_1C _1ux_1ux_1ux_1ux_Form_SM_CO  อมรรัตน์-ผ่อนผัน  23-12-2004_AR_โรงสีธัญญาทรัพย์ ธค.50เข้าคณะ 4" xfId="10598" xr:uid="{00000000-0005-0000-0000-00002B580000}"/>
    <cellStyle name="x_1ux_1ux_1ux_1ux_1Cŀ_1ux_1ux_1ux_1ux_1ux_1ux_1ux_1ux_1ux_1Cð_1ux_1ux_1ux_1ux_1ux_1ux_1ux_1ux_1ux_1C _1ux_1ux_1ux_1ux_Form_SM_CO  อมรรัตน์-ผ่อนผัน  23-12-2004_AR_โรงสีธัญญาทรัพย์ ธค.50เข้าคณะ 4 2" xfId="23888" xr:uid="{00000000-0005-0000-0000-00002C580000}"/>
    <cellStyle name="x_1ux_1ux_1ux_1ux_1Cŀ_1ux_1ux_1ux_1ux_1ux_1ux_1ux_1ux_1ux_1Cð_1ux_1ux_1ux_1ux_1ux_1ux_1ux_1ux_1ux_1C _1ux_1ux_1ux_1ux_Form_SM_CO  อมรรัตน์-ผ่อนผัน  23-12-2004_AR_โรงสีธัญญาทรัพย์ ธค.50เข้าคณะ 5" xfId="10599" xr:uid="{00000000-0005-0000-0000-00002D580000}"/>
    <cellStyle name="x_1ux_1ux_1ux_1ux_1Cŀ_1ux_1ux_1ux_1ux_1ux_1ux_1ux_1ux_1ux_1Cð_1ux_1ux_1ux_1ux_1ux_1ux_1ux_1ux_1ux_1C _1ux_1ux_1ux_1ux_Form_SM_CO  อมรรัตน์-ผ่อนผัน  23-12-2004_AR_โรงสีธัญญาทรัพย์ ธค.50เข้าคณะ 5 2" xfId="23889" xr:uid="{00000000-0005-0000-0000-00002E580000}"/>
    <cellStyle name="x_1ux_1ux_1ux_1ux_1Cŀ_1ux_1ux_1ux_1ux_1ux_1ux_1ux_1ux_1ux_1Cð_1ux_1ux_1ux_1ux_1ux_1ux_1ux_1ux_1ux_1C _1ux_1ux_1ux_1ux_Form_SM_CO  อมรรัตน์-ผ่อนผัน  23-12-2004_AR_โรงสีธัญญาทรัพย์ ธค.50เข้าคณะ 6" xfId="16643" xr:uid="{00000000-0005-0000-0000-00002F580000}"/>
    <cellStyle name="x_1ux_1ux_1ux_1ux_1Cŀ_1ux_1ux_1ux_1ux_1ux_1ux_1ux_1ux_1ux_1Cð_1ux_1ux_1ux_1ux_1ux_1ux_1ux_1ux_1ux_1C _1ux_1ux_1ux_1ux_Form_SM_CO  อมรรัตน์-ผ่อนผัน  23-12-2004_AR_โรงสีธัญญาทรัพย์ ธค.50เข้าคณะ 7" xfId="23890" xr:uid="{00000000-0005-0000-0000-000030580000}"/>
    <cellStyle name="x_1ux_1ux_1ux_1ux_1Cŀ_1ux_1ux_1ux_1ux_1ux_1ux_1ux_1ux_1ux_1Cð_1ux_1ux_1ux_1ux_1ux_1ux_1ux_1ux_1ux_1C _1ux_1ux_1ux_1ux_Form_SM_CO  อมรรัตน์-ผ่อนผัน  23-12-2004_AR_โรงสีธัญญาทรัพย์ ธค.50เข้าคณะ 8" xfId="23891" xr:uid="{00000000-0005-0000-0000-000031580000}"/>
    <cellStyle name="x_1ux_1ux_1ux_1ux_1Cŀ_1ux_1ux_1ux_1ux_1ux_1ux_1ux_1ux_1ux_1Cð_1ux_1ux_1ux_1ux_1ux_1ux_1ux_1ux_1ux_1C _1ux_1ux_1ux_1ux_Form_SM_CO  อมรรัตน์-ผ่อนผัน  23-12-2004_AR_โรงสีธัญญาทรัพย์ ธค.50เข้าคณะ 9" xfId="23892" xr:uid="{00000000-0005-0000-0000-000032580000}"/>
    <cellStyle name="x_1ux_1ux_1ux_1ux_1Cŀ_1ux_1ux_1ux_1ux_1ux_1ux_1ux_1ux_1ux_1Cð_1ux_1ux_1ux_1ux_1ux_1ux_1ux_1ux_1ux_1C _1ux_1ux_1ux_1ux_Form_SM_CO  อมรรัตน์-ผ่อนผัน  23-12-2004_CA 2_นายสุรินทร์  ผาติวยายาม" xfId="23893" xr:uid="{00000000-0005-0000-0000-000033580000}"/>
    <cellStyle name="x_1ux_1ux_1ux_1ux_1Cŀ_1ux_1ux_1ux_1ux_1ux_1ux_1ux_1ux_1ux_1Cð_1ux_1ux_1ux_1ux_1ux_1ux_1ux_1ux_1ux_1C _1ux_1ux_1ux_1ux_Form_SM_CO  อมรรัตน์-ผ่อนผัน  23-12-2004_CA SMALLCAP-บจก.แกรนด์ โปรดักส์" xfId="23894" xr:uid="{00000000-0005-0000-0000-000034580000}"/>
    <cellStyle name="x_1ux_1ux_1ux_1ux_1Cŀ_1ux_1ux_1ux_1ux_1ux_1ux_1ux_1ux_1ux_1Cð_1ux_1ux_1ux_1ux_1ux_1ux_1ux_1ux_1ux_1C _1ux_1ux_1ux_1ux_Form_SM_CO  อมรรัตน์-ผ่อนผัน  23-12-2004_CA จารุพงษ์51" xfId="1939" xr:uid="{00000000-0005-0000-0000-000035580000}"/>
    <cellStyle name="x_1ux_1ux_1ux_1ux_1Cŀ_1ux_1ux_1ux_1ux_1ux_1ux_1ux_1ux_1ux_1Cð_1ux_1ux_1ux_1ux_1ux_1ux_1ux_1ux_1ux_1C _1ux_1ux_1ux_1ux_Form_SM_CO  อมรรัตน์-ผ่อนผัน  23-12-2004_CA จารุพงษ์51 10" xfId="23895" xr:uid="{00000000-0005-0000-0000-000036580000}"/>
    <cellStyle name="x_1ux_1ux_1ux_1ux_1Cŀ_1ux_1ux_1ux_1ux_1ux_1ux_1ux_1ux_1ux_1Cð_1ux_1ux_1ux_1ux_1ux_1ux_1ux_1ux_1ux_1C _1ux_1ux_1ux_1ux_Form_SM_CO  อมรรัตน์-ผ่อนผัน  23-12-2004_CA จารุพงษ์51 11" xfId="23896" xr:uid="{00000000-0005-0000-0000-000037580000}"/>
    <cellStyle name="x_1ux_1ux_1ux_1ux_1Cŀ_1ux_1ux_1ux_1ux_1ux_1ux_1ux_1ux_1ux_1Cð_1ux_1ux_1ux_1ux_1ux_1ux_1ux_1ux_1ux_1C _1ux_1ux_1ux_1ux_Form_SM_CO  อมรรัตน์-ผ่อนผัน  23-12-2004_CA จารุพงษ์51 2" xfId="10600" xr:uid="{00000000-0005-0000-0000-000038580000}"/>
    <cellStyle name="x_1ux_1ux_1ux_1ux_1Cŀ_1ux_1ux_1ux_1ux_1ux_1ux_1ux_1ux_1ux_1Cð_1ux_1ux_1ux_1ux_1ux_1ux_1ux_1ux_1ux_1C _1ux_1ux_1ux_1ux_Form_SM_CO  อมรรัตน์-ผ่อนผัน  23-12-2004_CA จารุพงษ์51 2 2" xfId="10601" xr:uid="{00000000-0005-0000-0000-000039580000}"/>
    <cellStyle name="x_1ux_1ux_1ux_1ux_1Cŀ_1ux_1ux_1ux_1ux_1ux_1ux_1ux_1ux_1ux_1Cð_1ux_1ux_1ux_1ux_1ux_1ux_1ux_1ux_1ux_1C _1ux_1ux_1ux_1ux_Form_SM_CO  อมรรัตน์-ผ่อนผัน  23-12-2004_CA จารุพงษ์51 2 2 2" xfId="23897" xr:uid="{00000000-0005-0000-0000-00003A580000}"/>
    <cellStyle name="x_1ux_1ux_1ux_1ux_1Cŀ_1ux_1ux_1ux_1ux_1ux_1ux_1ux_1ux_1ux_1Cð_1ux_1ux_1ux_1ux_1ux_1ux_1ux_1ux_1ux_1C _1ux_1ux_1ux_1ux_Form_SM_CO  อมรรัตน์-ผ่อนผัน  23-12-2004_CA จารุพงษ์51 2 3" xfId="10602" xr:uid="{00000000-0005-0000-0000-00003B580000}"/>
    <cellStyle name="x_1ux_1ux_1ux_1ux_1Cŀ_1ux_1ux_1ux_1ux_1ux_1ux_1ux_1ux_1ux_1Cð_1ux_1ux_1ux_1ux_1ux_1ux_1ux_1ux_1ux_1C _1ux_1ux_1ux_1ux_Form_SM_CO  อมรรัตน์-ผ่อนผัน  23-12-2004_CA จารุพงษ์51 2 3 2" xfId="23898" xr:uid="{00000000-0005-0000-0000-00003C580000}"/>
    <cellStyle name="x_1ux_1ux_1ux_1ux_1Cŀ_1ux_1ux_1ux_1ux_1ux_1ux_1ux_1ux_1ux_1Cð_1ux_1ux_1ux_1ux_1ux_1ux_1ux_1ux_1ux_1C _1ux_1ux_1ux_1ux_Form_SM_CO  อมรรัตน์-ผ่อนผัน  23-12-2004_CA จารุพงษ์51 2 4" xfId="10603" xr:uid="{00000000-0005-0000-0000-00003D580000}"/>
    <cellStyle name="x_1ux_1ux_1ux_1ux_1Cŀ_1ux_1ux_1ux_1ux_1ux_1ux_1ux_1ux_1ux_1Cð_1ux_1ux_1ux_1ux_1ux_1ux_1ux_1ux_1ux_1C _1ux_1ux_1ux_1ux_Form_SM_CO  อมรรัตน์-ผ่อนผัน  23-12-2004_CA จารุพงษ์51 2 4 2" xfId="23899" xr:uid="{00000000-0005-0000-0000-00003E580000}"/>
    <cellStyle name="x_1ux_1ux_1ux_1ux_1Cŀ_1ux_1ux_1ux_1ux_1ux_1ux_1ux_1ux_1ux_1Cð_1ux_1ux_1ux_1ux_1ux_1ux_1ux_1ux_1ux_1C _1ux_1ux_1ux_1ux_Form_SM_CO  อมรรัตน์-ผ่อนผัน  23-12-2004_CA จารุพงษ์51 2 5" xfId="10604" xr:uid="{00000000-0005-0000-0000-00003F580000}"/>
    <cellStyle name="x_1ux_1ux_1ux_1ux_1Cŀ_1ux_1ux_1ux_1ux_1ux_1ux_1ux_1ux_1ux_1Cð_1ux_1ux_1ux_1ux_1ux_1ux_1ux_1ux_1ux_1C _1ux_1ux_1ux_1ux_Form_SM_CO  อมรรัตน์-ผ่อนผัน  23-12-2004_CA จารุพงษ์51 2 5 2" xfId="23900" xr:uid="{00000000-0005-0000-0000-000040580000}"/>
    <cellStyle name="x_1ux_1ux_1ux_1ux_1Cŀ_1ux_1ux_1ux_1ux_1ux_1ux_1ux_1ux_1ux_1Cð_1ux_1ux_1ux_1ux_1ux_1ux_1ux_1ux_1ux_1C _1ux_1ux_1ux_1ux_Form_SM_CO  อมรรัตน์-ผ่อนผัน  23-12-2004_CA จารุพงษ์51 2 6" xfId="23901" xr:uid="{00000000-0005-0000-0000-000041580000}"/>
    <cellStyle name="x_1ux_1ux_1ux_1ux_1Cŀ_1ux_1ux_1ux_1ux_1ux_1ux_1ux_1ux_1ux_1Cð_1ux_1ux_1ux_1ux_1ux_1ux_1ux_1ux_1ux_1C _1ux_1ux_1ux_1ux_Form_SM_CO  อมรรัตน์-ผ่อนผัน  23-12-2004_CA จารุพงษ์51 2 7" xfId="23902" xr:uid="{00000000-0005-0000-0000-000042580000}"/>
    <cellStyle name="x_1ux_1ux_1ux_1ux_1Cŀ_1ux_1ux_1ux_1ux_1ux_1ux_1ux_1ux_1ux_1Cð_1ux_1ux_1ux_1ux_1ux_1ux_1ux_1ux_1ux_1C _1ux_1ux_1ux_1ux_Form_SM_CO  อมรรัตน์-ผ่อนผัน  23-12-2004_CA จารุพงษ์51 2 8" xfId="23903" xr:uid="{00000000-0005-0000-0000-000043580000}"/>
    <cellStyle name="x_1ux_1ux_1ux_1ux_1Cŀ_1ux_1ux_1ux_1ux_1ux_1ux_1ux_1ux_1ux_1Cð_1ux_1ux_1ux_1ux_1ux_1ux_1ux_1ux_1ux_1C _1ux_1ux_1ux_1ux_Form_SM_CO  อมรรัตน์-ผ่อนผัน  23-12-2004_CA จารุพงษ์51 3" xfId="10605" xr:uid="{00000000-0005-0000-0000-000044580000}"/>
    <cellStyle name="x_1ux_1ux_1ux_1ux_1Cŀ_1ux_1ux_1ux_1ux_1ux_1ux_1ux_1ux_1ux_1Cð_1ux_1ux_1ux_1ux_1ux_1ux_1ux_1ux_1ux_1C _1ux_1ux_1ux_1ux_Form_SM_CO  อมรรัตน์-ผ่อนผัน  23-12-2004_CA จารุพงษ์51 3 2" xfId="23904" xr:uid="{00000000-0005-0000-0000-000045580000}"/>
    <cellStyle name="x_1ux_1ux_1ux_1ux_1Cŀ_1ux_1ux_1ux_1ux_1ux_1ux_1ux_1ux_1ux_1Cð_1ux_1ux_1ux_1ux_1ux_1ux_1ux_1ux_1ux_1C _1ux_1ux_1ux_1ux_Form_SM_CO  อมรรัตน์-ผ่อนผัน  23-12-2004_CA จารุพงษ์51 4" xfId="10606" xr:uid="{00000000-0005-0000-0000-000046580000}"/>
    <cellStyle name="x_1ux_1ux_1ux_1ux_1Cŀ_1ux_1ux_1ux_1ux_1ux_1ux_1ux_1ux_1ux_1Cð_1ux_1ux_1ux_1ux_1ux_1ux_1ux_1ux_1ux_1C _1ux_1ux_1ux_1ux_Form_SM_CO  อมรรัตน์-ผ่อนผัน  23-12-2004_CA จารุพงษ์51 4 2" xfId="23905" xr:uid="{00000000-0005-0000-0000-000047580000}"/>
    <cellStyle name="x_1ux_1ux_1ux_1ux_1Cŀ_1ux_1ux_1ux_1ux_1ux_1ux_1ux_1ux_1ux_1Cð_1ux_1ux_1ux_1ux_1ux_1ux_1ux_1ux_1ux_1C _1ux_1ux_1ux_1ux_Form_SM_CO  อมรรัตน์-ผ่อนผัน  23-12-2004_CA จารุพงษ์51 5" xfId="10607" xr:uid="{00000000-0005-0000-0000-000048580000}"/>
    <cellStyle name="x_1ux_1ux_1ux_1ux_1Cŀ_1ux_1ux_1ux_1ux_1ux_1ux_1ux_1ux_1ux_1Cð_1ux_1ux_1ux_1ux_1ux_1ux_1ux_1ux_1ux_1C _1ux_1ux_1ux_1ux_Form_SM_CO  อมรรัตน์-ผ่อนผัน  23-12-2004_CA จารุพงษ์51 5 2" xfId="23906" xr:uid="{00000000-0005-0000-0000-000049580000}"/>
    <cellStyle name="x_1ux_1ux_1ux_1ux_1Cŀ_1ux_1ux_1ux_1ux_1ux_1ux_1ux_1ux_1ux_1Cð_1ux_1ux_1ux_1ux_1ux_1ux_1ux_1ux_1ux_1C _1ux_1ux_1ux_1ux_Form_SM_CO  อมรรัตน์-ผ่อนผัน  23-12-2004_CA จารุพงษ์51 6" xfId="16644" xr:uid="{00000000-0005-0000-0000-00004A580000}"/>
    <cellStyle name="x_1ux_1ux_1ux_1ux_1Cŀ_1ux_1ux_1ux_1ux_1ux_1ux_1ux_1ux_1ux_1Cð_1ux_1ux_1ux_1ux_1ux_1ux_1ux_1ux_1ux_1C _1ux_1ux_1ux_1ux_Form_SM_CO  อมรรัตน์-ผ่อนผัน  23-12-2004_CA จารุพงษ์51 7" xfId="23907" xr:uid="{00000000-0005-0000-0000-00004B580000}"/>
    <cellStyle name="x_1ux_1ux_1ux_1ux_1Cŀ_1ux_1ux_1ux_1ux_1ux_1ux_1ux_1ux_1ux_1Cð_1ux_1ux_1ux_1ux_1ux_1ux_1ux_1ux_1ux_1C _1ux_1ux_1ux_1ux_Form_SM_CO  อมรรัตน์-ผ่อนผัน  23-12-2004_CA จารุพงษ์51 8" xfId="23908" xr:uid="{00000000-0005-0000-0000-00004C580000}"/>
    <cellStyle name="x_1ux_1ux_1ux_1ux_1Cŀ_1ux_1ux_1ux_1ux_1ux_1ux_1ux_1ux_1ux_1Cð_1ux_1ux_1ux_1ux_1ux_1ux_1ux_1ux_1ux_1C _1ux_1ux_1ux_1ux_Form_SM_CO  อมรรัตน์-ผ่อนผัน  23-12-2004_CA จารุพงษ์51 9" xfId="23909" xr:uid="{00000000-0005-0000-0000-00004D580000}"/>
    <cellStyle name="x_1ux_1ux_1ux_1ux_1Cŀ_1ux_1ux_1ux_1ux_1ux_1ux_1ux_1ux_1ux_1Cð_1ux_1ux_1ux_1ux_1ux_1ux_1ux_1ux_1ux_1C _1ux_1ux_1ux_1ux_Form_SM_CO  อมรรัตน์-ผ่อนผัน  23-12-2004_CA หจก.สุรินทร์เกิดกิจ" xfId="1940" xr:uid="{00000000-0005-0000-0000-00004E580000}"/>
    <cellStyle name="x_1ux_1ux_1ux_1ux_1Cŀ_1ux_1ux_1ux_1ux_1ux_1ux_1ux_1ux_1ux_1Cð_1ux_1ux_1ux_1ux_1ux_1ux_1ux_1ux_1ux_1C _1ux_1ux_1ux_1ux_Form_SM_CO  อมรรัตน์-ผ่อนผัน  23-12-2004_CA หจก.สุรินทร์เกิดกิจ 2" xfId="23910" xr:uid="{00000000-0005-0000-0000-00004F580000}"/>
    <cellStyle name="x_1ux_1ux_1ux_1ux_1Cŀ_1ux_1ux_1ux_1ux_1ux_1ux_1ux_1ux_1ux_1Cð_1ux_1ux_1ux_1ux_1ux_1ux_1ux_1ux_1ux_1C _1ux_1ux_1ux_1ux_Form_SM_CO  อมรรัตน์-ผ่อนผัน  23-12-2004_CA-บจ.จ.รุ่งโรจน์ปิโตรเลียม_ging" xfId="23911" xr:uid="{00000000-0005-0000-0000-000050580000}"/>
    <cellStyle name="x_1ux_1ux_1ux_1ux_1Cŀ_1ux_1ux_1ux_1ux_1ux_1ux_1ux_1ux_1ux_1Cð_1ux_1ux_1ux_1ux_1ux_1ux_1ux_1ux_1ux_1C _1ux_1ux_1ux_1ux_Form_SM_CO  อมรรัตน์-ผ่อนผัน  23-12-2004_CO" xfId="23912" xr:uid="{00000000-0005-0000-0000-000051580000}"/>
    <cellStyle name="x_1ux_1ux_1ux_1ux_1Cŀ_1ux_1ux_1ux_1ux_1ux_1ux_1ux_1ux_1ux_1Cð_1ux_1ux_1ux_1ux_1ux_1ux_1ux_1ux_1ux_1C _1ux_1ux_1ux_1ux_Form_SM_CO  อมรรัตน์-ผ่อนผัน  23-12-2004_Form_SM_CO นายอารักษ์ รุจิระศิริกุล 16-08-2005" xfId="23913" xr:uid="{00000000-0005-0000-0000-000052580000}"/>
    <cellStyle name="x_1ux_1ux_1ux_1ux_1Cŀ_1ux_1ux_1ux_1ux_1ux_1ux_1ux_1ux_1ux_1Cð_1ux_1ux_1ux_1ux_1ux_1ux_1ux_1ux_1ux_1C _1ux_1ux_1ux_1ux_Form_SM_CO  อมรรัตน์-ผ่อนผัน  23-12-2004_Form_SM_CO ปัญญารัตน์ 01-06-2005" xfId="23914" xr:uid="{00000000-0005-0000-0000-000053580000}"/>
    <cellStyle name="x_1ux_1ux_1ux_1ux_1Cŀ_1ux_1ux_1ux_1ux_1ux_1ux_1ux_1ux_1ux_1Cð_1ux_1ux_1ux_1ux_1ux_1ux_1ux_1ux_1ux_1C _1ux_1ux_1ux_1ux_Form_SM_CO  อมรรัตน์-ผ่อนผัน  23-12-2004_Form_SM_CO ปัญญารัตน์ 01-06-2005_CA 2_นายสุรินทร์  ผาติวยายาม" xfId="23915" xr:uid="{00000000-0005-0000-0000-000054580000}"/>
    <cellStyle name="x_1ux_1ux_1ux_1ux_1Cŀ_1ux_1ux_1ux_1ux_1ux_1ux_1ux_1ux_1ux_1Cð_1ux_1ux_1ux_1ux_1ux_1ux_1ux_1ux_1ux_1C _1ux_1ux_1ux_1ux_Form_SM_CO  อมรรัตน์-ผ่อนผัน  23-12-2004_Form_SM_CO ปัญญารัตน์ 01-06-2005_CA SMALLCAP-บจก.แกรนด์ โปรดักส์" xfId="23916" xr:uid="{00000000-0005-0000-0000-000055580000}"/>
    <cellStyle name="x_1ux_1ux_1ux_1ux_1Cŀ_1ux_1ux_1ux_1ux_1ux_1ux_1ux_1ux_1ux_1Cð_1ux_1ux_1ux_1ux_1ux_1ux_1ux_1ux_1ux_1C _1ux_1ux_1ux_1ux_Form_SM_CO  อมรรัตน์-ผ่อนผัน  23-12-2004_Form_SM_CO ปัญญารัตน์ 01-06-2005_CA-บจ.จ.รุ่งโรจน์ปิโตรเลียม_ging" xfId="23917" xr:uid="{00000000-0005-0000-0000-000056580000}"/>
    <cellStyle name="x_1ux_1ux_1ux_1ux_1Cŀ_1ux_1ux_1ux_1ux_1ux_1ux_1ux_1ux_1ux_1Cð_1ux_1ux_1ux_1ux_1ux_1ux_1ux_1ux_1ux_1C _1ux_1ux_1ux_1ux_Form_SM_CO  อมรรัตน์-ผ่อนผัน  23-12-2004_Form_SM_CO ปัญญารัตน์ 01-06-2005_Waive-บจ.จ.รุ่งโรจน์ปิโตรเลียม" xfId="23918" xr:uid="{00000000-0005-0000-0000-000057580000}"/>
    <cellStyle name="x_1ux_1ux_1ux_1ux_1Cŀ_1ux_1ux_1ux_1ux_1ux_1ux_1ux_1ux_1ux_1Cð_1ux_1ux_1ux_1ux_1ux_1ux_1ux_1ux_1ux_1C _1ux_1ux_1ux_1ux_Form_SM_CO  อมรรัตน์-ผ่อนผัน  23-12-2004_Form_SM_CO ปัญญารัตน์ 01-06-2005_นายอุทัย เกื้อทิพย์และนางพยวง  เกื้อทิพย์" xfId="23919" xr:uid="{00000000-0005-0000-0000-000058580000}"/>
    <cellStyle name="x_1ux_1ux_1ux_1ux_1Cŀ_1ux_1ux_1ux_1ux_1ux_1ux_1ux_1ux_1ux_1Cð_1ux_1ux_1ux_1ux_1ux_1ux_1ux_1ux_1ux_1C _1ux_1ux_1ux_1ux_Form_SM_CO  อมรรัตน์-ผ่อนผัน  23-12-2004_Form_SM_CO ปัญญารัตน์ 01-06-2005_บจก.IPD" xfId="23920" xr:uid="{00000000-0005-0000-0000-000059580000}"/>
    <cellStyle name="x_1ux_1ux_1ux_1ux_1Cŀ_1ux_1ux_1ux_1ux_1ux_1ux_1ux_1ux_1ux_1Cð_1ux_1ux_1ux_1ux_1ux_1ux_1ux_1ux_1ux_1C _1ux_1ux_1ux_1ux_Form_SM_CO  อมรรัตน์-ผ่อนผัน  23-12-2004_Form_SM_CO ปัญญารัตน์ 01-06-2005_หจก.ตุยงปิโตรเลียม_ปั๊มน้ำมัน" xfId="23921" xr:uid="{00000000-0005-0000-0000-00005A580000}"/>
    <cellStyle name="x_1ux_1ux_1ux_1ux_1Cŀ_1ux_1ux_1ux_1ux_1ux_1ux_1ux_1ux_1ux_1Cð_1ux_1ux_1ux_1ux_1ux_1ux_1ux_1ux_1ux_1C _1ux_1ux_1ux_1ux_Form_SM_CO  อมรรัตน์-ผ่อนผัน  23-12-2004_Form_SM_CO สุรวิช 17-06-2005" xfId="23922" xr:uid="{00000000-0005-0000-0000-00005B580000}"/>
    <cellStyle name="x_1ux_1ux_1ux_1ux_1Cŀ_1ux_1ux_1ux_1ux_1ux_1ux_1ux_1ux_1ux_1Cð_1ux_1ux_1ux_1ux_1ux_1ux_1ux_1ux_1ux_1C _1ux_1ux_1ux_1ux_Form_SM_CO  อมรรัตน์-ผ่อนผัน  23-12-2004_Form_SM_CO หจก.มะนังตายอปิโตรเลี่ยม 21-05-2005" xfId="23923" xr:uid="{00000000-0005-0000-0000-00005C580000}"/>
    <cellStyle name="x_1ux_1ux_1ux_1ux_1Cŀ_1ux_1ux_1ux_1ux_1ux_1ux_1ux_1ux_1ux_1Cð_1ux_1ux_1ux_1ux_1ux_1ux_1ux_1ux_1ux_1C _1ux_1ux_1ux_1ux_Form_SM_CO  อมรรัตน์-ผ่อนผัน  23-12-2004_Form_SM_CO หจก.อัศวอังกูร 23-06-2005" xfId="23924" xr:uid="{00000000-0005-0000-0000-00005D580000}"/>
    <cellStyle name="x_1ux_1ux_1ux_1ux_1Cŀ_1ux_1ux_1ux_1ux_1ux_1ux_1ux_1ux_1ux_1Cð_1ux_1ux_1ux_1ux_1ux_1ux_1ux_1ux_1ux_1C _1ux_1ux_1ux_1ux_Form_SM_CO  อมรรัตน์-ผ่อนผัน  23-12-2004_od  นายอาจิ้ว กังวิวัฒน์สกุล 24-05-2005" xfId="23925" xr:uid="{00000000-0005-0000-0000-00005E580000}"/>
    <cellStyle name="x_1ux_1ux_1ux_1ux_1Cŀ_1ux_1ux_1ux_1ux_1ux_1ux_1ux_1ux_1ux_1Cð_1ux_1ux_1ux_1ux_1ux_1ux_1ux_1ux_1ux_1C _1ux_1ux_1ux_1ux_Form_SM_CO  อมรรัตน์-ผ่อนผัน  23-12-2004_od  นายอาจิ้ว กังวิวัฒน์สกุล 24-05-2005_CA 2_นายสุรินทร์  ผาติวยายาม" xfId="23926" xr:uid="{00000000-0005-0000-0000-00005F580000}"/>
    <cellStyle name="x_1ux_1ux_1ux_1ux_1Cŀ_1ux_1ux_1ux_1ux_1ux_1ux_1ux_1ux_1ux_1Cð_1ux_1ux_1ux_1ux_1ux_1ux_1ux_1ux_1ux_1C _1ux_1ux_1ux_1ux_Form_SM_CO  อมรรัตน์-ผ่อนผัน  23-12-2004_od  นายอาจิ้ว กังวิวัฒน์สกุล 24-05-2005_CA SMALLCAP-บจก.แกรนด์ โปรดักส์" xfId="23927" xr:uid="{00000000-0005-0000-0000-000060580000}"/>
    <cellStyle name="x_1ux_1ux_1ux_1ux_1Cŀ_1ux_1ux_1ux_1ux_1ux_1ux_1ux_1ux_1ux_1Cð_1ux_1ux_1ux_1ux_1ux_1ux_1ux_1ux_1ux_1C _1ux_1ux_1ux_1ux_Form_SM_CO  อมรรัตน์-ผ่อนผัน  23-12-2004_od  นายอาจิ้ว กังวิวัฒน์สกุล 24-05-2005_CA-บจ.จ.รุ่งโรจน์ปิโตรเลียม_ging" xfId="23928" xr:uid="{00000000-0005-0000-0000-000061580000}"/>
    <cellStyle name="x_1ux_1ux_1ux_1ux_1Cŀ_1ux_1ux_1ux_1ux_1ux_1ux_1ux_1ux_1ux_1Cð_1ux_1ux_1ux_1ux_1ux_1ux_1ux_1ux_1ux_1C _1ux_1ux_1ux_1ux_Form_SM_CO  อมรรัตน์-ผ่อนผัน  23-12-2004_od  นายอาจิ้ว กังวิวัฒน์สกุล 24-05-2005_Waive-บจ.จ.รุ่งโรจน์ปิโตรเลียม" xfId="23929" xr:uid="{00000000-0005-0000-0000-000062580000}"/>
    <cellStyle name="x_1ux_1ux_1ux_1ux_1Cŀ_1ux_1ux_1ux_1ux_1ux_1ux_1ux_1ux_1ux_1Cð_1ux_1ux_1ux_1ux_1ux_1ux_1ux_1ux_1ux_1C _1ux_1ux_1ux_1ux_Form_SM_CO  อมรรัตน์-ผ่อนผัน  23-12-2004_od  นายอาจิ้ว กังวิวัฒน์สกุล 24-05-2005_นายอุทัย เกื้อทิพย์และนางพยวง  เกื้อทิพย์" xfId="23930" xr:uid="{00000000-0005-0000-0000-000063580000}"/>
    <cellStyle name="x_1ux_1ux_1ux_1ux_1Cŀ_1ux_1ux_1ux_1ux_1ux_1ux_1ux_1ux_1ux_1Cð_1ux_1ux_1ux_1ux_1ux_1ux_1ux_1ux_1ux_1C _1ux_1ux_1ux_1ux_Form_SM_CO  อมรรัตน์-ผ่อนผัน  23-12-2004_od  นายอาจิ้ว กังวิวัฒน์สกุล 24-05-2005_บจก.IPD" xfId="23931" xr:uid="{00000000-0005-0000-0000-000064580000}"/>
    <cellStyle name="x_1ux_1ux_1ux_1ux_1Cŀ_1ux_1ux_1ux_1ux_1ux_1ux_1ux_1ux_1ux_1Cð_1ux_1ux_1ux_1ux_1ux_1ux_1ux_1ux_1ux_1C _1ux_1ux_1ux_1ux_Form_SM_CO  อมรรัตน์-ผ่อนผัน  23-12-2004_od  นายอาจิ้ว กังวิวัฒน์สกุล 24-05-2005_หจก.ตุยงปิโตรเลียม_ปั๊มน้ำมัน" xfId="23932" xr:uid="{00000000-0005-0000-0000-000065580000}"/>
    <cellStyle name="x_1ux_1ux_1ux_1ux_1Cŀ_1ux_1ux_1ux_1ux_1ux_1ux_1ux_1ux_1ux_1Cð_1ux_1ux_1ux_1ux_1ux_1ux_1ux_1ux_1ux_1C _1ux_1ux_1ux_1ux_Form_SM_CO  อมรรัตน์-ผ่อนผัน  23-12-2004_Waive-บจ.จ.รุ่งโรจน์ปิโตรเลียม" xfId="23933" xr:uid="{00000000-0005-0000-0000-000066580000}"/>
    <cellStyle name="x_1ux_1ux_1ux_1ux_1Cŀ_1ux_1ux_1ux_1ux_1ux_1ux_1ux_1ux_1ux_1Cð_1ux_1ux_1ux_1ux_1ux_1ux_1ux_1ux_1ux_1C _1ux_1ux_1ux_1ux_Form_SM_CO  อมรรัตน์-ผ่อนผัน  23-12-2004_นายอุทัย เกื้อทิพย์และนางพยวง  เกื้อทิพย์" xfId="23934" xr:uid="{00000000-0005-0000-0000-000067580000}"/>
    <cellStyle name="x_1ux_1ux_1ux_1ux_1Cŀ_1ux_1ux_1ux_1ux_1ux_1ux_1ux_1ux_1ux_1Cð_1ux_1ux_1ux_1ux_1ux_1ux_1ux_1ux_1ux_1C _1ux_1ux_1ux_1ux_Form_SM_CO  อมรรัตน์-ผ่อนผัน  23-12-2004_บจก.IPD" xfId="23935" xr:uid="{00000000-0005-0000-0000-000068580000}"/>
    <cellStyle name="x_1ux_1ux_1ux_1ux_1Cŀ_1ux_1ux_1ux_1ux_1ux_1ux_1ux_1ux_1ux_1Cð_1ux_1ux_1ux_1ux_1ux_1ux_1ux_1ux_1ux_1C _1ux_1ux_1ux_1ux_Form_SM_CO  อมรรัตน์-ผ่อนผัน  23-12-2004_หจก.ตุยงปิโตรเลียม_ปั๊มน้ำมัน" xfId="23936" xr:uid="{00000000-0005-0000-0000-000069580000}"/>
    <cellStyle name="x_1ux_1ux_1ux_1ux_1Cŀ_1ux_1ux_1ux_1ux_1ux_1ux_1ux_1ux_1ux_1Cð_1ux_1ux_1ux_1ux_1ux_1ux_1ux_1ux_1ux_1C _1ux_1ux_1ux_1ux_Form_SM_CO ฉลาดเฟอร์นิเจอร์ 06-05-2005" xfId="23937" xr:uid="{00000000-0005-0000-0000-00006A580000}"/>
    <cellStyle name="x_1ux_1ux_1ux_1ux_1Cŀ_1ux_1ux_1ux_1ux_1ux_1ux_1ux_1ux_1ux_1Cð_1ux_1ux_1ux_1ux_1ux_1ux_1ux_1ux_1ux_1C _1ux_1ux_1ux_1ux_Form_SM_CO นายอารักษ์ รุจิระศิริกุล 16-08-2005" xfId="23938" xr:uid="{00000000-0005-0000-0000-00006B580000}"/>
    <cellStyle name="x_1ux_1ux_1ux_1ux_1Cŀ_1ux_1ux_1ux_1ux_1ux_1ux_1ux_1ux_1ux_1Cð_1ux_1ux_1ux_1ux_1ux_1ux_1ux_1ux_1ux_1C _1ux_1ux_1ux_1ux_Form_SM_CO หจก.มะนังตายอปิโตรเลี่ยม 21-05-2005" xfId="23939" xr:uid="{00000000-0005-0000-0000-00006C580000}"/>
    <cellStyle name="x_1ux_1ux_1ux_1ux_1Cŀ_1ux_1ux_1ux_1ux_1ux_1ux_1ux_1ux_1ux_1Cð_1ux_1ux_1ux_1ux_1ux_1ux_1ux_1ux_1ux_1C _1ux_1ux_1ux_1ux_Form_SM_CO หจก.มะนังตายอปิโตรเลี่ยม 21-05-2005_CA SMALL_MidCAP - นายอารักษ์ รุจิระศิริกุล 23-12-2005" xfId="23940" xr:uid="{00000000-0005-0000-0000-00006D580000}"/>
    <cellStyle name="x_1ux_1ux_1ux_1ux_1Cŀ_1ux_1ux_1ux_1ux_1ux_1ux_1ux_1ux_1ux_1Cð_1ux_1ux_1ux_1ux_1ux_1ux_1ux_1ux_1ux_1C _1ux_1ux_1ux_1ux_Form_SM_CO หจก.มะนังตายอปิโตรเลี่ยม 21-05-2005_CA SMALLCAP - บจ.ซันเทรด พาราวูด 07-12-2005" xfId="23941" xr:uid="{00000000-0005-0000-0000-00006E580000}"/>
    <cellStyle name="x_1ux_1ux_1ux_1ux_1Cŀ_1ux_1ux_1ux_1ux_1ux_1ux_1ux_1ux_1ux_1Cð_1ux_1ux_1ux_1ux_1ux_1ux_1ux_1ux_1ux_1C _1ux_1ux_1ux_1ux_Form_SM_CO หจก.มะนังตายอปิโตรเลี่ยม 21-05-2005_CA-บจ.จ.รุ่งโรจน์ปิโตรเลียม_ging" xfId="23942" xr:uid="{00000000-0005-0000-0000-00006F580000}"/>
    <cellStyle name="x_1ux_1ux_1ux_1ux_1Cŀ_1ux_1ux_1ux_1ux_1ux_1ux_1ux_1ux_1ux_1Cð_1ux_1ux_1ux_1ux_1ux_1ux_1ux_1ux_1ux_1C _1ux_1ux_1ux_1ux_Form_SM_CO หจก.มะนังตายอปิโตรเลี่ยม 21-05-2005_Waive-บจ.จ.รุ่งโรจน์ปิโตรเลียม" xfId="23943" xr:uid="{00000000-0005-0000-0000-000070580000}"/>
    <cellStyle name="x_1ux_1ux_1ux_1ux_1Cŀ_1ux_1ux_1ux_1ux_1ux_1ux_1ux_1ux_1ux_1Cð_1ux_1ux_1ux_1ux_1ux_1ux_1ux_1ux_1ux_1C _1ux_1ux_1ux_1ux_Form_SM_CO เอ็ม.ซี.เอ. 06-05-2005" xfId="23944" xr:uid="{00000000-0005-0000-0000-000071580000}"/>
    <cellStyle name="x_1ux_1ux_1ux_1ux_1Cŀ_1ux_1ux_1ux_1ux_1ux_1ux_1ux_1ux_1ux_1Cð_1ux_1ux_1ux_1ux_1ux_1ux_1ux_1ux_1ux_1C _1ux_1ux_1ux_1ux_Form_SM_CO เอ็ม.ซี.เอ. 06-05-2005_นายอุทัย เกื้อทิพย์และนางพยวง  เกื้อทิพย์" xfId="23945" xr:uid="{00000000-0005-0000-0000-000072580000}"/>
    <cellStyle name="x_1ux_1ux_1ux_1ux_1Cŀ_1ux_1ux_1ux_1ux_1ux_1ux_1ux_1ux_1ux_1Cð_1ux_1ux_1ux_1ux_1ux_1ux_1ux_1ux_1ux_1C _1ux_1ux_1ux_1ux_PART RO ศบธ.ตรัง" xfId="23946" xr:uid="{00000000-0005-0000-0000-000073580000}"/>
    <cellStyle name="x_1ux_1ux_1ux_1ux_1Cŀ_1ux_1ux_1ux_1ux_1ux_1ux_1ux_1ux_1ux_1Cð_1ux_1ux_1ux_1ux_1ux_1ux_1ux_1ux_1ux_1C _1ux_1ux_1ux_1ux_Q วัฒนาฯ 2011" xfId="23947" xr:uid="{00000000-0005-0000-0000-000074580000}"/>
    <cellStyle name="x_1ux_1ux_1ux_1ux_1Cŀ_1ux_1ux_1ux_1ux_1ux_1ux_1ux_1ux_1ux_1Cð_1ux_1ux_1ux_1ux_1ux_1ux_1ux_1ux_1ux_1C _1ux_1ux_1ux_1ux_RickGrade นางกิ่งกาญจน์" xfId="1941" xr:uid="{00000000-0005-0000-0000-000075580000}"/>
    <cellStyle name="x_1ux_1ux_1ux_1ux_1Cŀ_1ux_1ux_1ux_1ux_1ux_1ux_1ux_1ux_1ux_1Cð_1ux_1ux_1ux_1ux_1ux_1ux_1ux_1ux_1ux_1C _1ux_1ux_1ux_1ux_RickGrade นางสาวลัดดา" xfId="1942" xr:uid="{00000000-0005-0000-0000-000076580000}"/>
    <cellStyle name="x_1ux_1ux_1ux_1ux_1Cŀ_1ux_1ux_1ux_1ux_1ux_1ux_1ux_1ux_1ux_1Cð_1ux_1ux_1ux_1ux_1ux_1ux_1ux_1ux_1ux_1C _1ux_1ux_1ux_1ux_SE - L (ทั่วไป) นายยุทธ และ นางรพีพรรณ พัฒโณ  23-01-2006" xfId="23948" xr:uid="{00000000-0005-0000-0000-000077580000}"/>
    <cellStyle name="x_1ux_1ux_1ux_1ux_1Cŀ_1ux_1ux_1ux_1ux_1ux_1ux_1ux_1ux_1ux_1Cð_1ux_1ux_1ux_1ux_1ux_1ux_1ux_1ux_1ux_1C _1ux_1ux_1ux_1ux_Seft_จสอ.อุทัย พรหมรัตน์และพวก" xfId="23949" xr:uid="{00000000-0005-0000-0000-000078580000}"/>
    <cellStyle name="x_1ux_1ux_1ux_1ux_1Cŀ_1ux_1ux_1ux_1ux_1ux_1ux_1ux_1ux_1ux_1Cð_1ux_1ux_1ux_1ux_1ux_1ux_1ux_1ux_1ux_1C _1ux_1ux_1ux_1ux_Self Employ_ประพันธ์" xfId="16645" xr:uid="{00000000-0005-0000-0000-000079580000}"/>
    <cellStyle name="x_1ux_1ux_1ux_1ux_1Cŀ_1ux_1ux_1ux_1ux_1ux_1ux_1ux_1ux_1ux_1Cð_1ux_1ux_1ux_1ux_1ux_1ux_1ux_1ux_1ux_1C _1ux_1ux_1ux_1ux_Self Employ_วิทยา" xfId="16646" xr:uid="{00000000-0005-0000-0000-00007A580000}"/>
    <cellStyle name="x_1ux_1ux_1ux_1ux_1Cŀ_1ux_1ux_1ux_1ux_1ux_1ux_1ux_1ux_1ux_1Cð_1ux_1ux_1ux_1ux_1ux_1ux_1ux_1ux_1ux_1C _1ux_1ux_1ux_1ux_Self Employ_สุลัย" xfId="16647" xr:uid="{00000000-0005-0000-0000-00007B580000}"/>
    <cellStyle name="x_1ux_1ux_1ux_1ux_1Cŀ_1ux_1ux_1ux_1ux_1ux_1ux_1ux_1ux_1ux_1Cð_1ux_1ux_1ux_1ux_1ux_1ux_1ux_1ux_1ux_1C _1ux_1ux_1ux_1ux_Self Employ_อภิชัย" xfId="16648" xr:uid="{00000000-0005-0000-0000-00007C580000}"/>
    <cellStyle name="x_1ux_1ux_1ux_1ux_1Cŀ_1ux_1ux_1ux_1ux_1ux_1ux_1ux_1ux_1ux_1Cð_1ux_1ux_1ux_1ux_1ux_1ux_1ux_1ux_1ux_1C _1ux_1ux_1ux_1ux_Self Employ_อภิชัย.xls แผนภูมิ 1" xfId="16649" xr:uid="{00000000-0005-0000-0000-00007D580000}"/>
    <cellStyle name="x_1ux_1ux_1ux_1ux_1Cŀ_1ux_1ux_1ux_1ux_1ux_1ux_1ux_1ux_1ux_1Cð_1ux_1ux_1ux_1ux_1ux_1ux_1ux_1ux_1ux_1C _1ux_1ux_1ux_1ux_Self_ลัดดา_ขายของเด็กเล่น_วังบูรพา" xfId="1943" xr:uid="{00000000-0005-0000-0000-00007E580000}"/>
    <cellStyle name="x_1ux_1ux_1ux_1ux_1Cŀ_1ux_1ux_1ux_1ux_1ux_1ux_1ux_1ux_1ux_1Cð_1ux_1ux_1ux_1ux_1ux_1ux_1ux_1ux_1ux_1C _1ux_1ux_1ux_1ux_Self_ลัดดา_ขายของเด็กเล่น_วังบูรพา.xls แผนภูมิ 1" xfId="1944" xr:uid="{00000000-0005-0000-0000-00007F580000}"/>
    <cellStyle name="x_1ux_1ux_1ux_1ux_1Cŀ_1ux_1ux_1ux_1ux_1ux_1ux_1ux_1ux_1ux_1Cð_1ux_1ux_1ux_1ux_1ux_1ux_1ux_1ux_1ux_1C _1ux_1ux_1ux_1ux_SME_ทิพย์_หอพักให้เช่า_สะพานใหม่ดอนเมือง" xfId="1945" xr:uid="{00000000-0005-0000-0000-000080580000}"/>
    <cellStyle name="x_1ux_1ux_1ux_1ux_1Cŀ_1ux_1ux_1ux_1ux_1ux_1ux_1ux_1ux_1ux_1Cð_1ux_1ux_1ux_1ux_1ux_1ux_1ux_1ux_1ux_1C _1ux_1ux_1ux_1ux_SME_บจ.เจ้าคุณ พาสท์แอนด์เซอร์วิส_ซ่อมรถยกง_หัวตะเข้ลาดกระบัง" xfId="1946" xr:uid="{00000000-0005-0000-0000-000081580000}"/>
    <cellStyle name="x_1ux_1ux_1ux_1ux_1Cŀ_1ux_1ux_1ux_1ux_1ux_1ux_1ux_1ux_1ux_1Cð_1ux_1ux_1ux_1ux_1ux_1ux_1ux_1ux_1ux_1C _1ux_1ux_1ux_1ux_SME_บจ.เชิงชัย_รับเหมาก่อสร้าง__แจ้งวัฒนะ" xfId="1947" xr:uid="{00000000-0005-0000-0000-000082580000}"/>
    <cellStyle name="x_1ux_1ux_1ux_1ux_1Cŀ_1ux_1ux_1ux_1ux_1ux_1ux_1ux_1ux_1ux_1Cð_1ux_1ux_1ux_1ux_1ux_1ux_1ux_1ux_1ux_1C _1ux_1ux_1ux_1ux_SME_บจ.ดานิลี่ ฟาร์ อีสต์_ผลิตโครงสร้างโลหะ_สะพานควาย" xfId="1948" xr:uid="{00000000-0005-0000-0000-000083580000}"/>
    <cellStyle name="x_1ux_1ux_1ux_1ux_1Cŀ_1ux_1ux_1ux_1ux_1ux_1ux_1ux_1ux_1ux_1Cð_1ux_1ux_1ux_1ux_1ux_1ux_1ux_1ux_1ux_1C _1ux_1ux_1ux_1ux_SME_บจ.บีทามส์ โซลูชั่น_ออกแบบติดตั้งระบบบำรุงรักษา_ย่อยคลองตัน" xfId="1949" xr:uid="{00000000-0005-0000-0000-000084580000}"/>
    <cellStyle name="x_1ux_1ux_1ux_1ux_1Cŀ_1ux_1ux_1ux_1ux_1ux_1ux_1ux_1ux_1ux_1Cð_1ux_1ux_1ux_1ux_1ux_1ux_1ux_1ux_1ux_1C _1ux_1ux_1ux_1ux_SME_บจ.รักษ์วิศวกรรม_รับจ้างวางระบบ_สี่แยกอ่อนนุช" xfId="1950" xr:uid="{00000000-0005-0000-0000-000085580000}"/>
    <cellStyle name="x_1ux_1ux_1ux_1ux_1Cŀ_1ux_1ux_1ux_1ux_1ux_1ux_1ux_1ux_1ux_1Cð_1ux_1ux_1ux_1ux_1ux_1ux_1ux_1ux_1ux_1C _1ux_1ux_1ux_1ux_SME_บจ.ส.วารินบริการ_ปั๊มน้ำมัน_ธรรมศาสตร์รังสิต" xfId="1951" xr:uid="{00000000-0005-0000-0000-000086580000}"/>
    <cellStyle name="x_1ux_1ux_1ux_1ux_1Cŀ_1ux_1ux_1ux_1ux_1ux_1ux_1ux_1ux_1ux_1Cð_1ux_1ux_1ux_1ux_1ux_1ux_1ux_1ux_1ux_1C _1ux_1ux_1ux_1ux_SME_หจก.สหะภัณฑ์ทรงพล_จำหน่ายรถอีซูซุ_กาญจนบุรี" xfId="1952" xr:uid="{00000000-0005-0000-0000-000087580000}"/>
    <cellStyle name="x_1ux_1ux_1ux_1ux_1Cŀ_1ux_1ux_1ux_1ux_1ux_1ux_1ux_1ux_1ux_1Cð_1ux_1ux_1ux_1ux_1ux_1ux_1ux_1ux_1ux_1C _1ux_1ux_1ux_1ux_SME_หจก.สุพรรณหงษ์_ผลิตพลาสติก_ปากเกร็ด" xfId="1953" xr:uid="{00000000-0005-0000-0000-000088580000}"/>
    <cellStyle name="x_1ux_1ux_1ux_1ux_1Cŀ_1ux_1ux_1ux_1ux_1ux_1ux_1ux_1ux_1ux_1Cð_1ux_1ux_1ux_1ux_1ux_1ux_1ux_1ux_1ux_1C _1ux_1ux_1ux_1ux_TDR CAMC V.I.International 7-4-255244(ต.ย.)" xfId="23950" xr:uid="{00000000-0005-0000-0000-000089580000}"/>
    <cellStyle name="x_1ux_1ux_1ux_1ux_1Cŀ_1ux_1ux_1ux_1ux_1ux_1ux_1ux_1ux_1ux_1Cð_1ux_1ux_1ux_1ux_1ux_1ux_1ux_1ux_1ux_1C _1ux_1ux_1ux_1ux_TDR CAMC เพทาย 2009" xfId="23951" xr:uid="{00000000-0005-0000-0000-00008A580000}"/>
    <cellStyle name="x_1ux_1ux_1ux_1ux_1Cŀ_1ux_1ux_1ux_1ux_1ux_1ux_1ux_1ux_1ux_1Cð_1ux_1ux_1ux_1ux_1ux_1ux_1ux_1ux_1ux_1C _1ux_1ux_1ux_1ux_TDR09072552" xfId="23952" xr:uid="{00000000-0005-0000-0000-00008B580000}"/>
    <cellStyle name="x_1ux_1ux_1ux_1ux_1Cŀ_1ux_1ux_1ux_1ux_1ux_1ux_1ux_1ux_1ux_1Cð_1ux_1ux_1ux_1ux_1ux_1ux_1ux_1ux_1ux_1C _1ux_1ux_1ux_1ux_Waive-บจ.จ.รุ่งโรจน์ปิโตรเลียม" xfId="23953" xr:uid="{00000000-0005-0000-0000-00008C580000}"/>
    <cellStyle name="x_1ux_1ux_1ux_1ux_1Cŀ_1ux_1ux_1ux_1ux_1ux_1ux_1ux_1ux_1ux_1Cð_1ux_1ux_1ux_1ux_1ux_1ux_1ux_1ux_1ux_1C _1ux_1ux_1ux_1ux_กลุ่ม วาย บี อาร์เค-ธ.ค.51" xfId="23954" xr:uid="{00000000-0005-0000-0000-00008D580000}"/>
    <cellStyle name="x_1ux_1ux_1ux_1ux_1Cŀ_1ux_1ux_1ux_1ux_1ux_1ux_1ux_1ux_1ux_1Cð_1ux_1ux_1ux_1ux_1ux_1ux_1ux_1ux_1ux_1C _1ux_1ux_1ux_1ux_ญานิศา" xfId="23955" xr:uid="{00000000-0005-0000-0000-00008E580000}"/>
    <cellStyle name="x_1ux_1ux_1ux_1ux_1Cŀ_1ux_1ux_1ux_1ux_1ux_1ux_1ux_1ux_1ux_1Cð_1ux_1ux_1ux_1ux_1ux_1ux_1ux_1ux_1ux_1C _1ux_1ux_1ux_1ux_ดุลธัช อน." xfId="23956" xr:uid="{00000000-0005-0000-0000-00008F580000}"/>
    <cellStyle name="x_1ux_1ux_1ux_1ux_1Cŀ_1ux_1ux_1ux_1ux_1ux_1ux_1ux_1ux_1ux_1Cð_1ux_1ux_1ux_1ux_1ux_1ux_1ux_1ux_1ux_1C _1ux_1ux_1ux_1ux_ทบทวนTDR CAMC V.I.International 7-4-52" xfId="23957" xr:uid="{00000000-0005-0000-0000-000090580000}"/>
    <cellStyle name="x_1ux_1ux_1ux_1ux_1Cŀ_1ux_1ux_1ux_1ux_1ux_1ux_1ux_1ux_1ux_1Cð_1ux_1ux_1ux_1ux_1ux_1ux_1ux_1ux_1ux_1C _1ux_1ux_1ux_1ux_ธัญนคร" xfId="1954" xr:uid="{00000000-0005-0000-0000-000091580000}"/>
    <cellStyle name="x_1ux_1ux_1ux_1ux_1Cŀ_1ux_1ux_1ux_1ux_1ux_1ux_1ux_1ux_1ux_1Cð_1ux_1ux_1ux_1ux_1ux_1ux_1ux_1ux_1ux_1C _1ux_1ux_1ux_1ux_ธัญนคร 2" xfId="23958" xr:uid="{00000000-0005-0000-0000-000092580000}"/>
    <cellStyle name="x_1ux_1ux_1ux_1ux_1Cŀ_1ux_1ux_1ux_1ux_1ux_1ux_1ux_1ux_1ux_1Cð_1ux_1ux_1ux_1ux_1ux_1ux_1ux_1ux_1ux_1C _1ux_1ux_1ux_1ux_ธัญนคร31" xfId="1955" xr:uid="{00000000-0005-0000-0000-000093580000}"/>
    <cellStyle name="x_1ux_1ux_1ux_1ux_1Cŀ_1ux_1ux_1ux_1ux_1ux_1ux_1ux_1ux_1ux_1Cð_1ux_1ux_1ux_1ux_1ux_1ux_1ux_1ux_1ux_1C _1ux_1ux_1ux_1ux_ธัญนคร31 2" xfId="23959" xr:uid="{00000000-0005-0000-0000-000094580000}"/>
    <cellStyle name="x_1ux_1ux_1ux_1ux_1Cŀ_1ux_1ux_1ux_1ux_1ux_1ux_1ux_1ux_1ux_1Cð_1ux_1ux_1ux_1ux_1ux_1ux_1ux_1ux_1ux_1C _1ux_1ux_1ux_1ux_นางวันดี  ภู่ไพจิตร์กุลและนายสมยศ ภู่ไพจิตร์กุล" xfId="23960" xr:uid="{00000000-0005-0000-0000-000095580000}"/>
    <cellStyle name="x_1ux_1ux_1ux_1ux_1Cŀ_1ux_1ux_1ux_1ux_1ux_1ux_1ux_1ux_1ux_1Cð_1ux_1ux_1ux_1ux_1ux_1ux_1ux_1ux_1ux_1C _1ux_1ux_1ux_1ux_นายพานิช  แซ่ลิ้ม  Part RO." xfId="23961" xr:uid="{00000000-0005-0000-0000-000096580000}"/>
    <cellStyle name="x_1ux_1ux_1ux_1ux_1Cŀ_1ux_1ux_1ux_1ux_1ux_1ux_1ux_1ux_1ux_1Cð_1ux_1ux_1ux_1ux_1ux_1ux_1ux_1ux_1ux_1C _1ux_1ux_1ux_1ux_นายภูริพงศ์  รงศิริกุล" xfId="16650" xr:uid="{00000000-0005-0000-0000-000097580000}"/>
    <cellStyle name="x_1ux_1ux_1ux_1ux_1Cŀ_1ux_1ux_1ux_1ux_1ux_1ux_1ux_1ux_1ux_1Cð_1ux_1ux_1ux_1ux_1ux_1ux_1ux_1ux_1ux_1C _1ux_1ux_1ux_1ux_นายสมบัติ หมีนุ้ย วงเงิน 15 ล้านบาท Part RO สค.50" xfId="23962" xr:uid="{00000000-0005-0000-0000-000098580000}"/>
    <cellStyle name="x_1ux_1ux_1ux_1ux_1Cŀ_1ux_1ux_1ux_1ux_1ux_1ux_1ux_1ux_1ux_1Cð_1ux_1ux_1ux_1ux_1ux_1ux_1ux_1ux_1ux_1C _1ux_1ux_1ux_1ux_นายอุทัย เกื้อทิพย์และนางพยวง  เกื้อทิพย์" xfId="23963" xr:uid="{00000000-0005-0000-0000-000099580000}"/>
    <cellStyle name="x_1ux_1ux_1ux_1ux_1Cŀ_1ux_1ux_1ux_1ux_1ux_1ux_1ux_1ux_1ux_1Cð_1ux_1ux_1ux_1ux_1ux_1ux_1ux_1ux_1ux_1C _1ux_1ux_1ux_1ux_แนบพะงัน 3" xfId="23964" xr:uid="{00000000-0005-0000-0000-00009A580000}"/>
    <cellStyle name="x_1ux_1ux_1ux_1ux_1Cŀ_1ux_1ux_1ux_1ux_1ux_1ux_1ux_1ux_1ux_1Cð_1ux_1ux_1ux_1ux_1ux_1ux_1ux_1ux_1ux_1C _1ux_1ux_1ux_1ux_บจก.IPD" xfId="23965" xr:uid="{00000000-0005-0000-0000-00009B580000}"/>
    <cellStyle name="x_1ux_1ux_1ux_1ux_1Cŀ_1ux_1ux_1ux_1ux_1ux_1ux_1ux_1ux_1ux_1Cð_1ux_1ux_1ux_1ux_1ux_1ux_1ux_1ux_1ux_1C _1ux_1ux_1ux_1ux_บจก.ลำพูนไชย" xfId="16651" xr:uid="{00000000-0005-0000-0000-00009C580000}"/>
    <cellStyle name="x_1ux_1ux_1ux_1ux_1Cŀ_1ux_1ux_1ux_1ux_1ux_1ux_1ux_1ux_1ux_1Cð_1ux_1ux_1ux_1ux_1ux_1ux_1ux_1ux_1ux_1C _1ux_1ux_1ux_1ux_แบบฟอร์มsmall_cap(ก่อสร้าง)" xfId="1956" xr:uid="{00000000-0005-0000-0000-00009D580000}"/>
    <cellStyle name="x_1ux_1ux_1ux_1ux_1Cŀ_1ux_1ux_1ux_1ux_1ux_1ux_1ux_1ux_1ux_1Cð_1ux_1ux_1ux_1ux_1ux_1ux_1ux_1ux_1ux_1C _1ux_1ux_1ux_1ux_แบบฟอร์มsmall_cap(ก่อสร้าง) 2" xfId="23966" xr:uid="{00000000-0005-0000-0000-00009E580000}"/>
    <cellStyle name="x_1ux_1ux_1ux_1ux_1Cŀ_1ux_1ux_1ux_1ux_1ux_1ux_1ux_1ux_1ux_1Cð_1ux_1ux_1ux_1ux_1ux_1ux_1ux_1ux_1ux_1C _1ux_1ux_1ux_1ux_เปลี่ยนแปลง - บจ.เอ็กเซลล์ฯ" xfId="16652" xr:uid="{00000000-0005-0000-0000-00009F580000}"/>
    <cellStyle name="x_1ux_1ux_1ux_1ux_1Cŀ_1ux_1ux_1ux_1ux_1ux_1ux_1ux_1ux_1ux_1Cð_1ux_1ux_1ux_1ux_1ux_1ux_1ux_1ux_1ux_1C _1ux_1ux_1ux_1ux_เปลี่ยนแปลง-เอสซีแอลฯ" xfId="16653" xr:uid="{00000000-0005-0000-0000-0000A0580000}"/>
    <cellStyle name="x_1ux_1ux_1ux_1ux_1Cŀ_1ux_1ux_1ux_1ux_1ux_1ux_1ux_1ux_1ux_1Cð_1ux_1ux_1ux_1ux_1ux_1ux_1ux_1ux_1ux_1C _1ux_1ux_1ux_1ux_มาดูซิA1-A3" xfId="16654" xr:uid="{00000000-0005-0000-0000-0000A1580000}"/>
    <cellStyle name="x_1ux_1ux_1ux_1ux_1Cŀ_1ux_1ux_1ux_1ux_1ux_1ux_1ux_1ux_1ux_1Cð_1ux_1ux_1ux_1ux_1ux_1ux_1ux_1ux_1ux_1C _1ux_1ux_1ux_1ux_วิเชียรไดนามิค3" xfId="16655" xr:uid="{00000000-0005-0000-0000-0000A2580000}"/>
    <cellStyle name="x_1ux_1ux_1ux_1ux_1Cŀ_1ux_1ux_1ux_1ux_1ux_1ux_1ux_1ux_1ux_1Cð_1ux_1ux_1ux_1ux_1ux_1ux_1ux_1ux_1ux_1C _1ux_1ux_1ux_1ux_วุฒิภัณฑ์-บางแค(ร้บรองเครดิต)" xfId="23967" xr:uid="{00000000-0005-0000-0000-0000A3580000}"/>
    <cellStyle name="x_1ux_1ux_1ux_1ux_1Cŀ_1ux_1ux_1ux_1ux_1ux_1ux_1ux_1ux_1ux_1Cð_1ux_1ux_1ux_1ux_1ux_1ux_1ux_1ux_1ux_1C _1ux_1ux_1ux_1ux_หจก.ก.เสรียะลา_ปั๊มน้ำมัน" xfId="23968" xr:uid="{00000000-0005-0000-0000-0000A4580000}"/>
    <cellStyle name="x_1ux_1ux_1ux_1ux_1Cŀ_1ux_1ux_1ux_1ux_1ux_1ux_1ux_1ux_1ux_1Cð_1ux_1ux_1ux_1ux_1ux_1ux_1ux_1ux_1ux_1C _1ux_1ux_1ux_1ux_หจก.ยะลา ซี เอส เอ็นจิเนียริ่ง_รับเหมาก่อสร้าง" xfId="23969" xr:uid="{00000000-0005-0000-0000-0000A5580000}"/>
    <cellStyle name="x_1ux_1ux_1ux_1ux_1Cŀ_1ux_1ux_1ux_1ux_1ux_1ux_1ux_1ux_1ux_1Cð_1ux_1ux_1ux_1ux_1ux_1ux_1ux_1ux_1ux_1C _1ux_1ux_1ux_1ux_หจก.ระโนดการไฟฟ้า_จำหน่ายและติดตั้งอุปกรณ์ไฟฟ้า" xfId="23970" xr:uid="{00000000-0005-0000-0000-0000A6580000}"/>
    <cellStyle name="x_1ux_1ux_1ux_1ux_1Cŀ_1ux_1ux_1ux_1ux_1ux_1ux_1ux_1ux_1ux_1Cð_1ux_1ux_1ux_1ux_1ux_1ux_1ux_1ux_1ux_1C _1ux_1ux_1ux_1ux_อส6" xfId="1957" xr:uid="{00000000-0005-0000-0000-0000A7580000}"/>
    <cellStyle name="x_1ux_1ux_1ux_1ux_1Cŀ_1ux_1ux_1ux_1ux_1ux_1ux_1ux_1ux_1ux_1Cð_1ux_1ux_1ux_1ux_1ux_1ux_1ux_1ux_1ux_1C _1ux_1ux_1ux_1ux_เอกสารแนบกิจการในกลุ่มอีซูซุระนอง" xfId="23971" xr:uid="{00000000-0005-0000-0000-0000A8580000}"/>
    <cellStyle name="XLS'|_x0005_t" xfId="23972" xr:uid="{00000000-0005-0000-0000-0000A9580000}"/>
    <cellStyle name="Year" xfId="1958" xr:uid="{00000000-0005-0000-0000-0000AA580000}"/>
    <cellStyle name="Year 2" xfId="23973" xr:uid="{00000000-0005-0000-0000-0000AB580000}"/>
    <cellStyle name="yrian Lt" xfId="1959" xr:uid="{00000000-0005-0000-0000-0000AC580000}"/>
    <cellStyle name="þ_x001d_ð'&amp;Oy?Hy9_x0008__x000f__x0007_æ_x0007__x0007__x0001__x0001_" xfId="23635" xr:uid="{00000000-0005-0000-0000-00007A560000}"/>
    <cellStyle name="Обычный_Attachment B" xfId="10608" xr:uid="{00000000-0005-0000-0000-0000AD580000}"/>
    <cellStyle name="Финансовый_Лист1" xfId="10609" xr:uid="{00000000-0005-0000-0000-0000AE580000}"/>
    <cellStyle name="การคำนวณ" xfId="1960" xr:uid="{00000000-0005-0000-0000-0000AF580000}"/>
    <cellStyle name="การคำนวณ 1" xfId="23974" xr:uid="{00000000-0005-0000-0000-0000B0580000}"/>
    <cellStyle name="การคำนวณ 1 2" xfId="23975" xr:uid="{00000000-0005-0000-0000-0000B1580000}"/>
    <cellStyle name="การคำนวณ 10" xfId="16656" xr:uid="{00000000-0005-0000-0000-0000B2580000}"/>
    <cellStyle name="การคำนวณ 10 2" xfId="16657" xr:uid="{00000000-0005-0000-0000-0000B3580000}"/>
    <cellStyle name="การคำนวณ 10 2 2" xfId="23976" xr:uid="{00000000-0005-0000-0000-0000B4580000}"/>
    <cellStyle name="การคำนวณ 10 2 3" xfId="23977" xr:uid="{00000000-0005-0000-0000-0000B5580000}"/>
    <cellStyle name="การคำนวณ 10 3" xfId="16658" xr:uid="{00000000-0005-0000-0000-0000B6580000}"/>
    <cellStyle name="การคำนวณ 10 3 2" xfId="23978" xr:uid="{00000000-0005-0000-0000-0000B7580000}"/>
    <cellStyle name="การคำนวณ 10 3 3" xfId="23979" xr:uid="{00000000-0005-0000-0000-0000B8580000}"/>
    <cellStyle name="การคำนวณ 10 4" xfId="16659" xr:uid="{00000000-0005-0000-0000-0000B9580000}"/>
    <cellStyle name="การคำนวณ 10 5" xfId="16660" xr:uid="{00000000-0005-0000-0000-0000BA580000}"/>
    <cellStyle name="การคำนวณ 10 6" xfId="23980" xr:uid="{00000000-0005-0000-0000-0000BB580000}"/>
    <cellStyle name="การคำนวณ 11" xfId="16661" xr:uid="{00000000-0005-0000-0000-0000BC580000}"/>
    <cellStyle name="การคำนวณ 11 2" xfId="16662" xr:uid="{00000000-0005-0000-0000-0000BD580000}"/>
    <cellStyle name="การคำนวณ 11 2 2" xfId="23981" xr:uid="{00000000-0005-0000-0000-0000BE580000}"/>
    <cellStyle name="การคำนวณ 11 2 3" xfId="23982" xr:uid="{00000000-0005-0000-0000-0000BF580000}"/>
    <cellStyle name="การคำนวณ 11 3" xfId="16663" xr:uid="{00000000-0005-0000-0000-0000C0580000}"/>
    <cellStyle name="การคำนวณ 11 3 2" xfId="23983" xr:uid="{00000000-0005-0000-0000-0000C1580000}"/>
    <cellStyle name="การคำนวณ 11 3 3" xfId="23984" xr:uid="{00000000-0005-0000-0000-0000C2580000}"/>
    <cellStyle name="การคำนวณ 11 4" xfId="16664" xr:uid="{00000000-0005-0000-0000-0000C3580000}"/>
    <cellStyle name="การคำนวณ 11 5" xfId="16665" xr:uid="{00000000-0005-0000-0000-0000C4580000}"/>
    <cellStyle name="การคำนวณ 11 6" xfId="23985" xr:uid="{00000000-0005-0000-0000-0000C5580000}"/>
    <cellStyle name="การคำนวณ 12" xfId="16666" xr:uid="{00000000-0005-0000-0000-0000C6580000}"/>
    <cellStyle name="การคำนวณ 12 2" xfId="16667" xr:uid="{00000000-0005-0000-0000-0000C7580000}"/>
    <cellStyle name="การคำนวณ 12 3" xfId="16668" xr:uid="{00000000-0005-0000-0000-0000C8580000}"/>
    <cellStyle name="การคำนวณ 12 4" xfId="16669" xr:uid="{00000000-0005-0000-0000-0000C9580000}"/>
    <cellStyle name="การคำนวณ 12 5" xfId="16670" xr:uid="{00000000-0005-0000-0000-0000CA580000}"/>
    <cellStyle name="การคำนวณ 13" xfId="16671" xr:uid="{00000000-0005-0000-0000-0000CB580000}"/>
    <cellStyle name="การคำนวณ 13 2" xfId="23986" xr:uid="{00000000-0005-0000-0000-0000CC580000}"/>
    <cellStyle name="การคำนวณ 13 3" xfId="23987" xr:uid="{00000000-0005-0000-0000-0000CD580000}"/>
    <cellStyle name="การคำนวณ 14" xfId="16672" xr:uid="{00000000-0005-0000-0000-0000CE580000}"/>
    <cellStyle name="การคำนวณ 15" xfId="16673" xr:uid="{00000000-0005-0000-0000-0000CF580000}"/>
    <cellStyle name="การคำนวณ 16" xfId="23988" xr:uid="{00000000-0005-0000-0000-0000D0580000}"/>
    <cellStyle name="การคำนวณ 2" xfId="1961" xr:uid="{00000000-0005-0000-0000-0000D1580000}"/>
    <cellStyle name="การคำนวณ 2 10" xfId="16674" xr:uid="{00000000-0005-0000-0000-0000D2580000}"/>
    <cellStyle name="การคำนวณ 2 10 2" xfId="23989" xr:uid="{00000000-0005-0000-0000-0000D3580000}"/>
    <cellStyle name="การคำนวณ 2 10 3" xfId="23990" xr:uid="{00000000-0005-0000-0000-0000D4580000}"/>
    <cellStyle name="การคำนวณ 2 11" xfId="16675" xr:uid="{00000000-0005-0000-0000-0000D5580000}"/>
    <cellStyle name="การคำนวณ 2 12" xfId="16676" xr:uid="{00000000-0005-0000-0000-0000D6580000}"/>
    <cellStyle name="การคำนวณ 2 13" xfId="23991" xr:uid="{00000000-0005-0000-0000-0000D7580000}"/>
    <cellStyle name="การคำนวณ 2 2" xfId="16677" xr:uid="{00000000-0005-0000-0000-0000D8580000}"/>
    <cellStyle name="การคำนวณ 2 2 10" xfId="16678" xr:uid="{00000000-0005-0000-0000-0000D9580000}"/>
    <cellStyle name="การคำนวณ 2 2 11" xfId="23992" xr:uid="{00000000-0005-0000-0000-0000DA580000}"/>
    <cellStyle name="การคำนวณ 2 2 2" xfId="16679" xr:uid="{00000000-0005-0000-0000-0000DB580000}"/>
    <cellStyle name="การคำนวณ 2 2 2 2" xfId="23993" xr:uid="{00000000-0005-0000-0000-0000DC580000}"/>
    <cellStyle name="การคำนวณ 2 2 2 3" xfId="23994" xr:uid="{00000000-0005-0000-0000-0000DD580000}"/>
    <cellStyle name="การคำนวณ 2 2 2 4" xfId="23995" xr:uid="{00000000-0005-0000-0000-0000DE580000}"/>
    <cellStyle name="การคำนวณ 2 2 3" xfId="16680" xr:uid="{00000000-0005-0000-0000-0000DF580000}"/>
    <cellStyle name="การคำนวณ 2 2 3 2" xfId="23996" xr:uid="{00000000-0005-0000-0000-0000E0580000}"/>
    <cellStyle name="การคำนวณ 2 2 3 3" xfId="23997" xr:uid="{00000000-0005-0000-0000-0000E1580000}"/>
    <cellStyle name="การคำนวณ 2 2 3 4" xfId="23998" xr:uid="{00000000-0005-0000-0000-0000E2580000}"/>
    <cellStyle name="การคำนวณ 2 2 4" xfId="16681" xr:uid="{00000000-0005-0000-0000-0000E3580000}"/>
    <cellStyle name="การคำนวณ 2 2 4 2" xfId="23999" xr:uid="{00000000-0005-0000-0000-0000E4580000}"/>
    <cellStyle name="การคำนวณ 2 2 4 3" xfId="24000" xr:uid="{00000000-0005-0000-0000-0000E5580000}"/>
    <cellStyle name="การคำนวณ 2 2 4 4" xfId="24001" xr:uid="{00000000-0005-0000-0000-0000E6580000}"/>
    <cellStyle name="การคำนวณ 2 2 5" xfId="16682" xr:uid="{00000000-0005-0000-0000-0000E7580000}"/>
    <cellStyle name="การคำนวณ 2 2 5 2" xfId="24002" xr:uid="{00000000-0005-0000-0000-0000E8580000}"/>
    <cellStyle name="การคำนวณ 2 2 5 3" xfId="24003" xr:uid="{00000000-0005-0000-0000-0000E9580000}"/>
    <cellStyle name="การคำนวณ 2 2 5 4" xfId="24004" xr:uid="{00000000-0005-0000-0000-0000EA580000}"/>
    <cellStyle name="การคำนวณ 2 2 6" xfId="16683" xr:uid="{00000000-0005-0000-0000-0000EB580000}"/>
    <cellStyle name="การคำนวณ 2 2 6 2" xfId="24005" xr:uid="{00000000-0005-0000-0000-0000EC580000}"/>
    <cellStyle name="การคำนวณ 2 2 6 3" xfId="24006" xr:uid="{00000000-0005-0000-0000-0000ED580000}"/>
    <cellStyle name="การคำนวณ 2 2 6 4" xfId="24007" xr:uid="{00000000-0005-0000-0000-0000EE580000}"/>
    <cellStyle name="การคำนวณ 2 2 7" xfId="16684" xr:uid="{00000000-0005-0000-0000-0000EF580000}"/>
    <cellStyle name="การคำนวณ 2 2 7 2" xfId="24008" xr:uid="{00000000-0005-0000-0000-0000F0580000}"/>
    <cellStyle name="การคำนวณ 2 2 7 3" xfId="24009" xr:uid="{00000000-0005-0000-0000-0000F1580000}"/>
    <cellStyle name="การคำนวณ 2 2 8" xfId="16685" xr:uid="{00000000-0005-0000-0000-0000F2580000}"/>
    <cellStyle name="การคำนวณ 2 2 8 2" xfId="24010" xr:uid="{00000000-0005-0000-0000-0000F3580000}"/>
    <cellStyle name="การคำนวณ 2 2 8 3" xfId="24011" xr:uid="{00000000-0005-0000-0000-0000F4580000}"/>
    <cellStyle name="การคำนวณ 2 2 9" xfId="16686" xr:uid="{00000000-0005-0000-0000-0000F5580000}"/>
    <cellStyle name="การคำนวณ 2 3" xfId="16687" xr:uid="{00000000-0005-0000-0000-0000F6580000}"/>
    <cellStyle name="การคำนวณ 2 3 10" xfId="16688" xr:uid="{00000000-0005-0000-0000-0000F7580000}"/>
    <cellStyle name="การคำนวณ 2 3 11" xfId="24012" xr:uid="{00000000-0005-0000-0000-0000F8580000}"/>
    <cellStyle name="การคำนวณ 2 3 2" xfId="16689" xr:uid="{00000000-0005-0000-0000-0000F9580000}"/>
    <cellStyle name="การคำนวณ 2 3 2 2" xfId="24013" xr:uid="{00000000-0005-0000-0000-0000FA580000}"/>
    <cellStyle name="การคำนวณ 2 3 2 3" xfId="24014" xr:uid="{00000000-0005-0000-0000-0000FB580000}"/>
    <cellStyle name="การคำนวณ 2 3 2 4" xfId="24015" xr:uid="{00000000-0005-0000-0000-0000FC580000}"/>
    <cellStyle name="การคำนวณ 2 3 3" xfId="16690" xr:uid="{00000000-0005-0000-0000-0000FD580000}"/>
    <cellStyle name="การคำนวณ 2 3 3 2" xfId="24016" xr:uid="{00000000-0005-0000-0000-0000FE580000}"/>
    <cellStyle name="การคำนวณ 2 3 3 3" xfId="24017" xr:uid="{00000000-0005-0000-0000-0000FF580000}"/>
    <cellStyle name="การคำนวณ 2 3 3 4" xfId="24018" xr:uid="{00000000-0005-0000-0000-000000590000}"/>
    <cellStyle name="การคำนวณ 2 3 4" xfId="16691" xr:uid="{00000000-0005-0000-0000-000001590000}"/>
    <cellStyle name="การคำนวณ 2 3 4 2" xfId="24019" xr:uid="{00000000-0005-0000-0000-000002590000}"/>
    <cellStyle name="การคำนวณ 2 3 4 3" xfId="24020" xr:uid="{00000000-0005-0000-0000-000003590000}"/>
    <cellStyle name="การคำนวณ 2 3 4 4" xfId="24021" xr:uid="{00000000-0005-0000-0000-000004590000}"/>
    <cellStyle name="การคำนวณ 2 3 5" xfId="16692" xr:uid="{00000000-0005-0000-0000-000005590000}"/>
    <cellStyle name="การคำนวณ 2 3 5 2" xfId="24022" xr:uid="{00000000-0005-0000-0000-000006590000}"/>
    <cellStyle name="การคำนวณ 2 3 5 3" xfId="24023" xr:uid="{00000000-0005-0000-0000-000007590000}"/>
    <cellStyle name="การคำนวณ 2 3 5 4" xfId="24024" xr:uid="{00000000-0005-0000-0000-000008590000}"/>
    <cellStyle name="การคำนวณ 2 3 6" xfId="16693" xr:uid="{00000000-0005-0000-0000-000009590000}"/>
    <cellStyle name="การคำนวณ 2 3 6 2" xfId="24025" xr:uid="{00000000-0005-0000-0000-00000A590000}"/>
    <cellStyle name="การคำนวณ 2 3 6 3" xfId="24026" xr:uid="{00000000-0005-0000-0000-00000B590000}"/>
    <cellStyle name="การคำนวณ 2 3 6 4" xfId="24027" xr:uid="{00000000-0005-0000-0000-00000C590000}"/>
    <cellStyle name="การคำนวณ 2 3 7" xfId="16694" xr:uid="{00000000-0005-0000-0000-00000D590000}"/>
    <cellStyle name="การคำนวณ 2 3 7 2" xfId="24028" xr:uid="{00000000-0005-0000-0000-00000E590000}"/>
    <cellStyle name="การคำนวณ 2 3 7 3" xfId="24029" xr:uid="{00000000-0005-0000-0000-00000F590000}"/>
    <cellStyle name="การคำนวณ 2 3 8" xfId="16695" xr:uid="{00000000-0005-0000-0000-000010590000}"/>
    <cellStyle name="การคำนวณ 2 3 8 2" xfId="24030" xr:uid="{00000000-0005-0000-0000-000011590000}"/>
    <cellStyle name="การคำนวณ 2 3 8 3" xfId="24031" xr:uid="{00000000-0005-0000-0000-000012590000}"/>
    <cellStyle name="การคำนวณ 2 3 9" xfId="16696" xr:uid="{00000000-0005-0000-0000-000013590000}"/>
    <cellStyle name="การคำนวณ 2 4" xfId="16697" xr:uid="{00000000-0005-0000-0000-000014590000}"/>
    <cellStyle name="การคำนวณ 2 4 2" xfId="16698" xr:uid="{00000000-0005-0000-0000-000015590000}"/>
    <cellStyle name="การคำนวณ 2 4 2 2" xfId="24032" xr:uid="{00000000-0005-0000-0000-000016590000}"/>
    <cellStyle name="การคำนวณ 2 4 2 3" xfId="24033" xr:uid="{00000000-0005-0000-0000-000017590000}"/>
    <cellStyle name="การคำนวณ 2 4 3" xfId="16699" xr:uid="{00000000-0005-0000-0000-000018590000}"/>
    <cellStyle name="การคำนวณ 2 4 3 2" xfId="24034" xr:uid="{00000000-0005-0000-0000-000019590000}"/>
    <cellStyle name="การคำนวณ 2 4 3 3" xfId="24035" xr:uid="{00000000-0005-0000-0000-00001A590000}"/>
    <cellStyle name="การคำนวณ 2 4 4" xfId="16700" xr:uid="{00000000-0005-0000-0000-00001B590000}"/>
    <cellStyle name="การคำนวณ 2 4 5" xfId="16701" xr:uid="{00000000-0005-0000-0000-00001C590000}"/>
    <cellStyle name="การคำนวณ 2 4 6" xfId="24036" xr:uid="{00000000-0005-0000-0000-00001D590000}"/>
    <cellStyle name="การคำนวณ 2 5" xfId="16702" xr:uid="{00000000-0005-0000-0000-00001E590000}"/>
    <cellStyle name="การคำนวณ 2 5 2" xfId="16703" xr:uid="{00000000-0005-0000-0000-00001F590000}"/>
    <cellStyle name="การคำนวณ 2 5 2 2" xfId="24037" xr:uid="{00000000-0005-0000-0000-000020590000}"/>
    <cellStyle name="การคำนวณ 2 5 2 3" xfId="24038" xr:uid="{00000000-0005-0000-0000-000021590000}"/>
    <cellStyle name="การคำนวณ 2 5 3" xfId="16704" xr:uid="{00000000-0005-0000-0000-000022590000}"/>
    <cellStyle name="การคำนวณ 2 5 3 2" xfId="24039" xr:uid="{00000000-0005-0000-0000-000023590000}"/>
    <cellStyle name="การคำนวณ 2 5 3 3" xfId="24040" xr:uid="{00000000-0005-0000-0000-000024590000}"/>
    <cellStyle name="การคำนวณ 2 5 4" xfId="16705" xr:uid="{00000000-0005-0000-0000-000025590000}"/>
    <cellStyle name="การคำนวณ 2 5 5" xfId="16706" xr:uid="{00000000-0005-0000-0000-000026590000}"/>
    <cellStyle name="การคำนวณ 2 5 6" xfId="24041" xr:uid="{00000000-0005-0000-0000-000027590000}"/>
    <cellStyle name="การคำนวณ 2 6" xfId="16707" xr:uid="{00000000-0005-0000-0000-000028590000}"/>
    <cellStyle name="การคำนวณ 2 6 2" xfId="16708" xr:uid="{00000000-0005-0000-0000-000029590000}"/>
    <cellStyle name="การคำนวณ 2 6 3" xfId="16709" xr:uid="{00000000-0005-0000-0000-00002A590000}"/>
    <cellStyle name="การคำนวณ 2 6 4" xfId="16710" xr:uid="{00000000-0005-0000-0000-00002B590000}"/>
    <cellStyle name="การคำนวณ 2 6 5" xfId="16711" xr:uid="{00000000-0005-0000-0000-00002C590000}"/>
    <cellStyle name="การคำนวณ 2 7" xfId="16712" xr:uid="{00000000-0005-0000-0000-00002D590000}"/>
    <cellStyle name="การคำนวณ 2 7 2" xfId="24042" xr:uid="{00000000-0005-0000-0000-00002E590000}"/>
    <cellStyle name="การคำนวณ 2 7 3" xfId="24043" xr:uid="{00000000-0005-0000-0000-00002F590000}"/>
    <cellStyle name="การคำนวณ 2 7 4" xfId="24044" xr:uid="{00000000-0005-0000-0000-000030590000}"/>
    <cellStyle name="การคำนวณ 2 8" xfId="16713" xr:uid="{00000000-0005-0000-0000-000031590000}"/>
    <cellStyle name="การคำนวณ 2 8 2" xfId="24045" xr:uid="{00000000-0005-0000-0000-000032590000}"/>
    <cellStyle name="การคำนวณ 2 8 3" xfId="24046" xr:uid="{00000000-0005-0000-0000-000033590000}"/>
    <cellStyle name="การคำนวณ 2 8 4" xfId="24047" xr:uid="{00000000-0005-0000-0000-000034590000}"/>
    <cellStyle name="การคำนวณ 2 9" xfId="16714" xr:uid="{00000000-0005-0000-0000-000035590000}"/>
    <cellStyle name="การคำนวณ 2 9 2" xfId="24048" xr:uid="{00000000-0005-0000-0000-000036590000}"/>
    <cellStyle name="การคำนวณ 2 9 3" xfId="24049" xr:uid="{00000000-0005-0000-0000-000037590000}"/>
    <cellStyle name="การคำนวณ 3" xfId="16715" xr:uid="{00000000-0005-0000-0000-000038590000}"/>
    <cellStyle name="การคำนวณ 3 10" xfId="16716" xr:uid="{00000000-0005-0000-0000-000039590000}"/>
    <cellStyle name="การคำนวณ 3 11" xfId="24050" xr:uid="{00000000-0005-0000-0000-00003A590000}"/>
    <cellStyle name="การคำนวณ 3 2" xfId="16717" xr:uid="{00000000-0005-0000-0000-00003B590000}"/>
    <cellStyle name="การคำนวณ 3 2 2" xfId="24051" xr:uid="{00000000-0005-0000-0000-00003C590000}"/>
    <cellStyle name="การคำนวณ 3 2 3" xfId="24052" xr:uid="{00000000-0005-0000-0000-00003D590000}"/>
    <cellStyle name="การคำนวณ 3 2 4" xfId="24053" xr:uid="{00000000-0005-0000-0000-00003E590000}"/>
    <cellStyle name="การคำนวณ 3 3" xfId="16718" xr:uid="{00000000-0005-0000-0000-00003F590000}"/>
    <cellStyle name="การคำนวณ 3 3 2" xfId="24054" xr:uid="{00000000-0005-0000-0000-000040590000}"/>
    <cellStyle name="การคำนวณ 3 3 3" xfId="24055" xr:uid="{00000000-0005-0000-0000-000041590000}"/>
    <cellStyle name="การคำนวณ 3 3 4" xfId="24056" xr:uid="{00000000-0005-0000-0000-000042590000}"/>
    <cellStyle name="การคำนวณ 3 4" xfId="16719" xr:uid="{00000000-0005-0000-0000-000043590000}"/>
    <cellStyle name="การคำนวณ 3 4 2" xfId="24057" xr:uid="{00000000-0005-0000-0000-000044590000}"/>
    <cellStyle name="การคำนวณ 3 4 3" xfId="24058" xr:uid="{00000000-0005-0000-0000-000045590000}"/>
    <cellStyle name="การคำนวณ 3 4 4" xfId="24059" xr:uid="{00000000-0005-0000-0000-000046590000}"/>
    <cellStyle name="การคำนวณ 3 5" xfId="16720" xr:uid="{00000000-0005-0000-0000-000047590000}"/>
    <cellStyle name="การคำนวณ 3 5 2" xfId="24060" xr:uid="{00000000-0005-0000-0000-000048590000}"/>
    <cellStyle name="การคำนวณ 3 5 3" xfId="24061" xr:uid="{00000000-0005-0000-0000-000049590000}"/>
    <cellStyle name="การคำนวณ 3 5 4" xfId="24062" xr:uid="{00000000-0005-0000-0000-00004A590000}"/>
    <cellStyle name="การคำนวณ 3 6" xfId="16721" xr:uid="{00000000-0005-0000-0000-00004B590000}"/>
    <cellStyle name="การคำนวณ 3 6 2" xfId="24063" xr:uid="{00000000-0005-0000-0000-00004C590000}"/>
    <cellStyle name="การคำนวณ 3 6 3" xfId="24064" xr:uid="{00000000-0005-0000-0000-00004D590000}"/>
    <cellStyle name="การคำนวณ 3 6 4" xfId="24065" xr:uid="{00000000-0005-0000-0000-00004E590000}"/>
    <cellStyle name="การคำนวณ 3 7" xfId="16722" xr:uid="{00000000-0005-0000-0000-00004F590000}"/>
    <cellStyle name="การคำนวณ 3 7 2" xfId="24066" xr:uid="{00000000-0005-0000-0000-000050590000}"/>
    <cellStyle name="การคำนวณ 3 7 3" xfId="24067" xr:uid="{00000000-0005-0000-0000-000051590000}"/>
    <cellStyle name="การคำนวณ 3 8" xfId="16723" xr:uid="{00000000-0005-0000-0000-000052590000}"/>
    <cellStyle name="การคำนวณ 3 8 2" xfId="24068" xr:uid="{00000000-0005-0000-0000-000053590000}"/>
    <cellStyle name="การคำนวณ 3 8 3" xfId="24069" xr:uid="{00000000-0005-0000-0000-000054590000}"/>
    <cellStyle name="การคำนวณ 3 9" xfId="16724" xr:uid="{00000000-0005-0000-0000-000055590000}"/>
    <cellStyle name="การคำนวณ 4" xfId="16725" xr:uid="{00000000-0005-0000-0000-000056590000}"/>
    <cellStyle name="การคำนวณ 4 10" xfId="16726" xr:uid="{00000000-0005-0000-0000-000057590000}"/>
    <cellStyle name="การคำนวณ 4 11" xfId="24070" xr:uid="{00000000-0005-0000-0000-000058590000}"/>
    <cellStyle name="การคำนวณ 4 2" xfId="16727" xr:uid="{00000000-0005-0000-0000-000059590000}"/>
    <cellStyle name="การคำนวณ 4 2 2" xfId="24071" xr:uid="{00000000-0005-0000-0000-00005A590000}"/>
    <cellStyle name="การคำนวณ 4 2 3" xfId="24072" xr:uid="{00000000-0005-0000-0000-00005B590000}"/>
    <cellStyle name="การคำนวณ 4 2 4" xfId="24073" xr:uid="{00000000-0005-0000-0000-00005C590000}"/>
    <cellStyle name="การคำนวณ 4 3" xfId="16728" xr:uid="{00000000-0005-0000-0000-00005D590000}"/>
    <cellStyle name="การคำนวณ 4 3 2" xfId="24074" xr:uid="{00000000-0005-0000-0000-00005E590000}"/>
    <cellStyle name="การคำนวณ 4 3 3" xfId="24075" xr:uid="{00000000-0005-0000-0000-00005F590000}"/>
    <cellStyle name="การคำนวณ 4 3 4" xfId="24076" xr:uid="{00000000-0005-0000-0000-000060590000}"/>
    <cellStyle name="การคำนวณ 4 4" xfId="16729" xr:uid="{00000000-0005-0000-0000-000061590000}"/>
    <cellStyle name="การคำนวณ 4 4 2" xfId="24077" xr:uid="{00000000-0005-0000-0000-000062590000}"/>
    <cellStyle name="การคำนวณ 4 4 3" xfId="24078" xr:uid="{00000000-0005-0000-0000-000063590000}"/>
    <cellStyle name="การคำนวณ 4 4 4" xfId="24079" xr:uid="{00000000-0005-0000-0000-000064590000}"/>
    <cellStyle name="การคำนวณ 4 5" xfId="16730" xr:uid="{00000000-0005-0000-0000-000065590000}"/>
    <cellStyle name="การคำนวณ 4 5 2" xfId="24080" xr:uid="{00000000-0005-0000-0000-000066590000}"/>
    <cellStyle name="การคำนวณ 4 5 3" xfId="24081" xr:uid="{00000000-0005-0000-0000-000067590000}"/>
    <cellStyle name="การคำนวณ 4 5 4" xfId="24082" xr:uid="{00000000-0005-0000-0000-000068590000}"/>
    <cellStyle name="การคำนวณ 4 6" xfId="16731" xr:uid="{00000000-0005-0000-0000-000069590000}"/>
    <cellStyle name="การคำนวณ 4 6 2" xfId="24083" xr:uid="{00000000-0005-0000-0000-00006A590000}"/>
    <cellStyle name="การคำนวณ 4 6 3" xfId="24084" xr:uid="{00000000-0005-0000-0000-00006B590000}"/>
    <cellStyle name="การคำนวณ 4 6 4" xfId="24085" xr:uid="{00000000-0005-0000-0000-00006C590000}"/>
    <cellStyle name="การคำนวณ 4 7" xfId="16732" xr:uid="{00000000-0005-0000-0000-00006D590000}"/>
    <cellStyle name="การคำนวณ 4 7 2" xfId="24086" xr:uid="{00000000-0005-0000-0000-00006E590000}"/>
    <cellStyle name="การคำนวณ 4 7 3" xfId="24087" xr:uid="{00000000-0005-0000-0000-00006F590000}"/>
    <cellStyle name="การคำนวณ 4 8" xfId="16733" xr:uid="{00000000-0005-0000-0000-000070590000}"/>
    <cellStyle name="การคำนวณ 4 8 2" xfId="24088" xr:uid="{00000000-0005-0000-0000-000071590000}"/>
    <cellStyle name="การคำนวณ 4 8 3" xfId="24089" xr:uid="{00000000-0005-0000-0000-000072590000}"/>
    <cellStyle name="การคำนวณ 4 9" xfId="16734" xr:uid="{00000000-0005-0000-0000-000073590000}"/>
    <cellStyle name="การคำนวณ 5" xfId="16735" xr:uid="{00000000-0005-0000-0000-000074590000}"/>
    <cellStyle name="การคำนวณ 5 2" xfId="16736" xr:uid="{00000000-0005-0000-0000-000075590000}"/>
    <cellStyle name="การคำนวณ 5 2 2" xfId="24090" xr:uid="{00000000-0005-0000-0000-000076590000}"/>
    <cellStyle name="การคำนวณ 5 2 3" xfId="24091" xr:uid="{00000000-0005-0000-0000-000077590000}"/>
    <cellStyle name="การคำนวณ 5 3" xfId="16737" xr:uid="{00000000-0005-0000-0000-000078590000}"/>
    <cellStyle name="การคำนวณ 5 3 2" xfId="24092" xr:uid="{00000000-0005-0000-0000-000079590000}"/>
    <cellStyle name="การคำนวณ 5 3 3" xfId="24093" xr:uid="{00000000-0005-0000-0000-00007A590000}"/>
    <cellStyle name="การคำนวณ 5 4" xfId="16738" xr:uid="{00000000-0005-0000-0000-00007B590000}"/>
    <cellStyle name="การคำนวณ 5 5" xfId="16739" xr:uid="{00000000-0005-0000-0000-00007C590000}"/>
    <cellStyle name="การคำนวณ 5 6" xfId="24094" xr:uid="{00000000-0005-0000-0000-00007D590000}"/>
    <cellStyle name="การคำนวณ 6" xfId="16740" xr:uid="{00000000-0005-0000-0000-00007E590000}"/>
    <cellStyle name="การคำนวณ 6 2" xfId="16741" xr:uid="{00000000-0005-0000-0000-00007F590000}"/>
    <cellStyle name="การคำนวณ 6 2 2" xfId="24095" xr:uid="{00000000-0005-0000-0000-000080590000}"/>
    <cellStyle name="การคำนวณ 6 2 3" xfId="24096" xr:uid="{00000000-0005-0000-0000-000081590000}"/>
    <cellStyle name="การคำนวณ 6 3" xfId="16742" xr:uid="{00000000-0005-0000-0000-000082590000}"/>
    <cellStyle name="การคำนวณ 6 3 2" xfId="24097" xr:uid="{00000000-0005-0000-0000-000083590000}"/>
    <cellStyle name="การคำนวณ 6 3 3" xfId="24098" xr:uid="{00000000-0005-0000-0000-000084590000}"/>
    <cellStyle name="การคำนวณ 6 4" xfId="16743" xr:uid="{00000000-0005-0000-0000-000085590000}"/>
    <cellStyle name="การคำนวณ 6 5" xfId="16744" xr:uid="{00000000-0005-0000-0000-000086590000}"/>
    <cellStyle name="การคำนวณ 6 6" xfId="24099" xr:uid="{00000000-0005-0000-0000-000087590000}"/>
    <cellStyle name="การคำนวณ 7" xfId="16745" xr:uid="{00000000-0005-0000-0000-000088590000}"/>
    <cellStyle name="การคำนวณ 7 2" xfId="16746" xr:uid="{00000000-0005-0000-0000-000089590000}"/>
    <cellStyle name="การคำนวณ 7 2 2" xfId="24100" xr:uid="{00000000-0005-0000-0000-00008A590000}"/>
    <cellStyle name="การคำนวณ 7 2 3" xfId="24101" xr:uid="{00000000-0005-0000-0000-00008B590000}"/>
    <cellStyle name="การคำนวณ 7 3" xfId="16747" xr:uid="{00000000-0005-0000-0000-00008C590000}"/>
    <cellStyle name="การคำนวณ 7 3 2" xfId="24102" xr:uid="{00000000-0005-0000-0000-00008D590000}"/>
    <cellStyle name="การคำนวณ 7 3 3" xfId="24103" xr:uid="{00000000-0005-0000-0000-00008E590000}"/>
    <cellStyle name="การคำนวณ 7 4" xfId="16748" xr:uid="{00000000-0005-0000-0000-00008F590000}"/>
    <cellStyle name="การคำนวณ 7 5" xfId="16749" xr:uid="{00000000-0005-0000-0000-000090590000}"/>
    <cellStyle name="การคำนวณ 7 6" xfId="24104" xr:uid="{00000000-0005-0000-0000-000091590000}"/>
    <cellStyle name="การคำนวณ 8" xfId="16750" xr:uid="{00000000-0005-0000-0000-000092590000}"/>
    <cellStyle name="การคำนวณ 8 2" xfId="16751" xr:uid="{00000000-0005-0000-0000-000093590000}"/>
    <cellStyle name="การคำนวณ 8 2 2" xfId="24105" xr:uid="{00000000-0005-0000-0000-000094590000}"/>
    <cellStyle name="การคำนวณ 8 2 3" xfId="24106" xr:uid="{00000000-0005-0000-0000-000095590000}"/>
    <cellStyle name="การคำนวณ 8 3" xfId="16752" xr:uid="{00000000-0005-0000-0000-000096590000}"/>
    <cellStyle name="การคำนวณ 8 3 2" xfId="24107" xr:uid="{00000000-0005-0000-0000-000097590000}"/>
    <cellStyle name="การคำนวณ 8 3 3" xfId="24108" xr:uid="{00000000-0005-0000-0000-000098590000}"/>
    <cellStyle name="การคำนวณ 8 4" xfId="16753" xr:uid="{00000000-0005-0000-0000-000099590000}"/>
    <cellStyle name="การคำนวณ 8 5" xfId="16754" xr:uid="{00000000-0005-0000-0000-00009A590000}"/>
    <cellStyle name="การคำนวณ 8 6" xfId="24109" xr:uid="{00000000-0005-0000-0000-00009B590000}"/>
    <cellStyle name="การคำนวณ 9" xfId="16755" xr:uid="{00000000-0005-0000-0000-00009C590000}"/>
    <cellStyle name="การคำนวณ 9 2" xfId="16756" xr:uid="{00000000-0005-0000-0000-00009D590000}"/>
    <cellStyle name="การคำนวณ 9 2 2" xfId="24110" xr:uid="{00000000-0005-0000-0000-00009E590000}"/>
    <cellStyle name="การคำนวณ 9 2 3" xfId="24111" xr:uid="{00000000-0005-0000-0000-00009F590000}"/>
    <cellStyle name="การคำนวณ 9 3" xfId="16757" xr:uid="{00000000-0005-0000-0000-0000A0590000}"/>
    <cellStyle name="การคำนวณ 9 3 2" xfId="24112" xr:uid="{00000000-0005-0000-0000-0000A1590000}"/>
    <cellStyle name="การคำนวณ 9 3 3" xfId="24113" xr:uid="{00000000-0005-0000-0000-0000A2590000}"/>
    <cellStyle name="การคำนวณ 9 4" xfId="16758" xr:uid="{00000000-0005-0000-0000-0000A3590000}"/>
    <cellStyle name="การคำนวณ 9 5" xfId="16759" xr:uid="{00000000-0005-0000-0000-0000A4590000}"/>
    <cellStyle name="การคำนวณ 9 6" xfId="24114" xr:uid="{00000000-0005-0000-0000-0000A5590000}"/>
    <cellStyle name="การคำนวณ_4. เนตรณรงค์ แมนชั่น" xfId="24115" xr:uid="{00000000-0005-0000-0000-0000A6590000}"/>
    <cellStyle name="ข้อความเตือน" xfId="1962" xr:uid="{00000000-0005-0000-0000-0000A7590000}"/>
    <cellStyle name="ข้อความเตือน 1" xfId="24116" xr:uid="{00000000-0005-0000-0000-0000A8590000}"/>
    <cellStyle name="ข้อความเตือน 2" xfId="16760" xr:uid="{00000000-0005-0000-0000-0000A9590000}"/>
    <cellStyle name="ข้อความเตือน 3" xfId="24117" xr:uid="{00000000-0005-0000-0000-0000AA590000}"/>
    <cellStyle name="ข้อความเตือน 4" xfId="24118" xr:uid="{00000000-0005-0000-0000-0000AB590000}"/>
    <cellStyle name="ข้อความเตือน 5" xfId="24119" xr:uid="{00000000-0005-0000-0000-0000AC590000}"/>
    <cellStyle name="ข้อความเตือน_ธงชัย" xfId="24120" xr:uid="{00000000-0005-0000-0000-0000AD590000}"/>
    <cellStyle name="ข้อความอธิบาย" xfId="1963" xr:uid="{00000000-0005-0000-0000-0000AE590000}"/>
    <cellStyle name="ข้อความอธิบาย 1" xfId="24121" xr:uid="{00000000-0005-0000-0000-0000AF590000}"/>
    <cellStyle name="ข้อความอธิบาย 2" xfId="16761" xr:uid="{00000000-0005-0000-0000-0000B0590000}"/>
    <cellStyle name="ข้อความอธิบาย 3" xfId="24122" xr:uid="{00000000-0005-0000-0000-0000B1590000}"/>
    <cellStyle name="ข้อความอธิบาย 4" xfId="24123" xr:uid="{00000000-0005-0000-0000-0000B2590000}"/>
    <cellStyle name="ข้อความอธิบาย 5" xfId="24124" xr:uid="{00000000-0005-0000-0000-0000B3590000}"/>
    <cellStyle name="เครื่องหมายจุลภาค" xfId="17654" xr:uid="{00000000-0005-0000-0000-0000B4590000}"/>
    <cellStyle name="เครื่องหมายจุลภาค [0]" xfId="1964" xr:uid="{00000000-0005-0000-0000-0000B5590000}"/>
    <cellStyle name="เครื่องหมายจุลภาค [0] 2" xfId="9591" xr:uid="{00000000-0005-0000-0000-0000B6590000}"/>
    <cellStyle name="เครื่องหมายจุลภาค [0] 3" xfId="24125" xr:uid="{00000000-0005-0000-0000-0000B7590000}"/>
    <cellStyle name="เครื่องหมายจุลภาค [0] 4" xfId="24126" xr:uid="{00000000-0005-0000-0000-0000B8590000}"/>
    <cellStyle name="เครื่องหมายจุลภาค [0] 5" xfId="24127" xr:uid="{00000000-0005-0000-0000-0000B9590000}"/>
    <cellStyle name="เครื่องหมายจุลภาค [0]_10" xfId="24128" xr:uid="{00000000-0005-0000-0000-0000BA590000}"/>
    <cellStyle name="เครื่องหมายจุลภาค 10" xfId="16762" xr:uid="{00000000-0005-0000-0000-0000BB590000}"/>
    <cellStyle name="เครื่องหมายจุลภาค 10 2" xfId="16763" xr:uid="{00000000-0005-0000-0000-0000BC590000}"/>
    <cellStyle name="เครื่องหมายจุลภาค 10 3" xfId="16764" xr:uid="{00000000-0005-0000-0000-0000BD590000}"/>
    <cellStyle name="เครื่องหมายจุลภาค 10 4" xfId="16765" xr:uid="{00000000-0005-0000-0000-0000BE590000}"/>
    <cellStyle name="เครื่องหมายจุลภาค 10 5" xfId="24129" xr:uid="{00000000-0005-0000-0000-0000BF590000}"/>
    <cellStyle name="เครื่องหมายจุลภาค 10 6" xfId="24130" xr:uid="{00000000-0005-0000-0000-0000C0590000}"/>
    <cellStyle name="เครื่องหมายจุลภาค 10 7" xfId="24131" xr:uid="{00000000-0005-0000-0000-0000C1590000}"/>
    <cellStyle name="เครื่องหมายจุลภาค 11" xfId="16766" xr:uid="{00000000-0005-0000-0000-0000C2590000}"/>
    <cellStyle name="เครื่องหมายจุลภาค 11 2" xfId="16767" xr:uid="{00000000-0005-0000-0000-0000C3590000}"/>
    <cellStyle name="เครื่องหมายจุลภาค 11 3" xfId="16768" xr:uid="{00000000-0005-0000-0000-0000C4590000}"/>
    <cellStyle name="เครื่องหมายจุลภาค 11 4" xfId="16769" xr:uid="{00000000-0005-0000-0000-0000C5590000}"/>
    <cellStyle name="เครื่องหมายจุลภาค 11 5" xfId="24132" xr:uid="{00000000-0005-0000-0000-0000C6590000}"/>
    <cellStyle name="เครื่องหมายจุลภาค 11 6" xfId="24133" xr:uid="{00000000-0005-0000-0000-0000C7590000}"/>
    <cellStyle name="เครื่องหมายจุลภาค 11 7" xfId="24134" xr:uid="{00000000-0005-0000-0000-0000C8590000}"/>
    <cellStyle name="เครื่องหมายจุลภาค 12" xfId="24135" xr:uid="{00000000-0005-0000-0000-0000C9590000}"/>
    <cellStyle name="เครื่องหมายจุลภาค 13" xfId="24136" xr:uid="{00000000-0005-0000-0000-0000CA590000}"/>
    <cellStyle name="เครื่องหมายจุลภาค 14" xfId="24137" xr:uid="{00000000-0005-0000-0000-0000CB590000}"/>
    <cellStyle name="เครื่องหมายจุลภาค 15" xfId="24138" xr:uid="{00000000-0005-0000-0000-0000CC590000}"/>
    <cellStyle name="เครื่องหมายจุลภาค 16" xfId="24139" xr:uid="{00000000-0005-0000-0000-0000CD590000}"/>
    <cellStyle name="เครื่องหมายจุลภาค 17" xfId="16770" xr:uid="{00000000-0005-0000-0000-0000CE590000}"/>
    <cellStyle name="เครื่องหมายจุลภาค 18" xfId="16771" xr:uid="{00000000-0005-0000-0000-0000CF590000}"/>
    <cellStyle name="เครื่องหมายจุลภาค 18 2" xfId="24140" xr:uid="{00000000-0005-0000-0000-0000D0590000}"/>
    <cellStyle name="เครื่องหมายจุลภาค 2" xfId="1965" xr:uid="{00000000-0005-0000-0000-0000D1590000}"/>
    <cellStyle name="เครื่องหมายจุลภาค 2 10" xfId="16772" xr:uid="{00000000-0005-0000-0000-0000D2590000}"/>
    <cellStyle name="เครื่องหมายจุลภาค 2 11" xfId="24141" xr:uid="{00000000-0005-0000-0000-0000D3590000}"/>
    <cellStyle name="เครื่องหมายจุลภาค 2 12" xfId="24142" xr:uid="{00000000-0005-0000-0000-0000D4590000}"/>
    <cellStyle name="เครื่องหมายจุลภาค 2 13" xfId="24143" xr:uid="{00000000-0005-0000-0000-0000D5590000}"/>
    <cellStyle name="เครื่องหมายจุลภาค 2 2" xfId="1966" xr:uid="{00000000-0005-0000-0000-0000D6590000}"/>
    <cellStyle name="เครื่องหมายจุลภาค 2 2 2" xfId="1967" xr:uid="{00000000-0005-0000-0000-0000D7590000}"/>
    <cellStyle name="เครื่องหมายจุลภาค 2 2 2 2" xfId="16773" xr:uid="{00000000-0005-0000-0000-0000D8590000}"/>
    <cellStyle name="เครื่องหมายจุลภาค 2 2 2 2 2" xfId="24144" xr:uid="{00000000-0005-0000-0000-0000D9590000}"/>
    <cellStyle name="เครื่องหมายจุลภาค 2 2 2 3" xfId="16774" xr:uid="{00000000-0005-0000-0000-0000DA590000}"/>
    <cellStyle name="เครื่องหมายจุลภาค 2 2 2 3 2" xfId="24145" xr:uid="{00000000-0005-0000-0000-0000DB590000}"/>
    <cellStyle name="เครื่องหมายจุลภาค 2 2 2 4" xfId="16775" xr:uid="{00000000-0005-0000-0000-0000DC590000}"/>
    <cellStyle name="เครื่องหมายจุลภาค 2 2 2 4 2" xfId="24146" xr:uid="{00000000-0005-0000-0000-0000DD590000}"/>
    <cellStyle name="เครื่องหมายจุลภาค 2 2 2 5" xfId="16776" xr:uid="{00000000-0005-0000-0000-0000DE590000}"/>
    <cellStyle name="เครื่องหมายจุลภาค 2 2 2 6" xfId="16777" xr:uid="{00000000-0005-0000-0000-0000DF590000}"/>
    <cellStyle name="เครื่องหมายจุลภาค 2 2 3" xfId="16778" xr:uid="{00000000-0005-0000-0000-0000E0590000}"/>
    <cellStyle name="เครื่องหมายจุลภาค 2 2 3 2" xfId="24147" xr:uid="{00000000-0005-0000-0000-0000E1590000}"/>
    <cellStyle name="เครื่องหมายจุลภาค 2 2 3 3" xfId="24148" xr:uid="{00000000-0005-0000-0000-0000E2590000}"/>
    <cellStyle name="เครื่องหมายจุลภาค 2 2 3 4" xfId="24149" xr:uid="{00000000-0005-0000-0000-0000E3590000}"/>
    <cellStyle name="เครื่องหมายจุลภาค 2 2 4" xfId="16779" xr:uid="{00000000-0005-0000-0000-0000E4590000}"/>
    <cellStyle name="เครื่องหมายจุลภาค 2 2 4 2" xfId="24150" xr:uid="{00000000-0005-0000-0000-0000E5590000}"/>
    <cellStyle name="เครื่องหมายจุลภาค 2 2 4 3" xfId="24151" xr:uid="{00000000-0005-0000-0000-0000E6590000}"/>
    <cellStyle name="เครื่องหมายจุลภาค 2 2 4 3 2" xfId="24152" xr:uid="{00000000-0005-0000-0000-0000E7590000}"/>
    <cellStyle name="เครื่องหมายจุลภาค 2 2 4 4" xfId="24153" xr:uid="{00000000-0005-0000-0000-0000E8590000}"/>
    <cellStyle name="เครื่องหมายจุลภาค 2 2 5" xfId="16780" xr:uid="{00000000-0005-0000-0000-0000E9590000}"/>
    <cellStyle name="เครื่องหมายจุลภาค 2 2 6" xfId="16781" xr:uid="{00000000-0005-0000-0000-0000EA590000}"/>
    <cellStyle name="เครื่องหมายจุลภาค 2 2 7" xfId="16782" xr:uid="{00000000-0005-0000-0000-0000EB590000}"/>
    <cellStyle name="เครื่องหมายจุลภาค 2 27" xfId="16783" xr:uid="{00000000-0005-0000-0000-0000EC590000}"/>
    <cellStyle name="เครื่องหมายจุลภาค 2 3" xfId="1968" xr:uid="{00000000-0005-0000-0000-0000ED590000}"/>
    <cellStyle name="เครื่องหมายจุลภาค 2 3 2" xfId="16784" xr:uid="{00000000-0005-0000-0000-0000EE590000}"/>
    <cellStyle name="เครื่องหมายจุลภาค 2 3 2 2" xfId="16785" xr:uid="{00000000-0005-0000-0000-0000EF590000}"/>
    <cellStyle name="เครื่องหมายจุลภาค 2 3 2 3" xfId="16786" xr:uid="{00000000-0005-0000-0000-0000F0590000}"/>
    <cellStyle name="เครื่องหมายจุลภาค 2 3 2 4" xfId="16787" xr:uid="{00000000-0005-0000-0000-0000F1590000}"/>
    <cellStyle name="เครื่องหมายจุลภาค 2 3 2 5" xfId="24154" xr:uid="{00000000-0005-0000-0000-0000F2590000}"/>
    <cellStyle name="เครื่องหมายจุลภาค 2 3 2 6" xfId="24155" xr:uid="{00000000-0005-0000-0000-0000F3590000}"/>
    <cellStyle name="เครื่องหมายจุลภาค 2 3 2 7" xfId="24156" xr:uid="{00000000-0005-0000-0000-0000F4590000}"/>
    <cellStyle name="เครื่องหมายจุลภาค 2 3 3" xfId="16788" xr:uid="{00000000-0005-0000-0000-0000F5590000}"/>
    <cellStyle name="เครื่องหมายจุลภาค 2 3 3 2" xfId="24157" xr:uid="{00000000-0005-0000-0000-0000F6590000}"/>
    <cellStyle name="เครื่องหมายจุลภาค 2 3 3 3" xfId="24158" xr:uid="{00000000-0005-0000-0000-0000F7590000}"/>
    <cellStyle name="เครื่องหมายจุลภาค 2 3 3 4" xfId="24159" xr:uid="{00000000-0005-0000-0000-0000F8590000}"/>
    <cellStyle name="เครื่องหมายจุลภาค 2 3 4" xfId="16789" xr:uid="{00000000-0005-0000-0000-0000F9590000}"/>
    <cellStyle name="เครื่องหมายจุลภาค 2 3 4 2" xfId="24160" xr:uid="{00000000-0005-0000-0000-0000FA590000}"/>
    <cellStyle name="เครื่องหมายจุลภาค 2 3 4 3" xfId="24161" xr:uid="{00000000-0005-0000-0000-0000FB590000}"/>
    <cellStyle name="เครื่องหมายจุลภาค 2 3 4 4" xfId="24162" xr:uid="{00000000-0005-0000-0000-0000FC590000}"/>
    <cellStyle name="เครื่องหมายจุลภาค 2 3 5" xfId="24163" xr:uid="{00000000-0005-0000-0000-0000FD590000}"/>
    <cellStyle name="เครื่องหมายจุลภาค 2 3 6" xfId="24164" xr:uid="{00000000-0005-0000-0000-0000FE590000}"/>
    <cellStyle name="เครื่องหมายจุลภาค 2 3 7" xfId="24165" xr:uid="{00000000-0005-0000-0000-0000FF590000}"/>
    <cellStyle name="เครื่องหมายจุลภาค 2 4" xfId="1969" xr:uid="{00000000-0005-0000-0000-0000005A0000}"/>
    <cellStyle name="เครื่องหมายจุลภาค 2 4 2" xfId="16790" xr:uid="{00000000-0005-0000-0000-0000015A0000}"/>
    <cellStyle name="เครื่องหมายจุลภาค 2 4 3" xfId="16791" xr:uid="{00000000-0005-0000-0000-0000025A0000}"/>
    <cellStyle name="เครื่องหมายจุลภาค 2 4 4" xfId="16792" xr:uid="{00000000-0005-0000-0000-0000035A0000}"/>
    <cellStyle name="เครื่องหมายจุลภาค 2 5" xfId="16793" xr:uid="{00000000-0005-0000-0000-0000045A0000}"/>
    <cellStyle name="เครื่องหมายจุลภาค 2 5 2" xfId="16794" xr:uid="{00000000-0005-0000-0000-0000055A0000}"/>
    <cellStyle name="เครื่องหมายจุลภาค 2 5 2 2" xfId="24166" xr:uid="{00000000-0005-0000-0000-0000065A0000}"/>
    <cellStyle name="เครื่องหมายจุลภาค 2 5 2 3" xfId="24167" xr:uid="{00000000-0005-0000-0000-0000075A0000}"/>
    <cellStyle name="เครื่องหมายจุลภาค 2 5 2 4" xfId="24168" xr:uid="{00000000-0005-0000-0000-0000085A0000}"/>
    <cellStyle name="เครื่องหมายจุลภาค 2 5 3" xfId="16795" xr:uid="{00000000-0005-0000-0000-0000095A0000}"/>
    <cellStyle name="เครื่องหมายจุลภาค 2 5 3 2" xfId="24169" xr:uid="{00000000-0005-0000-0000-00000A5A0000}"/>
    <cellStyle name="เครื่องหมายจุลภาค 2 5 3 3" xfId="24170" xr:uid="{00000000-0005-0000-0000-00000B5A0000}"/>
    <cellStyle name="เครื่องหมายจุลภาค 2 5 3 4" xfId="24171" xr:uid="{00000000-0005-0000-0000-00000C5A0000}"/>
    <cellStyle name="เครื่องหมายจุลภาค 2 5 4" xfId="16796" xr:uid="{00000000-0005-0000-0000-00000D5A0000}"/>
    <cellStyle name="เครื่องหมายจุลภาค 2 5 4 2" xfId="24172" xr:uid="{00000000-0005-0000-0000-00000E5A0000}"/>
    <cellStyle name="เครื่องหมายจุลภาค 2 5 4 3" xfId="24173" xr:uid="{00000000-0005-0000-0000-00000F5A0000}"/>
    <cellStyle name="เครื่องหมายจุลภาค 2 5 4 4" xfId="24174" xr:uid="{00000000-0005-0000-0000-0000105A0000}"/>
    <cellStyle name="เครื่องหมายจุลภาค 2 5 5" xfId="24175" xr:uid="{00000000-0005-0000-0000-0000115A0000}"/>
    <cellStyle name="เครื่องหมายจุลภาค 2 5 6" xfId="24176" xr:uid="{00000000-0005-0000-0000-0000125A0000}"/>
    <cellStyle name="เครื่องหมายจุลภาค 2 5 7" xfId="24177" xr:uid="{00000000-0005-0000-0000-0000135A0000}"/>
    <cellStyle name="เครื่องหมายจุลภาค 2 6" xfId="16797" xr:uid="{00000000-0005-0000-0000-0000145A0000}"/>
    <cellStyle name="เครื่องหมายจุลภาค 2 6 2" xfId="24178" xr:uid="{00000000-0005-0000-0000-0000155A0000}"/>
    <cellStyle name="เครื่องหมายจุลภาค 2 6 3" xfId="24179" xr:uid="{00000000-0005-0000-0000-0000165A0000}"/>
    <cellStyle name="เครื่องหมายจุลภาค 2 6 4" xfId="24180" xr:uid="{00000000-0005-0000-0000-0000175A0000}"/>
    <cellStyle name="เครื่องหมายจุลภาค 2 7" xfId="16798" xr:uid="{00000000-0005-0000-0000-0000185A0000}"/>
    <cellStyle name="เครื่องหมายจุลภาค 2 7 2" xfId="24181" xr:uid="{00000000-0005-0000-0000-0000195A0000}"/>
    <cellStyle name="เครื่องหมายจุลภาค 2 7 3" xfId="24182" xr:uid="{00000000-0005-0000-0000-00001A5A0000}"/>
    <cellStyle name="เครื่องหมายจุลภาค 2 7 4" xfId="24183" xr:uid="{00000000-0005-0000-0000-00001B5A0000}"/>
    <cellStyle name="เครื่องหมายจุลภาค 2 8" xfId="16799" xr:uid="{00000000-0005-0000-0000-00001C5A0000}"/>
    <cellStyle name="เครื่องหมายจุลภาค 2 8 2" xfId="24184" xr:uid="{00000000-0005-0000-0000-00001D5A0000}"/>
    <cellStyle name="เครื่องหมายจุลภาค 2 8 3" xfId="24185" xr:uid="{00000000-0005-0000-0000-00001E5A0000}"/>
    <cellStyle name="เครื่องหมายจุลภาค 2 8 4" xfId="24186" xr:uid="{00000000-0005-0000-0000-00001F5A0000}"/>
    <cellStyle name="เครื่องหมายจุลภาค 2 9" xfId="16800" xr:uid="{00000000-0005-0000-0000-0000205A0000}"/>
    <cellStyle name="เครื่องหมายจุลภาค 2_ตามหนี้" xfId="9592" xr:uid="{00000000-0005-0000-0000-0000215A0000}"/>
    <cellStyle name="เครื่องหมายจุลภาค 3" xfId="1970" xr:uid="{00000000-0005-0000-0000-0000225A0000}"/>
    <cellStyle name="เครื่องหมายจุลภาค 3 2" xfId="1971" xr:uid="{00000000-0005-0000-0000-0000235A0000}"/>
    <cellStyle name="เครื่องหมายจุลภาค 3 2 2" xfId="9593" xr:uid="{00000000-0005-0000-0000-0000245A0000}"/>
    <cellStyle name="เครื่องหมายจุลภาค 3 2 2 2" xfId="16801" xr:uid="{00000000-0005-0000-0000-0000255A0000}"/>
    <cellStyle name="เครื่องหมายจุลภาค 3 2 2 2 2" xfId="16802" xr:uid="{00000000-0005-0000-0000-0000265A0000}"/>
    <cellStyle name="เครื่องหมายจุลภาค 3 2 2 2 3" xfId="16803" xr:uid="{00000000-0005-0000-0000-0000275A0000}"/>
    <cellStyle name="เครื่องหมายจุลภาค 3 2 2 2 4" xfId="16804" xr:uid="{00000000-0005-0000-0000-0000285A0000}"/>
    <cellStyle name="เครื่องหมายจุลภาค 3 2 2 2 5" xfId="16805" xr:uid="{00000000-0005-0000-0000-0000295A0000}"/>
    <cellStyle name="เครื่องหมายจุลภาค 3 2 3" xfId="9594" xr:uid="{00000000-0005-0000-0000-00002A5A0000}"/>
    <cellStyle name="เครื่องหมายจุลภาค 3 2 3 2" xfId="16806" xr:uid="{00000000-0005-0000-0000-00002B5A0000}"/>
    <cellStyle name="เครื่องหมายจุลภาค 3 2 4" xfId="9595" xr:uid="{00000000-0005-0000-0000-00002C5A0000}"/>
    <cellStyle name="เครื่องหมายจุลภาค 3 2 4 2" xfId="16807" xr:uid="{00000000-0005-0000-0000-00002D5A0000}"/>
    <cellStyle name="เครื่องหมายจุลภาค 3 2 5" xfId="10610" xr:uid="{00000000-0005-0000-0000-00002E5A0000}"/>
    <cellStyle name="เครื่องหมายจุลภาค 3 2 5 2" xfId="24187" xr:uid="{00000000-0005-0000-0000-00002F5A0000}"/>
    <cellStyle name="เครื่องหมายจุลภาค 3 2 6" xfId="16808" xr:uid="{00000000-0005-0000-0000-0000305A0000}"/>
    <cellStyle name="เครื่องหมายจุลภาค 3 2 7" xfId="24188" xr:uid="{00000000-0005-0000-0000-0000315A0000}"/>
    <cellStyle name="เครื่องหมายจุลภาค 3 2 8" xfId="24189" xr:uid="{00000000-0005-0000-0000-0000325A0000}"/>
    <cellStyle name="เครื่องหมายจุลภาค 3 3" xfId="1972" xr:uid="{00000000-0005-0000-0000-0000335A0000}"/>
    <cellStyle name="เครื่องหมายจุลภาค 3 3 2" xfId="9596" xr:uid="{00000000-0005-0000-0000-0000345A0000}"/>
    <cellStyle name="เครื่องหมายจุลภาค 3 3 3" xfId="9597" xr:uid="{00000000-0005-0000-0000-0000355A0000}"/>
    <cellStyle name="เครื่องหมายจุลภาค 3 3 4" xfId="9598" xr:uid="{00000000-0005-0000-0000-0000365A0000}"/>
    <cellStyle name="เครื่องหมายจุลภาค 3 3 5" xfId="16809" xr:uid="{00000000-0005-0000-0000-0000375A0000}"/>
    <cellStyle name="เครื่องหมายจุลภาค 3 3 6" xfId="24190" xr:uid="{00000000-0005-0000-0000-0000385A0000}"/>
    <cellStyle name="เครื่องหมายจุลภาค 3 3 7" xfId="24191" xr:uid="{00000000-0005-0000-0000-0000395A0000}"/>
    <cellStyle name="เครื่องหมายจุลภาค 3 3 8" xfId="24192" xr:uid="{00000000-0005-0000-0000-00003A5A0000}"/>
    <cellStyle name="เครื่องหมายจุลภาค 3 4" xfId="9599" xr:uid="{00000000-0005-0000-0000-00003B5A0000}"/>
    <cellStyle name="เครื่องหมายจุลภาค 3 4 2" xfId="9600" xr:uid="{00000000-0005-0000-0000-00003C5A0000}"/>
    <cellStyle name="เครื่องหมายจุลภาค 3 4 3" xfId="9601" xr:uid="{00000000-0005-0000-0000-00003D5A0000}"/>
    <cellStyle name="เครื่องหมายจุลภาค 3 4 4" xfId="9602" xr:uid="{00000000-0005-0000-0000-00003E5A0000}"/>
    <cellStyle name="เครื่องหมายจุลภาค 3 4 5" xfId="16810" xr:uid="{00000000-0005-0000-0000-00003F5A0000}"/>
    <cellStyle name="เครื่องหมายจุลภาค 3 5" xfId="9603" xr:uid="{00000000-0005-0000-0000-0000405A0000}"/>
    <cellStyle name="เครื่องหมายจุลภาค 3 5 2" xfId="16811" xr:uid="{00000000-0005-0000-0000-0000415A0000}"/>
    <cellStyle name="เครื่องหมายจุลภาค 3 6" xfId="9604" xr:uid="{00000000-0005-0000-0000-0000425A0000}"/>
    <cellStyle name="เครื่องหมายจุลภาค 3 7" xfId="9605" xr:uid="{00000000-0005-0000-0000-0000435A0000}"/>
    <cellStyle name="เครื่องหมายจุลภาค 3 8" xfId="16812" xr:uid="{00000000-0005-0000-0000-0000445A0000}"/>
    <cellStyle name="เครื่องหมายจุลภาค 3 9" xfId="24193" xr:uid="{00000000-0005-0000-0000-0000455A0000}"/>
    <cellStyle name="เครื่องหมายจุลภาค 3_แบบฟอร์มสุ่มตรวจ " xfId="24194" xr:uid="{00000000-0005-0000-0000-0000465A0000}"/>
    <cellStyle name="เครื่องหมายจุลภาค 33" xfId="16813" xr:uid="{00000000-0005-0000-0000-0000475A0000}"/>
    <cellStyle name="เครื่องหมายจุลภาค 36" xfId="16814" xr:uid="{00000000-0005-0000-0000-0000485A0000}"/>
    <cellStyle name="เครื่องหมายจุลภาค 4" xfId="1973" xr:uid="{00000000-0005-0000-0000-0000495A0000}"/>
    <cellStyle name="เครื่องหมายจุลภาค 4 2" xfId="1974" xr:uid="{00000000-0005-0000-0000-00004A5A0000}"/>
    <cellStyle name="เครื่องหมายจุลภาค 4 2 2" xfId="9606" xr:uid="{00000000-0005-0000-0000-00004B5A0000}"/>
    <cellStyle name="เครื่องหมายจุลภาค 4 2 2 2" xfId="9607" xr:uid="{00000000-0005-0000-0000-00004C5A0000}"/>
    <cellStyle name="เครื่องหมายจุลภาค 4 2 2 2 2" xfId="9608" xr:uid="{00000000-0005-0000-0000-00004D5A0000}"/>
    <cellStyle name="เครื่องหมายจุลภาค 4 2 2 2 3" xfId="9609" xr:uid="{00000000-0005-0000-0000-00004E5A0000}"/>
    <cellStyle name="เครื่องหมายจุลภาค 4 2 2 2 4" xfId="9610" xr:uid="{00000000-0005-0000-0000-00004F5A0000}"/>
    <cellStyle name="เครื่องหมายจุลภาค 4 2 2 3" xfId="16815" xr:uid="{00000000-0005-0000-0000-0000505A0000}"/>
    <cellStyle name="เครื่องหมายจุลภาค 4 2 3" xfId="9611" xr:uid="{00000000-0005-0000-0000-0000515A0000}"/>
    <cellStyle name="เครื่องหมายจุลภาค 4 2 3 2" xfId="9612" xr:uid="{00000000-0005-0000-0000-0000525A0000}"/>
    <cellStyle name="เครื่องหมายจุลภาค 4 2 3 3" xfId="9613" xr:uid="{00000000-0005-0000-0000-0000535A0000}"/>
    <cellStyle name="เครื่องหมายจุลภาค 4 2 3 4" xfId="9614" xr:uid="{00000000-0005-0000-0000-0000545A0000}"/>
    <cellStyle name="เครื่องหมายจุลภาค 4 2 3 5" xfId="16816" xr:uid="{00000000-0005-0000-0000-0000555A0000}"/>
    <cellStyle name="เครื่องหมายจุลภาค 4 2 4" xfId="10611" xr:uid="{00000000-0005-0000-0000-0000565A0000}"/>
    <cellStyle name="เครื่องหมายจุลภาค 4 2 4 2" xfId="24195" xr:uid="{00000000-0005-0000-0000-0000575A0000}"/>
    <cellStyle name="เครื่องหมายจุลภาค 4 2 5" xfId="10612" xr:uid="{00000000-0005-0000-0000-0000585A0000}"/>
    <cellStyle name="เครื่องหมายจุลภาค 4 2 5 2" xfId="24196" xr:uid="{00000000-0005-0000-0000-0000595A0000}"/>
    <cellStyle name="เครื่องหมายจุลภาค 4 2 6" xfId="16817" xr:uid="{00000000-0005-0000-0000-00005A5A0000}"/>
    <cellStyle name="เครื่องหมายจุลภาค 4 2 7" xfId="24197" xr:uid="{00000000-0005-0000-0000-00005B5A0000}"/>
    <cellStyle name="เครื่องหมายจุลภาค 4 2 8" xfId="24198" xr:uid="{00000000-0005-0000-0000-00005C5A0000}"/>
    <cellStyle name="เครื่องหมายจุลภาค 4 3" xfId="9615" xr:uid="{00000000-0005-0000-0000-00005D5A0000}"/>
    <cellStyle name="เครื่องหมายจุลภาค 4 3 2" xfId="16818" xr:uid="{00000000-0005-0000-0000-00005E5A0000}"/>
    <cellStyle name="เครื่องหมายจุลภาค 4 3 3" xfId="24199" xr:uid="{00000000-0005-0000-0000-00005F5A0000}"/>
    <cellStyle name="เครื่องหมายจุลภาค 4 3 4" xfId="24200" xr:uid="{00000000-0005-0000-0000-0000605A0000}"/>
    <cellStyle name="เครื่องหมายจุลภาค 4 4" xfId="9616" xr:uid="{00000000-0005-0000-0000-0000615A0000}"/>
    <cellStyle name="เครื่องหมายจุลภาค 4 4 2" xfId="16819" xr:uid="{00000000-0005-0000-0000-0000625A0000}"/>
    <cellStyle name="เครื่องหมายจุลภาค 4 5" xfId="9617" xr:uid="{00000000-0005-0000-0000-0000635A0000}"/>
    <cellStyle name="เครื่องหมายจุลภาค 4 5 2" xfId="16820" xr:uid="{00000000-0005-0000-0000-0000645A0000}"/>
    <cellStyle name="เครื่องหมายจุลภาค 4 6" xfId="9618" xr:uid="{00000000-0005-0000-0000-0000655A0000}"/>
    <cellStyle name="เครื่องหมายจุลภาค 4 6 2" xfId="16821" xr:uid="{00000000-0005-0000-0000-0000665A0000}"/>
    <cellStyle name="เครื่องหมายจุลภาค 4 7" xfId="16822" xr:uid="{00000000-0005-0000-0000-0000675A0000}"/>
    <cellStyle name="เครื่องหมายจุลภาค 4 8" xfId="24201" xr:uid="{00000000-0005-0000-0000-0000685A0000}"/>
    <cellStyle name="เครื่องหมายจุลภาค 4 9" xfId="24202" xr:uid="{00000000-0005-0000-0000-0000695A0000}"/>
    <cellStyle name="เครื่องหมายจุลภาค 4_บจก.ภูวิสยาม (S2466)" xfId="24203" xr:uid="{00000000-0005-0000-0000-00006A5A0000}"/>
    <cellStyle name="เครื่องหมายจุลภาค 40" xfId="16823" xr:uid="{00000000-0005-0000-0000-00006B5A0000}"/>
    <cellStyle name="เครื่องหมายจุลภาค 41" xfId="16824" xr:uid="{00000000-0005-0000-0000-00006C5A0000}"/>
    <cellStyle name="เครื่องหมายจุลภาค 5" xfId="1975" xr:uid="{00000000-0005-0000-0000-00006D5A0000}"/>
    <cellStyle name="เครื่องหมายจุลภาค 5 2" xfId="1976" xr:uid="{00000000-0005-0000-0000-00006E5A0000}"/>
    <cellStyle name="เครื่องหมายจุลภาค 5 2 2" xfId="9619" xr:uid="{00000000-0005-0000-0000-00006F5A0000}"/>
    <cellStyle name="เครื่องหมายจุลภาค 5 2 3" xfId="16825" xr:uid="{00000000-0005-0000-0000-0000705A0000}"/>
    <cellStyle name="เครื่องหมายจุลภาค 5 2 4" xfId="24204" xr:uid="{00000000-0005-0000-0000-0000715A0000}"/>
    <cellStyle name="เครื่องหมายจุลภาค 5 2 5" xfId="24205" xr:uid="{00000000-0005-0000-0000-0000725A0000}"/>
    <cellStyle name="เครื่องหมายจุลภาค 5 2 6" xfId="24206" xr:uid="{00000000-0005-0000-0000-0000735A0000}"/>
    <cellStyle name="เครื่องหมายจุลภาค 5 2 7" xfId="24207" xr:uid="{00000000-0005-0000-0000-0000745A0000}"/>
    <cellStyle name="เครื่องหมายจุลภาค 5 3" xfId="9620" xr:uid="{00000000-0005-0000-0000-0000755A0000}"/>
    <cellStyle name="เครื่องหมายจุลภาค 5 3 2" xfId="24208" xr:uid="{00000000-0005-0000-0000-0000765A0000}"/>
    <cellStyle name="เครื่องหมายจุลภาค 5 4" xfId="16826" xr:uid="{00000000-0005-0000-0000-0000775A0000}"/>
    <cellStyle name="เครื่องหมายจุลภาค 5 4 2" xfId="24209" xr:uid="{00000000-0005-0000-0000-0000785A0000}"/>
    <cellStyle name="เครื่องหมายจุลภาค 5 5" xfId="16827" xr:uid="{00000000-0005-0000-0000-0000795A0000}"/>
    <cellStyle name="เครื่องหมายจุลภาค 5 5 2" xfId="24210" xr:uid="{00000000-0005-0000-0000-00007A5A0000}"/>
    <cellStyle name="เครื่องหมายจุลภาค 5 6" xfId="16828" xr:uid="{00000000-0005-0000-0000-00007B5A0000}"/>
    <cellStyle name="เครื่องหมายจุลภาค 5 7" xfId="16829" xr:uid="{00000000-0005-0000-0000-00007C5A0000}"/>
    <cellStyle name="เครื่องหมายจุลภาค 5 8" xfId="24211" xr:uid="{00000000-0005-0000-0000-00007D5A0000}"/>
    <cellStyle name="เครื่องหมายจุลภาค 6" xfId="1977" xr:uid="{00000000-0005-0000-0000-00007E5A0000}"/>
    <cellStyle name="เครื่องหมายจุลภาค 6 2" xfId="10613" xr:uid="{00000000-0005-0000-0000-00007F5A0000}"/>
    <cellStyle name="เครื่องหมายจุลภาค 6 2 2" xfId="10614" xr:uid="{00000000-0005-0000-0000-0000805A0000}"/>
    <cellStyle name="เครื่องหมายจุลภาค 6 2 2 2" xfId="24212" xr:uid="{00000000-0005-0000-0000-0000815A0000}"/>
    <cellStyle name="เครื่องหมายจุลภาค 6 2 3" xfId="10615" xr:uid="{00000000-0005-0000-0000-0000825A0000}"/>
    <cellStyle name="เครื่องหมายจุลภาค 6 2 3 2" xfId="24213" xr:uid="{00000000-0005-0000-0000-0000835A0000}"/>
    <cellStyle name="เครื่องหมายจุลภาค 6 2 4" xfId="10616" xr:uid="{00000000-0005-0000-0000-0000845A0000}"/>
    <cellStyle name="เครื่องหมายจุลภาค 6 2 4 2" xfId="24214" xr:uid="{00000000-0005-0000-0000-0000855A0000}"/>
    <cellStyle name="เครื่องหมายจุลภาค 6 2 5" xfId="10617" xr:uid="{00000000-0005-0000-0000-0000865A0000}"/>
    <cellStyle name="เครื่องหมายจุลภาค 6 2 5 2" xfId="24215" xr:uid="{00000000-0005-0000-0000-0000875A0000}"/>
    <cellStyle name="เครื่องหมายจุลภาค 6 2 6" xfId="24216" xr:uid="{00000000-0005-0000-0000-0000885A0000}"/>
    <cellStyle name="เครื่องหมายจุลภาค 6 3" xfId="10618" xr:uid="{00000000-0005-0000-0000-0000895A0000}"/>
    <cellStyle name="เครื่องหมายจุลภาค 6 3 2" xfId="24217" xr:uid="{00000000-0005-0000-0000-00008A5A0000}"/>
    <cellStyle name="เครื่องหมายจุลภาค 6 4" xfId="10619" xr:uid="{00000000-0005-0000-0000-00008B5A0000}"/>
    <cellStyle name="เครื่องหมายจุลภาค 6 4 2" xfId="24218" xr:uid="{00000000-0005-0000-0000-00008C5A0000}"/>
    <cellStyle name="เครื่องหมายจุลภาค 6 5" xfId="10620" xr:uid="{00000000-0005-0000-0000-00008D5A0000}"/>
    <cellStyle name="เครื่องหมายจุลภาค 6 5 2" xfId="24219" xr:uid="{00000000-0005-0000-0000-00008E5A0000}"/>
    <cellStyle name="เครื่องหมายจุลภาค 6 6" xfId="16830" xr:uid="{00000000-0005-0000-0000-00008F5A0000}"/>
    <cellStyle name="เครื่องหมายจุลภาค 6 7" xfId="24220" xr:uid="{00000000-0005-0000-0000-0000905A0000}"/>
    <cellStyle name="เครื่องหมายจุลภาค 7" xfId="1978" xr:uid="{00000000-0005-0000-0000-0000915A0000}"/>
    <cellStyle name="เครื่องหมายจุลภาค 7 2" xfId="1979" xr:uid="{00000000-0005-0000-0000-0000925A0000}"/>
    <cellStyle name="เครื่องหมายจุลภาค 7 2 2" xfId="16831" xr:uid="{00000000-0005-0000-0000-0000935A0000}"/>
    <cellStyle name="เครื่องหมายจุลภาค 7 2 2 2" xfId="24221" xr:uid="{00000000-0005-0000-0000-0000945A0000}"/>
    <cellStyle name="เครื่องหมายจุลภาค 7 2 3" xfId="24222" xr:uid="{00000000-0005-0000-0000-0000955A0000}"/>
    <cellStyle name="เครื่องหมายจุลภาค 7 2 4" xfId="24223" xr:uid="{00000000-0005-0000-0000-0000965A0000}"/>
    <cellStyle name="เครื่องหมายจุลภาค 7 2 5" xfId="24224" xr:uid="{00000000-0005-0000-0000-0000975A0000}"/>
    <cellStyle name="เครื่องหมายจุลภาค 7 2 6" xfId="24225" xr:uid="{00000000-0005-0000-0000-0000985A0000}"/>
    <cellStyle name="เครื่องหมายจุลภาค 7 2 7" xfId="24226" xr:uid="{00000000-0005-0000-0000-0000995A0000}"/>
    <cellStyle name="เครื่องหมายจุลภาค 7 3" xfId="16832" xr:uid="{00000000-0005-0000-0000-00009A5A0000}"/>
    <cellStyle name="เครื่องหมายจุลภาค 7 4" xfId="24227" xr:uid="{00000000-0005-0000-0000-00009B5A0000}"/>
    <cellStyle name="เครื่องหมายจุลภาค 7 5" xfId="24228" xr:uid="{00000000-0005-0000-0000-00009C5A0000}"/>
    <cellStyle name="เครื่องหมายจุลภาค 7 6" xfId="24229" xr:uid="{00000000-0005-0000-0000-00009D5A0000}"/>
    <cellStyle name="เครื่องหมายจุลภาค 7 7" xfId="24230" xr:uid="{00000000-0005-0000-0000-00009E5A0000}"/>
    <cellStyle name="เครื่องหมายจุลภาค 8" xfId="1980" xr:uid="{00000000-0005-0000-0000-00009F5A0000}"/>
    <cellStyle name="เครื่องหมายจุลภาค 8 2" xfId="16833" xr:uid="{00000000-0005-0000-0000-0000A05A0000}"/>
    <cellStyle name="เครื่องหมายจุลภาค 8 2 2" xfId="16834" xr:uid="{00000000-0005-0000-0000-0000A15A0000}"/>
    <cellStyle name="เครื่องหมายจุลภาค 8 2 3" xfId="16835" xr:uid="{00000000-0005-0000-0000-0000A25A0000}"/>
    <cellStyle name="เครื่องหมายจุลภาค 8 2 4" xfId="16836" xr:uid="{00000000-0005-0000-0000-0000A35A0000}"/>
    <cellStyle name="เครื่องหมายจุลภาค 8 3" xfId="16837" xr:uid="{00000000-0005-0000-0000-0000A45A0000}"/>
    <cellStyle name="เครื่องหมายจุลภาค 8 4" xfId="16838" xr:uid="{00000000-0005-0000-0000-0000A55A0000}"/>
    <cellStyle name="เครื่องหมายจุลภาค 8 5" xfId="16839" xr:uid="{00000000-0005-0000-0000-0000A65A0000}"/>
    <cellStyle name="เครื่องหมายจุลภาค 8 6" xfId="24231" xr:uid="{00000000-0005-0000-0000-0000A75A0000}"/>
    <cellStyle name="เครื่องหมายจุลภาค 8 7" xfId="24232" xr:uid="{00000000-0005-0000-0000-0000A85A0000}"/>
    <cellStyle name="เครื่องหมายจุลภาค 8 8" xfId="24233" xr:uid="{00000000-0005-0000-0000-0000A95A0000}"/>
    <cellStyle name="เครื่องหมายจุลภาค 9" xfId="1981" xr:uid="{00000000-0005-0000-0000-0000AA5A0000}"/>
    <cellStyle name="เครื่องหมายจุลภาค 9 2" xfId="1982" xr:uid="{00000000-0005-0000-0000-0000AB5A0000}"/>
    <cellStyle name="เครื่องหมายจุลภาค 9 2 2" xfId="16840" xr:uid="{00000000-0005-0000-0000-0000AC5A0000}"/>
    <cellStyle name="เครื่องหมายจุลภาค 9 2 2 2" xfId="24234" xr:uid="{00000000-0005-0000-0000-0000AD5A0000}"/>
    <cellStyle name="เครื่องหมายจุลภาค 9 2 2 3" xfId="24235" xr:uid="{00000000-0005-0000-0000-0000AE5A0000}"/>
    <cellStyle name="เครื่องหมายจุลภาค 9 2 2 4" xfId="24236" xr:uid="{00000000-0005-0000-0000-0000AF5A0000}"/>
    <cellStyle name="เครื่องหมายจุลภาค 9 2 3" xfId="16841" xr:uid="{00000000-0005-0000-0000-0000B05A0000}"/>
    <cellStyle name="เครื่องหมายจุลภาค 9 2 4" xfId="16842" xr:uid="{00000000-0005-0000-0000-0000B15A0000}"/>
    <cellStyle name="เครื่องหมายจุลภาค 9 2 5" xfId="16843" xr:uid="{00000000-0005-0000-0000-0000B25A0000}"/>
    <cellStyle name="เครื่องหมายจุลภาค 9 2 6" xfId="16844" xr:uid="{00000000-0005-0000-0000-0000B35A0000}"/>
    <cellStyle name="เครื่องหมายจุลภาค 9 2 7" xfId="24237" xr:uid="{00000000-0005-0000-0000-0000B45A0000}"/>
    <cellStyle name="เครื่องหมายจุลภาค 9 3" xfId="16845" xr:uid="{00000000-0005-0000-0000-0000B55A0000}"/>
    <cellStyle name="เครื่องหมายจุลภาค 9 4" xfId="24238" xr:uid="{00000000-0005-0000-0000-0000B65A0000}"/>
    <cellStyle name="เครื่องหมายจุลภาค 9 5" xfId="24239" xr:uid="{00000000-0005-0000-0000-0000B75A0000}"/>
    <cellStyle name="เครื่องหมายจุลภาค 9 6" xfId="24240" xr:uid="{00000000-0005-0000-0000-0000B85A0000}"/>
    <cellStyle name="เครื่องหมายจุลภาค_0008-0069-51 Four Seasons Hotel" xfId="10621" xr:uid="{00000000-0005-0000-0000-0000B95A0000}"/>
    <cellStyle name="เครื่องหมายเปอร์เซ็นต์_CashFlow" xfId="1983" xr:uid="{00000000-0005-0000-0000-0000BA5A0000}"/>
    <cellStyle name="เครื่องหมายสกุลเงิน" xfId="16846" xr:uid="{00000000-0005-0000-0000-0000BB5A0000}"/>
    <cellStyle name="เครื่องหมายสกุลเงิน [0]" xfId="1984" xr:uid="{00000000-0005-0000-0000-0000BC5A0000}"/>
    <cellStyle name="เครื่องหมายสกุลเงิน [0] 2" xfId="16847" xr:uid="{00000000-0005-0000-0000-0000BD5A0000}"/>
    <cellStyle name="เครื่องหมายสกุลเงิน [0] 3" xfId="24241" xr:uid="{00000000-0005-0000-0000-0000BE5A0000}"/>
    <cellStyle name="เครื่องหมายสกุลเงิน [0] 4" xfId="24242" xr:uid="{00000000-0005-0000-0000-0000BF5A0000}"/>
    <cellStyle name="เครื่องหมายสกุลเงิน [0] 5" xfId="24243" xr:uid="{00000000-0005-0000-0000-0000C05A0000}"/>
    <cellStyle name="เครื่องหมายสกุลเงิน 2" xfId="1985" xr:uid="{00000000-0005-0000-0000-0000C15A0000}"/>
    <cellStyle name="เครื่องหมายสกุลเงิน 2 2" xfId="16848" xr:uid="{00000000-0005-0000-0000-0000C25A0000}"/>
    <cellStyle name="เครื่องหมายสกุลเงิน 2 2 2" xfId="24244" xr:uid="{00000000-0005-0000-0000-0000C35A0000}"/>
    <cellStyle name="เครื่องหมายสกุลเงิน 2 3" xfId="16849" xr:uid="{00000000-0005-0000-0000-0000C45A0000}"/>
    <cellStyle name="เครื่องหมายสกุลเงิน 2 4" xfId="16850" xr:uid="{00000000-0005-0000-0000-0000C55A0000}"/>
    <cellStyle name="เครื่องหมายสกุลเงิน_1" xfId="16851" xr:uid="{00000000-0005-0000-0000-0000C65A0000}"/>
    <cellStyle name="จุลภาค 2" xfId="16852" xr:uid="{00000000-0005-0000-0000-0000C75A0000}"/>
    <cellStyle name="จุลภาค 2 2" xfId="24245" xr:uid="{00000000-0005-0000-0000-0000C85A0000}"/>
    <cellStyle name="จุลภาค 3" xfId="24246" xr:uid="{00000000-0005-0000-0000-0000C95A0000}"/>
    <cellStyle name="ชื่อเรื่อง" xfId="1986" xr:uid="{00000000-0005-0000-0000-0000CA5A0000}"/>
    <cellStyle name="ชื่อเรื่อง 1" xfId="24247" xr:uid="{00000000-0005-0000-0000-0000CB5A0000}"/>
    <cellStyle name="ชื่อเรื่อง 2" xfId="1987" xr:uid="{00000000-0005-0000-0000-0000CC5A0000}"/>
    <cellStyle name="ชื่อเรื่อง 2 2" xfId="24248" xr:uid="{00000000-0005-0000-0000-0000CD5A0000}"/>
    <cellStyle name="ชื่อเรื่อง 2 3" xfId="24249" xr:uid="{00000000-0005-0000-0000-0000CE5A0000}"/>
    <cellStyle name="ชื่อเรื่อง 2 4" xfId="24250" xr:uid="{00000000-0005-0000-0000-0000CF5A0000}"/>
    <cellStyle name="ชื่อเรื่อง 3" xfId="16853" xr:uid="{00000000-0005-0000-0000-0000D05A0000}"/>
    <cellStyle name="ชื่อเรื่อง 4" xfId="16854" xr:uid="{00000000-0005-0000-0000-0000D15A0000}"/>
    <cellStyle name="ชื่อเรื่อง 5" xfId="16855" xr:uid="{00000000-0005-0000-0000-0000D25A0000}"/>
    <cellStyle name="ชื่อเรื่อง_4. เนตรณรงค์ แมนชั่น" xfId="24251" xr:uid="{00000000-0005-0000-0000-0000D35A0000}"/>
    <cellStyle name="เชื่อมโยงหลายมิติ" xfId="1988" xr:uid="{00000000-0005-0000-0000-0000D45A0000}"/>
    <cellStyle name="เชื่อมโยงหลายมิติ 2" xfId="10622" xr:uid="{00000000-0005-0000-0000-0000D55A0000}"/>
    <cellStyle name="เชื่อมโยงหลายมิติ 2 2" xfId="10623" xr:uid="{00000000-0005-0000-0000-0000D65A0000}"/>
    <cellStyle name="เชื่อมโยงหลายมิติ 2 2 2" xfId="24252" xr:uid="{00000000-0005-0000-0000-0000D75A0000}"/>
    <cellStyle name="เชื่อมโยงหลายมิติ 2 3" xfId="10624" xr:uid="{00000000-0005-0000-0000-0000D85A0000}"/>
    <cellStyle name="เชื่อมโยงหลายมิติ 2 3 2" xfId="24253" xr:uid="{00000000-0005-0000-0000-0000D95A0000}"/>
    <cellStyle name="เชื่อมโยงหลายมิติ 2 4" xfId="10625" xr:uid="{00000000-0005-0000-0000-0000DA5A0000}"/>
    <cellStyle name="เชื่อมโยงหลายมิติ 2 4 2" xfId="24254" xr:uid="{00000000-0005-0000-0000-0000DB5A0000}"/>
    <cellStyle name="เชื่อมโยงหลายมิติ 2 5" xfId="10626" xr:uid="{00000000-0005-0000-0000-0000DC5A0000}"/>
    <cellStyle name="เชื่อมโยงหลายมิติ 2 5 2" xfId="24255" xr:uid="{00000000-0005-0000-0000-0000DD5A0000}"/>
    <cellStyle name="เชื่อมโยงหลายมิติ 2 6" xfId="24256" xr:uid="{00000000-0005-0000-0000-0000DE5A0000}"/>
    <cellStyle name="เชื่อมโยงหลายมิติ 3" xfId="10627" xr:uid="{00000000-0005-0000-0000-0000DF5A0000}"/>
    <cellStyle name="เชื่อมโยงหลายมิติ 3 2" xfId="24257" xr:uid="{00000000-0005-0000-0000-0000E05A0000}"/>
    <cellStyle name="เชื่อมโยงหลายมิติ 4" xfId="10628" xr:uid="{00000000-0005-0000-0000-0000E15A0000}"/>
    <cellStyle name="เชื่อมโยงหลายมิติ 4 2" xfId="24258" xr:uid="{00000000-0005-0000-0000-0000E25A0000}"/>
    <cellStyle name="เชื่อมโยงหลายมิติ 5" xfId="10629" xr:uid="{00000000-0005-0000-0000-0000E35A0000}"/>
    <cellStyle name="เชื่อมโยงหลายมิติ 5 2" xfId="24259" xr:uid="{00000000-0005-0000-0000-0000E45A0000}"/>
    <cellStyle name="เชื่อมโยงหลายมิติ 6" xfId="16856" xr:uid="{00000000-0005-0000-0000-0000E55A0000}"/>
    <cellStyle name="เชื่อมโยงหลายมิติ 7" xfId="24260" xr:uid="{00000000-0005-0000-0000-0000E65A0000}"/>
    <cellStyle name="เชื่อมโยงหลายมิติ 8" xfId="24261" xr:uid="{00000000-0005-0000-0000-0000E75A0000}"/>
    <cellStyle name="เซลล์ตรวจสอบ" xfId="1989" xr:uid="{00000000-0005-0000-0000-0000E85A0000}"/>
    <cellStyle name="เซลล์ตรวจสอบ 1" xfId="24262" xr:uid="{00000000-0005-0000-0000-0000E95A0000}"/>
    <cellStyle name="เซลล์ตรวจสอบ 2" xfId="16857" xr:uid="{00000000-0005-0000-0000-0000EA5A0000}"/>
    <cellStyle name="เซลล์ตรวจสอบ 3" xfId="24263" xr:uid="{00000000-0005-0000-0000-0000EB5A0000}"/>
    <cellStyle name="เซลล์ตรวจสอบ 4" xfId="24264" xr:uid="{00000000-0005-0000-0000-0000EC5A0000}"/>
    <cellStyle name="เซลล์ตรวจสอบ 5" xfId="24265" xr:uid="{00000000-0005-0000-0000-0000ED5A0000}"/>
    <cellStyle name="เซลล์ตรวจสอบ_UOB(B)ที่ดินเปล่าที่นา722-4-51" xfId="24266" xr:uid="{00000000-0005-0000-0000-0000EE5A0000}"/>
    <cellStyle name="เซลล์ที่มีการเชื่อมโยง" xfId="1990" xr:uid="{00000000-0005-0000-0000-0000EF5A0000}"/>
    <cellStyle name="เซลล์ที่มีการเชื่อมโยง 1" xfId="24267" xr:uid="{00000000-0005-0000-0000-0000F05A0000}"/>
    <cellStyle name="เซลล์ที่มีการเชื่อมโยง 2" xfId="1991" xr:uid="{00000000-0005-0000-0000-0000F15A0000}"/>
    <cellStyle name="เซลล์ที่มีการเชื่อมโยง 3" xfId="16858" xr:uid="{00000000-0005-0000-0000-0000F25A0000}"/>
    <cellStyle name="เซลล์ที่มีการเชื่อมโยง 4" xfId="16859" xr:uid="{00000000-0005-0000-0000-0000F35A0000}"/>
    <cellStyle name="เซลล์ที่มีการเชื่อมโยง 5" xfId="16860" xr:uid="{00000000-0005-0000-0000-0000F45A0000}"/>
    <cellStyle name="เซลล์ที่มีการเชื่อมโยง_4. เนตรณรงค์ แมนชั่น" xfId="24268" xr:uid="{00000000-0005-0000-0000-0000F55A0000}"/>
    <cellStyle name="ดี" xfId="1992" xr:uid="{00000000-0005-0000-0000-0000F65A0000}"/>
    <cellStyle name="ดี 1" xfId="24269" xr:uid="{00000000-0005-0000-0000-0000F75A0000}"/>
    <cellStyle name="ดี 2" xfId="1993" xr:uid="{00000000-0005-0000-0000-0000F85A0000}"/>
    <cellStyle name="ดี 2 2" xfId="16861" xr:uid="{00000000-0005-0000-0000-0000F95A0000}"/>
    <cellStyle name="ดี 2 2 2" xfId="16862" xr:uid="{00000000-0005-0000-0000-0000FA5A0000}"/>
    <cellStyle name="ดี 2 2 3" xfId="16863" xr:uid="{00000000-0005-0000-0000-0000FB5A0000}"/>
    <cellStyle name="ดี 2 2 4" xfId="16864" xr:uid="{00000000-0005-0000-0000-0000FC5A0000}"/>
    <cellStyle name="ดี 2 3" xfId="16865" xr:uid="{00000000-0005-0000-0000-0000FD5A0000}"/>
    <cellStyle name="ดี 2 4" xfId="16866" xr:uid="{00000000-0005-0000-0000-0000FE5A0000}"/>
    <cellStyle name="ดี 2 5" xfId="16867" xr:uid="{00000000-0005-0000-0000-0000FF5A0000}"/>
    <cellStyle name="ดี 3" xfId="16868" xr:uid="{00000000-0005-0000-0000-0000005B0000}"/>
    <cellStyle name="ดี 3 2" xfId="16869" xr:uid="{00000000-0005-0000-0000-0000015B0000}"/>
    <cellStyle name="ดี 3 3" xfId="16870" xr:uid="{00000000-0005-0000-0000-0000025B0000}"/>
    <cellStyle name="ดี 3 4" xfId="16871" xr:uid="{00000000-0005-0000-0000-0000035B0000}"/>
    <cellStyle name="ดี 3 5" xfId="24270" xr:uid="{00000000-0005-0000-0000-0000045B0000}"/>
    <cellStyle name="ดี 3 6" xfId="24271" xr:uid="{00000000-0005-0000-0000-0000055B0000}"/>
    <cellStyle name="ดี 3 7" xfId="24272" xr:uid="{00000000-0005-0000-0000-0000065B0000}"/>
    <cellStyle name="ดี 4" xfId="16872" xr:uid="{00000000-0005-0000-0000-0000075B0000}"/>
    <cellStyle name="ดี 5" xfId="16873" xr:uid="{00000000-0005-0000-0000-0000085B0000}"/>
    <cellStyle name="ดี 6" xfId="16874" xr:uid="{00000000-0005-0000-0000-0000095B0000}"/>
    <cellStyle name="ดี 7" xfId="16875" xr:uid="{00000000-0005-0000-0000-00000A5B0000}"/>
    <cellStyle name="ดี_4. เนตรณรงค์ แมนชั่น" xfId="24273" xr:uid="{00000000-0005-0000-0000-00000B5B0000}"/>
    <cellStyle name="ตัวเลขเพิ่ม(ลด)" xfId="1994" xr:uid="{00000000-0005-0000-0000-00000C5B0000}"/>
    <cellStyle name="ตัวเลขเพิ่ม(ลด) 2" xfId="24274" xr:uid="{00000000-0005-0000-0000-00000D5B0000}"/>
    <cellStyle name="ตามการเชื่อมโยงหลายมิติ" xfId="1995" xr:uid="{00000000-0005-0000-0000-00000E5B0000}"/>
    <cellStyle name="ตามการเชื่อมโยงหลายมิติ 2" xfId="10630" xr:uid="{00000000-0005-0000-0000-00000F5B0000}"/>
    <cellStyle name="ตามการเชื่อมโยงหลายมิติ 2 2" xfId="10631" xr:uid="{00000000-0005-0000-0000-0000105B0000}"/>
    <cellStyle name="ตามการเชื่อมโยงหลายมิติ 2 2 2" xfId="24275" xr:uid="{00000000-0005-0000-0000-0000115B0000}"/>
    <cellStyle name="ตามการเชื่อมโยงหลายมิติ 2 3" xfId="10632" xr:uid="{00000000-0005-0000-0000-0000125B0000}"/>
    <cellStyle name="ตามการเชื่อมโยงหลายมิติ 2 3 2" xfId="24276" xr:uid="{00000000-0005-0000-0000-0000135B0000}"/>
    <cellStyle name="ตามการเชื่อมโยงหลายมิติ 2 4" xfId="10633" xr:uid="{00000000-0005-0000-0000-0000145B0000}"/>
    <cellStyle name="ตามการเชื่อมโยงหลายมิติ 2 4 2" xfId="24277" xr:uid="{00000000-0005-0000-0000-0000155B0000}"/>
    <cellStyle name="ตามการเชื่อมโยงหลายมิติ 2 5" xfId="10634" xr:uid="{00000000-0005-0000-0000-0000165B0000}"/>
    <cellStyle name="ตามการเชื่อมโยงหลายมิติ 2 5 2" xfId="24278" xr:uid="{00000000-0005-0000-0000-0000175B0000}"/>
    <cellStyle name="ตามการเชื่อมโยงหลายมิติ 2 6" xfId="24279" xr:uid="{00000000-0005-0000-0000-0000185B0000}"/>
    <cellStyle name="ตามการเชื่อมโยงหลายมิติ 3" xfId="10635" xr:uid="{00000000-0005-0000-0000-0000195B0000}"/>
    <cellStyle name="ตามการเชื่อมโยงหลายมิติ 3 2" xfId="24280" xr:uid="{00000000-0005-0000-0000-00001A5B0000}"/>
    <cellStyle name="ตามการเชื่อมโยงหลายมิติ 4" xfId="10636" xr:uid="{00000000-0005-0000-0000-00001B5B0000}"/>
    <cellStyle name="ตามการเชื่อมโยงหลายมิติ 4 2" xfId="24281" xr:uid="{00000000-0005-0000-0000-00001C5B0000}"/>
    <cellStyle name="ตามการเชื่อมโยงหลายมิติ 5" xfId="10637" xr:uid="{00000000-0005-0000-0000-00001D5B0000}"/>
    <cellStyle name="ตามการเชื่อมโยงหลายมิติ 5 2" xfId="24282" xr:uid="{00000000-0005-0000-0000-00001E5B0000}"/>
    <cellStyle name="ตามการเชื่อมโยงหลายมิติ 6" xfId="16876" xr:uid="{00000000-0005-0000-0000-00001F5B0000}"/>
    <cellStyle name="ตามการเชื่อมโยงหลายมิติ 7" xfId="24283" xr:uid="{00000000-0005-0000-0000-0000205B0000}"/>
    <cellStyle name="ตามการเชื่อมโยงหลายมิติ 8" xfId="24284" xr:uid="{00000000-0005-0000-0000-0000215B0000}"/>
    <cellStyle name="น้บะภฒ_95" xfId="1996" xr:uid="{00000000-0005-0000-0000-0000225B0000}"/>
    <cellStyle name="บ๑ (2)_1ฟ๙ศธบ๑ณปฟช _x001d_Comm" xfId="16877" xr:uid="{00000000-0005-0000-0000-0000235B0000}"/>
    <cellStyle name="บ๑ณปฟช (2)_1" xfId="16878" xr:uid="{00000000-0005-0000-0000-0000245B0000}"/>
    <cellStyle name="ปกติ" xfId="17655" xr:uid="{00000000-0005-0000-0000-0000255B0000}"/>
    <cellStyle name="ปกติ 10" xfId="16879" xr:uid="{00000000-0005-0000-0000-0000265B0000}"/>
    <cellStyle name="ปกติ 10 2" xfId="24285" xr:uid="{00000000-0005-0000-0000-0000275B0000}"/>
    <cellStyle name="ปกติ 10 3" xfId="24286" xr:uid="{00000000-0005-0000-0000-0000285B0000}"/>
    <cellStyle name="ปกติ 10 4" xfId="24287" xr:uid="{00000000-0005-0000-0000-0000295B0000}"/>
    <cellStyle name="ปกติ 11" xfId="16880" xr:uid="{00000000-0005-0000-0000-00002A5B0000}"/>
    <cellStyle name="ปกติ 11 2" xfId="16881" xr:uid="{00000000-0005-0000-0000-00002B5B0000}"/>
    <cellStyle name="ปกติ 11 3" xfId="16882" xr:uid="{00000000-0005-0000-0000-00002C5B0000}"/>
    <cellStyle name="ปกติ 11 4" xfId="16883" xr:uid="{00000000-0005-0000-0000-00002D5B0000}"/>
    <cellStyle name="ปกติ 11 5" xfId="16884" xr:uid="{00000000-0005-0000-0000-00002E5B0000}"/>
    <cellStyle name="ปกติ 12" xfId="16885" xr:uid="{00000000-0005-0000-0000-00002F5B0000}"/>
    <cellStyle name="ปกติ 12 2" xfId="24288" xr:uid="{00000000-0005-0000-0000-0000305B0000}"/>
    <cellStyle name="ปกติ 13" xfId="16886" xr:uid="{00000000-0005-0000-0000-0000315B0000}"/>
    <cellStyle name="ปกติ 13 2" xfId="24289" xr:uid="{00000000-0005-0000-0000-0000325B0000}"/>
    <cellStyle name="ปกติ 14" xfId="16887" xr:uid="{00000000-0005-0000-0000-0000335B0000}"/>
    <cellStyle name="ปกติ 15" xfId="16888" xr:uid="{00000000-0005-0000-0000-0000345B0000}"/>
    <cellStyle name="ปกติ 15 2" xfId="24290" xr:uid="{00000000-0005-0000-0000-0000355B0000}"/>
    <cellStyle name="ปกติ 15 3" xfId="24291" xr:uid="{00000000-0005-0000-0000-0000365B0000}"/>
    <cellStyle name="ปกติ 16" xfId="16889" xr:uid="{00000000-0005-0000-0000-0000375B0000}"/>
    <cellStyle name="ปกติ 17" xfId="16890" xr:uid="{00000000-0005-0000-0000-0000385B0000}"/>
    <cellStyle name="ปกติ 17 2" xfId="24292" xr:uid="{00000000-0005-0000-0000-0000395B0000}"/>
    <cellStyle name="ปกติ 18" xfId="16891" xr:uid="{00000000-0005-0000-0000-00003A5B0000}"/>
    <cellStyle name="ปกติ 19" xfId="16892" xr:uid="{00000000-0005-0000-0000-00003B5B0000}"/>
    <cellStyle name="ปกติ 2" xfId="1997" xr:uid="{00000000-0005-0000-0000-00003C5B0000}"/>
    <cellStyle name="ปกติ 2 10" xfId="16893" xr:uid="{00000000-0005-0000-0000-00003D5B0000}"/>
    <cellStyle name="ปกติ 2 11" xfId="16894" xr:uid="{00000000-0005-0000-0000-00003E5B0000}"/>
    <cellStyle name="ปกติ 2 12" xfId="24293" xr:uid="{00000000-0005-0000-0000-00003F5B0000}"/>
    <cellStyle name="ปกติ 2 2" xfId="1998" xr:uid="{00000000-0005-0000-0000-0000405B0000}"/>
    <cellStyle name="ปกติ 2 2 2" xfId="1999" xr:uid="{00000000-0005-0000-0000-0000415B0000}"/>
    <cellStyle name="ปกติ 2 2 2 10" xfId="16895" xr:uid="{00000000-0005-0000-0000-0000425B0000}"/>
    <cellStyle name="ปกติ 2 2 2 2" xfId="2000" xr:uid="{00000000-0005-0000-0000-0000435B0000}"/>
    <cellStyle name="ปกติ 2 2 2 3" xfId="2001" xr:uid="{00000000-0005-0000-0000-0000445B0000}"/>
    <cellStyle name="ปกติ 2 2 2 4" xfId="2002" xr:uid="{00000000-0005-0000-0000-0000455B0000}"/>
    <cellStyle name="ปกติ 2 2 2 5" xfId="2003" xr:uid="{00000000-0005-0000-0000-0000465B0000}"/>
    <cellStyle name="ปกติ 2 2 2 6" xfId="2004" xr:uid="{00000000-0005-0000-0000-0000475B0000}"/>
    <cellStyle name="ปกติ 2 2 2 7" xfId="16896" xr:uid="{00000000-0005-0000-0000-0000485B0000}"/>
    <cellStyle name="ปกติ 2 2 2 8" xfId="16897" xr:uid="{00000000-0005-0000-0000-0000495B0000}"/>
    <cellStyle name="ปกติ 2 2 2 9" xfId="16898" xr:uid="{00000000-0005-0000-0000-00004A5B0000}"/>
    <cellStyle name="ปกติ 2 2 3" xfId="2005" xr:uid="{00000000-0005-0000-0000-00004B5B0000}"/>
    <cellStyle name="ปกติ 2 2 3 2" xfId="2006" xr:uid="{00000000-0005-0000-0000-00004C5B0000}"/>
    <cellStyle name="ปกติ 2 2 3 3" xfId="2007" xr:uid="{00000000-0005-0000-0000-00004D5B0000}"/>
    <cellStyle name="ปกติ 2 2 3 4" xfId="2008" xr:uid="{00000000-0005-0000-0000-00004E5B0000}"/>
    <cellStyle name="ปกติ 2 2 4" xfId="16899" xr:uid="{00000000-0005-0000-0000-00004F5B0000}"/>
    <cellStyle name="ปกติ 2 2 5" xfId="16900" xr:uid="{00000000-0005-0000-0000-0000505B0000}"/>
    <cellStyle name="ปกติ 2 2 6" xfId="24294" xr:uid="{00000000-0005-0000-0000-0000515B0000}"/>
    <cellStyle name="ปกติ 2 2 7" xfId="24295" xr:uid="{00000000-0005-0000-0000-0000525B0000}"/>
    <cellStyle name="ปกติ 2 2 8" xfId="24296" xr:uid="{00000000-0005-0000-0000-0000535B0000}"/>
    <cellStyle name="ปกติ 2 2 9" xfId="24297" xr:uid="{00000000-0005-0000-0000-0000545B0000}"/>
    <cellStyle name="ปกติ 2 3" xfId="2009" xr:uid="{00000000-0005-0000-0000-0000555B0000}"/>
    <cellStyle name="ปกติ 2 3 2" xfId="10638" xr:uid="{00000000-0005-0000-0000-0000565B0000}"/>
    <cellStyle name="ปกติ 2 3 2 2" xfId="24298" xr:uid="{00000000-0005-0000-0000-0000575B0000}"/>
    <cellStyle name="ปกติ 2 3 3" xfId="10639" xr:uid="{00000000-0005-0000-0000-0000585B0000}"/>
    <cellStyle name="ปกติ 2 3 3 2" xfId="24299" xr:uid="{00000000-0005-0000-0000-0000595B0000}"/>
    <cellStyle name="ปกติ 2 3 4" xfId="10640" xr:uid="{00000000-0005-0000-0000-00005A5B0000}"/>
    <cellStyle name="ปกติ 2 3 4 2" xfId="24300" xr:uid="{00000000-0005-0000-0000-00005B5B0000}"/>
    <cellStyle name="ปกติ 2 3 5" xfId="10641" xr:uid="{00000000-0005-0000-0000-00005C5B0000}"/>
    <cellStyle name="ปกติ 2 3 5 2" xfId="24301" xr:uid="{00000000-0005-0000-0000-00005D5B0000}"/>
    <cellStyle name="ปกติ 2 3 6" xfId="16901" xr:uid="{00000000-0005-0000-0000-00005E5B0000}"/>
    <cellStyle name="ปกติ 2 3 7" xfId="24302" xr:uid="{00000000-0005-0000-0000-00005F5B0000}"/>
    <cellStyle name="ปกติ 2 3 8" xfId="24303" xr:uid="{00000000-0005-0000-0000-0000605B0000}"/>
    <cellStyle name="ปกติ 2 4" xfId="2010" xr:uid="{00000000-0005-0000-0000-0000615B0000}"/>
    <cellStyle name="ปกติ 2 4 2" xfId="16902" xr:uid="{00000000-0005-0000-0000-0000625B0000}"/>
    <cellStyle name="ปกติ 2 4 2 2" xfId="16903" xr:uid="{00000000-0005-0000-0000-0000635B0000}"/>
    <cellStyle name="ปกติ 2 4 2 3" xfId="16904" xr:uid="{00000000-0005-0000-0000-0000645B0000}"/>
    <cellStyle name="ปกติ 2 4 2 4" xfId="16905" xr:uid="{00000000-0005-0000-0000-0000655B0000}"/>
    <cellStyle name="ปกติ 2 4 2 5" xfId="16906" xr:uid="{00000000-0005-0000-0000-0000665B0000}"/>
    <cellStyle name="ปกติ 2 4 3" xfId="24304" xr:uid="{00000000-0005-0000-0000-0000675B0000}"/>
    <cellStyle name="ปกติ 2 4 4" xfId="24305" xr:uid="{00000000-0005-0000-0000-0000685B0000}"/>
    <cellStyle name="ปกติ 2 4 5" xfId="24306" xr:uid="{00000000-0005-0000-0000-0000695B0000}"/>
    <cellStyle name="ปกติ 2 5" xfId="2011" xr:uid="{00000000-0005-0000-0000-00006A5B0000}"/>
    <cellStyle name="ปกติ 2 5 2" xfId="16907" xr:uid="{00000000-0005-0000-0000-00006B5B0000}"/>
    <cellStyle name="ปกติ 2 5 3" xfId="24307" xr:uid="{00000000-0005-0000-0000-00006C5B0000}"/>
    <cellStyle name="ปกติ 2 5 4" xfId="24308" xr:uid="{00000000-0005-0000-0000-00006D5B0000}"/>
    <cellStyle name="ปกติ 2 6" xfId="2012" xr:uid="{00000000-0005-0000-0000-00006E5B0000}"/>
    <cellStyle name="ปกติ 2 6 2" xfId="16908" xr:uid="{00000000-0005-0000-0000-00006F5B0000}"/>
    <cellStyle name="ปกติ 2 6 3" xfId="24309" xr:uid="{00000000-0005-0000-0000-0000705B0000}"/>
    <cellStyle name="ปกติ 2 6 4" xfId="24310" xr:uid="{00000000-0005-0000-0000-0000715B0000}"/>
    <cellStyle name="ปกติ 2 7" xfId="10642" xr:uid="{00000000-0005-0000-0000-0000725B0000}"/>
    <cellStyle name="ปกติ 2 7 2" xfId="16909" xr:uid="{00000000-0005-0000-0000-0000735B0000}"/>
    <cellStyle name="ปกติ 2 7 3" xfId="16910" xr:uid="{00000000-0005-0000-0000-0000745B0000}"/>
    <cellStyle name="ปกติ 2 7 4" xfId="16911" xr:uid="{00000000-0005-0000-0000-0000755B0000}"/>
    <cellStyle name="ปกติ 2 8" xfId="16912" xr:uid="{00000000-0005-0000-0000-0000765B0000}"/>
    <cellStyle name="ปกติ 2 9" xfId="16913" xr:uid="{00000000-0005-0000-0000-0000775B0000}"/>
    <cellStyle name="ปกติ 2_1 .อนุมัติปี 52 From สรุปสาเหตุไม่เบิกจ่าย  5 มี.ค.53" xfId="9621" xr:uid="{00000000-0005-0000-0000-0000785B0000}"/>
    <cellStyle name="ปกติ 20" xfId="16914" xr:uid="{00000000-0005-0000-0000-0000795B0000}"/>
    <cellStyle name="ปกติ 21" xfId="16915" xr:uid="{00000000-0005-0000-0000-00007A5B0000}"/>
    <cellStyle name="ปกติ 22" xfId="16916" xr:uid="{00000000-0005-0000-0000-00007B5B0000}"/>
    <cellStyle name="ปกติ 23" xfId="16917" xr:uid="{00000000-0005-0000-0000-00007C5B0000}"/>
    <cellStyle name="ปกติ 24" xfId="16918" xr:uid="{00000000-0005-0000-0000-00007D5B0000}"/>
    <cellStyle name="ปกติ 25" xfId="16919" xr:uid="{00000000-0005-0000-0000-00007E5B0000}"/>
    <cellStyle name="ปกติ 26" xfId="16920" xr:uid="{00000000-0005-0000-0000-00007F5B0000}"/>
    <cellStyle name="ปกติ 27" xfId="16921" xr:uid="{00000000-0005-0000-0000-0000805B0000}"/>
    <cellStyle name="ปกติ 28" xfId="16922" xr:uid="{00000000-0005-0000-0000-0000815B0000}"/>
    <cellStyle name="ปกติ 29" xfId="16923" xr:uid="{00000000-0005-0000-0000-0000825B0000}"/>
    <cellStyle name="ปกติ 3" xfId="2013" xr:uid="{00000000-0005-0000-0000-0000835B0000}"/>
    <cellStyle name="ปกติ 3 10" xfId="16924" xr:uid="{00000000-0005-0000-0000-0000845B0000}"/>
    <cellStyle name="ปกติ 3 11" xfId="24311" xr:uid="{00000000-0005-0000-0000-0000855B0000}"/>
    <cellStyle name="ปกติ 3 2" xfId="2014" xr:uid="{00000000-0005-0000-0000-0000865B0000}"/>
    <cellStyle name="ปกติ 3 2 2" xfId="2015" xr:uid="{00000000-0005-0000-0000-0000875B0000}"/>
    <cellStyle name="ปกติ 3 2 2 2" xfId="10643" xr:uid="{00000000-0005-0000-0000-0000885B0000}"/>
    <cellStyle name="ปกติ 3 2 2 2 2" xfId="24312" xr:uid="{00000000-0005-0000-0000-0000895B0000}"/>
    <cellStyle name="ปกติ 3 2 2 3" xfId="10644" xr:uid="{00000000-0005-0000-0000-00008A5B0000}"/>
    <cellStyle name="ปกติ 3 2 2 3 2" xfId="24313" xr:uid="{00000000-0005-0000-0000-00008B5B0000}"/>
    <cellStyle name="ปกติ 3 2 2 4" xfId="10645" xr:uid="{00000000-0005-0000-0000-00008C5B0000}"/>
    <cellStyle name="ปกติ 3 2 2 4 2" xfId="24314" xr:uid="{00000000-0005-0000-0000-00008D5B0000}"/>
    <cellStyle name="ปกติ 3 2 2 5" xfId="10646" xr:uid="{00000000-0005-0000-0000-00008E5B0000}"/>
    <cellStyle name="ปกติ 3 2 2 5 2" xfId="24315" xr:uid="{00000000-0005-0000-0000-00008F5B0000}"/>
    <cellStyle name="ปกติ 3 2 2 6" xfId="16925" xr:uid="{00000000-0005-0000-0000-0000905B0000}"/>
    <cellStyle name="ปกติ 3 2 2 7" xfId="24316" xr:uid="{00000000-0005-0000-0000-0000915B0000}"/>
    <cellStyle name="ปกติ 3 2 2 8" xfId="24317" xr:uid="{00000000-0005-0000-0000-0000925B0000}"/>
    <cellStyle name="ปกติ 3 2 3" xfId="2016" xr:uid="{00000000-0005-0000-0000-0000935B0000}"/>
    <cellStyle name="ปกติ 3 2 3 2" xfId="16926" xr:uid="{00000000-0005-0000-0000-0000945B0000}"/>
    <cellStyle name="ปกติ 3 2 3 3" xfId="24318" xr:uid="{00000000-0005-0000-0000-0000955B0000}"/>
    <cellStyle name="ปกติ 3 2 3 4" xfId="24319" xr:uid="{00000000-0005-0000-0000-0000965B0000}"/>
    <cellStyle name="ปกติ 3 2 4" xfId="2017" xr:uid="{00000000-0005-0000-0000-0000975B0000}"/>
    <cellStyle name="ปกติ 3 2 4 2" xfId="16927" xr:uid="{00000000-0005-0000-0000-0000985B0000}"/>
    <cellStyle name="ปกติ 3 2 4 3" xfId="24320" xr:uid="{00000000-0005-0000-0000-0000995B0000}"/>
    <cellStyle name="ปกติ 3 2 4 4" xfId="24321" xr:uid="{00000000-0005-0000-0000-00009A5B0000}"/>
    <cellStyle name="ปกติ 3 2 5" xfId="10647" xr:uid="{00000000-0005-0000-0000-00009B5B0000}"/>
    <cellStyle name="ปกติ 3 2 5 2" xfId="24322" xr:uid="{00000000-0005-0000-0000-00009C5B0000}"/>
    <cellStyle name="ปกติ 3 2 6" xfId="24323" xr:uid="{00000000-0005-0000-0000-00009D5B0000}"/>
    <cellStyle name="ปกติ 3 3" xfId="2018" xr:uid="{00000000-0005-0000-0000-00009E5B0000}"/>
    <cellStyle name="ปกติ 3 3 2" xfId="16928" xr:uid="{00000000-0005-0000-0000-00009F5B0000}"/>
    <cellStyle name="ปกติ 3 3 3" xfId="16929" xr:uid="{00000000-0005-0000-0000-0000A05B0000}"/>
    <cellStyle name="ปกติ 3 3 4" xfId="16930" xr:uid="{00000000-0005-0000-0000-0000A15B0000}"/>
    <cellStyle name="ปกติ 3 3 5" xfId="16931" xr:uid="{00000000-0005-0000-0000-0000A25B0000}"/>
    <cellStyle name="ปกติ 3 4" xfId="2019" xr:uid="{00000000-0005-0000-0000-0000A35B0000}"/>
    <cellStyle name="ปกติ 3 4 2" xfId="24324" xr:uid="{00000000-0005-0000-0000-0000A45B0000}"/>
    <cellStyle name="ปกติ 3 5" xfId="2020" xr:uid="{00000000-0005-0000-0000-0000A55B0000}"/>
    <cellStyle name="ปกติ 3 5 2" xfId="24325" xr:uid="{00000000-0005-0000-0000-0000A65B0000}"/>
    <cellStyle name="ปกติ 3 6" xfId="10648" xr:uid="{00000000-0005-0000-0000-0000A75B0000}"/>
    <cellStyle name="ปกติ 3 6 2" xfId="24326" xr:uid="{00000000-0005-0000-0000-0000A85B0000}"/>
    <cellStyle name="ปกติ 3 7" xfId="16932" xr:uid="{00000000-0005-0000-0000-0000A95B0000}"/>
    <cellStyle name="ปกติ 3 8" xfId="16933" xr:uid="{00000000-0005-0000-0000-0000AA5B0000}"/>
    <cellStyle name="ปกติ 3 9" xfId="16934" xr:uid="{00000000-0005-0000-0000-0000AB5B0000}"/>
    <cellStyle name="ปกติ 3_Sheet2" xfId="10649" xr:uid="{00000000-0005-0000-0000-0000AC5B0000}"/>
    <cellStyle name="ปกติ 30" xfId="16935" xr:uid="{00000000-0005-0000-0000-0000AD5B0000}"/>
    <cellStyle name="ปกติ 31" xfId="16936" xr:uid="{00000000-0005-0000-0000-0000AE5B0000}"/>
    <cellStyle name="ปกติ 32" xfId="16937" xr:uid="{00000000-0005-0000-0000-0000AF5B0000}"/>
    <cellStyle name="ปกติ 33" xfId="16938" xr:uid="{00000000-0005-0000-0000-0000B05B0000}"/>
    <cellStyle name="ปกติ 34" xfId="16939" xr:uid="{00000000-0005-0000-0000-0000B15B0000}"/>
    <cellStyle name="ปกติ 35" xfId="16940" xr:uid="{00000000-0005-0000-0000-0000B25B0000}"/>
    <cellStyle name="ปกติ 36" xfId="16941" xr:uid="{00000000-0005-0000-0000-0000B35B0000}"/>
    <cellStyle name="ปกติ 37" xfId="16942" xr:uid="{00000000-0005-0000-0000-0000B45B0000}"/>
    <cellStyle name="ปกติ 38" xfId="16943" xr:uid="{00000000-0005-0000-0000-0000B55B0000}"/>
    <cellStyle name="ปกติ 39" xfId="16944" xr:uid="{00000000-0005-0000-0000-0000B65B0000}"/>
    <cellStyle name="ปกติ 4" xfId="2021" xr:uid="{00000000-0005-0000-0000-0000B75B0000}"/>
    <cellStyle name="ปกติ 4 10" xfId="9622" xr:uid="{00000000-0005-0000-0000-0000B85B0000}"/>
    <cellStyle name="ปกติ 4 11" xfId="24327" xr:uid="{00000000-0005-0000-0000-0000B95B0000}"/>
    <cellStyle name="ปกติ 4 12" xfId="24328" xr:uid="{00000000-0005-0000-0000-0000BA5B0000}"/>
    <cellStyle name="ปกติ 4 13" xfId="24329" xr:uid="{00000000-0005-0000-0000-0000BB5B0000}"/>
    <cellStyle name="ปกติ 4 14" xfId="24330" xr:uid="{00000000-0005-0000-0000-0000BC5B0000}"/>
    <cellStyle name="ปกติ 4 15" xfId="24331" xr:uid="{00000000-0005-0000-0000-0000BD5B0000}"/>
    <cellStyle name="ปกติ 4 16" xfId="24332" xr:uid="{00000000-0005-0000-0000-0000BE5B0000}"/>
    <cellStyle name="ปกติ 4 17" xfId="24333" xr:uid="{00000000-0005-0000-0000-0000BF5B0000}"/>
    <cellStyle name="ปกติ 4 2" xfId="2022" xr:uid="{00000000-0005-0000-0000-0000C05B0000}"/>
    <cellStyle name="ปกติ 4 2 2" xfId="9623" xr:uid="{00000000-0005-0000-0000-0000C15B0000}"/>
    <cellStyle name="ปกติ 4 2 2 2" xfId="9624" xr:uid="{00000000-0005-0000-0000-0000C25B0000}"/>
    <cellStyle name="ปกติ 4 2 2 2 2" xfId="9625" xr:uid="{00000000-0005-0000-0000-0000C35B0000}"/>
    <cellStyle name="ปกติ 4 2 2 2 3" xfId="9626" xr:uid="{00000000-0005-0000-0000-0000C45B0000}"/>
    <cellStyle name="ปกติ 4 2 2 3" xfId="9627" xr:uid="{00000000-0005-0000-0000-0000C55B0000}"/>
    <cellStyle name="ปกติ 4 2 2 3 2" xfId="9628" xr:uid="{00000000-0005-0000-0000-0000C65B0000}"/>
    <cellStyle name="ปกติ 4 2 2 3 3" xfId="9629" xr:uid="{00000000-0005-0000-0000-0000C75B0000}"/>
    <cellStyle name="ปกติ 4 2 2 4" xfId="9630" xr:uid="{00000000-0005-0000-0000-0000C85B0000}"/>
    <cellStyle name="ปกติ 4 2 2 4 2" xfId="9631" xr:uid="{00000000-0005-0000-0000-0000C95B0000}"/>
    <cellStyle name="ปกติ 4 2 2 4 3" xfId="9632" xr:uid="{00000000-0005-0000-0000-0000CA5B0000}"/>
    <cellStyle name="ปกติ 4 2 2 5" xfId="9633" xr:uid="{00000000-0005-0000-0000-0000CB5B0000}"/>
    <cellStyle name="ปกติ 4 2 2 6" xfId="9634" xr:uid="{00000000-0005-0000-0000-0000CC5B0000}"/>
    <cellStyle name="ปกติ 4 2 2 7" xfId="9635" xr:uid="{00000000-0005-0000-0000-0000CD5B0000}"/>
    <cellStyle name="ปกติ 4 2 3" xfId="9636" xr:uid="{00000000-0005-0000-0000-0000CE5B0000}"/>
    <cellStyle name="ปกติ 4 2 3 2" xfId="9637" xr:uid="{00000000-0005-0000-0000-0000CF5B0000}"/>
    <cellStyle name="ปกติ 4 2 3 3" xfId="9638" xr:uid="{00000000-0005-0000-0000-0000D05B0000}"/>
    <cellStyle name="ปกติ 4 2 4" xfId="9639" xr:uid="{00000000-0005-0000-0000-0000D15B0000}"/>
    <cellStyle name="ปกติ 4 2 4 2" xfId="9640" xr:uid="{00000000-0005-0000-0000-0000D25B0000}"/>
    <cellStyle name="ปกติ 4 2 4 3" xfId="9641" xr:uid="{00000000-0005-0000-0000-0000D35B0000}"/>
    <cellStyle name="ปกติ 4 2 5" xfId="9642" xr:uid="{00000000-0005-0000-0000-0000D45B0000}"/>
    <cellStyle name="ปกติ 4 2 5 2" xfId="9643" xr:uid="{00000000-0005-0000-0000-0000D55B0000}"/>
    <cellStyle name="ปกติ 4 2 5 3" xfId="9644" xr:uid="{00000000-0005-0000-0000-0000D65B0000}"/>
    <cellStyle name="ปกติ 4 2 6" xfId="9645" xr:uid="{00000000-0005-0000-0000-0000D75B0000}"/>
    <cellStyle name="ปกติ 4 2 7" xfId="9646" xr:uid="{00000000-0005-0000-0000-0000D85B0000}"/>
    <cellStyle name="ปกติ 4 2 8" xfId="9647" xr:uid="{00000000-0005-0000-0000-0000D95B0000}"/>
    <cellStyle name="ปกติ 4 3" xfId="9648" xr:uid="{00000000-0005-0000-0000-0000DA5B0000}"/>
    <cellStyle name="ปกติ 4 3 2" xfId="9649" xr:uid="{00000000-0005-0000-0000-0000DB5B0000}"/>
    <cellStyle name="ปกติ 4 3 2 2" xfId="9650" xr:uid="{00000000-0005-0000-0000-0000DC5B0000}"/>
    <cellStyle name="ปกติ 4 3 2 3" xfId="9651" xr:uid="{00000000-0005-0000-0000-0000DD5B0000}"/>
    <cellStyle name="ปกติ 4 3 3" xfId="9652" xr:uid="{00000000-0005-0000-0000-0000DE5B0000}"/>
    <cellStyle name="ปกติ 4 3 3 2" xfId="9653" xr:uid="{00000000-0005-0000-0000-0000DF5B0000}"/>
    <cellStyle name="ปกติ 4 3 3 3" xfId="9654" xr:uid="{00000000-0005-0000-0000-0000E05B0000}"/>
    <cellStyle name="ปกติ 4 3 4" xfId="9655" xr:uid="{00000000-0005-0000-0000-0000E15B0000}"/>
    <cellStyle name="ปกติ 4 3 4 2" xfId="9656" xr:uid="{00000000-0005-0000-0000-0000E25B0000}"/>
    <cellStyle name="ปกติ 4 3 4 3" xfId="9657" xr:uid="{00000000-0005-0000-0000-0000E35B0000}"/>
    <cellStyle name="ปกติ 4 3 5" xfId="9658" xr:uid="{00000000-0005-0000-0000-0000E45B0000}"/>
    <cellStyle name="ปกติ 4 3 6" xfId="9659" xr:uid="{00000000-0005-0000-0000-0000E55B0000}"/>
    <cellStyle name="ปกติ 4 3 7" xfId="9660" xr:uid="{00000000-0005-0000-0000-0000E65B0000}"/>
    <cellStyle name="ปกติ 4 4" xfId="9661" xr:uid="{00000000-0005-0000-0000-0000E75B0000}"/>
    <cellStyle name="ปกติ 4 4 2" xfId="9662" xr:uid="{00000000-0005-0000-0000-0000E85B0000}"/>
    <cellStyle name="ปกติ 4 4 3" xfId="9663" xr:uid="{00000000-0005-0000-0000-0000E95B0000}"/>
    <cellStyle name="ปกติ 4 4 4" xfId="24334" xr:uid="{00000000-0005-0000-0000-0000EA5B0000}"/>
    <cellStyle name="ปกติ 4 5" xfId="9664" xr:uid="{00000000-0005-0000-0000-0000EB5B0000}"/>
    <cellStyle name="ปกติ 4 5 2" xfId="9665" xr:uid="{00000000-0005-0000-0000-0000EC5B0000}"/>
    <cellStyle name="ปกติ 4 5 3" xfId="9666" xr:uid="{00000000-0005-0000-0000-0000ED5B0000}"/>
    <cellStyle name="ปกติ 4 6" xfId="9667" xr:uid="{00000000-0005-0000-0000-0000EE5B0000}"/>
    <cellStyle name="ปกติ 4 6 2" xfId="9668" xr:uid="{00000000-0005-0000-0000-0000EF5B0000}"/>
    <cellStyle name="ปกติ 4 6 3" xfId="9669" xr:uid="{00000000-0005-0000-0000-0000F05B0000}"/>
    <cellStyle name="ปกติ 4 7" xfId="9670" xr:uid="{00000000-0005-0000-0000-0000F15B0000}"/>
    <cellStyle name="ปกติ 4 7 2" xfId="9671" xr:uid="{00000000-0005-0000-0000-0000F25B0000}"/>
    <cellStyle name="ปกติ 4 7 3" xfId="9672" xr:uid="{00000000-0005-0000-0000-0000F35B0000}"/>
    <cellStyle name="ปกติ 4 8" xfId="9673" xr:uid="{00000000-0005-0000-0000-0000F45B0000}"/>
    <cellStyle name="ปกติ 4 9" xfId="9674" xr:uid="{00000000-0005-0000-0000-0000F55B0000}"/>
    <cellStyle name="ปกติ 4_Sheet2" xfId="10650" xr:uid="{00000000-0005-0000-0000-0000F65B0000}"/>
    <cellStyle name="ปกติ 40" xfId="16945" xr:uid="{00000000-0005-0000-0000-0000F75B0000}"/>
    <cellStyle name="ปกติ 41" xfId="16946" xr:uid="{00000000-0005-0000-0000-0000F85B0000}"/>
    <cellStyle name="ปกติ 42" xfId="16947" xr:uid="{00000000-0005-0000-0000-0000F95B0000}"/>
    <cellStyle name="ปกติ 43" xfId="16948" xr:uid="{00000000-0005-0000-0000-0000FA5B0000}"/>
    <cellStyle name="ปกติ 44" xfId="16949" xr:uid="{00000000-0005-0000-0000-0000FB5B0000}"/>
    <cellStyle name="ปกติ 45" xfId="16950" xr:uid="{00000000-0005-0000-0000-0000FC5B0000}"/>
    <cellStyle name="ปกติ 46" xfId="16951" xr:uid="{00000000-0005-0000-0000-0000FD5B0000}"/>
    <cellStyle name="ปกติ 47" xfId="16952" xr:uid="{00000000-0005-0000-0000-0000FE5B0000}"/>
    <cellStyle name="ปกติ 48" xfId="16953" xr:uid="{00000000-0005-0000-0000-0000FF5B0000}"/>
    <cellStyle name="ปกติ 5" xfId="2023" xr:uid="{00000000-0005-0000-0000-0000005C0000}"/>
    <cellStyle name="ปกติ 5 2" xfId="10651" xr:uid="{00000000-0005-0000-0000-0000015C0000}"/>
    <cellStyle name="ปกติ 5 2 2" xfId="10652" xr:uid="{00000000-0005-0000-0000-0000025C0000}"/>
    <cellStyle name="ปกติ 5 2 2 2" xfId="24335" xr:uid="{00000000-0005-0000-0000-0000035C0000}"/>
    <cellStyle name="ปกติ 5 2 3" xfId="10653" xr:uid="{00000000-0005-0000-0000-0000045C0000}"/>
    <cellStyle name="ปกติ 5 2 3 2" xfId="24336" xr:uid="{00000000-0005-0000-0000-0000055C0000}"/>
    <cellStyle name="ปกติ 5 2 4" xfId="10654" xr:uid="{00000000-0005-0000-0000-0000065C0000}"/>
    <cellStyle name="ปกติ 5 2 4 2" xfId="24337" xr:uid="{00000000-0005-0000-0000-0000075C0000}"/>
    <cellStyle name="ปกติ 5 2 5" xfId="10655" xr:uid="{00000000-0005-0000-0000-0000085C0000}"/>
    <cellStyle name="ปกติ 5 2 5 2" xfId="24338" xr:uid="{00000000-0005-0000-0000-0000095C0000}"/>
    <cellStyle name="ปกติ 5 2 6" xfId="24339" xr:uid="{00000000-0005-0000-0000-00000A5C0000}"/>
    <cellStyle name="ปกติ 5 3" xfId="10656" xr:uid="{00000000-0005-0000-0000-00000B5C0000}"/>
    <cellStyle name="ปกติ 5 3 2" xfId="24340" xr:uid="{00000000-0005-0000-0000-00000C5C0000}"/>
    <cellStyle name="ปกติ 5 4" xfId="10657" xr:uid="{00000000-0005-0000-0000-00000D5C0000}"/>
    <cellStyle name="ปกติ 5 4 2" xfId="24341" xr:uid="{00000000-0005-0000-0000-00000E5C0000}"/>
    <cellStyle name="ปกติ 5 5" xfId="10658" xr:uid="{00000000-0005-0000-0000-00000F5C0000}"/>
    <cellStyle name="ปกติ 5 5 2" xfId="24342" xr:uid="{00000000-0005-0000-0000-0000105C0000}"/>
    <cellStyle name="ปกติ 5 6" xfId="16954" xr:uid="{00000000-0005-0000-0000-0000115C0000}"/>
    <cellStyle name="ปกติ 6" xfId="2024" xr:uid="{00000000-0005-0000-0000-0000125C0000}"/>
    <cellStyle name="ปกติ 6 2" xfId="2025" xr:uid="{00000000-0005-0000-0000-0000135C0000}"/>
    <cellStyle name="ปกติ 6 2 2" xfId="16955" xr:uid="{00000000-0005-0000-0000-0000145C0000}"/>
    <cellStyle name="ปกติ 6 2 3" xfId="24343" xr:uid="{00000000-0005-0000-0000-0000155C0000}"/>
    <cellStyle name="ปกติ 6 2 4" xfId="24344" xr:uid="{00000000-0005-0000-0000-0000165C0000}"/>
    <cellStyle name="ปกติ 6 2 5" xfId="24345" xr:uid="{00000000-0005-0000-0000-0000175C0000}"/>
    <cellStyle name="ปกติ 6 2 6" xfId="24346" xr:uid="{00000000-0005-0000-0000-0000185C0000}"/>
    <cellStyle name="ปกติ 6 2 7" xfId="24347" xr:uid="{00000000-0005-0000-0000-0000195C0000}"/>
    <cellStyle name="ปกติ 6 3" xfId="16956" xr:uid="{00000000-0005-0000-0000-00001A5C0000}"/>
    <cellStyle name="ปกติ 6 4" xfId="24348" xr:uid="{00000000-0005-0000-0000-00001B5C0000}"/>
    <cellStyle name="ปกติ 6 5" xfId="24349" xr:uid="{00000000-0005-0000-0000-00001C5C0000}"/>
    <cellStyle name="ปกติ 6 6" xfId="24350" xr:uid="{00000000-0005-0000-0000-00001D5C0000}"/>
    <cellStyle name="ปกติ 6 7" xfId="24351" xr:uid="{00000000-0005-0000-0000-00001E5C0000}"/>
    <cellStyle name="ปกติ 6 8" xfId="24352" xr:uid="{00000000-0005-0000-0000-00001F5C0000}"/>
    <cellStyle name="ปกติ 7" xfId="2026" xr:uid="{00000000-0005-0000-0000-0000205C0000}"/>
    <cellStyle name="ปกติ 7 2" xfId="24353" xr:uid="{00000000-0005-0000-0000-0000215C0000}"/>
    <cellStyle name="ปกติ 7 3" xfId="24354" xr:uid="{00000000-0005-0000-0000-0000225C0000}"/>
    <cellStyle name="ปกติ 8" xfId="2027" xr:uid="{00000000-0005-0000-0000-0000235C0000}"/>
    <cellStyle name="ปกติ 8 2" xfId="16957" xr:uid="{00000000-0005-0000-0000-0000245C0000}"/>
    <cellStyle name="ปกติ 9" xfId="16958" xr:uid="{00000000-0005-0000-0000-0000255C0000}"/>
    <cellStyle name="ปกติ 9 2" xfId="24355" xr:uid="{00000000-0005-0000-0000-0000265C0000}"/>
    <cellStyle name="ปกติ 9 3" xfId="24356" xr:uid="{00000000-0005-0000-0000-0000275C0000}"/>
    <cellStyle name="ปกติ 9 4" xfId="24357" xr:uid="{00000000-0005-0000-0000-0000285C0000}"/>
    <cellStyle name="ปกติ_(Projection โรยัลใหม่)" xfId="2028" xr:uid="{00000000-0005-0000-0000-0000295C0000}"/>
    <cellStyle name="ปกติ_Pre-Screening" xfId="9733" xr:uid="{00000000-0005-0000-0000-00002A5C0000}"/>
    <cellStyle name="ป้อนค่า" xfId="2029" xr:uid="{00000000-0005-0000-0000-00002B5C0000}"/>
    <cellStyle name="ป้อนค่า 1" xfId="24358" xr:uid="{00000000-0005-0000-0000-00002C5C0000}"/>
    <cellStyle name="ป้อนค่า 1 2" xfId="24359" xr:uid="{00000000-0005-0000-0000-00002D5C0000}"/>
    <cellStyle name="ป้อนค่า 10" xfId="16959" xr:uid="{00000000-0005-0000-0000-00002E5C0000}"/>
    <cellStyle name="ป้อนค่า 10 2" xfId="16960" xr:uid="{00000000-0005-0000-0000-00002F5C0000}"/>
    <cellStyle name="ป้อนค่า 10 2 2" xfId="24360" xr:uid="{00000000-0005-0000-0000-0000305C0000}"/>
    <cellStyle name="ป้อนค่า 10 2 3" xfId="24361" xr:uid="{00000000-0005-0000-0000-0000315C0000}"/>
    <cellStyle name="ป้อนค่า 10 3" xfId="16961" xr:uid="{00000000-0005-0000-0000-0000325C0000}"/>
    <cellStyle name="ป้อนค่า 10 3 2" xfId="24362" xr:uid="{00000000-0005-0000-0000-0000335C0000}"/>
    <cellStyle name="ป้อนค่า 10 3 3" xfId="24363" xr:uid="{00000000-0005-0000-0000-0000345C0000}"/>
    <cellStyle name="ป้อนค่า 10 4" xfId="16962" xr:uid="{00000000-0005-0000-0000-0000355C0000}"/>
    <cellStyle name="ป้อนค่า 10 5" xfId="16963" xr:uid="{00000000-0005-0000-0000-0000365C0000}"/>
    <cellStyle name="ป้อนค่า 10 6" xfId="24364" xr:uid="{00000000-0005-0000-0000-0000375C0000}"/>
    <cellStyle name="ป้อนค่า 11" xfId="16964" xr:uid="{00000000-0005-0000-0000-0000385C0000}"/>
    <cellStyle name="ป้อนค่า 11 2" xfId="16965" xr:uid="{00000000-0005-0000-0000-0000395C0000}"/>
    <cellStyle name="ป้อนค่า 11 2 2" xfId="24365" xr:uid="{00000000-0005-0000-0000-00003A5C0000}"/>
    <cellStyle name="ป้อนค่า 11 2 3" xfId="24366" xr:uid="{00000000-0005-0000-0000-00003B5C0000}"/>
    <cellStyle name="ป้อนค่า 11 3" xfId="16966" xr:uid="{00000000-0005-0000-0000-00003C5C0000}"/>
    <cellStyle name="ป้อนค่า 11 3 2" xfId="24367" xr:uid="{00000000-0005-0000-0000-00003D5C0000}"/>
    <cellStyle name="ป้อนค่า 11 3 3" xfId="24368" xr:uid="{00000000-0005-0000-0000-00003E5C0000}"/>
    <cellStyle name="ป้อนค่า 11 4" xfId="16967" xr:uid="{00000000-0005-0000-0000-00003F5C0000}"/>
    <cellStyle name="ป้อนค่า 11 5" xfId="16968" xr:uid="{00000000-0005-0000-0000-0000405C0000}"/>
    <cellStyle name="ป้อนค่า 11 6" xfId="24369" xr:uid="{00000000-0005-0000-0000-0000415C0000}"/>
    <cellStyle name="ป้อนค่า 12" xfId="16969" xr:uid="{00000000-0005-0000-0000-0000425C0000}"/>
    <cellStyle name="ป้อนค่า 12 2" xfId="16970" xr:uid="{00000000-0005-0000-0000-0000435C0000}"/>
    <cellStyle name="ป้อนค่า 12 3" xfId="16971" xr:uid="{00000000-0005-0000-0000-0000445C0000}"/>
    <cellStyle name="ป้อนค่า 12 4" xfId="16972" xr:uid="{00000000-0005-0000-0000-0000455C0000}"/>
    <cellStyle name="ป้อนค่า 12 5" xfId="16973" xr:uid="{00000000-0005-0000-0000-0000465C0000}"/>
    <cellStyle name="ป้อนค่า 13" xfId="16974" xr:uid="{00000000-0005-0000-0000-0000475C0000}"/>
    <cellStyle name="ป้อนค่า 13 2" xfId="24370" xr:uid="{00000000-0005-0000-0000-0000485C0000}"/>
    <cellStyle name="ป้อนค่า 13 3" xfId="24371" xr:uid="{00000000-0005-0000-0000-0000495C0000}"/>
    <cellStyle name="ป้อนค่า 14" xfId="16975" xr:uid="{00000000-0005-0000-0000-00004A5C0000}"/>
    <cellStyle name="ป้อนค่า 15" xfId="16976" xr:uid="{00000000-0005-0000-0000-00004B5C0000}"/>
    <cellStyle name="ป้อนค่า 16" xfId="24372" xr:uid="{00000000-0005-0000-0000-00004C5C0000}"/>
    <cellStyle name="ป้อนค่า 2" xfId="2030" xr:uid="{00000000-0005-0000-0000-00004D5C0000}"/>
    <cellStyle name="ป้อนค่า 2 10" xfId="16977" xr:uid="{00000000-0005-0000-0000-00004E5C0000}"/>
    <cellStyle name="ป้อนค่า 2 10 2" xfId="24373" xr:uid="{00000000-0005-0000-0000-00004F5C0000}"/>
    <cellStyle name="ป้อนค่า 2 10 3" xfId="24374" xr:uid="{00000000-0005-0000-0000-0000505C0000}"/>
    <cellStyle name="ป้อนค่า 2 11" xfId="16978" xr:uid="{00000000-0005-0000-0000-0000515C0000}"/>
    <cellStyle name="ป้อนค่า 2 12" xfId="16979" xr:uid="{00000000-0005-0000-0000-0000525C0000}"/>
    <cellStyle name="ป้อนค่า 2 13" xfId="24375" xr:uid="{00000000-0005-0000-0000-0000535C0000}"/>
    <cellStyle name="ป้อนค่า 2 2" xfId="16980" xr:uid="{00000000-0005-0000-0000-0000545C0000}"/>
    <cellStyle name="ป้อนค่า 2 2 10" xfId="16981" xr:uid="{00000000-0005-0000-0000-0000555C0000}"/>
    <cellStyle name="ป้อนค่า 2 2 11" xfId="24376" xr:uid="{00000000-0005-0000-0000-0000565C0000}"/>
    <cellStyle name="ป้อนค่า 2 2 2" xfId="16982" xr:uid="{00000000-0005-0000-0000-0000575C0000}"/>
    <cellStyle name="ป้อนค่า 2 2 2 2" xfId="24377" xr:uid="{00000000-0005-0000-0000-0000585C0000}"/>
    <cellStyle name="ป้อนค่า 2 2 2 3" xfId="24378" xr:uid="{00000000-0005-0000-0000-0000595C0000}"/>
    <cellStyle name="ป้อนค่า 2 2 2 4" xfId="24379" xr:uid="{00000000-0005-0000-0000-00005A5C0000}"/>
    <cellStyle name="ป้อนค่า 2 2 3" xfId="16983" xr:uid="{00000000-0005-0000-0000-00005B5C0000}"/>
    <cellStyle name="ป้อนค่า 2 2 3 2" xfId="24380" xr:uid="{00000000-0005-0000-0000-00005C5C0000}"/>
    <cellStyle name="ป้อนค่า 2 2 3 3" xfId="24381" xr:uid="{00000000-0005-0000-0000-00005D5C0000}"/>
    <cellStyle name="ป้อนค่า 2 2 3 4" xfId="24382" xr:uid="{00000000-0005-0000-0000-00005E5C0000}"/>
    <cellStyle name="ป้อนค่า 2 2 4" xfId="16984" xr:uid="{00000000-0005-0000-0000-00005F5C0000}"/>
    <cellStyle name="ป้อนค่า 2 2 4 2" xfId="24383" xr:uid="{00000000-0005-0000-0000-0000605C0000}"/>
    <cellStyle name="ป้อนค่า 2 2 4 3" xfId="24384" xr:uid="{00000000-0005-0000-0000-0000615C0000}"/>
    <cellStyle name="ป้อนค่า 2 2 4 4" xfId="24385" xr:uid="{00000000-0005-0000-0000-0000625C0000}"/>
    <cellStyle name="ป้อนค่า 2 2 5" xfId="16985" xr:uid="{00000000-0005-0000-0000-0000635C0000}"/>
    <cellStyle name="ป้อนค่า 2 2 5 2" xfId="24386" xr:uid="{00000000-0005-0000-0000-0000645C0000}"/>
    <cellStyle name="ป้อนค่า 2 2 5 3" xfId="24387" xr:uid="{00000000-0005-0000-0000-0000655C0000}"/>
    <cellStyle name="ป้อนค่า 2 2 5 4" xfId="24388" xr:uid="{00000000-0005-0000-0000-0000665C0000}"/>
    <cellStyle name="ป้อนค่า 2 2 6" xfId="16986" xr:uid="{00000000-0005-0000-0000-0000675C0000}"/>
    <cellStyle name="ป้อนค่า 2 2 6 2" xfId="24389" xr:uid="{00000000-0005-0000-0000-0000685C0000}"/>
    <cellStyle name="ป้อนค่า 2 2 6 3" xfId="24390" xr:uid="{00000000-0005-0000-0000-0000695C0000}"/>
    <cellStyle name="ป้อนค่า 2 2 6 4" xfId="24391" xr:uid="{00000000-0005-0000-0000-00006A5C0000}"/>
    <cellStyle name="ป้อนค่า 2 2 7" xfId="16987" xr:uid="{00000000-0005-0000-0000-00006B5C0000}"/>
    <cellStyle name="ป้อนค่า 2 2 7 2" xfId="24392" xr:uid="{00000000-0005-0000-0000-00006C5C0000}"/>
    <cellStyle name="ป้อนค่า 2 2 7 3" xfId="24393" xr:uid="{00000000-0005-0000-0000-00006D5C0000}"/>
    <cellStyle name="ป้อนค่า 2 2 8" xfId="16988" xr:uid="{00000000-0005-0000-0000-00006E5C0000}"/>
    <cellStyle name="ป้อนค่า 2 2 8 2" xfId="24394" xr:uid="{00000000-0005-0000-0000-00006F5C0000}"/>
    <cellStyle name="ป้อนค่า 2 2 8 3" xfId="24395" xr:uid="{00000000-0005-0000-0000-0000705C0000}"/>
    <cellStyle name="ป้อนค่า 2 2 9" xfId="16989" xr:uid="{00000000-0005-0000-0000-0000715C0000}"/>
    <cellStyle name="ป้อนค่า 2 3" xfId="16990" xr:uid="{00000000-0005-0000-0000-0000725C0000}"/>
    <cellStyle name="ป้อนค่า 2 3 10" xfId="16991" xr:uid="{00000000-0005-0000-0000-0000735C0000}"/>
    <cellStyle name="ป้อนค่า 2 3 11" xfId="24396" xr:uid="{00000000-0005-0000-0000-0000745C0000}"/>
    <cellStyle name="ป้อนค่า 2 3 2" xfId="16992" xr:uid="{00000000-0005-0000-0000-0000755C0000}"/>
    <cellStyle name="ป้อนค่า 2 3 2 2" xfId="24397" xr:uid="{00000000-0005-0000-0000-0000765C0000}"/>
    <cellStyle name="ป้อนค่า 2 3 2 3" xfId="24398" xr:uid="{00000000-0005-0000-0000-0000775C0000}"/>
    <cellStyle name="ป้อนค่า 2 3 2 4" xfId="24399" xr:uid="{00000000-0005-0000-0000-0000785C0000}"/>
    <cellStyle name="ป้อนค่า 2 3 3" xfId="16993" xr:uid="{00000000-0005-0000-0000-0000795C0000}"/>
    <cellStyle name="ป้อนค่า 2 3 3 2" xfId="24400" xr:uid="{00000000-0005-0000-0000-00007A5C0000}"/>
    <cellStyle name="ป้อนค่า 2 3 3 3" xfId="24401" xr:uid="{00000000-0005-0000-0000-00007B5C0000}"/>
    <cellStyle name="ป้อนค่า 2 3 3 4" xfId="24402" xr:uid="{00000000-0005-0000-0000-00007C5C0000}"/>
    <cellStyle name="ป้อนค่า 2 3 4" xfId="16994" xr:uid="{00000000-0005-0000-0000-00007D5C0000}"/>
    <cellStyle name="ป้อนค่า 2 3 4 2" xfId="24403" xr:uid="{00000000-0005-0000-0000-00007E5C0000}"/>
    <cellStyle name="ป้อนค่า 2 3 4 3" xfId="24404" xr:uid="{00000000-0005-0000-0000-00007F5C0000}"/>
    <cellStyle name="ป้อนค่า 2 3 4 4" xfId="24405" xr:uid="{00000000-0005-0000-0000-0000805C0000}"/>
    <cellStyle name="ป้อนค่า 2 3 5" xfId="16995" xr:uid="{00000000-0005-0000-0000-0000815C0000}"/>
    <cellStyle name="ป้อนค่า 2 3 5 2" xfId="24406" xr:uid="{00000000-0005-0000-0000-0000825C0000}"/>
    <cellStyle name="ป้อนค่า 2 3 5 3" xfId="24407" xr:uid="{00000000-0005-0000-0000-0000835C0000}"/>
    <cellStyle name="ป้อนค่า 2 3 5 4" xfId="24408" xr:uid="{00000000-0005-0000-0000-0000845C0000}"/>
    <cellStyle name="ป้อนค่า 2 3 6" xfId="16996" xr:uid="{00000000-0005-0000-0000-0000855C0000}"/>
    <cellStyle name="ป้อนค่า 2 3 6 2" xfId="24409" xr:uid="{00000000-0005-0000-0000-0000865C0000}"/>
    <cellStyle name="ป้อนค่า 2 3 6 3" xfId="24410" xr:uid="{00000000-0005-0000-0000-0000875C0000}"/>
    <cellStyle name="ป้อนค่า 2 3 6 4" xfId="24411" xr:uid="{00000000-0005-0000-0000-0000885C0000}"/>
    <cellStyle name="ป้อนค่า 2 3 7" xfId="16997" xr:uid="{00000000-0005-0000-0000-0000895C0000}"/>
    <cellStyle name="ป้อนค่า 2 3 7 2" xfId="24412" xr:uid="{00000000-0005-0000-0000-00008A5C0000}"/>
    <cellStyle name="ป้อนค่า 2 3 7 3" xfId="24413" xr:uid="{00000000-0005-0000-0000-00008B5C0000}"/>
    <cellStyle name="ป้อนค่า 2 3 8" xfId="16998" xr:uid="{00000000-0005-0000-0000-00008C5C0000}"/>
    <cellStyle name="ป้อนค่า 2 3 8 2" xfId="24414" xr:uid="{00000000-0005-0000-0000-00008D5C0000}"/>
    <cellStyle name="ป้อนค่า 2 3 8 3" xfId="24415" xr:uid="{00000000-0005-0000-0000-00008E5C0000}"/>
    <cellStyle name="ป้อนค่า 2 3 9" xfId="16999" xr:uid="{00000000-0005-0000-0000-00008F5C0000}"/>
    <cellStyle name="ป้อนค่า 2 4" xfId="17000" xr:uid="{00000000-0005-0000-0000-0000905C0000}"/>
    <cellStyle name="ป้อนค่า 2 4 2" xfId="17001" xr:uid="{00000000-0005-0000-0000-0000915C0000}"/>
    <cellStyle name="ป้อนค่า 2 4 2 2" xfId="24416" xr:uid="{00000000-0005-0000-0000-0000925C0000}"/>
    <cellStyle name="ป้อนค่า 2 4 2 3" xfId="24417" xr:uid="{00000000-0005-0000-0000-0000935C0000}"/>
    <cellStyle name="ป้อนค่า 2 4 3" xfId="17002" xr:uid="{00000000-0005-0000-0000-0000945C0000}"/>
    <cellStyle name="ป้อนค่า 2 4 3 2" xfId="24418" xr:uid="{00000000-0005-0000-0000-0000955C0000}"/>
    <cellStyle name="ป้อนค่า 2 4 3 3" xfId="24419" xr:uid="{00000000-0005-0000-0000-0000965C0000}"/>
    <cellStyle name="ป้อนค่า 2 4 4" xfId="17003" xr:uid="{00000000-0005-0000-0000-0000975C0000}"/>
    <cellStyle name="ป้อนค่า 2 4 5" xfId="17004" xr:uid="{00000000-0005-0000-0000-0000985C0000}"/>
    <cellStyle name="ป้อนค่า 2 4 6" xfId="24420" xr:uid="{00000000-0005-0000-0000-0000995C0000}"/>
    <cellStyle name="ป้อนค่า 2 5" xfId="17005" xr:uid="{00000000-0005-0000-0000-00009A5C0000}"/>
    <cellStyle name="ป้อนค่า 2 5 2" xfId="17006" xr:uid="{00000000-0005-0000-0000-00009B5C0000}"/>
    <cellStyle name="ป้อนค่า 2 5 2 2" xfId="24421" xr:uid="{00000000-0005-0000-0000-00009C5C0000}"/>
    <cellStyle name="ป้อนค่า 2 5 2 3" xfId="24422" xr:uid="{00000000-0005-0000-0000-00009D5C0000}"/>
    <cellStyle name="ป้อนค่า 2 5 3" xfId="17007" xr:uid="{00000000-0005-0000-0000-00009E5C0000}"/>
    <cellStyle name="ป้อนค่า 2 5 3 2" xfId="24423" xr:uid="{00000000-0005-0000-0000-00009F5C0000}"/>
    <cellStyle name="ป้อนค่า 2 5 3 3" xfId="24424" xr:uid="{00000000-0005-0000-0000-0000A05C0000}"/>
    <cellStyle name="ป้อนค่า 2 5 4" xfId="17008" xr:uid="{00000000-0005-0000-0000-0000A15C0000}"/>
    <cellStyle name="ป้อนค่า 2 5 5" xfId="17009" xr:uid="{00000000-0005-0000-0000-0000A25C0000}"/>
    <cellStyle name="ป้อนค่า 2 5 6" xfId="24425" xr:uid="{00000000-0005-0000-0000-0000A35C0000}"/>
    <cellStyle name="ป้อนค่า 2 6" xfId="17010" xr:uid="{00000000-0005-0000-0000-0000A45C0000}"/>
    <cellStyle name="ป้อนค่า 2 6 2" xfId="17011" xr:uid="{00000000-0005-0000-0000-0000A55C0000}"/>
    <cellStyle name="ป้อนค่า 2 6 3" xfId="17012" xr:uid="{00000000-0005-0000-0000-0000A65C0000}"/>
    <cellStyle name="ป้อนค่า 2 6 4" xfId="17013" xr:uid="{00000000-0005-0000-0000-0000A75C0000}"/>
    <cellStyle name="ป้อนค่า 2 6 5" xfId="17014" xr:uid="{00000000-0005-0000-0000-0000A85C0000}"/>
    <cellStyle name="ป้อนค่า 2 7" xfId="17015" xr:uid="{00000000-0005-0000-0000-0000A95C0000}"/>
    <cellStyle name="ป้อนค่า 2 7 2" xfId="24426" xr:uid="{00000000-0005-0000-0000-0000AA5C0000}"/>
    <cellStyle name="ป้อนค่า 2 7 3" xfId="24427" xr:uid="{00000000-0005-0000-0000-0000AB5C0000}"/>
    <cellStyle name="ป้อนค่า 2 7 4" xfId="24428" xr:uid="{00000000-0005-0000-0000-0000AC5C0000}"/>
    <cellStyle name="ป้อนค่า 2 8" xfId="17016" xr:uid="{00000000-0005-0000-0000-0000AD5C0000}"/>
    <cellStyle name="ป้อนค่า 2 8 2" xfId="24429" xr:uid="{00000000-0005-0000-0000-0000AE5C0000}"/>
    <cellStyle name="ป้อนค่า 2 8 3" xfId="24430" xr:uid="{00000000-0005-0000-0000-0000AF5C0000}"/>
    <cellStyle name="ป้อนค่า 2 8 4" xfId="24431" xr:uid="{00000000-0005-0000-0000-0000B05C0000}"/>
    <cellStyle name="ป้อนค่า 2 9" xfId="17017" xr:uid="{00000000-0005-0000-0000-0000B15C0000}"/>
    <cellStyle name="ป้อนค่า 2 9 2" xfId="24432" xr:uid="{00000000-0005-0000-0000-0000B25C0000}"/>
    <cellStyle name="ป้อนค่า 2 9 3" xfId="24433" xr:uid="{00000000-0005-0000-0000-0000B35C0000}"/>
    <cellStyle name="ป้อนค่า 3" xfId="17018" xr:uid="{00000000-0005-0000-0000-0000B45C0000}"/>
    <cellStyle name="ป้อนค่า 3 10" xfId="17019" xr:uid="{00000000-0005-0000-0000-0000B55C0000}"/>
    <cellStyle name="ป้อนค่า 3 11" xfId="24434" xr:uid="{00000000-0005-0000-0000-0000B65C0000}"/>
    <cellStyle name="ป้อนค่า 3 2" xfId="17020" xr:uid="{00000000-0005-0000-0000-0000B75C0000}"/>
    <cellStyle name="ป้อนค่า 3 2 2" xfId="24435" xr:uid="{00000000-0005-0000-0000-0000B85C0000}"/>
    <cellStyle name="ป้อนค่า 3 2 3" xfId="24436" xr:uid="{00000000-0005-0000-0000-0000B95C0000}"/>
    <cellStyle name="ป้อนค่า 3 2 4" xfId="24437" xr:uid="{00000000-0005-0000-0000-0000BA5C0000}"/>
    <cellStyle name="ป้อนค่า 3 3" xfId="17021" xr:uid="{00000000-0005-0000-0000-0000BB5C0000}"/>
    <cellStyle name="ป้อนค่า 3 3 2" xfId="24438" xr:uid="{00000000-0005-0000-0000-0000BC5C0000}"/>
    <cellStyle name="ป้อนค่า 3 3 3" xfId="24439" xr:uid="{00000000-0005-0000-0000-0000BD5C0000}"/>
    <cellStyle name="ป้อนค่า 3 3 4" xfId="24440" xr:uid="{00000000-0005-0000-0000-0000BE5C0000}"/>
    <cellStyle name="ป้อนค่า 3 4" xfId="17022" xr:uid="{00000000-0005-0000-0000-0000BF5C0000}"/>
    <cellStyle name="ป้อนค่า 3 4 2" xfId="24441" xr:uid="{00000000-0005-0000-0000-0000C05C0000}"/>
    <cellStyle name="ป้อนค่า 3 4 3" xfId="24442" xr:uid="{00000000-0005-0000-0000-0000C15C0000}"/>
    <cellStyle name="ป้อนค่า 3 4 4" xfId="24443" xr:uid="{00000000-0005-0000-0000-0000C25C0000}"/>
    <cellStyle name="ป้อนค่า 3 5" xfId="17023" xr:uid="{00000000-0005-0000-0000-0000C35C0000}"/>
    <cellStyle name="ป้อนค่า 3 5 2" xfId="24444" xr:uid="{00000000-0005-0000-0000-0000C45C0000}"/>
    <cellStyle name="ป้อนค่า 3 5 3" xfId="24445" xr:uid="{00000000-0005-0000-0000-0000C55C0000}"/>
    <cellStyle name="ป้อนค่า 3 5 4" xfId="24446" xr:uid="{00000000-0005-0000-0000-0000C65C0000}"/>
    <cellStyle name="ป้อนค่า 3 6" xfId="17024" xr:uid="{00000000-0005-0000-0000-0000C75C0000}"/>
    <cellStyle name="ป้อนค่า 3 6 2" xfId="24447" xr:uid="{00000000-0005-0000-0000-0000C85C0000}"/>
    <cellStyle name="ป้อนค่า 3 6 3" xfId="24448" xr:uid="{00000000-0005-0000-0000-0000C95C0000}"/>
    <cellStyle name="ป้อนค่า 3 6 4" xfId="24449" xr:uid="{00000000-0005-0000-0000-0000CA5C0000}"/>
    <cellStyle name="ป้อนค่า 3 7" xfId="17025" xr:uid="{00000000-0005-0000-0000-0000CB5C0000}"/>
    <cellStyle name="ป้อนค่า 3 7 2" xfId="24450" xr:uid="{00000000-0005-0000-0000-0000CC5C0000}"/>
    <cellStyle name="ป้อนค่า 3 7 3" xfId="24451" xr:uid="{00000000-0005-0000-0000-0000CD5C0000}"/>
    <cellStyle name="ป้อนค่า 3 8" xfId="17026" xr:uid="{00000000-0005-0000-0000-0000CE5C0000}"/>
    <cellStyle name="ป้อนค่า 3 8 2" xfId="24452" xr:uid="{00000000-0005-0000-0000-0000CF5C0000}"/>
    <cellStyle name="ป้อนค่า 3 8 3" xfId="24453" xr:uid="{00000000-0005-0000-0000-0000D05C0000}"/>
    <cellStyle name="ป้อนค่า 3 9" xfId="17027" xr:uid="{00000000-0005-0000-0000-0000D15C0000}"/>
    <cellStyle name="ป้อนค่า 4" xfId="17028" xr:uid="{00000000-0005-0000-0000-0000D25C0000}"/>
    <cellStyle name="ป้อนค่า 4 10" xfId="17029" xr:uid="{00000000-0005-0000-0000-0000D35C0000}"/>
    <cellStyle name="ป้อนค่า 4 11" xfId="24454" xr:uid="{00000000-0005-0000-0000-0000D45C0000}"/>
    <cellStyle name="ป้อนค่า 4 2" xfId="17030" xr:uid="{00000000-0005-0000-0000-0000D55C0000}"/>
    <cellStyle name="ป้อนค่า 4 2 2" xfId="24455" xr:uid="{00000000-0005-0000-0000-0000D65C0000}"/>
    <cellStyle name="ป้อนค่า 4 2 3" xfId="24456" xr:uid="{00000000-0005-0000-0000-0000D75C0000}"/>
    <cellStyle name="ป้อนค่า 4 2 4" xfId="24457" xr:uid="{00000000-0005-0000-0000-0000D85C0000}"/>
    <cellStyle name="ป้อนค่า 4 3" xfId="17031" xr:uid="{00000000-0005-0000-0000-0000D95C0000}"/>
    <cellStyle name="ป้อนค่า 4 3 2" xfId="24458" xr:uid="{00000000-0005-0000-0000-0000DA5C0000}"/>
    <cellStyle name="ป้อนค่า 4 3 3" xfId="24459" xr:uid="{00000000-0005-0000-0000-0000DB5C0000}"/>
    <cellStyle name="ป้อนค่า 4 3 4" xfId="24460" xr:uid="{00000000-0005-0000-0000-0000DC5C0000}"/>
    <cellStyle name="ป้อนค่า 4 4" xfId="17032" xr:uid="{00000000-0005-0000-0000-0000DD5C0000}"/>
    <cellStyle name="ป้อนค่า 4 4 2" xfId="24461" xr:uid="{00000000-0005-0000-0000-0000DE5C0000}"/>
    <cellStyle name="ป้อนค่า 4 4 3" xfId="24462" xr:uid="{00000000-0005-0000-0000-0000DF5C0000}"/>
    <cellStyle name="ป้อนค่า 4 4 4" xfId="24463" xr:uid="{00000000-0005-0000-0000-0000E05C0000}"/>
    <cellStyle name="ป้อนค่า 4 5" xfId="17033" xr:uid="{00000000-0005-0000-0000-0000E15C0000}"/>
    <cellStyle name="ป้อนค่า 4 5 2" xfId="24464" xr:uid="{00000000-0005-0000-0000-0000E25C0000}"/>
    <cellStyle name="ป้อนค่า 4 5 3" xfId="24465" xr:uid="{00000000-0005-0000-0000-0000E35C0000}"/>
    <cellStyle name="ป้อนค่า 4 5 4" xfId="24466" xr:uid="{00000000-0005-0000-0000-0000E45C0000}"/>
    <cellStyle name="ป้อนค่า 4 6" xfId="17034" xr:uid="{00000000-0005-0000-0000-0000E55C0000}"/>
    <cellStyle name="ป้อนค่า 4 6 2" xfId="24467" xr:uid="{00000000-0005-0000-0000-0000E65C0000}"/>
    <cellStyle name="ป้อนค่า 4 6 3" xfId="24468" xr:uid="{00000000-0005-0000-0000-0000E75C0000}"/>
    <cellStyle name="ป้อนค่า 4 6 4" xfId="24469" xr:uid="{00000000-0005-0000-0000-0000E85C0000}"/>
    <cellStyle name="ป้อนค่า 4 7" xfId="17035" xr:uid="{00000000-0005-0000-0000-0000E95C0000}"/>
    <cellStyle name="ป้อนค่า 4 7 2" xfId="24470" xr:uid="{00000000-0005-0000-0000-0000EA5C0000}"/>
    <cellStyle name="ป้อนค่า 4 7 3" xfId="24471" xr:uid="{00000000-0005-0000-0000-0000EB5C0000}"/>
    <cellStyle name="ป้อนค่า 4 8" xfId="17036" xr:uid="{00000000-0005-0000-0000-0000EC5C0000}"/>
    <cellStyle name="ป้อนค่า 4 8 2" xfId="24472" xr:uid="{00000000-0005-0000-0000-0000ED5C0000}"/>
    <cellStyle name="ป้อนค่า 4 8 3" xfId="24473" xr:uid="{00000000-0005-0000-0000-0000EE5C0000}"/>
    <cellStyle name="ป้อนค่า 4 9" xfId="17037" xr:uid="{00000000-0005-0000-0000-0000EF5C0000}"/>
    <cellStyle name="ป้อนค่า 5" xfId="17038" xr:uid="{00000000-0005-0000-0000-0000F05C0000}"/>
    <cellStyle name="ป้อนค่า 5 2" xfId="17039" xr:uid="{00000000-0005-0000-0000-0000F15C0000}"/>
    <cellStyle name="ป้อนค่า 5 2 2" xfId="24474" xr:uid="{00000000-0005-0000-0000-0000F25C0000}"/>
    <cellStyle name="ป้อนค่า 5 2 3" xfId="24475" xr:uid="{00000000-0005-0000-0000-0000F35C0000}"/>
    <cellStyle name="ป้อนค่า 5 3" xfId="17040" xr:uid="{00000000-0005-0000-0000-0000F45C0000}"/>
    <cellStyle name="ป้อนค่า 5 3 2" xfId="24476" xr:uid="{00000000-0005-0000-0000-0000F55C0000}"/>
    <cellStyle name="ป้อนค่า 5 3 3" xfId="24477" xr:uid="{00000000-0005-0000-0000-0000F65C0000}"/>
    <cellStyle name="ป้อนค่า 5 4" xfId="17041" xr:uid="{00000000-0005-0000-0000-0000F75C0000}"/>
    <cellStyle name="ป้อนค่า 5 5" xfId="17042" xr:uid="{00000000-0005-0000-0000-0000F85C0000}"/>
    <cellStyle name="ป้อนค่า 5 6" xfId="24478" xr:uid="{00000000-0005-0000-0000-0000F95C0000}"/>
    <cellStyle name="ป้อนค่า 6" xfId="17043" xr:uid="{00000000-0005-0000-0000-0000FA5C0000}"/>
    <cellStyle name="ป้อนค่า 6 2" xfId="17044" xr:uid="{00000000-0005-0000-0000-0000FB5C0000}"/>
    <cellStyle name="ป้อนค่า 6 2 2" xfId="24479" xr:uid="{00000000-0005-0000-0000-0000FC5C0000}"/>
    <cellStyle name="ป้อนค่า 6 2 3" xfId="24480" xr:uid="{00000000-0005-0000-0000-0000FD5C0000}"/>
    <cellStyle name="ป้อนค่า 6 3" xfId="17045" xr:uid="{00000000-0005-0000-0000-0000FE5C0000}"/>
    <cellStyle name="ป้อนค่า 6 3 2" xfId="24481" xr:uid="{00000000-0005-0000-0000-0000FF5C0000}"/>
    <cellStyle name="ป้อนค่า 6 3 3" xfId="24482" xr:uid="{00000000-0005-0000-0000-0000005D0000}"/>
    <cellStyle name="ป้อนค่า 6 4" xfId="17046" xr:uid="{00000000-0005-0000-0000-0000015D0000}"/>
    <cellStyle name="ป้อนค่า 6 5" xfId="17047" xr:uid="{00000000-0005-0000-0000-0000025D0000}"/>
    <cellStyle name="ป้อนค่า 6 6" xfId="24483" xr:uid="{00000000-0005-0000-0000-0000035D0000}"/>
    <cellStyle name="ป้อนค่า 7" xfId="17048" xr:uid="{00000000-0005-0000-0000-0000045D0000}"/>
    <cellStyle name="ป้อนค่า 7 2" xfId="17049" xr:uid="{00000000-0005-0000-0000-0000055D0000}"/>
    <cellStyle name="ป้อนค่า 7 2 2" xfId="24484" xr:uid="{00000000-0005-0000-0000-0000065D0000}"/>
    <cellStyle name="ป้อนค่า 7 2 3" xfId="24485" xr:uid="{00000000-0005-0000-0000-0000075D0000}"/>
    <cellStyle name="ป้อนค่า 7 3" xfId="17050" xr:uid="{00000000-0005-0000-0000-0000085D0000}"/>
    <cellStyle name="ป้อนค่า 7 3 2" xfId="24486" xr:uid="{00000000-0005-0000-0000-0000095D0000}"/>
    <cellStyle name="ป้อนค่า 7 3 3" xfId="24487" xr:uid="{00000000-0005-0000-0000-00000A5D0000}"/>
    <cellStyle name="ป้อนค่า 7 4" xfId="17051" xr:uid="{00000000-0005-0000-0000-00000B5D0000}"/>
    <cellStyle name="ป้อนค่า 7 5" xfId="17052" xr:uid="{00000000-0005-0000-0000-00000C5D0000}"/>
    <cellStyle name="ป้อนค่า 7 6" xfId="24488" xr:uid="{00000000-0005-0000-0000-00000D5D0000}"/>
    <cellStyle name="ป้อนค่า 8" xfId="17053" xr:uid="{00000000-0005-0000-0000-00000E5D0000}"/>
    <cellStyle name="ป้อนค่า 8 2" xfId="17054" xr:uid="{00000000-0005-0000-0000-00000F5D0000}"/>
    <cellStyle name="ป้อนค่า 8 2 2" xfId="24489" xr:uid="{00000000-0005-0000-0000-0000105D0000}"/>
    <cellStyle name="ป้อนค่า 8 2 3" xfId="24490" xr:uid="{00000000-0005-0000-0000-0000115D0000}"/>
    <cellStyle name="ป้อนค่า 8 3" xfId="17055" xr:uid="{00000000-0005-0000-0000-0000125D0000}"/>
    <cellStyle name="ป้อนค่า 8 3 2" xfId="24491" xr:uid="{00000000-0005-0000-0000-0000135D0000}"/>
    <cellStyle name="ป้อนค่า 8 3 3" xfId="24492" xr:uid="{00000000-0005-0000-0000-0000145D0000}"/>
    <cellStyle name="ป้อนค่า 8 4" xfId="17056" xr:uid="{00000000-0005-0000-0000-0000155D0000}"/>
    <cellStyle name="ป้อนค่า 8 5" xfId="17057" xr:uid="{00000000-0005-0000-0000-0000165D0000}"/>
    <cellStyle name="ป้อนค่า 8 6" xfId="24493" xr:uid="{00000000-0005-0000-0000-0000175D0000}"/>
    <cellStyle name="ป้อนค่า 9" xfId="17058" xr:uid="{00000000-0005-0000-0000-0000185D0000}"/>
    <cellStyle name="ป้อนค่า 9 2" xfId="17059" xr:uid="{00000000-0005-0000-0000-0000195D0000}"/>
    <cellStyle name="ป้อนค่า 9 2 2" xfId="24494" xr:uid="{00000000-0005-0000-0000-00001A5D0000}"/>
    <cellStyle name="ป้อนค่า 9 2 3" xfId="24495" xr:uid="{00000000-0005-0000-0000-00001B5D0000}"/>
    <cellStyle name="ป้อนค่า 9 3" xfId="17060" xr:uid="{00000000-0005-0000-0000-00001C5D0000}"/>
    <cellStyle name="ป้อนค่า 9 3 2" xfId="24496" xr:uid="{00000000-0005-0000-0000-00001D5D0000}"/>
    <cellStyle name="ป้อนค่า 9 3 3" xfId="24497" xr:uid="{00000000-0005-0000-0000-00001E5D0000}"/>
    <cellStyle name="ป้อนค่า 9 4" xfId="17061" xr:uid="{00000000-0005-0000-0000-00001F5D0000}"/>
    <cellStyle name="ป้อนค่า 9 5" xfId="17062" xr:uid="{00000000-0005-0000-0000-0000205D0000}"/>
    <cellStyle name="ป้อนค่า 9 6" xfId="24498" xr:uid="{00000000-0005-0000-0000-0000215D0000}"/>
    <cellStyle name="ป้อนค่า_4. เนตรณรงค์ แมนชั่น" xfId="24499" xr:uid="{00000000-0005-0000-0000-0000225D0000}"/>
    <cellStyle name="ปานกลาง" xfId="2031" xr:uid="{00000000-0005-0000-0000-0000235D0000}"/>
    <cellStyle name="ปานกลาง 1" xfId="24500" xr:uid="{00000000-0005-0000-0000-0000245D0000}"/>
    <cellStyle name="ปานกลาง 2" xfId="2032" xr:uid="{00000000-0005-0000-0000-0000255D0000}"/>
    <cellStyle name="ปานกลาง 2 2" xfId="24501" xr:uid="{00000000-0005-0000-0000-0000265D0000}"/>
    <cellStyle name="ปานกลาง 2 3" xfId="24502" xr:uid="{00000000-0005-0000-0000-0000275D0000}"/>
    <cellStyle name="ปานกลาง 2 4" xfId="24503" xr:uid="{00000000-0005-0000-0000-0000285D0000}"/>
    <cellStyle name="ปานกลาง 3" xfId="17063" xr:uid="{00000000-0005-0000-0000-0000295D0000}"/>
    <cellStyle name="ปานกลาง 4" xfId="17064" xr:uid="{00000000-0005-0000-0000-00002A5D0000}"/>
    <cellStyle name="ปานกลาง 5" xfId="17065" xr:uid="{00000000-0005-0000-0000-00002B5D0000}"/>
    <cellStyle name="ปานกลาง_4. เนตรณรงค์ แมนชั่น" xfId="24504" xr:uid="{00000000-0005-0000-0000-00002C5D0000}"/>
    <cellStyle name="เปอร์เซ็นต์" xfId="17656" xr:uid="{00000000-0005-0000-0000-00002D5D0000}"/>
    <cellStyle name="เปอร์เซ็นต์ 10" xfId="17066" xr:uid="{00000000-0005-0000-0000-00002E5D0000}"/>
    <cellStyle name="เปอร์เซ็นต์ 11" xfId="17067" xr:uid="{00000000-0005-0000-0000-00002F5D0000}"/>
    <cellStyle name="เปอร์เซ็นต์ 12" xfId="24505" xr:uid="{00000000-0005-0000-0000-0000305D0000}"/>
    <cellStyle name="เปอร์เซ็นต์ 2" xfId="2033" xr:uid="{00000000-0005-0000-0000-0000315D0000}"/>
    <cellStyle name="เปอร์เซ็นต์ 2 10" xfId="17068" xr:uid="{00000000-0005-0000-0000-0000325D0000}"/>
    <cellStyle name="เปอร์เซ็นต์ 2 2" xfId="2034" xr:uid="{00000000-0005-0000-0000-0000335D0000}"/>
    <cellStyle name="เปอร์เซ็นต์ 2 2 2" xfId="2035" xr:uid="{00000000-0005-0000-0000-0000345D0000}"/>
    <cellStyle name="เปอร์เซ็นต์ 2 2 2 2" xfId="10659" xr:uid="{00000000-0005-0000-0000-0000355D0000}"/>
    <cellStyle name="เปอร์เซ็นต์ 2 2 2 2 2" xfId="17069" xr:uid="{00000000-0005-0000-0000-0000365D0000}"/>
    <cellStyle name="เปอร์เซ็นต์ 2 2 2 2 3" xfId="17070" xr:uid="{00000000-0005-0000-0000-0000375D0000}"/>
    <cellStyle name="เปอร์เซ็นต์ 2 2 2 2 4" xfId="17071" xr:uid="{00000000-0005-0000-0000-0000385D0000}"/>
    <cellStyle name="เปอร์เซ็นต์ 2 2 2 3" xfId="10660" xr:uid="{00000000-0005-0000-0000-0000395D0000}"/>
    <cellStyle name="เปอร์เซ็นต์ 2 2 2 3 2" xfId="24506" xr:uid="{00000000-0005-0000-0000-00003A5D0000}"/>
    <cellStyle name="เปอร์เซ็นต์ 2 2 2 4" xfId="10661" xr:uid="{00000000-0005-0000-0000-00003B5D0000}"/>
    <cellStyle name="เปอร์เซ็นต์ 2 2 2 4 2" xfId="24507" xr:uid="{00000000-0005-0000-0000-00003C5D0000}"/>
    <cellStyle name="เปอร์เซ็นต์ 2 2 2 5" xfId="10662" xr:uid="{00000000-0005-0000-0000-00003D5D0000}"/>
    <cellStyle name="เปอร์เซ็นต์ 2 2 2 5 2" xfId="24508" xr:uid="{00000000-0005-0000-0000-00003E5D0000}"/>
    <cellStyle name="เปอร์เซ็นต์ 2 2 2 6" xfId="17072" xr:uid="{00000000-0005-0000-0000-00003F5D0000}"/>
    <cellStyle name="เปอร์เซ็นต์ 2 2 2 7" xfId="24509" xr:uid="{00000000-0005-0000-0000-0000405D0000}"/>
    <cellStyle name="เปอร์เซ็นต์ 2 2 2 8" xfId="24510" xr:uid="{00000000-0005-0000-0000-0000415D0000}"/>
    <cellStyle name="เปอร์เซ็นต์ 2 2 3" xfId="2036" xr:uid="{00000000-0005-0000-0000-0000425D0000}"/>
    <cellStyle name="เปอร์เซ็นต์ 2 2 3 2" xfId="17073" xr:uid="{00000000-0005-0000-0000-0000435D0000}"/>
    <cellStyle name="เปอร์เซ็นต์ 2 2 3 3" xfId="24511" xr:uid="{00000000-0005-0000-0000-0000445D0000}"/>
    <cellStyle name="เปอร์เซ็นต์ 2 2 3 4" xfId="24512" xr:uid="{00000000-0005-0000-0000-0000455D0000}"/>
    <cellStyle name="เปอร์เซ็นต์ 2 2 4" xfId="10663" xr:uid="{00000000-0005-0000-0000-0000465D0000}"/>
    <cellStyle name="เปอร์เซ็นต์ 2 2 4 2" xfId="24513" xr:uid="{00000000-0005-0000-0000-0000475D0000}"/>
    <cellStyle name="เปอร์เซ็นต์ 2 2 5" xfId="10664" xr:uid="{00000000-0005-0000-0000-0000485D0000}"/>
    <cellStyle name="เปอร์เซ็นต์ 2 2 5 2" xfId="24514" xr:uid="{00000000-0005-0000-0000-0000495D0000}"/>
    <cellStyle name="เปอร์เซ็นต์ 2 2 6" xfId="17074" xr:uid="{00000000-0005-0000-0000-00004A5D0000}"/>
    <cellStyle name="เปอร์เซ็นต์ 2 2 7" xfId="17075" xr:uid="{00000000-0005-0000-0000-00004B5D0000}"/>
    <cellStyle name="เปอร์เซ็นต์ 2 2 8" xfId="17076" xr:uid="{00000000-0005-0000-0000-00004C5D0000}"/>
    <cellStyle name="เปอร์เซ็นต์ 2 3" xfId="2037" xr:uid="{00000000-0005-0000-0000-00004D5D0000}"/>
    <cellStyle name="เปอร์เซ็นต์ 2 3 2" xfId="10665" xr:uid="{00000000-0005-0000-0000-00004E5D0000}"/>
    <cellStyle name="เปอร์เซ็นต์ 2 3 2 2" xfId="24515" xr:uid="{00000000-0005-0000-0000-00004F5D0000}"/>
    <cellStyle name="เปอร์เซ็นต์ 2 3 3" xfId="10666" xr:uid="{00000000-0005-0000-0000-0000505D0000}"/>
    <cellStyle name="เปอร์เซ็นต์ 2 3 3 2" xfId="24516" xr:uid="{00000000-0005-0000-0000-0000515D0000}"/>
    <cellStyle name="เปอร์เซ็นต์ 2 3 4" xfId="10667" xr:uid="{00000000-0005-0000-0000-0000525D0000}"/>
    <cellStyle name="เปอร์เซ็นต์ 2 3 4 2" xfId="24517" xr:uid="{00000000-0005-0000-0000-0000535D0000}"/>
    <cellStyle name="เปอร์เซ็นต์ 2 3 5" xfId="10668" xr:uid="{00000000-0005-0000-0000-0000545D0000}"/>
    <cellStyle name="เปอร์เซ็นต์ 2 3 5 2" xfId="24518" xr:uid="{00000000-0005-0000-0000-0000555D0000}"/>
    <cellStyle name="เปอร์เซ็นต์ 2 3 6" xfId="17077" xr:uid="{00000000-0005-0000-0000-0000565D0000}"/>
    <cellStyle name="เปอร์เซ็นต์ 2 3 7" xfId="24519" xr:uid="{00000000-0005-0000-0000-0000575D0000}"/>
    <cellStyle name="เปอร์เซ็นต์ 2 3 8" xfId="24520" xr:uid="{00000000-0005-0000-0000-0000585D0000}"/>
    <cellStyle name="เปอร์เซ็นต์ 2 4" xfId="2038" xr:uid="{00000000-0005-0000-0000-0000595D0000}"/>
    <cellStyle name="เปอร์เซ็นต์ 2 4 2" xfId="17078" xr:uid="{00000000-0005-0000-0000-00005A5D0000}"/>
    <cellStyle name="เปอร์เซ็นต์ 2 4 3" xfId="24521" xr:uid="{00000000-0005-0000-0000-00005B5D0000}"/>
    <cellStyle name="เปอร์เซ็นต์ 2 4 4" xfId="24522" xr:uid="{00000000-0005-0000-0000-00005C5D0000}"/>
    <cellStyle name="เปอร์เซ็นต์ 2 5" xfId="10669" xr:uid="{00000000-0005-0000-0000-00005D5D0000}"/>
    <cellStyle name="เปอร์เซ็นต์ 2 5 2" xfId="24523" xr:uid="{00000000-0005-0000-0000-00005E5D0000}"/>
    <cellStyle name="เปอร์เซ็นต์ 2 6" xfId="10670" xr:uid="{00000000-0005-0000-0000-00005F5D0000}"/>
    <cellStyle name="เปอร์เซ็นต์ 2 6 2" xfId="24524" xr:uid="{00000000-0005-0000-0000-0000605D0000}"/>
    <cellStyle name="เปอร์เซ็นต์ 2 7" xfId="17079" xr:uid="{00000000-0005-0000-0000-0000615D0000}"/>
    <cellStyle name="เปอร์เซ็นต์ 2 8" xfId="17080" xr:uid="{00000000-0005-0000-0000-0000625D0000}"/>
    <cellStyle name="เปอร์เซ็นต์ 2 9" xfId="17081" xr:uid="{00000000-0005-0000-0000-0000635D0000}"/>
    <cellStyle name="เปอร์เซ็นต์ 3" xfId="2039" xr:uid="{00000000-0005-0000-0000-0000645D0000}"/>
    <cellStyle name="เปอร์เซ็นต์ 3 2" xfId="2040" xr:uid="{00000000-0005-0000-0000-0000655D0000}"/>
    <cellStyle name="เปอร์เซ็นต์ 3 2 2" xfId="17082" xr:uid="{00000000-0005-0000-0000-0000665D0000}"/>
    <cellStyle name="เปอร์เซ็นต์ 3 2 2 2" xfId="17083" xr:uid="{00000000-0005-0000-0000-0000675D0000}"/>
    <cellStyle name="เปอร์เซ็นต์ 3 2 3" xfId="17084" xr:uid="{00000000-0005-0000-0000-0000685D0000}"/>
    <cellStyle name="เปอร์เซ็นต์ 3 2 4" xfId="24525" xr:uid="{00000000-0005-0000-0000-0000695D0000}"/>
    <cellStyle name="เปอร์เซ็นต์ 3 2 5" xfId="24526" xr:uid="{00000000-0005-0000-0000-00006A5D0000}"/>
    <cellStyle name="เปอร์เซ็นต์ 3 2 6" xfId="24527" xr:uid="{00000000-0005-0000-0000-00006B5D0000}"/>
    <cellStyle name="เปอร์เซ็นต์ 3 2 7" xfId="24528" xr:uid="{00000000-0005-0000-0000-00006C5D0000}"/>
    <cellStyle name="เปอร์เซ็นต์ 3 3" xfId="17085" xr:uid="{00000000-0005-0000-0000-00006D5D0000}"/>
    <cellStyle name="เปอร์เซ็นต์ 3 4" xfId="17086" xr:uid="{00000000-0005-0000-0000-00006E5D0000}"/>
    <cellStyle name="เปอร์เซ็นต์ 3 5" xfId="17087" xr:uid="{00000000-0005-0000-0000-00006F5D0000}"/>
    <cellStyle name="เปอร์เซ็นต์ 3 6" xfId="17088" xr:uid="{00000000-0005-0000-0000-0000705D0000}"/>
    <cellStyle name="เปอร์เซ็นต์ 3 7" xfId="24529" xr:uid="{00000000-0005-0000-0000-0000715D0000}"/>
    <cellStyle name="เปอร์เซ็นต์ 3 8" xfId="24530" xr:uid="{00000000-0005-0000-0000-0000725D0000}"/>
    <cellStyle name="เปอร์เซ็นต์ 3 9" xfId="24531" xr:uid="{00000000-0005-0000-0000-0000735D0000}"/>
    <cellStyle name="เปอร์เซ็นต์ 4" xfId="2041" xr:uid="{00000000-0005-0000-0000-0000745D0000}"/>
    <cellStyle name="เปอร์เซ็นต์ 4 2" xfId="2042" xr:uid="{00000000-0005-0000-0000-0000755D0000}"/>
    <cellStyle name="เปอร์เซ็นต์ 4 2 2" xfId="24532" xr:uid="{00000000-0005-0000-0000-0000765D0000}"/>
    <cellStyle name="เปอร์เซ็นต์ 4 2 3" xfId="24533" xr:uid="{00000000-0005-0000-0000-0000775D0000}"/>
    <cellStyle name="เปอร์เซ็นต์ 4 2 4" xfId="24534" xr:uid="{00000000-0005-0000-0000-0000785D0000}"/>
    <cellStyle name="เปอร์เซ็นต์ 4 2 5" xfId="24535" xr:uid="{00000000-0005-0000-0000-0000795D0000}"/>
    <cellStyle name="เปอร์เซ็นต์ 4 2 6" xfId="24536" xr:uid="{00000000-0005-0000-0000-00007A5D0000}"/>
    <cellStyle name="เปอร์เซ็นต์ 4 2 7" xfId="24537" xr:uid="{00000000-0005-0000-0000-00007B5D0000}"/>
    <cellStyle name="เปอร์เซ็นต์ 4 3" xfId="24538" xr:uid="{00000000-0005-0000-0000-00007C5D0000}"/>
    <cellStyle name="เปอร์เซ็นต์ 4 4" xfId="24539" xr:uid="{00000000-0005-0000-0000-00007D5D0000}"/>
    <cellStyle name="เปอร์เซ็นต์ 4 5" xfId="24540" xr:uid="{00000000-0005-0000-0000-00007E5D0000}"/>
    <cellStyle name="เปอร์เซ็นต์ 4 6" xfId="24541" xr:uid="{00000000-0005-0000-0000-00007F5D0000}"/>
    <cellStyle name="เปอร์เซ็นต์ 4 7" xfId="24542" xr:uid="{00000000-0005-0000-0000-0000805D0000}"/>
    <cellStyle name="เปอร์เซ็นต์ 4 8" xfId="24543" xr:uid="{00000000-0005-0000-0000-0000815D0000}"/>
    <cellStyle name="เปอร์เซ็นต์ 5" xfId="2043" xr:uid="{00000000-0005-0000-0000-0000825D0000}"/>
    <cellStyle name="เปอร์เซ็นต์ 5 10" xfId="9675" xr:uid="{00000000-0005-0000-0000-0000835D0000}"/>
    <cellStyle name="เปอร์เซ็นต์ 5 11" xfId="24544" xr:uid="{00000000-0005-0000-0000-0000845D0000}"/>
    <cellStyle name="เปอร์เซ็นต์ 5 12" xfId="24545" xr:uid="{00000000-0005-0000-0000-0000855D0000}"/>
    <cellStyle name="เปอร์เซ็นต์ 5 13" xfId="24546" xr:uid="{00000000-0005-0000-0000-0000865D0000}"/>
    <cellStyle name="เปอร์เซ็นต์ 5 14" xfId="24547" xr:uid="{00000000-0005-0000-0000-0000875D0000}"/>
    <cellStyle name="เปอร์เซ็นต์ 5 15" xfId="24548" xr:uid="{00000000-0005-0000-0000-0000885D0000}"/>
    <cellStyle name="เปอร์เซ็นต์ 5 16" xfId="24549" xr:uid="{00000000-0005-0000-0000-0000895D0000}"/>
    <cellStyle name="เปอร์เซ็นต์ 5 2" xfId="2044" xr:uid="{00000000-0005-0000-0000-00008A5D0000}"/>
    <cellStyle name="เปอร์เซ็นต์ 5 2 2" xfId="9676" xr:uid="{00000000-0005-0000-0000-00008B5D0000}"/>
    <cellStyle name="เปอร์เซ็นต์ 5 2 2 2" xfId="9677" xr:uid="{00000000-0005-0000-0000-00008C5D0000}"/>
    <cellStyle name="เปอร์เซ็นต์ 5 2 2 2 2" xfId="9678" xr:uid="{00000000-0005-0000-0000-00008D5D0000}"/>
    <cellStyle name="เปอร์เซ็นต์ 5 2 2 2 3" xfId="9679" xr:uid="{00000000-0005-0000-0000-00008E5D0000}"/>
    <cellStyle name="เปอร์เซ็นต์ 5 2 2 3" xfId="9680" xr:uid="{00000000-0005-0000-0000-00008F5D0000}"/>
    <cellStyle name="เปอร์เซ็นต์ 5 2 2 3 2" xfId="9681" xr:uid="{00000000-0005-0000-0000-0000905D0000}"/>
    <cellStyle name="เปอร์เซ็นต์ 5 2 2 3 3" xfId="9682" xr:uid="{00000000-0005-0000-0000-0000915D0000}"/>
    <cellStyle name="เปอร์เซ็นต์ 5 2 2 4" xfId="9683" xr:uid="{00000000-0005-0000-0000-0000925D0000}"/>
    <cellStyle name="เปอร์เซ็นต์ 5 2 2 4 2" xfId="9684" xr:uid="{00000000-0005-0000-0000-0000935D0000}"/>
    <cellStyle name="เปอร์เซ็นต์ 5 2 2 4 3" xfId="9685" xr:uid="{00000000-0005-0000-0000-0000945D0000}"/>
    <cellStyle name="เปอร์เซ็นต์ 5 2 2 5" xfId="9686" xr:uid="{00000000-0005-0000-0000-0000955D0000}"/>
    <cellStyle name="เปอร์เซ็นต์ 5 2 2 6" xfId="9687" xr:uid="{00000000-0005-0000-0000-0000965D0000}"/>
    <cellStyle name="เปอร์เซ็นต์ 5 2 2 7" xfId="9688" xr:uid="{00000000-0005-0000-0000-0000975D0000}"/>
    <cellStyle name="เปอร์เซ็นต์ 5 2 3" xfId="9689" xr:uid="{00000000-0005-0000-0000-0000985D0000}"/>
    <cellStyle name="เปอร์เซ็นต์ 5 2 3 2" xfId="9690" xr:uid="{00000000-0005-0000-0000-0000995D0000}"/>
    <cellStyle name="เปอร์เซ็นต์ 5 2 3 3" xfId="9691" xr:uid="{00000000-0005-0000-0000-00009A5D0000}"/>
    <cellStyle name="เปอร์เซ็นต์ 5 2 3 4" xfId="24550" xr:uid="{00000000-0005-0000-0000-00009B5D0000}"/>
    <cellStyle name="เปอร์เซ็นต์ 5 2 4" xfId="9692" xr:uid="{00000000-0005-0000-0000-00009C5D0000}"/>
    <cellStyle name="เปอร์เซ็นต์ 5 2 4 2" xfId="9693" xr:uid="{00000000-0005-0000-0000-00009D5D0000}"/>
    <cellStyle name="เปอร์เซ็นต์ 5 2 4 3" xfId="9694" xr:uid="{00000000-0005-0000-0000-00009E5D0000}"/>
    <cellStyle name="เปอร์เซ็นต์ 5 2 5" xfId="9695" xr:uid="{00000000-0005-0000-0000-00009F5D0000}"/>
    <cellStyle name="เปอร์เซ็นต์ 5 2 5 2" xfId="9696" xr:uid="{00000000-0005-0000-0000-0000A05D0000}"/>
    <cellStyle name="เปอร์เซ็นต์ 5 2 5 3" xfId="9697" xr:uid="{00000000-0005-0000-0000-0000A15D0000}"/>
    <cellStyle name="เปอร์เซ็นต์ 5 2 6" xfId="9698" xr:uid="{00000000-0005-0000-0000-0000A25D0000}"/>
    <cellStyle name="เปอร์เซ็นต์ 5 2 7" xfId="9699" xr:uid="{00000000-0005-0000-0000-0000A35D0000}"/>
    <cellStyle name="เปอร์เซ็นต์ 5 2 8" xfId="9700" xr:uid="{00000000-0005-0000-0000-0000A45D0000}"/>
    <cellStyle name="เปอร์เซ็นต์ 5 3" xfId="9701" xr:uid="{00000000-0005-0000-0000-0000A55D0000}"/>
    <cellStyle name="เปอร์เซ็นต์ 5 3 2" xfId="9702" xr:uid="{00000000-0005-0000-0000-0000A65D0000}"/>
    <cellStyle name="เปอร์เซ็นต์ 5 3 2 2" xfId="9703" xr:uid="{00000000-0005-0000-0000-0000A75D0000}"/>
    <cellStyle name="เปอร์เซ็นต์ 5 3 2 3" xfId="9704" xr:uid="{00000000-0005-0000-0000-0000A85D0000}"/>
    <cellStyle name="เปอร์เซ็นต์ 5 3 3" xfId="9705" xr:uid="{00000000-0005-0000-0000-0000A95D0000}"/>
    <cellStyle name="เปอร์เซ็นต์ 5 3 3 2" xfId="9706" xr:uid="{00000000-0005-0000-0000-0000AA5D0000}"/>
    <cellStyle name="เปอร์เซ็นต์ 5 3 3 3" xfId="9707" xr:uid="{00000000-0005-0000-0000-0000AB5D0000}"/>
    <cellStyle name="เปอร์เซ็นต์ 5 3 4" xfId="9708" xr:uid="{00000000-0005-0000-0000-0000AC5D0000}"/>
    <cellStyle name="เปอร์เซ็นต์ 5 3 4 2" xfId="9709" xr:uid="{00000000-0005-0000-0000-0000AD5D0000}"/>
    <cellStyle name="เปอร์เซ็นต์ 5 3 4 3" xfId="9710" xr:uid="{00000000-0005-0000-0000-0000AE5D0000}"/>
    <cellStyle name="เปอร์เซ็นต์ 5 3 5" xfId="9711" xr:uid="{00000000-0005-0000-0000-0000AF5D0000}"/>
    <cellStyle name="เปอร์เซ็นต์ 5 3 6" xfId="9712" xr:uid="{00000000-0005-0000-0000-0000B05D0000}"/>
    <cellStyle name="เปอร์เซ็นต์ 5 3 7" xfId="9713" xr:uid="{00000000-0005-0000-0000-0000B15D0000}"/>
    <cellStyle name="เปอร์เซ็นต์ 5 4" xfId="9714" xr:uid="{00000000-0005-0000-0000-0000B25D0000}"/>
    <cellStyle name="เปอร์เซ็นต์ 5 4 2" xfId="9715" xr:uid="{00000000-0005-0000-0000-0000B35D0000}"/>
    <cellStyle name="เปอร์เซ็นต์ 5 4 3" xfId="9716" xr:uid="{00000000-0005-0000-0000-0000B45D0000}"/>
    <cellStyle name="เปอร์เซ็นต์ 5 5" xfId="9717" xr:uid="{00000000-0005-0000-0000-0000B55D0000}"/>
    <cellStyle name="เปอร์เซ็นต์ 5 5 2" xfId="9718" xr:uid="{00000000-0005-0000-0000-0000B65D0000}"/>
    <cellStyle name="เปอร์เซ็นต์ 5 5 3" xfId="9719" xr:uid="{00000000-0005-0000-0000-0000B75D0000}"/>
    <cellStyle name="เปอร์เซ็นต์ 5 6" xfId="9720" xr:uid="{00000000-0005-0000-0000-0000B85D0000}"/>
    <cellStyle name="เปอร์เซ็นต์ 5 6 2" xfId="9721" xr:uid="{00000000-0005-0000-0000-0000B95D0000}"/>
    <cellStyle name="เปอร์เซ็นต์ 5 6 3" xfId="9722" xr:uid="{00000000-0005-0000-0000-0000BA5D0000}"/>
    <cellStyle name="เปอร์เซ็นต์ 5 7" xfId="9723" xr:uid="{00000000-0005-0000-0000-0000BB5D0000}"/>
    <cellStyle name="เปอร์เซ็นต์ 5 7 2" xfId="9724" xr:uid="{00000000-0005-0000-0000-0000BC5D0000}"/>
    <cellStyle name="เปอร์เซ็นต์ 5 7 3" xfId="9725" xr:uid="{00000000-0005-0000-0000-0000BD5D0000}"/>
    <cellStyle name="เปอร์เซ็นต์ 5 8" xfId="9726" xr:uid="{00000000-0005-0000-0000-0000BE5D0000}"/>
    <cellStyle name="เปอร์เซ็นต์ 5 9" xfId="9727" xr:uid="{00000000-0005-0000-0000-0000BF5D0000}"/>
    <cellStyle name="เปอร์เซ็นต์ 6" xfId="2045" xr:uid="{00000000-0005-0000-0000-0000C05D0000}"/>
    <cellStyle name="เปอร์เซ็นต์ 6 2" xfId="17089" xr:uid="{00000000-0005-0000-0000-0000C15D0000}"/>
    <cellStyle name="เปอร์เซ็นต์ 6 3" xfId="17090" xr:uid="{00000000-0005-0000-0000-0000C25D0000}"/>
    <cellStyle name="เปอร์เซ็นต์ 6 4" xfId="17091" xr:uid="{00000000-0005-0000-0000-0000C35D0000}"/>
    <cellStyle name="เปอร์เซ็นต์ 6 5" xfId="17092" xr:uid="{00000000-0005-0000-0000-0000C45D0000}"/>
    <cellStyle name="เปอร์เซ็นต์ 7" xfId="17093" xr:uid="{00000000-0005-0000-0000-0000C55D0000}"/>
    <cellStyle name="เปอร์เซ็นต์ 7 2" xfId="24551" xr:uid="{00000000-0005-0000-0000-0000C65D0000}"/>
    <cellStyle name="เปอร์เซ็นต์ 8" xfId="17094" xr:uid="{00000000-0005-0000-0000-0000C75D0000}"/>
    <cellStyle name="เปอร์เซ็นต์ 9" xfId="17095" xr:uid="{00000000-0005-0000-0000-0000C85D0000}"/>
    <cellStyle name="ผลรวม" xfId="2046" xr:uid="{00000000-0005-0000-0000-0000C95D0000}"/>
    <cellStyle name="ผลรวม 1" xfId="24552" xr:uid="{00000000-0005-0000-0000-0000CA5D0000}"/>
    <cellStyle name="ผลรวม 1 2" xfId="24553" xr:uid="{00000000-0005-0000-0000-0000CB5D0000}"/>
    <cellStyle name="ผลรวม 10" xfId="17096" xr:uid="{00000000-0005-0000-0000-0000CC5D0000}"/>
    <cellStyle name="ผลรวม 10 2" xfId="17097" xr:uid="{00000000-0005-0000-0000-0000CD5D0000}"/>
    <cellStyle name="ผลรวม 10 2 2" xfId="24554" xr:uid="{00000000-0005-0000-0000-0000CE5D0000}"/>
    <cellStyle name="ผลรวม 10 2 3" xfId="24555" xr:uid="{00000000-0005-0000-0000-0000CF5D0000}"/>
    <cellStyle name="ผลรวม 10 3" xfId="17098" xr:uid="{00000000-0005-0000-0000-0000D05D0000}"/>
    <cellStyle name="ผลรวม 10 3 2" xfId="24556" xr:uid="{00000000-0005-0000-0000-0000D15D0000}"/>
    <cellStyle name="ผลรวม 10 3 3" xfId="24557" xr:uid="{00000000-0005-0000-0000-0000D25D0000}"/>
    <cellStyle name="ผลรวม 10 4" xfId="17099" xr:uid="{00000000-0005-0000-0000-0000D35D0000}"/>
    <cellStyle name="ผลรวม 10 5" xfId="17100" xr:uid="{00000000-0005-0000-0000-0000D45D0000}"/>
    <cellStyle name="ผลรวม 10 6" xfId="24558" xr:uid="{00000000-0005-0000-0000-0000D55D0000}"/>
    <cellStyle name="ผลรวม 11" xfId="17101" xr:uid="{00000000-0005-0000-0000-0000D65D0000}"/>
    <cellStyle name="ผลรวม 11 2" xfId="17102" xr:uid="{00000000-0005-0000-0000-0000D75D0000}"/>
    <cellStyle name="ผลรวม 11 2 2" xfId="24559" xr:uid="{00000000-0005-0000-0000-0000D85D0000}"/>
    <cellStyle name="ผลรวม 11 2 3" xfId="24560" xr:uid="{00000000-0005-0000-0000-0000D95D0000}"/>
    <cellStyle name="ผลรวม 11 3" xfId="17103" xr:uid="{00000000-0005-0000-0000-0000DA5D0000}"/>
    <cellStyle name="ผลรวม 11 3 2" xfId="24561" xr:uid="{00000000-0005-0000-0000-0000DB5D0000}"/>
    <cellStyle name="ผลรวม 11 3 3" xfId="24562" xr:uid="{00000000-0005-0000-0000-0000DC5D0000}"/>
    <cellStyle name="ผลรวม 11 4" xfId="17104" xr:uid="{00000000-0005-0000-0000-0000DD5D0000}"/>
    <cellStyle name="ผลรวม 11 5" xfId="17105" xr:uid="{00000000-0005-0000-0000-0000DE5D0000}"/>
    <cellStyle name="ผลรวม 11 6" xfId="24563" xr:uid="{00000000-0005-0000-0000-0000DF5D0000}"/>
    <cellStyle name="ผลรวม 12" xfId="17106" xr:uid="{00000000-0005-0000-0000-0000E05D0000}"/>
    <cellStyle name="ผลรวม 12 2" xfId="24564" xr:uid="{00000000-0005-0000-0000-0000E15D0000}"/>
    <cellStyle name="ผลรวม 12 3" xfId="24565" xr:uid="{00000000-0005-0000-0000-0000E25D0000}"/>
    <cellStyle name="ผลรวม 13" xfId="17107" xr:uid="{00000000-0005-0000-0000-0000E35D0000}"/>
    <cellStyle name="ผลรวม 13 2" xfId="24566" xr:uid="{00000000-0005-0000-0000-0000E45D0000}"/>
    <cellStyle name="ผลรวม 13 3" xfId="24567" xr:uid="{00000000-0005-0000-0000-0000E55D0000}"/>
    <cellStyle name="ผลรวม 14" xfId="17108" xr:uid="{00000000-0005-0000-0000-0000E65D0000}"/>
    <cellStyle name="ผลรวม 15" xfId="17109" xr:uid="{00000000-0005-0000-0000-0000E75D0000}"/>
    <cellStyle name="ผลรวม 16" xfId="24568" xr:uid="{00000000-0005-0000-0000-0000E85D0000}"/>
    <cellStyle name="ผลรวม 2" xfId="2047" xr:uid="{00000000-0005-0000-0000-0000E95D0000}"/>
    <cellStyle name="ผลรวม 2 10" xfId="17110" xr:uid="{00000000-0005-0000-0000-0000EA5D0000}"/>
    <cellStyle name="ผลรวม 2 10 2" xfId="24569" xr:uid="{00000000-0005-0000-0000-0000EB5D0000}"/>
    <cellStyle name="ผลรวม 2 11" xfId="17111" xr:uid="{00000000-0005-0000-0000-0000EC5D0000}"/>
    <cellStyle name="ผลรวม 2 11 2" xfId="24570" xr:uid="{00000000-0005-0000-0000-0000ED5D0000}"/>
    <cellStyle name="ผลรวม 2 12" xfId="24571" xr:uid="{00000000-0005-0000-0000-0000EE5D0000}"/>
    <cellStyle name="ผลรวม 2 2" xfId="17112" xr:uid="{00000000-0005-0000-0000-0000EF5D0000}"/>
    <cellStyle name="ผลรวม 2 2 2" xfId="17113" xr:uid="{00000000-0005-0000-0000-0000F05D0000}"/>
    <cellStyle name="ผลรวม 2 2 2 2" xfId="24572" xr:uid="{00000000-0005-0000-0000-0000F15D0000}"/>
    <cellStyle name="ผลรวม 2 2 3" xfId="17114" xr:uid="{00000000-0005-0000-0000-0000F25D0000}"/>
    <cellStyle name="ผลรวม 2 2 3 2" xfId="24573" xr:uid="{00000000-0005-0000-0000-0000F35D0000}"/>
    <cellStyle name="ผลรวม 2 2 4" xfId="17115" xr:uid="{00000000-0005-0000-0000-0000F45D0000}"/>
    <cellStyle name="ผลรวม 2 2 4 2" xfId="24574" xr:uid="{00000000-0005-0000-0000-0000F55D0000}"/>
    <cellStyle name="ผลรวม 2 2 5" xfId="17116" xr:uid="{00000000-0005-0000-0000-0000F65D0000}"/>
    <cellStyle name="ผลรวม 2 2 5 2" xfId="24575" xr:uid="{00000000-0005-0000-0000-0000F75D0000}"/>
    <cellStyle name="ผลรวม 2 2 6" xfId="24576" xr:uid="{00000000-0005-0000-0000-0000F85D0000}"/>
    <cellStyle name="ผลรวม 2 2 6 2" xfId="24577" xr:uid="{00000000-0005-0000-0000-0000F95D0000}"/>
    <cellStyle name="ผลรวม 2 2 7" xfId="24578" xr:uid="{00000000-0005-0000-0000-0000FA5D0000}"/>
    <cellStyle name="ผลรวม 2 3" xfId="17117" xr:uid="{00000000-0005-0000-0000-0000FB5D0000}"/>
    <cellStyle name="ผลรวม 2 3 2" xfId="24579" xr:uid="{00000000-0005-0000-0000-0000FC5D0000}"/>
    <cellStyle name="ผลรวม 2 3 2 2" xfId="24580" xr:uid="{00000000-0005-0000-0000-0000FD5D0000}"/>
    <cellStyle name="ผลรวม 2 3 3" xfId="24581" xr:uid="{00000000-0005-0000-0000-0000FE5D0000}"/>
    <cellStyle name="ผลรวม 2 3 3 2" xfId="24582" xr:uid="{00000000-0005-0000-0000-0000FF5D0000}"/>
    <cellStyle name="ผลรวม 2 3 4" xfId="24583" xr:uid="{00000000-0005-0000-0000-0000005E0000}"/>
    <cellStyle name="ผลรวม 2 3 4 2" xfId="24584" xr:uid="{00000000-0005-0000-0000-0000015E0000}"/>
    <cellStyle name="ผลรวม 2 3 5" xfId="24585" xr:uid="{00000000-0005-0000-0000-0000025E0000}"/>
    <cellStyle name="ผลรวม 2 3 5 2" xfId="24586" xr:uid="{00000000-0005-0000-0000-0000035E0000}"/>
    <cellStyle name="ผลรวม 2 3 6" xfId="24587" xr:uid="{00000000-0005-0000-0000-0000045E0000}"/>
    <cellStyle name="ผลรวม 2 3 6 2" xfId="24588" xr:uid="{00000000-0005-0000-0000-0000055E0000}"/>
    <cellStyle name="ผลรวม 2 3 7" xfId="24589" xr:uid="{00000000-0005-0000-0000-0000065E0000}"/>
    <cellStyle name="ผลรวม 2 4" xfId="17118" xr:uid="{00000000-0005-0000-0000-0000075E0000}"/>
    <cellStyle name="ผลรวม 2 4 2" xfId="24590" xr:uid="{00000000-0005-0000-0000-0000085E0000}"/>
    <cellStyle name="ผลรวม 2 4 2 2" xfId="24591" xr:uid="{00000000-0005-0000-0000-0000095E0000}"/>
    <cellStyle name="ผลรวม 2 4 3" xfId="24592" xr:uid="{00000000-0005-0000-0000-00000A5E0000}"/>
    <cellStyle name="ผลรวม 2 4 3 2" xfId="24593" xr:uid="{00000000-0005-0000-0000-00000B5E0000}"/>
    <cellStyle name="ผลรวม 2 4 4" xfId="24594" xr:uid="{00000000-0005-0000-0000-00000C5E0000}"/>
    <cellStyle name="ผลรวม 2 4 4 2" xfId="24595" xr:uid="{00000000-0005-0000-0000-00000D5E0000}"/>
    <cellStyle name="ผลรวม 2 4 5" xfId="24596" xr:uid="{00000000-0005-0000-0000-00000E5E0000}"/>
    <cellStyle name="ผลรวม 2 4 5 2" xfId="24597" xr:uid="{00000000-0005-0000-0000-00000F5E0000}"/>
    <cellStyle name="ผลรวม 2 4 6" xfId="24598" xr:uid="{00000000-0005-0000-0000-0000105E0000}"/>
    <cellStyle name="ผลรวม 2 4 6 2" xfId="24599" xr:uid="{00000000-0005-0000-0000-0000115E0000}"/>
    <cellStyle name="ผลรวม 2 4 7" xfId="24600" xr:uid="{00000000-0005-0000-0000-0000125E0000}"/>
    <cellStyle name="ผลรวม 2 5" xfId="17119" xr:uid="{00000000-0005-0000-0000-0000135E0000}"/>
    <cellStyle name="ผลรวม 2 5 2" xfId="24601" xr:uid="{00000000-0005-0000-0000-0000145E0000}"/>
    <cellStyle name="ผลรวม 2 5 2 2" xfId="24602" xr:uid="{00000000-0005-0000-0000-0000155E0000}"/>
    <cellStyle name="ผลรวม 2 5 3" xfId="24603" xr:uid="{00000000-0005-0000-0000-0000165E0000}"/>
    <cellStyle name="ผลรวม 2 5 4" xfId="24604" xr:uid="{00000000-0005-0000-0000-0000175E0000}"/>
    <cellStyle name="ผลรวม 2 6" xfId="17120" xr:uid="{00000000-0005-0000-0000-0000185E0000}"/>
    <cellStyle name="ผลรวม 2 6 2" xfId="24605" xr:uid="{00000000-0005-0000-0000-0000195E0000}"/>
    <cellStyle name="ผลรวม 2 6 3" xfId="24606" xr:uid="{00000000-0005-0000-0000-00001A5E0000}"/>
    <cellStyle name="ผลรวม 2 6 4" xfId="24607" xr:uid="{00000000-0005-0000-0000-00001B5E0000}"/>
    <cellStyle name="ผลรวม 2 7" xfId="17121" xr:uid="{00000000-0005-0000-0000-00001C5E0000}"/>
    <cellStyle name="ผลรวม 2 7 2" xfId="24608" xr:uid="{00000000-0005-0000-0000-00001D5E0000}"/>
    <cellStyle name="ผลรวม 2 7 3" xfId="24609" xr:uid="{00000000-0005-0000-0000-00001E5E0000}"/>
    <cellStyle name="ผลรวม 2 7 4" xfId="24610" xr:uid="{00000000-0005-0000-0000-00001F5E0000}"/>
    <cellStyle name="ผลรวม 2 8" xfId="17122" xr:uid="{00000000-0005-0000-0000-0000205E0000}"/>
    <cellStyle name="ผลรวม 2 8 2" xfId="24611" xr:uid="{00000000-0005-0000-0000-0000215E0000}"/>
    <cellStyle name="ผลรวม 2 8 3" xfId="24612" xr:uid="{00000000-0005-0000-0000-0000225E0000}"/>
    <cellStyle name="ผลรวม 2 9" xfId="17123" xr:uid="{00000000-0005-0000-0000-0000235E0000}"/>
    <cellStyle name="ผลรวม 2 9 2" xfId="24613" xr:uid="{00000000-0005-0000-0000-0000245E0000}"/>
    <cellStyle name="ผลรวม 2 9 3" xfId="24614" xr:uid="{00000000-0005-0000-0000-0000255E0000}"/>
    <cellStyle name="ผลรวม 3" xfId="17124" xr:uid="{00000000-0005-0000-0000-0000265E0000}"/>
    <cellStyle name="ผลรวม 3 10" xfId="17125" xr:uid="{00000000-0005-0000-0000-0000275E0000}"/>
    <cellStyle name="ผลรวม 3 11" xfId="17126" xr:uid="{00000000-0005-0000-0000-0000285E0000}"/>
    <cellStyle name="ผลรวม 3 12" xfId="24615" xr:uid="{00000000-0005-0000-0000-0000295E0000}"/>
    <cellStyle name="ผลรวม 3 2" xfId="17127" xr:uid="{00000000-0005-0000-0000-00002A5E0000}"/>
    <cellStyle name="ผลรวม 3 2 2" xfId="24616" xr:uid="{00000000-0005-0000-0000-00002B5E0000}"/>
    <cellStyle name="ผลรวม 3 2 3" xfId="24617" xr:uid="{00000000-0005-0000-0000-00002C5E0000}"/>
    <cellStyle name="ผลรวม 3 2 4" xfId="24618" xr:uid="{00000000-0005-0000-0000-00002D5E0000}"/>
    <cellStyle name="ผลรวม 3 3" xfId="17128" xr:uid="{00000000-0005-0000-0000-00002E5E0000}"/>
    <cellStyle name="ผลรวม 3 3 2" xfId="24619" xr:uid="{00000000-0005-0000-0000-00002F5E0000}"/>
    <cellStyle name="ผลรวม 3 3 3" xfId="24620" xr:uid="{00000000-0005-0000-0000-0000305E0000}"/>
    <cellStyle name="ผลรวม 3 3 4" xfId="24621" xr:uid="{00000000-0005-0000-0000-0000315E0000}"/>
    <cellStyle name="ผลรวม 3 4" xfId="17129" xr:uid="{00000000-0005-0000-0000-0000325E0000}"/>
    <cellStyle name="ผลรวม 3 4 2" xfId="24622" xr:uid="{00000000-0005-0000-0000-0000335E0000}"/>
    <cellStyle name="ผลรวม 3 4 3" xfId="24623" xr:uid="{00000000-0005-0000-0000-0000345E0000}"/>
    <cellStyle name="ผลรวม 3 4 4" xfId="24624" xr:uid="{00000000-0005-0000-0000-0000355E0000}"/>
    <cellStyle name="ผลรวม 3 5" xfId="17130" xr:uid="{00000000-0005-0000-0000-0000365E0000}"/>
    <cellStyle name="ผลรวม 3 5 2" xfId="24625" xr:uid="{00000000-0005-0000-0000-0000375E0000}"/>
    <cellStyle name="ผลรวม 3 5 3" xfId="24626" xr:uid="{00000000-0005-0000-0000-0000385E0000}"/>
    <cellStyle name="ผลรวม 3 5 4" xfId="24627" xr:uid="{00000000-0005-0000-0000-0000395E0000}"/>
    <cellStyle name="ผลรวม 3 6" xfId="17131" xr:uid="{00000000-0005-0000-0000-00003A5E0000}"/>
    <cellStyle name="ผลรวม 3 6 2" xfId="24628" xr:uid="{00000000-0005-0000-0000-00003B5E0000}"/>
    <cellStyle name="ผลรวม 3 6 3" xfId="24629" xr:uid="{00000000-0005-0000-0000-00003C5E0000}"/>
    <cellStyle name="ผลรวม 3 6 4" xfId="24630" xr:uid="{00000000-0005-0000-0000-00003D5E0000}"/>
    <cellStyle name="ผลรวม 3 7" xfId="17132" xr:uid="{00000000-0005-0000-0000-00003E5E0000}"/>
    <cellStyle name="ผลรวม 3 7 2" xfId="24631" xr:uid="{00000000-0005-0000-0000-00003F5E0000}"/>
    <cellStyle name="ผลรวม 3 7 3" xfId="24632" xr:uid="{00000000-0005-0000-0000-0000405E0000}"/>
    <cellStyle name="ผลรวม 3 7 4" xfId="24633" xr:uid="{00000000-0005-0000-0000-0000415E0000}"/>
    <cellStyle name="ผลรวม 3 8" xfId="17133" xr:uid="{00000000-0005-0000-0000-0000425E0000}"/>
    <cellStyle name="ผลรวม 3 8 2" xfId="24634" xr:uid="{00000000-0005-0000-0000-0000435E0000}"/>
    <cellStyle name="ผลรวม 3 8 3" xfId="24635" xr:uid="{00000000-0005-0000-0000-0000445E0000}"/>
    <cellStyle name="ผลรวม 3 9" xfId="17134" xr:uid="{00000000-0005-0000-0000-0000455E0000}"/>
    <cellStyle name="ผลรวม 3 9 2" xfId="24636" xr:uid="{00000000-0005-0000-0000-0000465E0000}"/>
    <cellStyle name="ผลรวม 3 9 3" xfId="24637" xr:uid="{00000000-0005-0000-0000-0000475E0000}"/>
    <cellStyle name="ผลรวม 4" xfId="17135" xr:uid="{00000000-0005-0000-0000-0000485E0000}"/>
    <cellStyle name="ผลรวม 4 2" xfId="17136" xr:uid="{00000000-0005-0000-0000-0000495E0000}"/>
    <cellStyle name="ผลรวม 4 2 2" xfId="24638" xr:uid="{00000000-0005-0000-0000-00004A5E0000}"/>
    <cellStyle name="ผลรวม 4 2 3" xfId="24639" xr:uid="{00000000-0005-0000-0000-00004B5E0000}"/>
    <cellStyle name="ผลรวม 4 3" xfId="17137" xr:uid="{00000000-0005-0000-0000-00004C5E0000}"/>
    <cellStyle name="ผลรวม 4 3 2" xfId="24640" xr:uid="{00000000-0005-0000-0000-00004D5E0000}"/>
    <cellStyle name="ผลรวม 4 3 3" xfId="24641" xr:uid="{00000000-0005-0000-0000-00004E5E0000}"/>
    <cellStyle name="ผลรวม 4 4" xfId="17138" xr:uid="{00000000-0005-0000-0000-00004F5E0000}"/>
    <cellStyle name="ผลรวม 4 4 2" xfId="24642" xr:uid="{00000000-0005-0000-0000-0000505E0000}"/>
    <cellStyle name="ผลรวม 4 5" xfId="17139" xr:uid="{00000000-0005-0000-0000-0000515E0000}"/>
    <cellStyle name="ผลรวม 4 6" xfId="24643" xr:uid="{00000000-0005-0000-0000-0000525E0000}"/>
    <cellStyle name="ผลรวม 5" xfId="17140" xr:uid="{00000000-0005-0000-0000-0000535E0000}"/>
    <cellStyle name="ผลรวม 5 2" xfId="17141" xr:uid="{00000000-0005-0000-0000-0000545E0000}"/>
    <cellStyle name="ผลรวม 5 2 2" xfId="24644" xr:uid="{00000000-0005-0000-0000-0000555E0000}"/>
    <cellStyle name="ผลรวม 5 2 3" xfId="24645" xr:uid="{00000000-0005-0000-0000-0000565E0000}"/>
    <cellStyle name="ผลรวม 5 3" xfId="17142" xr:uid="{00000000-0005-0000-0000-0000575E0000}"/>
    <cellStyle name="ผลรวม 5 3 2" xfId="24646" xr:uid="{00000000-0005-0000-0000-0000585E0000}"/>
    <cellStyle name="ผลรวม 5 3 3" xfId="24647" xr:uid="{00000000-0005-0000-0000-0000595E0000}"/>
    <cellStyle name="ผลรวม 5 4" xfId="17143" xr:uid="{00000000-0005-0000-0000-00005A5E0000}"/>
    <cellStyle name="ผลรวม 5 4 2" xfId="24648" xr:uid="{00000000-0005-0000-0000-00005B5E0000}"/>
    <cellStyle name="ผลรวม 5 5" xfId="17144" xr:uid="{00000000-0005-0000-0000-00005C5E0000}"/>
    <cellStyle name="ผลรวม 5 6" xfId="24649" xr:uid="{00000000-0005-0000-0000-00005D5E0000}"/>
    <cellStyle name="ผลรวม 6" xfId="17145" xr:uid="{00000000-0005-0000-0000-00005E5E0000}"/>
    <cellStyle name="ผลรวม 6 2" xfId="17146" xr:uid="{00000000-0005-0000-0000-00005F5E0000}"/>
    <cellStyle name="ผลรวม 6 2 2" xfId="24650" xr:uid="{00000000-0005-0000-0000-0000605E0000}"/>
    <cellStyle name="ผลรวม 6 2 3" xfId="24651" xr:uid="{00000000-0005-0000-0000-0000615E0000}"/>
    <cellStyle name="ผลรวม 6 3" xfId="17147" xr:uid="{00000000-0005-0000-0000-0000625E0000}"/>
    <cellStyle name="ผลรวม 6 3 2" xfId="24652" xr:uid="{00000000-0005-0000-0000-0000635E0000}"/>
    <cellStyle name="ผลรวม 6 3 3" xfId="24653" xr:uid="{00000000-0005-0000-0000-0000645E0000}"/>
    <cellStyle name="ผลรวม 6 4" xfId="17148" xr:uid="{00000000-0005-0000-0000-0000655E0000}"/>
    <cellStyle name="ผลรวม 6 5" xfId="17149" xr:uid="{00000000-0005-0000-0000-0000665E0000}"/>
    <cellStyle name="ผลรวม 6 6" xfId="24654" xr:uid="{00000000-0005-0000-0000-0000675E0000}"/>
    <cellStyle name="ผลรวม 7" xfId="17150" xr:uid="{00000000-0005-0000-0000-0000685E0000}"/>
    <cellStyle name="ผลรวม 7 2" xfId="17151" xr:uid="{00000000-0005-0000-0000-0000695E0000}"/>
    <cellStyle name="ผลรวม 7 2 2" xfId="24655" xr:uid="{00000000-0005-0000-0000-00006A5E0000}"/>
    <cellStyle name="ผลรวม 7 2 3" xfId="24656" xr:uid="{00000000-0005-0000-0000-00006B5E0000}"/>
    <cellStyle name="ผลรวม 7 3" xfId="17152" xr:uid="{00000000-0005-0000-0000-00006C5E0000}"/>
    <cellStyle name="ผลรวม 7 3 2" xfId="24657" xr:uid="{00000000-0005-0000-0000-00006D5E0000}"/>
    <cellStyle name="ผลรวม 7 3 3" xfId="24658" xr:uid="{00000000-0005-0000-0000-00006E5E0000}"/>
    <cellStyle name="ผลรวม 7 4" xfId="17153" xr:uid="{00000000-0005-0000-0000-00006F5E0000}"/>
    <cellStyle name="ผลรวม 7 5" xfId="17154" xr:uid="{00000000-0005-0000-0000-0000705E0000}"/>
    <cellStyle name="ผลรวม 7 6" xfId="24659" xr:uid="{00000000-0005-0000-0000-0000715E0000}"/>
    <cellStyle name="ผลรวม 8" xfId="17155" xr:uid="{00000000-0005-0000-0000-0000725E0000}"/>
    <cellStyle name="ผลรวม 8 2" xfId="17156" xr:uid="{00000000-0005-0000-0000-0000735E0000}"/>
    <cellStyle name="ผลรวม 8 2 2" xfId="24660" xr:uid="{00000000-0005-0000-0000-0000745E0000}"/>
    <cellStyle name="ผลรวม 8 2 3" xfId="24661" xr:uid="{00000000-0005-0000-0000-0000755E0000}"/>
    <cellStyle name="ผลรวม 8 3" xfId="17157" xr:uid="{00000000-0005-0000-0000-0000765E0000}"/>
    <cellStyle name="ผลรวม 8 3 2" xfId="24662" xr:uid="{00000000-0005-0000-0000-0000775E0000}"/>
    <cellStyle name="ผลรวม 8 3 3" xfId="24663" xr:uid="{00000000-0005-0000-0000-0000785E0000}"/>
    <cellStyle name="ผลรวม 8 4" xfId="17158" xr:uid="{00000000-0005-0000-0000-0000795E0000}"/>
    <cellStyle name="ผลรวม 8 5" xfId="17159" xr:uid="{00000000-0005-0000-0000-00007A5E0000}"/>
    <cellStyle name="ผลรวม 8 6" xfId="24664" xr:uid="{00000000-0005-0000-0000-00007B5E0000}"/>
    <cellStyle name="ผลรวม 9" xfId="17160" xr:uid="{00000000-0005-0000-0000-00007C5E0000}"/>
    <cellStyle name="ผลรวม 9 2" xfId="17161" xr:uid="{00000000-0005-0000-0000-00007D5E0000}"/>
    <cellStyle name="ผลรวม 9 2 2" xfId="24665" xr:uid="{00000000-0005-0000-0000-00007E5E0000}"/>
    <cellStyle name="ผลรวม 9 2 3" xfId="24666" xr:uid="{00000000-0005-0000-0000-00007F5E0000}"/>
    <cellStyle name="ผลรวม 9 3" xfId="17162" xr:uid="{00000000-0005-0000-0000-0000805E0000}"/>
    <cellStyle name="ผลรวม 9 3 2" xfId="24667" xr:uid="{00000000-0005-0000-0000-0000815E0000}"/>
    <cellStyle name="ผลรวม 9 3 3" xfId="24668" xr:uid="{00000000-0005-0000-0000-0000825E0000}"/>
    <cellStyle name="ผลรวม 9 4" xfId="17163" xr:uid="{00000000-0005-0000-0000-0000835E0000}"/>
    <cellStyle name="ผลรวม 9 5" xfId="17164" xr:uid="{00000000-0005-0000-0000-0000845E0000}"/>
    <cellStyle name="ผลรวม 9 6" xfId="24669" xr:uid="{00000000-0005-0000-0000-0000855E0000}"/>
    <cellStyle name="ผลรวม_4. เนตรณรงค์ แมนชั่น" xfId="24670" xr:uid="{00000000-0005-0000-0000-0000865E0000}"/>
    <cellStyle name="เพิ่ม(ลด)" xfId="2048" xr:uid="{00000000-0005-0000-0000-0000875E0000}"/>
    <cellStyle name="เพิ่ม(ลด) 10" xfId="17165" xr:uid="{00000000-0005-0000-0000-0000885E0000}"/>
    <cellStyle name="เพิ่ม(ลด) 10 2" xfId="17166" xr:uid="{00000000-0005-0000-0000-0000895E0000}"/>
    <cellStyle name="เพิ่ม(ลด) 10 2 2" xfId="17167" xr:uid="{00000000-0005-0000-0000-00008A5E0000}"/>
    <cellStyle name="เพิ่ม(ลด) 10 2 3" xfId="17168" xr:uid="{00000000-0005-0000-0000-00008B5E0000}"/>
    <cellStyle name="เพิ่ม(ลด) 10 2 4" xfId="17169" xr:uid="{00000000-0005-0000-0000-00008C5E0000}"/>
    <cellStyle name="เพิ่ม(ลด) 10 2 5" xfId="17170" xr:uid="{00000000-0005-0000-0000-00008D5E0000}"/>
    <cellStyle name="เพิ่ม(ลด) 10 3" xfId="17171" xr:uid="{00000000-0005-0000-0000-00008E5E0000}"/>
    <cellStyle name="เพิ่ม(ลด) 10 4" xfId="17172" xr:uid="{00000000-0005-0000-0000-00008F5E0000}"/>
    <cellStyle name="เพิ่ม(ลด) 10 5" xfId="17173" xr:uid="{00000000-0005-0000-0000-0000905E0000}"/>
    <cellStyle name="เพิ่ม(ลด) 11" xfId="17174" xr:uid="{00000000-0005-0000-0000-0000915E0000}"/>
    <cellStyle name="เพิ่ม(ลด) 11 2" xfId="17175" xr:uid="{00000000-0005-0000-0000-0000925E0000}"/>
    <cellStyle name="เพิ่ม(ลด) 11 2 2" xfId="17176" xr:uid="{00000000-0005-0000-0000-0000935E0000}"/>
    <cellStyle name="เพิ่ม(ลด) 11 2 3" xfId="17177" xr:uid="{00000000-0005-0000-0000-0000945E0000}"/>
    <cellStyle name="เพิ่ม(ลด) 11 2 4" xfId="17178" xr:uid="{00000000-0005-0000-0000-0000955E0000}"/>
    <cellStyle name="เพิ่ม(ลด) 11 2 5" xfId="17179" xr:uid="{00000000-0005-0000-0000-0000965E0000}"/>
    <cellStyle name="เพิ่ม(ลด) 11 3" xfId="17180" xr:uid="{00000000-0005-0000-0000-0000975E0000}"/>
    <cellStyle name="เพิ่ม(ลด) 11 4" xfId="17181" xr:uid="{00000000-0005-0000-0000-0000985E0000}"/>
    <cellStyle name="เพิ่ม(ลด) 11 5" xfId="17182" xr:uid="{00000000-0005-0000-0000-0000995E0000}"/>
    <cellStyle name="เพิ่ม(ลด) 12" xfId="17183" xr:uid="{00000000-0005-0000-0000-00009A5E0000}"/>
    <cellStyle name="เพิ่ม(ลด) 12 2" xfId="17184" xr:uid="{00000000-0005-0000-0000-00009B5E0000}"/>
    <cellStyle name="เพิ่ม(ลด) 12 2 2" xfId="17185" xr:uid="{00000000-0005-0000-0000-00009C5E0000}"/>
    <cellStyle name="เพิ่ม(ลด) 12 2 3" xfId="17186" xr:uid="{00000000-0005-0000-0000-00009D5E0000}"/>
    <cellStyle name="เพิ่ม(ลด) 12 2 4" xfId="17187" xr:uid="{00000000-0005-0000-0000-00009E5E0000}"/>
    <cellStyle name="เพิ่ม(ลด) 12 2 5" xfId="17188" xr:uid="{00000000-0005-0000-0000-00009F5E0000}"/>
    <cellStyle name="เพิ่ม(ลด) 12 3" xfId="17189" xr:uid="{00000000-0005-0000-0000-0000A05E0000}"/>
    <cellStyle name="เพิ่ม(ลด) 12 4" xfId="17190" xr:uid="{00000000-0005-0000-0000-0000A15E0000}"/>
    <cellStyle name="เพิ่ม(ลด) 12 5" xfId="17191" xr:uid="{00000000-0005-0000-0000-0000A25E0000}"/>
    <cellStyle name="เพิ่ม(ลด) 13" xfId="17192" xr:uid="{00000000-0005-0000-0000-0000A35E0000}"/>
    <cellStyle name="เพิ่ม(ลด) 13 2" xfId="17193" xr:uid="{00000000-0005-0000-0000-0000A45E0000}"/>
    <cellStyle name="เพิ่ม(ลด) 13 2 2" xfId="17194" xr:uid="{00000000-0005-0000-0000-0000A55E0000}"/>
    <cellStyle name="เพิ่ม(ลด) 13 2 3" xfId="17195" xr:uid="{00000000-0005-0000-0000-0000A65E0000}"/>
    <cellStyle name="เพิ่ม(ลด) 13 2 4" xfId="17196" xr:uid="{00000000-0005-0000-0000-0000A75E0000}"/>
    <cellStyle name="เพิ่ม(ลด) 13 2 5" xfId="17197" xr:uid="{00000000-0005-0000-0000-0000A85E0000}"/>
    <cellStyle name="เพิ่ม(ลด) 13 3" xfId="17198" xr:uid="{00000000-0005-0000-0000-0000A95E0000}"/>
    <cellStyle name="เพิ่ม(ลด) 13 4" xfId="17199" xr:uid="{00000000-0005-0000-0000-0000AA5E0000}"/>
    <cellStyle name="เพิ่ม(ลด) 13 5" xfId="17200" xr:uid="{00000000-0005-0000-0000-0000AB5E0000}"/>
    <cellStyle name="เพิ่ม(ลด) 14" xfId="17201" xr:uid="{00000000-0005-0000-0000-0000AC5E0000}"/>
    <cellStyle name="เพิ่ม(ลด) 14 2" xfId="17202" xr:uid="{00000000-0005-0000-0000-0000AD5E0000}"/>
    <cellStyle name="เพิ่ม(ลด) 14 2 2" xfId="17203" xr:uid="{00000000-0005-0000-0000-0000AE5E0000}"/>
    <cellStyle name="เพิ่ม(ลด) 14 2 3" xfId="17204" xr:uid="{00000000-0005-0000-0000-0000AF5E0000}"/>
    <cellStyle name="เพิ่ม(ลด) 14 2 4" xfId="17205" xr:uid="{00000000-0005-0000-0000-0000B05E0000}"/>
    <cellStyle name="เพิ่ม(ลด) 14 2 5" xfId="17206" xr:uid="{00000000-0005-0000-0000-0000B15E0000}"/>
    <cellStyle name="เพิ่ม(ลด) 14 3" xfId="17207" xr:uid="{00000000-0005-0000-0000-0000B25E0000}"/>
    <cellStyle name="เพิ่ม(ลด) 14 4" xfId="17208" xr:uid="{00000000-0005-0000-0000-0000B35E0000}"/>
    <cellStyle name="เพิ่ม(ลด) 14 5" xfId="17209" xr:uid="{00000000-0005-0000-0000-0000B45E0000}"/>
    <cellStyle name="เพิ่ม(ลด) 15" xfId="17210" xr:uid="{00000000-0005-0000-0000-0000B55E0000}"/>
    <cellStyle name="เพิ่ม(ลด) 15 2" xfId="17211" xr:uid="{00000000-0005-0000-0000-0000B65E0000}"/>
    <cellStyle name="เพิ่ม(ลด) 15 2 2" xfId="17212" xr:uid="{00000000-0005-0000-0000-0000B75E0000}"/>
    <cellStyle name="เพิ่ม(ลด) 15 2 3" xfId="17213" xr:uid="{00000000-0005-0000-0000-0000B85E0000}"/>
    <cellStyle name="เพิ่ม(ลด) 15 2 4" xfId="17214" xr:uid="{00000000-0005-0000-0000-0000B95E0000}"/>
    <cellStyle name="เพิ่ม(ลด) 15 2 5" xfId="17215" xr:uid="{00000000-0005-0000-0000-0000BA5E0000}"/>
    <cellStyle name="เพิ่ม(ลด) 15 3" xfId="17216" xr:uid="{00000000-0005-0000-0000-0000BB5E0000}"/>
    <cellStyle name="เพิ่ม(ลด) 15 4" xfId="17217" xr:uid="{00000000-0005-0000-0000-0000BC5E0000}"/>
    <cellStyle name="เพิ่ม(ลด) 15 5" xfId="17218" xr:uid="{00000000-0005-0000-0000-0000BD5E0000}"/>
    <cellStyle name="เพิ่ม(ลด) 16" xfId="17219" xr:uid="{00000000-0005-0000-0000-0000BE5E0000}"/>
    <cellStyle name="เพิ่ม(ลด) 16 2" xfId="17220" xr:uid="{00000000-0005-0000-0000-0000BF5E0000}"/>
    <cellStyle name="เพิ่ม(ลด) 16 2 2" xfId="17221" xr:uid="{00000000-0005-0000-0000-0000C05E0000}"/>
    <cellStyle name="เพิ่ม(ลด) 16 2 3" xfId="17222" xr:uid="{00000000-0005-0000-0000-0000C15E0000}"/>
    <cellStyle name="เพิ่ม(ลด) 16 2 4" xfId="17223" xr:uid="{00000000-0005-0000-0000-0000C25E0000}"/>
    <cellStyle name="เพิ่ม(ลด) 16 2 5" xfId="17224" xr:uid="{00000000-0005-0000-0000-0000C35E0000}"/>
    <cellStyle name="เพิ่ม(ลด) 16 3" xfId="17225" xr:uid="{00000000-0005-0000-0000-0000C45E0000}"/>
    <cellStyle name="เพิ่ม(ลด) 16 4" xfId="17226" xr:uid="{00000000-0005-0000-0000-0000C55E0000}"/>
    <cellStyle name="เพิ่ม(ลด) 16 5" xfId="17227" xr:uid="{00000000-0005-0000-0000-0000C65E0000}"/>
    <cellStyle name="เพิ่ม(ลด) 17" xfId="17228" xr:uid="{00000000-0005-0000-0000-0000C75E0000}"/>
    <cellStyle name="เพิ่ม(ลด) 18" xfId="17229" xr:uid="{00000000-0005-0000-0000-0000C85E0000}"/>
    <cellStyle name="เพิ่ม(ลด) 19" xfId="17230" xr:uid="{00000000-0005-0000-0000-0000C95E0000}"/>
    <cellStyle name="เพิ่ม(ลด) 2" xfId="2049" xr:uid="{00000000-0005-0000-0000-0000CA5E0000}"/>
    <cellStyle name="เพิ่ม(ลด) 2 2" xfId="17231" xr:uid="{00000000-0005-0000-0000-0000CB5E0000}"/>
    <cellStyle name="เพิ่ม(ลด) 2 2 2" xfId="17232" xr:uid="{00000000-0005-0000-0000-0000CC5E0000}"/>
    <cellStyle name="เพิ่ม(ลด) 2 2 2 2" xfId="17233" xr:uid="{00000000-0005-0000-0000-0000CD5E0000}"/>
    <cellStyle name="เพิ่ม(ลด) 2 2 2 3" xfId="17234" xr:uid="{00000000-0005-0000-0000-0000CE5E0000}"/>
    <cellStyle name="เพิ่ม(ลด) 2 2 2 4" xfId="17235" xr:uid="{00000000-0005-0000-0000-0000CF5E0000}"/>
    <cellStyle name="เพิ่ม(ลด) 2 2 2 5" xfId="17236" xr:uid="{00000000-0005-0000-0000-0000D05E0000}"/>
    <cellStyle name="เพิ่ม(ลด) 2 2 3" xfId="17237" xr:uid="{00000000-0005-0000-0000-0000D15E0000}"/>
    <cellStyle name="เพิ่ม(ลด) 2 2 3 2" xfId="24671" xr:uid="{00000000-0005-0000-0000-0000D25E0000}"/>
    <cellStyle name="เพิ่ม(ลด) 2 2 3 3" xfId="24672" xr:uid="{00000000-0005-0000-0000-0000D35E0000}"/>
    <cellStyle name="เพิ่ม(ลด) 2 2 3 4" xfId="24673" xr:uid="{00000000-0005-0000-0000-0000D45E0000}"/>
    <cellStyle name="เพิ่ม(ลด) 2 2 4" xfId="17238" xr:uid="{00000000-0005-0000-0000-0000D55E0000}"/>
    <cellStyle name="เพิ่ม(ลด) 2 2 4 2" xfId="24674" xr:uid="{00000000-0005-0000-0000-0000D65E0000}"/>
    <cellStyle name="เพิ่ม(ลด) 2 2 4 3" xfId="24675" xr:uid="{00000000-0005-0000-0000-0000D75E0000}"/>
    <cellStyle name="เพิ่ม(ลด) 2 2 4 4" xfId="24676" xr:uid="{00000000-0005-0000-0000-0000D85E0000}"/>
    <cellStyle name="เพิ่ม(ลด) 2 2 5" xfId="17239" xr:uid="{00000000-0005-0000-0000-0000D95E0000}"/>
    <cellStyle name="เพิ่ม(ลด) 2 2 5 2" xfId="24677" xr:uid="{00000000-0005-0000-0000-0000DA5E0000}"/>
    <cellStyle name="เพิ่ม(ลด) 2 2 5 2 2" xfId="24678" xr:uid="{00000000-0005-0000-0000-0000DB5E0000}"/>
    <cellStyle name="เพิ่ม(ลด) 2 2 5 2 3" xfId="24679" xr:uid="{00000000-0005-0000-0000-0000DC5E0000}"/>
    <cellStyle name="เพิ่ม(ลด) 2 2 5 3" xfId="24680" xr:uid="{00000000-0005-0000-0000-0000DD5E0000}"/>
    <cellStyle name="เพิ่ม(ลด) 2 2 5 3 2" xfId="24681" xr:uid="{00000000-0005-0000-0000-0000DE5E0000}"/>
    <cellStyle name="เพิ่ม(ลด) 2 2 5 3 3" xfId="24682" xr:uid="{00000000-0005-0000-0000-0000DF5E0000}"/>
    <cellStyle name="เพิ่ม(ลด) 2 2 5 4" xfId="24683" xr:uid="{00000000-0005-0000-0000-0000E05E0000}"/>
    <cellStyle name="เพิ่ม(ลด) 2 2 5 5" xfId="24684" xr:uid="{00000000-0005-0000-0000-0000E15E0000}"/>
    <cellStyle name="เพิ่ม(ลด) 2 2 5 6" xfId="24685" xr:uid="{00000000-0005-0000-0000-0000E25E0000}"/>
    <cellStyle name="เพิ่ม(ลด) 2 2 6" xfId="17240" xr:uid="{00000000-0005-0000-0000-0000E35E0000}"/>
    <cellStyle name="เพิ่ม(ลด) 2 2 6 2" xfId="24686" xr:uid="{00000000-0005-0000-0000-0000E45E0000}"/>
    <cellStyle name="เพิ่ม(ลด) 2 2 6 3" xfId="24687" xr:uid="{00000000-0005-0000-0000-0000E55E0000}"/>
    <cellStyle name="เพิ่ม(ลด) 2 2 7" xfId="17241" xr:uid="{00000000-0005-0000-0000-0000E65E0000}"/>
    <cellStyle name="เพิ่ม(ลด) 2 2 7 2" xfId="24688" xr:uid="{00000000-0005-0000-0000-0000E75E0000}"/>
    <cellStyle name="เพิ่ม(ลด) 2 2 7 3" xfId="24689" xr:uid="{00000000-0005-0000-0000-0000E85E0000}"/>
    <cellStyle name="เพิ่ม(ลด) 2 2 8" xfId="17242" xr:uid="{00000000-0005-0000-0000-0000E95E0000}"/>
    <cellStyle name="เพิ่ม(ลด) 2 2 9" xfId="17243" xr:uid="{00000000-0005-0000-0000-0000EA5E0000}"/>
    <cellStyle name="เพิ่ม(ลด) 2 3" xfId="17244" xr:uid="{00000000-0005-0000-0000-0000EB5E0000}"/>
    <cellStyle name="เพิ่ม(ลด) 2 3 2" xfId="17245" xr:uid="{00000000-0005-0000-0000-0000EC5E0000}"/>
    <cellStyle name="เพิ่ม(ลด) 2 3 2 2" xfId="17246" xr:uid="{00000000-0005-0000-0000-0000ED5E0000}"/>
    <cellStyle name="เพิ่ม(ลด) 2 3 2 2 2" xfId="24690" xr:uid="{00000000-0005-0000-0000-0000EE5E0000}"/>
    <cellStyle name="เพิ่ม(ลด) 2 3 2 2 3" xfId="24691" xr:uid="{00000000-0005-0000-0000-0000EF5E0000}"/>
    <cellStyle name="เพิ่ม(ลด) 2 3 2 3" xfId="17247" xr:uid="{00000000-0005-0000-0000-0000F05E0000}"/>
    <cellStyle name="เพิ่ม(ลด) 2 3 2 3 2" xfId="24692" xr:uid="{00000000-0005-0000-0000-0000F15E0000}"/>
    <cellStyle name="เพิ่ม(ลด) 2 3 2 3 3" xfId="24693" xr:uid="{00000000-0005-0000-0000-0000F25E0000}"/>
    <cellStyle name="เพิ่ม(ลด) 2 3 2 4" xfId="17248" xr:uid="{00000000-0005-0000-0000-0000F35E0000}"/>
    <cellStyle name="เพิ่ม(ลด) 2 3 2 5" xfId="17249" xr:uid="{00000000-0005-0000-0000-0000F45E0000}"/>
    <cellStyle name="เพิ่ม(ลด) 2 3 2 6" xfId="24694" xr:uid="{00000000-0005-0000-0000-0000F55E0000}"/>
    <cellStyle name="เพิ่ม(ลด) 2 3 3" xfId="17250" xr:uid="{00000000-0005-0000-0000-0000F65E0000}"/>
    <cellStyle name="เพิ่ม(ลด) 2 3 3 2" xfId="24695" xr:uid="{00000000-0005-0000-0000-0000F75E0000}"/>
    <cellStyle name="เพิ่ม(ลด) 2 3 3 3" xfId="24696" xr:uid="{00000000-0005-0000-0000-0000F85E0000}"/>
    <cellStyle name="เพิ่ม(ลด) 2 3 3 4" xfId="24697" xr:uid="{00000000-0005-0000-0000-0000F95E0000}"/>
    <cellStyle name="เพิ่ม(ลด) 2 3 4" xfId="17251" xr:uid="{00000000-0005-0000-0000-0000FA5E0000}"/>
    <cellStyle name="เพิ่ม(ลด) 2 3 4 2" xfId="24698" xr:uid="{00000000-0005-0000-0000-0000FB5E0000}"/>
    <cellStyle name="เพิ่ม(ลด) 2 3 4 3" xfId="24699" xr:uid="{00000000-0005-0000-0000-0000FC5E0000}"/>
    <cellStyle name="เพิ่ม(ลด) 2 3 4 4" xfId="24700" xr:uid="{00000000-0005-0000-0000-0000FD5E0000}"/>
    <cellStyle name="เพิ่ม(ลด) 2 3 5" xfId="17252" xr:uid="{00000000-0005-0000-0000-0000FE5E0000}"/>
    <cellStyle name="เพิ่ม(ลด) 2 3 5 2" xfId="24701" xr:uid="{00000000-0005-0000-0000-0000FF5E0000}"/>
    <cellStyle name="เพิ่ม(ลด) 2 3 5 3" xfId="24702" xr:uid="{00000000-0005-0000-0000-0000005F0000}"/>
    <cellStyle name="เพิ่ม(ลด) 2 3 5 4" xfId="24703" xr:uid="{00000000-0005-0000-0000-0000015F0000}"/>
    <cellStyle name="เพิ่ม(ลด) 2 3 6" xfId="17253" xr:uid="{00000000-0005-0000-0000-0000025F0000}"/>
    <cellStyle name="เพิ่ม(ลด) 2 3 6 2" xfId="24704" xr:uid="{00000000-0005-0000-0000-0000035F0000}"/>
    <cellStyle name="เพิ่ม(ลด) 2 3 6 3" xfId="24705" xr:uid="{00000000-0005-0000-0000-0000045F0000}"/>
    <cellStyle name="เพิ่ม(ลด) 2 3 7" xfId="17254" xr:uid="{00000000-0005-0000-0000-0000055F0000}"/>
    <cellStyle name="เพิ่ม(ลด) 2 3 7 2" xfId="24706" xr:uid="{00000000-0005-0000-0000-0000065F0000}"/>
    <cellStyle name="เพิ่ม(ลด) 2 3 7 3" xfId="24707" xr:uid="{00000000-0005-0000-0000-0000075F0000}"/>
    <cellStyle name="เพิ่ม(ลด) 2 3 8" xfId="17255" xr:uid="{00000000-0005-0000-0000-0000085F0000}"/>
    <cellStyle name="เพิ่ม(ลด) 2 3 9" xfId="17256" xr:uid="{00000000-0005-0000-0000-0000095F0000}"/>
    <cellStyle name="เพิ่ม(ลด) 2 4" xfId="17257" xr:uid="{00000000-0005-0000-0000-00000A5F0000}"/>
    <cellStyle name="เพิ่ม(ลด) 2 4 2" xfId="17258" xr:uid="{00000000-0005-0000-0000-00000B5F0000}"/>
    <cellStyle name="เพิ่ม(ลด) 2 4 2 2" xfId="17259" xr:uid="{00000000-0005-0000-0000-00000C5F0000}"/>
    <cellStyle name="เพิ่ม(ลด) 2 4 2 2 2" xfId="24708" xr:uid="{00000000-0005-0000-0000-00000D5F0000}"/>
    <cellStyle name="เพิ่ม(ลด) 2 4 2 2 3" xfId="24709" xr:uid="{00000000-0005-0000-0000-00000E5F0000}"/>
    <cellStyle name="เพิ่ม(ลด) 2 4 2 3" xfId="17260" xr:uid="{00000000-0005-0000-0000-00000F5F0000}"/>
    <cellStyle name="เพิ่ม(ลด) 2 4 2 4" xfId="17261" xr:uid="{00000000-0005-0000-0000-0000105F0000}"/>
    <cellStyle name="เพิ่ม(ลด) 2 4 2 5" xfId="17262" xr:uid="{00000000-0005-0000-0000-0000115F0000}"/>
    <cellStyle name="เพิ่ม(ลด) 2 4 3" xfId="17263" xr:uid="{00000000-0005-0000-0000-0000125F0000}"/>
    <cellStyle name="เพิ่ม(ลด) 2 4 3 2" xfId="24710" xr:uid="{00000000-0005-0000-0000-0000135F0000}"/>
    <cellStyle name="เพิ่ม(ลด) 2 4 3 3" xfId="24711" xr:uid="{00000000-0005-0000-0000-0000145F0000}"/>
    <cellStyle name="เพิ่ม(ลด) 2 4 4" xfId="17264" xr:uid="{00000000-0005-0000-0000-0000155F0000}"/>
    <cellStyle name="เพิ่ม(ลด) 2 4 5" xfId="17265" xr:uid="{00000000-0005-0000-0000-0000165F0000}"/>
    <cellStyle name="เพิ่ม(ลด) 2 5" xfId="17266" xr:uid="{00000000-0005-0000-0000-0000175F0000}"/>
    <cellStyle name="เพิ่ม(ลด) 2 5 2" xfId="17267" xr:uid="{00000000-0005-0000-0000-0000185F0000}"/>
    <cellStyle name="เพิ่ม(ลด) 2 5 2 2" xfId="17268" xr:uid="{00000000-0005-0000-0000-0000195F0000}"/>
    <cellStyle name="เพิ่ม(ลด) 2 5 2 3" xfId="17269" xr:uid="{00000000-0005-0000-0000-00001A5F0000}"/>
    <cellStyle name="เพิ่ม(ลด) 2 5 2 4" xfId="17270" xr:uid="{00000000-0005-0000-0000-00001B5F0000}"/>
    <cellStyle name="เพิ่ม(ลด) 2 5 2 5" xfId="17271" xr:uid="{00000000-0005-0000-0000-00001C5F0000}"/>
    <cellStyle name="เพิ่ม(ลด) 2 5 3" xfId="17272" xr:uid="{00000000-0005-0000-0000-00001D5F0000}"/>
    <cellStyle name="เพิ่ม(ลด) 2 5 4" xfId="17273" xr:uid="{00000000-0005-0000-0000-00001E5F0000}"/>
    <cellStyle name="เพิ่ม(ลด) 2 5 5" xfId="17274" xr:uid="{00000000-0005-0000-0000-00001F5F0000}"/>
    <cellStyle name="เพิ่ม(ลด) 20" xfId="17275" xr:uid="{00000000-0005-0000-0000-0000205F0000}"/>
    <cellStyle name="เพิ่ม(ลด) 21" xfId="17276" xr:uid="{00000000-0005-0000-0000-0000215F0000}"/>
    <cellStyle name="เพิ่ม(ลด) 22" xfId="17277" xr:uid="{00000000-0005-0000-0000-0000225F0000}"/>
    <cellStyle name="เพิ่ม(ลด) 23" xfId="24712" xr:uid="{00000000-0005-0000-0000-0000235F0000}"/>
    <cellStyle name="เพิ่ม(ลด) 23 2" xfId="24713" xr:uid="{00000000-0005-0000-0000-0000245F0000}"/>
    <cellStyle name="เพิ่ม(ลด) 23 3" xfId="24714" xr:uid="{00000000-0005-0000-0000-0000255F0000}"/>
    <cellStyle name="เพิ่ม(ลด) 24" xfId="24715" xr:uid="{00000000-0005-0000-0000-0000265F0000}"/>
    <cellStyle name="เพิ่ม(ลด) 24 2" xfId="24716" xr:uid="{00000000-0005-0000-0000-0000275F0000}"/>
    <cellStyle name="เพิ่ม(ลด) 24 3" xfId="24717" xr:uid="{00000000-0005-0000-0000-0000285F0000}"/>
    <cellStyle name="เพิ่ม(ลด) 25" xfId="24718" xr:uid="{00000000-0005-0000-0000-0000295F0000}"/>
    <cellStyle name="เพิ่ม(ลด) 3" xfId="17278" xr:uid="{00000000-0005-0000-0000-00002A5F0000}"/>
    <cellStyle name="เพิ่ม(ลด) 3 2" xfId="17279" xr:uid="{00000000-0005-0000-0000-00002B5F0000}"/>
    <cellStyle name="เพิ่ม(ลด) 3 2 2" xfId="17280" xr:uid="{00000000-0005-0000-0000-00002C5F0000}"/>
    <cellStyle name="เพิ่ม(ลด) 3 2 2 2" xfId="24719" xr:uid="{00000000-0005-0000-0000-00002D5F0000}"/>
    <cellStyle name="เพิ่ม(ลด) 3 2 2 3" xfId="24720" xr:uid="{00000000-0005-0000-0000-00002E5F0000}"/>
    <cellStyle name="เพิ่ม(ลด) 3 2 3" xfId="17281" xr:uid="{00000000-0005-0000-0000-00002F5F0000}"/>
    <cellStyle name="เพิ่ม(ลด) 3 2 4" xfId="17282" xr:uid="{00000000-0005-0000-0000-0000305F0000}"/>
    <cellStyle name="เพิ่ม(ลด) 3 2 5" xfId="17283" xr:uid="{00000000-0005-0000-0000-0000315F0000}"/>
    <cellStyle name="เพิ่ม(ลด) 3 3" xfId="17284" xr:uid="{00000000-0005-0000-0000-0000325F0000}"/>
    <cellStyle name="เพิ่ม(ลด) 3 3 2" xfId="24721" xr:uid="{00000000-0005-0000-0000-0000335F0000}"/>
    <cellStyle name="เพิ่ม(ลด) 3 3 3" xfId="24722" xr:uid="{00000000-0005-0000-0000-0000345F0000}"/>
    <cellStyle name="เพิ่ม(ลด) 3 4" xfId="17285" xr:uid="{00000000-0005-0000-0000-0000355F0000}"/>
    <cellStyle name="เพิ่ม(ลด) 3 4 2" xfId="24723" xr:uid="{00000000-0005-0000-0000-0000365F0000}"/>
    <cellStyle name="เพิ่ม(ลด) 3 5" xfId="17286" xr:uid="{00000000-0005-0000-0000-0000375F0000}"/>
    <cellStyle name="เพิ่ม(ลด) 3 5 2" xfId="24724" xr:uid="{00000000-0005-0000-0000-0000385F0000}"/>
    <cellStyle name="เพิ่ม(ลด) 3 6" xfId="24725" xr:uid="{00000000-0005-0000-0000-0000395F0000}"/>
    <cellStyle name="เพิ่ม(ลด) 3 6 2" xfId="24726" xr:uid="{00000000-0005-0000-0000-00003A5F0000}"/>
    <cellStyle name="เพิ่ม(ลด) 3 7" xfId="24727" xr:uid="{00000000-0005-0000-0000-00003B5F0000}"/>
    <cellStyle name="เพิ่ม(ลด) 4" xfId="17287" xr:uid="{00000000-0005-0000-0000-00003C5F0000}"/>
    <cellStyle name="เพิ่ม(ลด) 4 2" xfId="17288" xr:uid="{00000000-0005-0000-0000-00003D5F0000}"/>
    <cellStyle name="เพิ่ม(ลด) 4 2 2" xfId="17289" xr:uid="{00000000-0005-0000-0000-00003E5F0000}"/>
    <cellStyle name="เพิ่ม(ลด) 4 2 2 2" xfId="24728" xr:uid="{00000000-0005-0000-0000-00003F5F0000}"/>
    <cellStyle name="เพิ่ม(ลด) 4 2 2 3" xfId="24729" xr:uid="{00000000-0005-0000-0000-0000405F0000}"/>
    <cellStyle name="เพิ่ม(ลด) 4 2 3" xfId="17290" xr:uid="{00000000-0005-0000-0000-0000415F0000}"/>
    <cellStyle name="เพิ่ม(ลด) 4 2 4" xfId="17291" xr:uid="{00000000-0005-0000-0000-0000425F0000}"/>
    <cellStyle name="เพิ่ม(ลด) 4 2 5" xfId="17292" xr:uid="{00000000-0005-0000-0000-0000435F0000}"/>
    <cellStyle name="เพิ่ม(ลด) 4 3" xfId="17293" xr:uid="{00000000-0005-0000-0000-0000445F0000}"/>
    <cellStyle name="เพิ่ม(ลด) 4 3 2" xfId="24730" xr:uid="{00000000-0005-0000-0000-0000455F0000}"/>
    <cellStyle name="เพิ่ม(ลด) 4 3 3" xfId="24731" xr:uid="{00000000-0005-0000-0000-0000465F0000}"/>
    <cellStyle name="เพิ่ม(ลด) 4 4" xfId="17294" xr:uid="{00000000-0005-0000-0000-0000475F0000}"/>
    <cellStyle name="เพิ่ม(ลด) 4 4 2" xfId="24732" xr:uid="{00000000-0005-0000-0000-0000485F0000}"/>
    <cellStyle name="เพิ่ม(ลด) 4 5" xfId="17295" xr:uid="{00000000-0005-0000-0000-0000495F0000}"/>
    <cellStyle name="เพิ่ม(ลด) 4 5 2" xfId="24733" xr:uid="{00000000-0005-0000-0000-00004A5F0000}"/>
    <cellStyle name="เพิ่ม(ลด) 4 6" xfId="24734" xr:uid="{00000000-0005-0000-0000-00004B5F0000}"/>
    <cellStyle name="เพิ่ม(ลด) 4 6 2" xfId="24735" xr:uid="{00000000-0005-0000-0000-00004C5F0000}"/>
    <cellStyle name="เพิ่ม(ลด) 4 7" xfId="24736" xr:uid="{00000000-0005-0000-0000-00004D5F0000}"/>
    <cellStyle name="เพิ่ม(ลด) 5" xfId="17296" xr:uid="{00000000-0005-0000-0000-00004E5F0000}"/>
    <cellStyle name="เพิ่ม(ลด) 5 2" xfId="17297" xr:uid="{00000000-0005-0000-0000-00004F5F0000}"/>
    <cellStyle name="เพิ่ม(ลด) 5 2 2" xfId="17298" xr:uid="{00000000-0005-0000-0000-0000505F0000}"/>
    <cellStyle name="เพิ่ม(ลด) 5 2 2 2" xfId="24737" xr:uid="{00000000-0005-0000-0000-0000515F0000}"/>
    <cellStyle name="เพิ่ม(ลด) 5 2 2 3" xfId="24738" xr:uid="{00000000-0005-0000-0000-0000525F0000}"/>
    <cellStyle name="เพิ่ม(ลด) 5 2 3" xfId="17299" xr:uid="{00000000-0005-0000-0000-0000535F0000}"/>
    <cellStyle name="เพิ่ม(ลด) 5 2 4" xfId="17300" xr:uid="{00000000-0005-0000-0000-0000545F0000}"/>
    <cellStyle name="เพิ่ม(ลด) 5 2 5" xfId="17301" xr:uid="{00000000-0005-0000-0000-0000555F0000}"/>
    <cellStyle name="เพิ่ม(ลด) 5 3" xfId="17302" xr:uid="{00000000-0005-0000-0000-0000565F0000}"/>
    <cellStyle name="เพิ่ม(ลด) 5 3 2" xfId="24739" xr:uid="{00000000-0005-0000-0000-0000575F0000}"/>
    <cellStyle name="เพิ่ม(ลด) 5 3 3" xfId="24740" xr:uid="{00000000-0005-0000-0000-0000585F0000}"/>
    <cellStyle name="เพิ่ม(ลด) 5 4" xfId="17303" xr:uid="{00000000-0005-0000-0000-0000595F0000}"/>
    <cellStyle name="เพิ่ม(ลด) 5 4 2" xfId="24741" xr:uid="{00000000-0005-0000-0000-00005A5F0000}"/>
    <cellStyle name="เพิ่ม(ลด) 5 5" xfId="17304" xr:uid="{00000000-0005-0000-0000-00005B5F0000}"/>
    <cellStyle name="เพิ่ม(ลด) 5 5 2" xfId="24742" xr:uid="{00000000-0005-0000-0000-00005C5F0000}"/>
    <cellStyle name="เพิ่ม(ลด) 5 6" xfId="24743" xr:uid="{00000000-0005-0000-0000-00005D5F0000}"/>
    <cellStyle name="เพิ่ม(ลด) 5 6 2" xfId="24744" xr:uid="{00000000-0005-0000-0000-00005E5F0000}"/>
    <cellStyle name="เพิ่ม(ลด) 5 7" xfId="24745" xr:uid="{00000000-0005-0000-0000-00005F5F0000}"/>
    <cellStyle name="เพิ่ม(ลด) 6" xfId="17305" xr:uid="{00000000-0005-0000-0000-0000605F0000}"/>
    <cellStyle name="เพิ่ม(ลด) 6 2" xfId="17306" xr:uid="{00000000-0005-0000-0000-0000615F0000}"/>
    <cellStyle name="เพิ่ม(ลด) 6 2 2" xfId="17307" xr:uid="{00000000-0005-0000-0000-0000625F0000}"/>
    <cellStyle name="เพิ่ม(ลด) 6 2 2 2" xfId="24746" xr:uid="{00000000-0005-0000-0000-0000635F0000}"/>
    <cellStyle name="เพิ่ม(ลด) 6 2 2 3" xfId="24747" xr:uid="{00000000-0005-0000-0000-0000645F0000}"/>
    <cellStyle name="เพิ่ม(ลด) 6 2 3" xfId="17308" xr:uid="{00000000-0005-0000-0000-0000655F0000}"/>
    <cellStyle name="เพิ่ม(ลด) 6 2 4" xfId="17309" xr:uid="{00000000-0005-0000-0000-0000665F0000}"/>
    <cellStyle name="เพิ่ม(ลด) 6 2 5" xfId="17310" xr:uid="{00000000-0005-0000-0000-0000675F0000}"/>
    <cellStyle name="เพิ่ม(ลด) 6 3" xfId="17311" xr:uid="{00000000-0005-0000-0000-0000685F0000}"/>
    <cellStyle name="เพิ่ม(ลด) 6 3 2" xfId="24748" xr:uid="{00000000-0005-0000-0000-0000695F0000}"/>
    <cellStyle name="เพิ่ม(ลด) 6 3 3" xfId="24749" xr:uid="{00000000-0005-0000-0000-00006A5F0000}"/>
    <cellStyle name="เพิ่ม(ลด) 6 4" xfId="17312" xr:uid="{00000000-0005-0000-0000-00006B5F0000}"/>
    <cellStyle name="เพิ่ม(ลด) 6 5" xfId="17313" xr:uid="{00000000-0005-0000-0000-00006C5F0000}"/>
    <cellStyle name="เพิ่ม(ลด) 7" xfId="17314" xr:uid="{00000000-0005-0000-0000-00006D5F0000}"/>
    <cellStyle name="เพิ่ม(ลด) 7 2" xfId="17315" xr:uid="{00000000-0005-0000-0000-00006E5F0000}"/>
    <cellStyle name="เพิ่ม(ลด) 7 2 2" xfId="17316" xr:uid="{00000000-0005-0000-0000-00006F5F0000}"/>
    <cellStyle name="เพิ่ม(ลด) 7 2 2 2" xfId="24750" xr:uid="{00000000-0005-0000-0000-0000705F0000}"/>
    <cellStyle name="เพิ่ม(ลด) 7 2 2 3" xfId="24751" xr:uid="{00000000-0005-0000-0000-0000715F0000}"/>
    <cellStyle name="เพิ่ม(ลด) 7 2 3" xfId="17317" xr:uid="{00000000-0005-0000-0000-0000725F0000}"/>
    <cellStyle name="เพิ่ม(ลด) 7 2 4" xfId="17318" xr:uid="{00000000-0005-0000-0000-0000735F0000}"/>
    <cellStyle name="เพิ่ม(ลด) 7 2 5" xfId="17319" xr:uid="{00000000-0005-0000-0000-0000745F0000}"/>
    <cellStyle name="เพิ่ม(ลด) 7 3" xfId="17320" xr:uid="{00000000-0005-0000-0000-0000755F0000}"/>
    <cellStyle name="เพิ่ม(ลด) 7 3 2" xfId="24752" xr:uid="{00000000-0005-0000-0000-0000765F0000}"/>
    <cellStyle name="เพิ่ม(ลด) 7 3 3" xfId="24753" xr:uid="{00000000-0005-0000-0000-0000775F0000}"/>
    <cellStyle name="เพิ่ม(ลด) 7 4" xfId="17321" xr:uid="{00000000-0005-0000-0000-0000785F0000}"/>
    <cellStyle name="เพิ่ม(ลด) 7 5" xfId="17322" xr:uid="{00000000-0005-0000-0000-0000795F0000}"/>
    <cellStyle name="เพิ่ม(ลด) 8" xfId="17323" xr:uid="{00000000-0005-0000-0000-00007A5F0000}"/>
    <cellStyle name="เพิ่ม(ลด) 8 2" xfId="17324" xr:uid="{00000000-0005-0000-0000-00007B5F0000}"/>
    <cellStyle name="เพิ่ม(ลด) 8 2 2" xfId="17325" xr:uid="{00000000-0005-0000-0000-00007C5F0000}"/>
    <cellStyle name="เพิ่ม(ลด) 8 2 3" xfId="17326" xr:uid="{00000000-0005-0000-0000-00007D5F0000}"/>
    <cellStyle name="เพิ่ม(ลด) 8 2 4" xfId="17327" xr:uid="{00000000-0005-0000-0000-00007E5F0000}"/>
    <cellStyle name="เพิ่ม(ลด) 8 2 5" xfId="17328" xr:uid="{00000000-0005-0000-0000-00007F5F0000}"/>
    <cellStyle name="เพิ่ม(ลด) 8 3" xfId="17329" xr:uid="{00000000-0005-0000-0000-0000805F0000}"/>
    <cellStyle name="เพิ่ม(ลด) 8 4" xfId="17330" xr:uid="{00000000-0005-0000-0000-0000815F0000}"/>
    <cellStyle name="เพิ่ม(ลด) 8 5" xfId="17331" xr:uid="{00000000-0005-0000-0000-0000825F0000}"/>
    <cellStyle name="เพิ่ม(ลด) 9" xfId="17332" xr:uid="{00000000-0005-0000-0000-0000835F0000}"/>
    <cellStyle name="เพิ่ม(ลด) 9 2" xfId="17333" xr:uid="{00000000-0005-0000-0000-0000845F0000}"/>
    <cellStyle name="เพิ่ม(ลด) 9 2 2" xfId="17334" xr:uid="{00000000-0005-0000-0000-0000855F0000}"/>
    <cellStyle name="เพิ่ม(ลด) 9 2 3" xfId="17335" xr:uid="{00000000-0005-0000-0000-0000865F0000}"/>
    <cellStyle name="เพิ่ม(ลด) 9 2 4" xfId="17336" xr:uid="{00000000-0005-0000-0000-0000875F0000}"/>
    <cellStyle name="เพิ่ม(ลด) 9 2 5" xfId="17337" xr:uid="{00000000-0005-0000-0000-0000885F0000}"/>
    <cellStyle name="เพิ่ม(ลด) 9 3" xfId="17338" xr:uid="{00000000-0005-0000-0000-0000895F0000}"/>
    <cellStyle name="เพิ่ม(ลด) 9 4" xfId="17339" xr:uid="{00000000-0005-0000-0000-00008A5F0000}"/>
    <cellStyle name="เพิ่ม(ลด) 9 5" xfId="17340" xr:uid="{00000000-0005-0000-0000-00008B5F0000}"/>
    <cellStyle name="เพิ่ม(ลด)_~5032117" xfId="17345" xr:uid="{00000000-0005-0000-0000-0000945F0000}"/>
    <cellStyle name="เพิ่ม(ลด)%" xfId="2050" xr:uid="{00000000-0005-0000-0000-00008C5F0000}"/>
    <cellStyle name="เพิ่ม(ลด)% 2" xfId="2051" xr:uid="{00000000-0005-0000-0000-00008D5F0000}"/>
    <cellStyle name="เพิ่ม(ลด)% 2 2" xfId="17341" xr:uid="{00000000-0005-0000-0000-00008E5F0000}"/>
    <cellStyle name="เพิ่ม(ลด)% 2 3" xfId="17342" xr:uid="{00000000-0005-0000-0000-00008F5F0000}"/>
    <cellStyle name="เพิ่ม(ลด)% 2 4" xfId="17343" xr:uid="{00000000-0005-0000-0000-0000905F0000}"/>
    <cellStyle name="เพิ่ม(ลด)% 2 5" xfId="17344" xr:uid="{00000000-0005-0000-0000-0000915F0000}"/>
    <cellStyle name="เพิ่ม(ลด)% 3" xfId="24754" xr:uid="{00000000-0005-0000-0000-0000925F0000}"/>
    <cellStyle name="เพิ่ม(ลด)%_AR_โรงสีธัญญาทรัพย์ ธค.50เข้าคณะ" xfId="2052" xr:uid="{00000000-0005-0000-0000-0000935F0000}"/>
    <cellStyle name="ฟ๙ศธบ๑ณปฟช  Comma [0]_ศธบ๑_1ฟ๙ศธบ๑ณปฟช (2)_1" xfId="17346" xr:uid="{00000000-0005-0000-0000-0000955F0000}"/>
    <cellStyle name="แย่" xfId="2053" xr:uid="{00000000-0005-0000-0000-0000965F0000}"/>
    <cellStyle name="แย่ 1" xfId="24755" xr:uid="{00000000-0005-0000-0000-0000975F0000}"/>
    <cellStyle name="แย่ 2" xfId="2054" xr:uid="{00000000-0005-0000-0000-0000985F0000}"/>
    <cellStyle name="แย่ 2 2" xfId="17347" xr:uid="{00000000-0005-0000-0000-0000995F0000}"/>
    <cellStyle name="แย่ 2 2 2" xfId="17348" xr:uid="{00000000-0005-0000-0000-00009A5F0000}"/>
    <cellStyle name="แย่ 2 2 3" xfId="17349" xr:uid="{00000000-0005-0000-0000-00009B5F0000}"/>
    <cellStyle name="แย่ 2 2 4" xfId="17350" xr:uid="{00000000-0005-0000-0000-00009C5F0000}"/>
    <cellStyle name="แย่ 2 3" xfId="17351" xr:uid="{00000000-0005-0000-0000-00009D5F0000}"/>
    <cellStyle name="แย่ 2 4" xfId="17352" xr:uid="{00000000-0005-0000-0000-00009E5F0000}"/>
    <cellStyle name="แย่ 2 5" xfId="17353" xr:uid="{00000000-0005-0000-0000-00009F5F0000}"/>
    <cellStyle name="แย่ 2 5 2" xfId="24756" xr:uid="{00000000-0005-0000-0000-0000A05F0000}"/>
    <cellStyle name="แย่ 2 6" xfId="24757" xr:uid="{00000000-0005-0000-0000-0000A15F0000}"/>
    <cellStyle name="แย่ 2 7" xfId="24758" xr:uid="{00000000-0005-0000-0000-0000A25F0000}"/>
    <cellStyle name="แย่ 3" xfId="17354" xr:uid="{00000000-0005-0000-0000-0000A35F0000}"/>
    <cellStyle name="แย่ 4" xfId="17355" xr:uid="{00000000-0005-0000-0000-0000A45F0000}"/>
    <cellStyle name="แย่ 5" xfId="17356" xr:uid="{00000000-0005-0000-0000-0000A55F0000}"/>
    <cellStyle name="แย่ 5 2" xfId="24759" xr:uid="{00000000-0005-0000-0000-0000A65F0000}"/>
    <cellStyle name="แย่ 7" xfId="24760" xr:uid="{00000000-0005-0000-0000-0000A75F0000}"/>
    <cellStyle name="แย่_4. เนตรณรงค์ แมนชั่น" xfId="24761" xr:uid="{00000000-0005-0000-0000-0000A85F0000}"/>
    <cellStyle name="ฤธถ [0]_95" xfId="2055" xr:uid="{00000000-0005-0000-0000-0000A95F0000}"/>
    <cellStyle name="ฤธถ_95" xfId="2056" xr:uid="{00000000-0005-0000-0000-0000AA5F0000}"/>
    <cellStyle name="ล๋ศญ [0]_95" xfId="2057" xr:uid="{00000000-0005-0000-0000-0000AB5F0000}"/>
    <cellStyle name="ล๋ศญ_95" xfId="2058" xr:uid="{00000000-0005-0000-0000-0000AC5F0000}"/>
    <cellStyle name="ลักษณะ 1" xfId="2059" xr:uid="{00000000-0005-0000-0000-0000AD5F0000}"/>
    <cellStyle name="ลักษณะ 1 2" xfId="2060" xr:uid="{00000000-0005-0000-0000-0000AE5F0000}"/>
    <cellStyle name="ลักษณะ 1 3" xfId="2061" xr:uid="{00000000-0005-0000-0000-0000AF5F0000}"/>
    <cellStyle name="ลักษณะ 1 4" xfId="2062" xr:uid="{00000000-0005-0000-0000-0000B05F0000}"/>
    <cellStyle name="ลักษณะ 1 5" xfId="2063" xr:uid="{00000000-0005-0000-0000-0000B15F0000}"/>
    <cellStyle name="ลักษณะ 1 6" xfId="24762" xr:uid="{00000000-0005-0000-0000-0000B25F0000}"/>
    <cellStyle name="ลักษณะ 2" xfId="17357" xr:uid="{00000000-0005-0000-0000-0000B35F0000}"/>
    <cellStyle name="ลักษณะ 2 2" xfId="17358" xr:uid="{00000000-0005-0000-0000-0000B45F0000}"/>
    <cellStyle name="ลักษณะ 2 2 2" xfId="24763" xr:uid="{00000000-0005-0000-0000-0000B55F0000}"/>
    <cellStyle name="ลักษณะ 2 2 3" xfId="24764" xr:uid="{00000000-0005-0000-0000-0000B65F0000}"/>
    <cellStyle name="ลักษณะ 2 2 4" xfId="24765" xr:uid="{00000000-0005-0000-0000-0000B75F0000}"/>
    <cellStyle name="ลักษณะ 2 3" xfId="17359" xr:uid="{00000000-0005-0000-0000-0000B85F0000}"/>
    <cellStyle name="ลักษณะ 2 3 2" xfId="24766" xr:uid="{00000000-0005-0000-0000-0000B95F0000}"/>
    <cellStyle name="ลักษณะ 2 3 3" xfId="24767" xr:uid="{00000000-0005-0000-0000-0000BA5F0000}"/>
    <cellStyle name="ลักษณะ 2 3 4" xfId="24768" xr:uid="{00000000-0005-0000-0000-0000BB5F0000}"/>
    <cellStyle name="ลักษณะ 2 4" xfId="17360" xr:uid="{00000000-0005-0000-0000-0000BC5F0000}"/>
    <cellStyle name="ลักษณะ 2 4 2" xfId="24769" xr:uid="{00000000-0005-0000-0000-0000BD5F0000}"/>
    <cellStyle name="ลักษณะ 2 4 3" xfId="24770" xr:uid="{00000000-0005-0000-0000-0000BE5F0000}"/>
    <cellStyle name="ลักษณะ 2 4 4" xfId="24771" xr:uid="{00000000-0005-0000-0000-0000BF5F0000}"/>
    <cellStyle name="ลักษณะ 2 5" xfId="17361" xr:uid="{00000000-0005-0000-0000-0000C05F0000}"/>
    <cellStyle name="ลักษณะ 2 5 2" xfId="24772" xr:uid="{00000000-0005-0000-0000-0000C15F0000}"/>
    <cellStyle name="ลักษณะ 2 5 3" xfId="24773" xr:uid="{00000000-0005-0000-0000-0000C25F0000}"/>
    <cellStyle name="ลักษณะ 2 5 4" xfId="24774" xr:uid="{00000000-0005-0000-0000-0000C35F0000}"/>
    <cellStyle name="ลักษณะ 2 6" xfId="24775" xr:uid="{00000000-0005-0000-0000-0000C45F0000}"/>
    <cellStyle name="ลักษณะ 2 7" xfId="24776" xr:uid="{00000000-0005-0000-0000-0000C55F0000}"/>
    <cellStyle name="ลักษณะ 2 8" xfId="24777" xr:uid="{00000000-0005-0000-0000-0000C65F0000}"/>
    <cellStyle name="ลักษณะ 3" xfId="17362" xr:uid="{00000000-0005-0000-0000-0000C75F0000}"/>
    <cellStyle name="ลักษณะ 4" xfId="17363" xr:uid="{00000000-0005-0000-0000-0000C85F0000}"/>
    <cellStyle name="วฅมุ_4ฟ๙ฝวภ๛" xfId="2064" xr:uid="{00000000-0005-0000-0000-0000C95F0000}"/>
    <cellStyle name="วงเล็บ" xfId="17364" xr:uid="{00000000-0005-0000-0000-0000CA5F0000}"/>
    <cellStyle name="วันที่ย่อ" xfId="2065" xr:uid="{00000000-0005-0000-0000-0000CB5F0000}"/>
    <cellStyle name="วันที่ย่อ 2" xfId="2066" xr:uid="{00000000-0005-0000-0000-0000CC5F0000}"/>
    <cellStyle name="วันที่ย่อ 2 2" xfId="24778" xr:uid="{00000000-0005-0000-0000-0000CD5F0000}"/>
    <cellStyle name="วันที่ย่อ 3" xfId="24779" xr:uid="{00000000-0005-0000-0000-0000CE5F0000}"/>
    <cellStyle name="ส่วนท่༵ถูกเน้น6" xfId="9728" xr:uid="{00000000-0005-0000-0000-0000CF5F0000}"/>
    <cellStyle name="ส่วนที่ถูกเน้น1" xfId="2067" xr:uid="{00000000-0005-0000-0000-0000D05F0000}"/>
    <cellStyle name="ส่วนที่ถูกเน้น1 1" xfId="24780" xr:uid="{00000000-0005-0000-0000-0000D15F0000}"/>
    <cellStyle name="ส่วนที่ถูกเน้น1 2" xfId="2068" xr:uid="{00000000-0005-0000-0000-0000D25F0000}"/>
    <cellStyle name="ส่วนที่ถูกเน้น1 2 2" xfId="17365" xr:uid="{00000000-0005-0000-0000-0000D35F0000}"/>
    <cellStyle name="ส่วนที่ถูกเน้น1 2 3" xfId="17366" xr:uid="{00000000-0005-0000-0000-0000D45F0000}"/>
    <cellStyle name="ส่วนที่ถูกเน้น1 2 4" xfId="17367" xr:uid="{00000000-0005-0000-0000-0000D55F0000}"/>
    <cellStyle name="ส่วนที่ถูกเน้น1 2 5" xfId="24781" xr:uid="{00000000-0005-0000-0000-0000D65F0000}"/>
    <cellStyle name="ส่วนที่ถูกเน้น1 2 6" xfId="24782" xr:uid="{00000000-0005-0000-0000-0000D75F0000}"/>
    <cellStyle name="ส่วนที่ถูกเน้น1 2 7" xfId="24783" xr:uid="{00000000-0005-0000-0000-0000D85F0000}"/>
    <cellStyle name="ส่วนที่ถูกเน้น1 3" xfId="17368" xr:uid="{00000000-0005-0000-0000-0000D95F0000}"/>
    <cellStyle name="ส่วนที่ถูกเน้น1 4" xfId="17369" xr:uid="{00000000-0005-0000-0000-0000DA5F0000}"/>
    <cellStyle name="ส่วนที่ถูกเน้น1 5" xfId="17370" xr:uid="{00000000-0005-0000-0000-0000DB5F0000}"/>
    <cellStyle name="ส่วนที่ถูกเน้น1 6" xfId="17371" xr:uid="{00000000-0005-0000-0000-0000DC5F0000}"/>
    <cellStyle name="ส่วนที่ถูกเน้น1 7" xfId="17372" xr:uid="{00000000-0005-0000-0000-0000DD5F0000}"/>
    <cellStyle name="ส่วนที่ถูกเน้น1_4. เนตรณรงค์ แมนชั่น" xfId="24784" xr:uid="{00000000-0005-0000-0000-0000DE5F0000}"/>
    <cellStyle name="ส่วนที่ถูกเน้น2" xfId="2069" xr:uid="{00000000-0005-0000-0000-0000DF5F0000}"/>
    <cellStyle name="ส่วนที่ถูกเน้น2 1" xfId="24785" xr:uid="{00000000-0005-0000-0000-0000E05F0000}"/>
    <cellStyle name="ส่วนที่ถูกเน้น2 2" xfId="2070" xr:uid="{00000000-0005-0000-0000-0000E15F0000}"/>
    <cellStyle name="ส่วนที่ถูกเน้น2 2 2" xfId="17373" xr:uid="{00000000-0005-0000-0000-0000E25F0000}"/>
    <cellStyle name="ส่วนที่ถูกเน้น2 2 3" xfId="17374" xr:uid="{00000000-0005-0000-0000-0000E35F0000}"/>
    <cellStyle name="ส่วนที่ถูกเน้น2 2 4" xfId="17375" xr:uid="{00000000-0005-0000-0000-0000E45F0000}"/>
    <cellStyle name="ส่วนที่ถูกเน้น2 2 5" xfId="24786" xr:uid="{00000000-0005-0000-0000-0000E55F0000}"/>
    <cellStyle name="ส่วนที่ถูกเน้น2 2 5 2" xfId="24787" xr:uid="{00000000-0005-0000-0000-0000E65F0000}"/>
    <cellStyle name="ส่วนที่ถูกเน้น2 2 6" xfId="24788" xr:uid="{00000000-0005-0000-0000-0000E75F0000}"/>
    <cellStyle name="ส่วนที่ถูกเน้น2 2 6 2" xfId="24789" xr:uid="{00000000-0005-0000-0000-0000E85F0000}"/>
    <cellStyle name="ส่วนที่ถูกเน้น2 2 7" xfId="24790" xr:uid="{00000000-0005-0000-0000-0000E95F0000}"/>
    <cellStyle name="ส่วนที่ถูกเน้น2 2 8" xfId="24791" xr:uid="{00000000-0005-0000-0000-0000EA5F0000}"/>
    <cellStyle name="ส่วนที่ถูกเน้น2 3" xfId="17376" xr:uid="{00000000-0005-0000-0000-0000EB5F0000}"/>
    <cellStyle name="ส่วนที่ถูกเน้น2 4" xfId="17377" xr:uid="{00000000-0005-0000-0000-0000EC5F0000}"/>
    <cellStyle name="ส่วนที่ถูกเน้น2 5" xfId="17378" xr:uid="{00000000-0005-0000-0000-0000ED5F0000}"/>
    <cellStyle name="ส่วนที่ถูกเน้น2 6" xfId="17379" xr:uid="{00000000-0005-0000-0000-0000EE5F0000}"/>
    <cellStyle name="ส่วนที่ถูกเน้น2 7" xfId="17380" xr:uid="{00000000-0005-0000-0000-0000EF5F0000}"/>
    <cellStyle name="ส่วนที่ถูกเน้น2 7 2" xfId="24792" xr:uid="{00000000-0005-0000-0000-0000F05F0000}"/>
    <cellStyle name="ส่วนที่ถูกเน้น2_4. เนตรณรงค์ แมนชั่น" xfId="24793" xr:uid="{00000000-0005-0000-0000-0000F15F0000}"/>
    <cellStyle name="ส่วนที่ถูกเน้น3" xfId="2071" xr:uid="{00000000-0005-0000-0000-0000F25F0000}"/>
    <cellStyle name="ส่วนที่ถูกเน้น3 1" xfId="24794" xr:uid="{00000000-0005-0000-0000-0000F35F0000}"/>
    <cellStyle name="ส่วนที่ถูกเน้น3 2" xfId="2072" xr:uid="{00000000-0005-0000-0000-0000F45F0000}"/>
    <cellStyle name="ส่วนที่ถูกเน้น3 2 2" xfId="17381" xr:uid="{00000000-0005-0000-0000-0000F55F0000}"/>
    <cellStyle name="ส่วนที่ถูกเน้น3 2 2 2" xfId="17382" xr:uid="{00000000-0005-0000-0000-0000F65F0000}"/>
    <cellStyle name="ส่วนที่ถูกเน้น3 2 2 3" xfId="17383" xr:uid="{00000000-0005-0000-0000-0000F75F0000}"/>
    <cellStyle name="ส่วนที่ถูกเน้น3 2 2 4" xfId="17384" xr:uid="{00000000-0005-0000-0000-0000F85F0000}"/>
    <cellStyle name="ส่วนที่ถูกเน้น3 2 3" xfId="17385" xr:uid="{00000000-0005-0000-0000-0000F95F0000}"/>
    <cellStyle name="ส่วนที่ถูกเน้น3 2 4" xfId="17386" xr:uid="{00000000-0005-0000-0000-0000FA5F0000}"/>
    <cellStyle name="ส่วนที่ถูกเน้น3 2 5" xfId="17387" xr:uid="{00000000-0005-0000-0000-0000FB5F0000}"/>
    <cellStyle name="ส่วนที่ถูกเน้น3 3" xfId="17388" xr:uid="{00000000-0005-0000-0000-0000FC5F0000}"/>
    <cellStyle name="ส่วนที่ถูกเน้น3 3 2" xfId="17389" xr:uid="{00000000-0005-0000-0000-0000FD5F0000}"/>
    <cellStyle name="ส่วนที่ถูกเน้น3 3 3" xfId="17390" xr:uid="{00000000-0005-0000-0000-0000FE5F0000}"/>
    <cellStyle name="ส่วนที่ถูกเน้น3 3 4" xfId="17391" xr:uid="{00000000-0005-0000-0000-0000FF5F0000}"/>
    <cellStyle name="ส่วนที่ถูกเน้น3 3 5" xfId="24795" xr:uid="{00000000-0005-0000-0000-000000600000}"/>
    <cellStyle name="ส่วนที่ถูกเน้น3 3 6" xfId="24796" xr:uid="{00000000-0005-0000-0000-000001600000}"/>
    <cellStyle name="ส่วนที่ถูกเน้น3 3 7" xfId="24797" xr:uid="{00000000-0005-0000-0000-000002600000}"/>
    <cellStyle name="ส่วนที่ถูกเน้น3 4" xfId="17392" xr:uid="{00000000-0005-0000-0000-000003600000}"/>
    <cellStyle name="ส่วนที่ถูกเน้น3 5" xfId="17393" xr:uid="{00000000-0005-0000-0000-000004600000}"/>
    <cellStyle name="ส่วนที่ถูกเน้น3 6" xfId="17394" xr:uid="{00000000-0005-0000-0000-000005600000}"/>
    <cellStyle name="ส่วนที่ถูกเน้น3 7" xfId="17395" xr:uid="{00000000-0005-0000-0000-000006600000}"/>
    <cellStyle name="ส่วนที่ถูกเน้น3_4. เนตรณรงค์ แมนชั่น" xfId="24798" xr:uid="{00000000-0005-0000-0000-000007600000}"/>
    <cellStyle name="ส่วนที่ถูกเน้น4" xfId="2073" xr:uid="{00000000-0005-0000-0000-000008600000}"/>
    <cellStyle name="ส่วนที่ถูกเน้น4 1" xfId="24799" xr:uid="{00000000-0005-0000-0000-000009600000}"/>
    <cellStyle name="ส่วนที่ถูกเน้น4 2" xfId="2074" xr:uid="{00000000-0005-0000-0000-00000A600000}"/>
    <cellStyle name="ส่วนที่ถูกเน้น4 2 2" xfId="17396" xr:uid="{00000000-0005-0000-0000-00000B600000}"/>
    <cellStyle name="ส่วนที่ถูกเน้น4 2 3" xfId="17397" xr:uid="{00000000-0005-0000-0000-00000C600000}"/>
    <cellStyle name="ส่วนที่ถูกเน้น4 2 4" xfId="17398" xr:uid="{00000000-0005-0000-0000-00000D600000}"/>
    <cellStyle name="ส่วนที่ถูกเน้น4 2 5" xfId="24800" xr:uid="{00000000-0005-0000-0000-00000E600000}"/>
    <cellStyle name="ส่วนที่ถูกเน้น4 2 6" xfId="24801" xr:uid="{00000000-0005-0000-0000-00000F600000}"/>
    <cellStyle name="ส่วนที่ถูกเน้น4 2 7" xfId="24802" xr:uid="{00000000-0005-0000-0000-000010600000}"/>
    <cellStyle name="ส่วนที่ถูกเน้น4 3" xfId="17399" xr:uid="{00000000-0005-0000-0000-000011600000}"/>
    <cellStyle name="ส่วนที่ถูกเน้น4 4" xfId="17400" xr:uid="{00000000-0005-0000-0000-000012600000}"/>
    <cellStyle name="ส่วนที่ถูกเน้น4 5" xfId="17401" xr:uid="{00000000-0005-0000-0000-000013600000}"/>
    <cellStyle name="ส่วนที่ถูกเน้น4 6" xfId="17402" xr:uid="{00000000-0005-0000-0000-000014600000}"/>
    <cellStyle name="ส่วนที่ถูกเน้น4 7" xfId="17403" xr:uid="{00000000-0005-0000-0000-000015600000}"/>
    <cellStyle name="ส่วนที่ถูกเน้น4_4. เนตรณรงค์ แมนชั่น" xfId="24803" xr:uid="{00000000-0005-0000-0000-000016600000}"/>
    <cellStyle name="ส่วนที่ถูกเน้น5" xfId="2075" xr:uid="{00000000-0005-0000-0000-000017600000}"/>
    <cellStyle name="ส่วนที่ถูกเน้น5 1" xfId="24804" xr:uid="{00000000-0005-0000-0000-000018600000}"/>
    <cellStyle name="ส่วนที่ถูกเน้น5 2" xfId="17404" xr:uid="{00000000-0005-0000-0000-000019600000}"/>
    <cellStyle name="ส่วนที่ถูกเน้น5 3" xfId="17405" xr:uid="{00000000-0005-0000-0000-00001A600000}"/>
    <cellStyle name="ส่วนที่ถูกเน้น5 4" xfId="17406" xr:uid="{00000000-0005-0000-0000-00001B600000}"/>
    <cellStyle name="ส่วนที่ถูกเน้น5 5" xfId="17407" xr:uid="{00000000-0005-0000-0000-00001C600000}"/>
    <cellStyle name="ส่วนที่ถูกเน้น5_UOB(B)ที่ดินเปล่าที่นา722-4-51" xfId="24805" xr:uid="{00000000-0005-0000-0000-00001D600000}"/>
    <cellStyle name="ส่วนที่ถูกเน้น6" xfId="2076" xr:uid="{00000000-0005-0000-0000-00001E600000}"/>
    <cellStyle name="ส่วนที่ถูกเน้น6 1" xfId="24806" xr:uid="{00000000-0005-0000-0000-00001F600000}"/>
    <cellStyle name="ส่วนที่ถูกเน้น6 2" xfId="2077" xr:uid="{00000000-0005-0000-0000-000020600000}"/>
    <cellStyle name="ส่วนที่ถูกเน้น6 2 2" xfId="17408" xr:uid="{00000000-0005-0000-0000-000021600000}"/>
    <cellStyle name="ส่วนที่ถูกเน้น6 2 3" xfId="17409" xr:uid="{00000000-0005-0000-0000-000022600000}"/>
    <cellStyle name="ส่วนที่ถูกเน้น6 2 4" xfId="17410" xr:uid="{00000000-0005-0000-0000-000023600000}"/>
    <cellStyle name="ส่วนที่ถูกเน้น6 2 5" xfId="24807" xr:uid="{00000000-0005-0000-0000-000024600000}"/>
    <cellStyle name="ส่วนที่ถูกเน้น6 2 6" xfId="24808" xr:uid="{00000000-0005-0000-0000-000025600000}"/>
    <cellStyle name="ส่วนที่ถูกเน้น6 2 7" xfId="24809" xr:uid="{00000000-0005-0000-0000-000026600000}"/>
    <cellStyle name="ส่วนที่ถูกเน้น6 3" xfId="17411" xr:uid="{00000000-0005-0000-0000-000027600000}"/>
    <cellStyle name="ส่วนที่ถูกเน้น6 4" xfId="17412" xr:uid="{00000000-0005-0000-0000-000028600000}"/>
    <cellStyle name="ส่วนที่ถูกเน้น6 5" xfId="17413" xr:uid="{00000000-0005-0000-0000-000029600000}"/>
    <cellStyle name="ส่วนที่ถูกเน้น6 6" xfId="17414" xr:uid="{00000000-0005-0000-0000-00002A600000}"/>
    <cellStyle name="ส่วนที่ถูกเน้น6 7" xfId="17415" xr:uid="{00000000-0005-0000-0000-00002B600000}"/>
    <cellStyle name="ส่วนที่ถูกเน้น6_4. เนตรณรงค์ แมนชั่น" xfId="24810" xr:uid="{00000000-0005-0000-0000-00002C600000}"/>
    <cellStyle name="เส้นขอบขวา" xfId="2078" xr:uid="{00000000-0005-0000-0000-00002D600000}"/>
    <cellStyle name="แสดงผล" xfId="2079" xr:uid="{00000000-0005-0000-0000-00002E600000}"/>
    <cellStyle name="แสดงผล 1" xfId="24811" xr:uid="{00000000-0005-0000-0000-00002F600000}"/>
    <cellStyle name="แสดงผล 1 2" xfId="24812" xr:uid="{00000000-0005-0000-0000-000030600000}"/>
    <cellStyle name="แสดงผล 10" xfId="17416" xr:uid="{00000000-0005-0000-0000-000031600000}"/>
    <cellStyle name="แสดงผล 10 2" xfId="17417" xr:uid="{00000000-0005-0000-0000-000032600000}"/>
    <cellStyle name="แสดงผล 10 2 2" xfId="24813" xr:uid="{00000000-0005-0000-0000-000033600000}"/>
    <cellStyle name="แสดงผล 10 2 3" xfId="24814" xr:uid="{00000000-0005-0000-0000-000034600000}"/>
    <cellStyle name="แสดงผล 10 3" xfId="17418" xr:uid="{00000000-0005-0000-0000-000035600000}"/>
    <cellStyle name="แสดงผล 10 4" xfId="17419" xr:uid="{00000000-0005-0000-0000-000036600000}"/>
    <cellStyle name="แสดงผล 10 5" xfId="17420" xr:uid="{00000000-0005-0000-0000-000037600000}"/>
    <cellStyle name="แสดงผล 11" xfId="17421" xr:uid="{00000000-0005-0000-0000-000038600000}"/>
    <cellStyle name="แสดงผล 11 2" xfId="17422" xr:uid="{00000000-0005-0000-0000-000039600000}"/>
    <cellStyle name="แสดงผล 11 2 2" xfId="24815" xr:uid="{00000000-0005-0000-0000-00003A600000}"/>
    <cellStyle name="แสดงผล 11 2 3" xfId="24816" xr:uid="{00000000-0005-0000-0000-00003B600000}"/>
    <cellStyle name="แสดงผล 11 3" xfId="17423" xr:uid="{00000000-0005-0000-0000-00003C600000}"/>
    <cellStyle name="แสดงผล 11 4" xfId="17424" xr:uid="{00000000-0005-0000-0000-00003D600000}"/>
    <cellStyle name="แสดงผล 11 5" xfId="17425" xr:uid="{00000000-0005-0000-0000-00003E600000}"/>
    <cellStyle name="แสดงผล 12" xfId="17426" xr:uid="{00000000-0005-0000-0000-00003F600000}"/>
    <cellStyle name="แสดงผล 12 2" xfId="24817" xr:uid="{00000000-0005-0000-0000-000040600000}"/>
    <cellStyle name="แสดงผล 12 3" xfId="24818" xr:uid="{00000000-0005-0000-0000-000041600000}"/>
    <cellStyle name="แสดงผล 13" xfId="17427" xr:uid="{00000000-0005-0000-0000-000042600000}"/>
    <cellStyle name="แสดงผล 13 2" xfId="24819" xr:uid="{00000000-0005-0000-0000-000043600000}"/>
    <cellStyle name="แสดงผล 13 3" xfId="24820" xr:uid="{00000000-0005-0000-0000-000044600000}"/>
    <cellStyle name="แสดงผล 14" xfId="17428" xr:uid="{00000000-0005-0000-0000-000045600000}"/>
    <cellStyle name="แสดงผล 15" xfId="17429" xr:uid="{00000000-0005-0000-0000-000046600000}"/>
    <cellStyle name="แสดงผล 16" xfId="24821" xr:uid="{00000000-0005-0000-0000-000047600000}"/>
    <cellStyle name="แสดงผล 2" xfId="2080" xr:uid="{00000000-0005-0000-0000-000048600000}"/>
    <cellStyle name="แสดงผล 2 10" xfId="17430" xr:uid="{00000000-0005-0000-0000-000049600000}"/>
    <cellStyle name="แสดงผล 2 10 2" xfId="24822" xr:uid="{00000000-0005-0000-0000-00004A600000}"/>
    <cellStyle name="แสดงผล 2 11" xfId="24823" xr:uid="{00000000-0005-0000-0000-00004B600000}"/>
    <cellStyle name="แสดงผล 2 11 2" xfId="24824" xr:uid="{00000000-0005-0000-0000-00004C600000}"/>
    <cellStyle name="แสดงผล 2 12" xfId="24825" xr:uid="{00000000-0005-0000-0000-00004D600000}"/>
    <cellStyle name="แสดงผล 2 2" xfId="17431" xr:uid="{00000000-0005-0000-0000-00004E600000}"/>
    <cellStyle name="แสดงผล 2 2 2" xfId="17432" xr:uid="{00000000-0005-0000-0000-00004F600000}"/>
    <cellStyle name="แสดงผล 2 2 2 2" xfId="24826" xr:uid="{00000000-0005-0000-0000-000050600000}"/>
    <cellStyle name="แสดงผล 2 2 2 3" xfId="24827" xr:uid="{00000000-0005-0000-0000-000051600000}"/>
    <cellStyle name="แสดงผล 2 2 3" xfId="17433" xr:uid="{00000000-0005-0000-0000-000052600000}"/>
    <cellStyle name="แสดงผล 2 2 3 2" xfId="24828" xr:uid="{00000000-0005-0000-0000-000053600000}"/>
    <cellStyle name="แสดงผล 2 2 3 3" xfId="24829" xr:uid="{00000000-0005-0000-0000-000054600000}"/>
    <cellStyle name="แสดงผล 2 2 4" xfId="17434" xr:uid="{00000000-0005-0000-0000-000055600000}"/>
    <cellStyle name="แสดงผล 2 2 4 2" xfId="24830" xr:uid="{00000000-0005-0000-0000-000056600000}"/>
    <cellStyle name="แสดงผล 2 2 5" xfId="17435" xr:uid="{00000000-0005-0000-0000-000057600000}"/>
    <cellStyle name="แสดงผล 2 2 5 2" xfId="24831" xr:uid="{00000000-0005-0000-0000-000058600000}"/>
    <cellStyle name="แสดงผล 2 2 6" xfId="24832" xr:uid="{00000000-0005-0000-0000-000059600000}"/>
    <cellStyle name="แสดงผล 2 2 6 2" xfId="24833" xr:uid="{00000000-0005-0000-0000-00005A600000}"/>
    <cellStyle name="แสดงผล 2 2 7" xfId="24834" xr:uid="{00000000-0005-0000-0000-00005B600000}"/>
    <cellStyle name="แสดงผล 2 3" xfId="17436" xr:uid="{00000000-0005-0000-0000-00005C600000}"/>
    <cellStyle name="แสดงผล 2 3 2" xfId="17437" xr:uid="{00000000-0005-0000-0000-00005D600000}"/>
    <cellStyle name="แสดงผล 2 3 2 2" xfId="24835" xr:uid="{00000000-0005-0000-0000-00005E600000}"/>
    <cellStyle name="แสดงผล 2 3 3" xfId="17438" xr:uid="{00000000-0005-0000-0000-00005F600000}"/>
    <cellStyle name="แสดงผล 2 3 3 2" xfId="24836" xr:uid="{00000000-0005-0000-0000-000060600000}"/>
    <cellStyle name="แสดงผล 2 3 4" xfId="17439" xr:uid="{00000000-0005-0000-0000-000061600000}"/>
    <cellStyle name="แสดงผล 2 3 4 2" xfId="24837" xr:uid="{00000000-0005-0000-0000-000062600000}"/>
    <cellStyle name="แสดงผล 2 3 5" xfId="17440" xr:uid="{00000000-0005-0000-0000-000063600000}"/>
    <cellStyle name="แสดงผล 2 3 5 2" xfId="24838" xr:uid="{00000000-0005-0000-0000-000064600000}"/>
    <cellStyle name="แสดงผล 2 3 6" xfId="24839" xr:uid="{00000000-0005-0000-0000-000065600000}"/>
    <cellStyle name="แสดงผล 2 3 6 2" xfId="24840" xr:uid="{00000000-0005-0000-0000-000066600000}"/>
    <cellStyle name="แสดงผล 2 3 7" xfId="24841" xr:uid="{00000000-0005-0000-0000-000067600000}"/>
    <cellStyle name="แสดงผล 2 4" xfId="17441" xr:uid="{00000000-0005-0000-0000-000068600000}"/>
    <cellStyle name="แสดงผล 2 4 2" xfId="24842" xr:uid="{00000000-0005-0000-0000-000069600000}"/>
    <cellStyle name="แสดงผล 2 4 2 2" xfId="24843" xr:uid="{00000000-0005-0000-0000-00006A600000}"/>
    <cellStyle name="แสดงผล 2 4 3" xfId="24844" xr:uid="{00000000-0005-0000-0000-00006B600000}"/>
    <cellStyle name="แสดงผล 2 4 3 2" xfId="24845" xr:uid="{00000000-0005-0000-0000-00006C600000}"/>
    <cellStyle name="แสดงผล 2 4 4" xfId="24846" xr:uid="{00000000-0005-0000-0000-00006D600000}"/>
    <cellStyle name="แสดงผล 2 4 4 2" xfId="24847" xr:uid="{00000000-0005-0000-0000-00006E600000}"/>
    <cellStyle name="แสดงผล 2 4 5" xfId="24848" xr:uid="{00000000-0005-0000-0000-00006F600000}"/>
    <cellStyle name="แสดงผล 2 4 5 2" xfId="24849" xr:uid="{00000000-0005-0000-0000-000070600000}"/>
    <cellStyle name="แสดงผล 2 4 6" xfId="24850" xr:uid="{00000000-0005-0000-0000-000071600000}"/>
    <cellStyle name="แสดงผล 2 4 6 2" xfId="24851" xr:uid="{00000000-0005-0000-0000-000072600000}"/>
    <cellStyle name="แสดงผล 2 4 7" xfId="24852" xr:uid="{00000000-0005-0000-0000-000073600000}"/>
    <cellStyle name="แสดงผล 2 5" xfId="17442" xr:uid="{00000000-0005-0000-0000-000074600000}"/>
    <cellStyle name="แสดงผล 2 5 2" xfId="24853" xr:uid="{00000000-0005-0000-0000-000075600000}"/>
    <cellStyle name="แสดงผล 2 5 2 2" xfId="24854" xr:uid="{00000000-0005-0000-0000-000076600000}"/>
    <cellStyle name="แสดงผล 2 5 3" xfId="24855" xr:uid="{00000000-0005-0000-0000-000077600000}"/>
    <cellStyle name="แสดงผล 2 5 4" xfId="24856" xr:uid="{00000000-0005-0000-0000-000078600000}"/>
    <cellStyle name="แสดงผล 2 6" xfId="17443" xr:uid="{00000000-0005-0000-0000-000079600000}"/>
    <cellStyle name="แสดงผล 2 6 2" xfId="24857" xr:uid="{00000000-0005-0000-0000-00007A600000}"/>
    <cellStyle name="แสดงผล 2 6 3" xfId="24858" xr:uid="{00000000-0005-0000-0000-00007B600000}"/>
    <cellStyle name="แสดงผล 2 6 4" xfId="24859" xr:uid="{00000000-0005-0000-0000-00007C600000}"/>
    <cellStyle name="แสดงผล 2 7" xfId="17444" xr:uid="{00000000-0005-0000-0000-00007D600000}"/>
    <cellStyle name="แสดงผล 2 7 2" xfId="24860" xr:uid="{00000000-0005-0000-0000-00007E600000}"/>
    <cellStyle name="แสดงผล 2 7 3" xfId="24861" xr:uid="{00000000-0005-0000-0000-00007F600000}"/>
    <cellStyle name="แสดงผล 2 7 4" xfId="24862" xr:uid="{00000000-0005-0000-0000-000080600000}"/>
    <cellStyle name="แสดงผล 2 8" xfId="17445" xr:uid="{00000000-0005-0000-0000-000081600000}"/>
    <cellStyle name="แสดงผล 2 8 2" xfId="24863" xr:uid="{00000000-0005-0000-0000-000082600000}"/>
    <cellStyle name="แสดงผล 2 8 3" xfId="24864" xr:uid="{00000000-0005-0000-0000-000083600000}"/>
    <cellStyle name="แสดงผล 2 9" xfId="17446" xr:uid="{00000000-0005-0000-0000-000084600000}"/>
    <cellStyle name="แสดงผล 2 9 2" xfId="24865" xr:uid="{00000000-0005-0000-0000-000085600000}"/>
    <cellStyle name="แสดงผล 2 9 3" xfId="24866" xr:uid="{00000000-0005-0000-0000-000086600000}"/>
    <cellStyle name="แสดงผล 3" xfId="17447" xr:uid="{00000000-0005-0000-0000-000087600000}"/>
    <cellStyle name="แสดงผล 3 10" xfId="17448" xr:uid="{00000000-0005-0000-0000-000088600000}"/>
    <cellStyle name="แสดงผล 3 11" xfId="17449" xr:uid="{00000000-0005-0000-0000-000089600000}"/>
    <cellStyle name="แสดงผล 3 12" xfId="24867" xr:uid="{00000000-0005-0000-0000-00008A600000}"/>
    <cellStyle name="แสดงผล 3 2" xfId="17450" xr:uid="{00000000-0005-0000-0000-00008B600000}"/>
    <cellStyle name="แสดงผล 3 2 2" xfId="24868" xr:uid="{00000000-0005-0000-0000-00008C600000}"/>
    <cellStyle name="แสดงผล 3 2 3" xfId="24869" xr:uid="{00000000-0005-0000-0000-00008D600000}"/>
    <cellStyle name="แสดงผล 3 2 4" xfId="24870" xr:uid="{00000000-0005-0000-0000-00008E600000}"/>
    <cellStyle name="แสดงผล 3 3" xfId="17451" xr:uid="{00000000-0005-0000-0000-00008F600000}"/>
    <cellStyle name="แสดงผล 3 3 2" xfId="24871" xr:uid="{00000000-0005-0000-0000-000090600000}"/>
    <cellStyle name="แสดงผล 3 3 3" xfId="24872" xr:uid="{00000000-0005-0000-0000-000091600000}"/>
    <cellStyle name="แสดงผล 3 3 4" xfId="24873" xr:uid="{00000000-0005-0000-0000-000092600000}"/>
    <cellStyle name="แสดงผล 3 4" xfId="17452" xr:uid="{00000000-0005-0000-0000-000093600000}"/>
    <cellStyle name="แสดงผล 3 4 2" xfId="24874" xr:uid="{00000000-0005-0000-0000-000094600000}"/>
    <cellStyle name="แสดงผล 3 4 3" xfId="24875" xr:uid="{00000000-0005-0000-0000-000095600000}"/>
    <cellStyle name="แสดงผล 3 4 4" xfId="24876" xr:uid="{00000000-0005-0000-0000-000096600000}"/>
    <cellStyle name="แสดงผล 3 5" xfId="17453" xr:uid="{00000000-0005-0000-0000-000097600000}"/>
    <cellStyle name="แสดงผล 3 5 2" xfId="24877" xr:uid="{00000000-0005-0000-0000-000098600000}"/>
    <cellStyle name="แสดงผล 3 5 3" xfId="24878" xr:uid="{00000000-0005-0000-0000-000099600000}"/>
    <cellStyle name="แสดงผล 3 5 4" xfId="24879" xr:uid="{00000000-0005-0000-0000-00009A600000}"/>
    <cellStyle name="แสดงผล 3 6" xfId="17454" xr:uid="{00000000-0005-0000-0000-00009B600000}"/>
    <cellStyle name="แสดงผล 3 6 2" xfId="24880" xr:uid="{00000000-0005-0000-0000-00009C600000}"/>
    <cellStyle name="แสดงผล 3 6 3" xfId="24881" xr:uid="{00000000-0005-0000-0000-00009D600000}"/>
    <cellStyle name="แสดงผล 3 6 4" xfId="24882" xr:uid="{00000000-0005-0000-0000-00009E600000}"/>
    <cellStyle name="แสดงผล 3 7" xfId="17455" xr:uid="{00000000-0005-0000-0000-00009F600000}"/>
    <cellStyle name="แสดงผล 3 7 2" xfId="24883" xr:uid="{00000000-0005-0000-0000-0000A0600000}"/>
    <cellStyle name="แสดงผล 3 7 3" xfId="24884" xr:uid="{00000000-0005-0000-0000-0000A1600000}"/>
    <cellStyle name="แสดงผล 3 7 4" xfId="24885" xr:uid="{00000000-0005-0000-0000-0000A2600000}"/>
    <cellStyle name="แสดงผล 3 8" xfId="17456" xr:uid="{00000000-0005-0000-0000-0000A3600000}"/>
    <cellStyle name="แสดงผล 3 8 2" xfId="24886" xr:uid="{00000000-0005-0000-0000-0000A4600000}"/>
    <cellStyle name="แสดงผล 3 8 3" xfId="24887" xr:uid="{00000000-0005-0000-0000-0000A5600000}"/>
    <cellStyle name="แสดงผล 3 9" xfId="17457" xr:uid="{00000000-0005-0000-0000-0000A6600000}"/>
    <cellStyle name="แสดงผล 3 9 2" xfId="24888" xr:uid="{00000000-0005-0000-0000-0000A7600000}"/>
    <cellStyle name="แสดงผล 3 9 3" xfId="24889" xr:uid="{00000000-0005-0000-0000-0000A8600000}"/>
    <cellStyle name="แสดงผล 4" xfId="17458" xr:uid="{00000000-0005-0000-0000-0000A9600000}"/>
    <cellStyle name="แสดงผล 4 2" xfId="17459" xr:uid="{00000000-0005-0000-0000-0000AA600000}"/>
    <cellStyle name="แสดงผล 4 2 2" xfId="24890" xr:uid="{00000000-0005-0000-0000-0000AB600000}"/>
    <cellStyle name="แสดงผล 4 2 3" xfId="24891" xr:uid="{00000000-0005-0000-0000-0000AC600000}"/>
    <cellStyle name="แสดงผล 4 3" xfId="17460" xr:uid="{00000000-0005-0000-0000-0000AD600000}"/>
    <cellStyle name="แสดงผล 4 3 2" xfId="24892" xr:uid="{00000000-0005-0000-0000-0000AE600000}"/>
    <cellStyle name="แสดงผล 4 3 3" xfId="24893" xr:uid="{00000000-0005-0000-0000-0000AF600000}"/>
    <cellStyle name="แสดงผล 4 4" xfId="17461" xr:uid="{00000000-0005-0000-0000-0000B0600000}"/>
    <cellStyle name="แสดงผล 4 4 2" xfId="24894" xr:uid="{00000000-0005-0000-0000-0000B1600000}"/>
    <cellStyle name="แสดงผล 4 5" xfId="17462" xr:uid="{00000000-0005-0000-0000-0000B2600000}"/>
    <cellStyle name="แสดงผล 4 5 2" xfId="24895" xr:uid="{00000000-0005-0000-0000-0000B3600000}"/>
    <cellStyle name="แสดงผล 4 6" xfId="24896" xr:uid="{00000000-0005-0000-0000-0000B4600000}"/>
    <cellStyle name="แสดงผล 4 6 2" xfId="24897" xr:uid="{00000000-0005-0000-0000-0000B5600000}"/>
    <cellStyle name="แสดงผล 4 7" xfId="24898" xr:uid="{00000000-0005-0000-0000-0000B6600000}"/>
    <cellStyle name="แสดงผล 5" xfId="17463" xr:uid="{00000000-0005-0000-0000-0000B7600000}"/>
    <cellStyle name="แสดงผล 5 2" xfId="17464" xr:uid="{00000000-0005-0000-0000-0000B8600000}"/>
    <cellStyle name="แสดงผล 5 2 2" xfId="24899" xr:uid="{00000000-0005-0000-0000-0000B9600000}"/>
    <cellStyle name="แสดงผล 5 2 3" xfId="24900" xr:uid="{00000000-0005-0000-0000-0000BA600000}"/>
    <cellStyle name="แสดงผล 5 3" xfId="17465" xr:uid="{00000000-0005-0000-0000-0000BB600000}"/>
    <cellStyle name="แสดงผล 5 3 2" xfId="24901" xr:uid="{00000000-0005-0000-0000-0000BC600000}"/>
    <cellStyle name="แสดงผล 5 3 3" xfId="24902" xr:uid="{00000000-0005-0000-0000-0000BD600000}"/>
    <cellStyle name="แสดงผล 5 4" xfId="17466" xr:uid="{00000000-0005-0000-0000-0000BE600000}"/>
    <cellStyle name="แสดงผล 5 4 2" xfId="24903" xr:uid="{00000000-0005-0000-0000-0000BF600000}"/>
    <cellStyle name="แสดงผล 5 5" xfId="17467" xr:uid="{00000000-0005-0000-0000-0000C0600000}"/>
    <cellStyle name="แสดงผล 5 5 2" xfId="24904" xr:uid="{00000000-0005-0000-0000-0000C1600000}"/>
    <cellStyle name="แสดงผล 5 6" xfId="24905" xr:uid="{00000000-0005-0000-0000-0000C2600000}"/>
    <cellStyle name="แสดงผล 5 6 2" xfId="24906" xr:uid="{00000000-0005-0000-0000-0000C3600000}"/>
    <cellStyle name="แสดงผล 5 7" xfId="24907" xr:uid="{00000000-0005-0000-0000-0000C4600000}"/>
    <cellStyle name="แสดงผล 6" xfId="17468" xr:uid="{00000000-0005-0000-0000-0000C5600000}"/>
    <cellStyle name="แสดงผล 6 2" xfId="17469" xr:uid="{00000000-0005-0000-0000-0000C6600000}"/>
    <cellStyle name="แสดงผล 6 2 2" xfId="24908" xr:uid="{00000000-0005-0000-0000-0000C7600000}"/>
    <cellStyle name="แสดงผล 6 2 3" xfId="24909" xr:uid="{00000000-0005-0000-0000-0000C8600000}"/>
    <cellStyle name="แสดงผล 6 3" xfId="17470" xr:uid="{00000000-0005-0000-0000-0000C9600000}"/>
    <cellStyle name="แสดงผล 6 3 2" xfId="24910" xr:uid="{00000000-0005-0000-0000-0000CA600000}"/>
    <cellStyle name="แสดงผล 6 3 3" xfId="24911" xr:uid="{00000000-0005-0000-0000-0000CB600000}"/>
    <cellStyle name="แสดงผล 6 4" xfId="17471" xr:uid="{00000000-0005-0000-0000-0000CC600000}"/>
    <cellStyle name="แสดงผล 6 5" xfId="17472" xr:uid="{00000000-0005-0000-0000-0000CD600000}"/>
    <cellStyle name="แสดงผล 6 6" xfId="24912" xr:uid="{00000000-0005-0000-0000-0000CE600000}"/>
    <cellStyle name="แสดงผล 7" xfId="17473" xr:uid="{00000000-0005-0000-0000-0000CF600000}"/>
    <cellStyle name="แสดงผล 7 2" xfId="17474" xr:uid="{00000000-0005-0000-0000-0000D0600000}"/>
    <cellStyle name="แสดงผล 7 2 2" xfId="24913" xr:uid="{00000000-0005-0000-0000-0000D1600000}"/>
    <cellStyle name="แสดงผล 7 2 3" xfId="24914" xr:uid="{00000000-0005-0000-0000-0000D2600000}"/>
    <cellStyle name="แสดงผล 7 3" xfId="17475" xr:uid="{00000000-0005-0000-0000-0000D3600000}"/>
    <cellStyle name="แสดงผล 7 3 2" xfId="24915" xr:uid="{00000000-0005-0000-0000-0000D4600000}"/>
    <cellStyle name="แสดงผล 7 3 3" xfId="24916" xr:uid="{00000000-0005-0000-0000-0000D5600000}"/>
    <cellStyle name="แสดงผล 7 4" xfId="17476" xr:uid="{00000000-0005-0000-0000-0000D6600000}"/>
    <cellStyle name="แสดงผล 7 5" xfId="17477" xr:uid="{00000000-0005-0000-0000-0000D7600000}"/>
    <cellStyle name="แสดงผล 7 6" xfId="24917" xr:uid="{00000000-0005-0000-0000-0000D8600000}"/>
    <cellStyle name="แสดงผล 8" xfId="17478" xr:uid="{00000000-0005-0000-0000-0000D9600000}"/>
    <cellStyle name="แสดงผล 8 2" xfId="17479" xr:uid="{00000000-0005-0000-0000-0000DA600000}"/>
    <cellStyle name="แสดงผล 8 2 2" xfId="24918" xr:uid="{00000000-0005-0000-0000-0000DB600000}"/>
    <cellStyle name="แสดงผล 8 2 3" xfId="24919" xr:uid="{00000000-0005-0000-0000-0000DC600000}"/>
    <cellStyle name="แสดงผล 8 3" xfId="17480" xr:uid="{00000000-0005-0000-0000-0000DD600000}"/>
    <cellStyle name="แสดงผล 8 3 2" xfId="24920" xr:uid="{00000000-0005-0000-0000-0000DE600000}"/>
    <cellStyle name="แสดงผล 8 3 3" xfId="24921" xr:uid="{00000000-0005-0000-0000-0000DF600000}"/>
    <cellStyle name="แสดงผล 8 4" xfId="17481" xr:uid="{00000000-0005-0000-0000-0000E0600000}"/>
    <cellStyle name="แสดงผล 8 5" xfId="17482" xr:uid="{00000000-0005-0000-0000-0000E1600000}"/>
    <cellStyle name="แสดงผล 8 6" xfId="24922" xr:uid="{00000000-0005-0000-0000-0000E2600000}"/>
    <cellStyle name="แสดงผล 9" xfId="17483" xr:uid="{00000000-0005-0000-0000-0000E3600000}"/>
    <cellStyle name="แสดงผล 9 2" xfId="17484" xr:uid="{00000000-0005-0000-0000-0000E4600000}"/>
    <cellStyle name="แสดงผล 9 2 2" xfId="24923" xr:uid="{00000000-0005-0000-0000-0000E5600000}"/>
    <cellStyle name="แสดงผล 9 2 3" xfId="24924" xr:uid="{00000000-0005-0000-0000-0000E6600000}"/>
    <cellStyle name="แสดงผล 9 3" xfId="17485" xr:uid="{00000000-0005-0000-0000-0000E7600000}"/>
    <cellStyle name="แสดงผล 9 3 2" xfId="24925" xr:uid="{00000000-0005-0000-0000-0000E8600000}"/>
    <cellStyle name="แสดงผล 9 3 3" xfId="24926" xr:uid="{00000000-0005-0000-0000-0000E9600000}"/>
    <cellStyle name="แสดงผล 9 4" xfId="17486" xr:uid="{00000000-0005-0000-0000-0000EA600000}"/>
    <cellStyle name="แสดงผล 9 5" xfId="17487" xr:uid="{00000000-0005-0000-0000-0000EB600000}"/>
    <cellStyle name="แสดงผล 9 6" xfId="24927" xr:uid="{00000000-0005-0000-0000-0000EC600000}"/>
    <cellStyle name="แสดงผล_4. เนตรณรงค์ แมนชั่น" xfId="24928" xr:uid="{00000000-0005-0000-0000-0000ED600000}"/>
    <cellStyle name="หมายเหตุ" xfId="2081" xr:uid="{00000000-0005-0000-0000-0000EE600000}"/>
    <cellStyle name="หมายเหตุ 1" xfId="24929" xr:uid="{00000000-0005-0000-0000-0000EF600000}"/>
    <cellStyle name="หมายเหตุ 1 2" xfId="24930" xr:uid="{00000000-0005-0000-0000-0000F0600000}"/>
    <cellStyle name="หมายเหตุ 10" xfId="17488" xr:uid="{00000000-0005-0000-0000-0000F1600000}"/>
    <cellStyle name="หมายเหตุ 10 2" xfId="17489" xr:uid="{00000000-0005-0000-0000-0000F2600000}"/>
    <cellStyle name="หมายเหตุ 10 2 2" xfId="24931" xr:uid="{00000000-0005-0000-0000-0000F3600000}"/>
    <cellStyle name="หมายเหตุ 10 2 3" xfId="24932" xr:uid="{00000000-0005-0000-0000-0000F4600000}"/>
    <cellStyle name="หมายเหตุ 10 3" xfId="17490" xr:uid="{00000000-0005-0000-0000-0000F5600000}"/>
    <cellStyle name="หมายเหตุ 10 3 2" xfId="24933" xr:uid="{00000000-0005-0000-0000-0000F6600000}"/>
    <cellStyle name="หมายเหตุ 10 3 3" xfId="24934" xr:uid="{00000000-0005-0000-0000-0000F7600000}"/>
    <cellStyle name="หมายเหตุ 10 4" xfId="17491" xr:uid="{00000000-0005-0000-0000-0000F8600000}"/>
    <cellStyle name="หมายเหตุ 10 5" xfId="17492" xr:uid="{00000000-0005-0000-0000-0000F9600000}"/>
    <cellStyle name="หมายเหตุ 10 6" xfId="24935" xr:uid="{00000000-0005-0000-0000-0000FA600000}"/>
    <cellStyle name="หมายเหตุ 11" xfId="17493" xr:uid="{00000000-0005-0000-0000-0000FB600000}"/>
    <cellStyle name="หมายเหตุ 11 2" xfId="17494" xr:uid="{00000000-0005-0000-0000-0000FC600000}"/>
    <cellStyle name="หมายเหตุ 11 2 2" xfId="24936" xr:uid="{00000000-0005-0000-0000-0000FD600000}"/>
    <cellStyle name="หมายเหตุ 11 2 3" xfId="24937" xr:uid="{00000000-0005-0000-0000-0000FE600000}"/>
    <cellStyle name="หมายเหตุ 11 3" xfId="17495" xr:uid="{00000000-0005-0000-0000-0000FF600000}"/>
    <cellStyle name="หมายเหตุ 11 4" xfId="17496" xr:uid="{00000000-0005-0000-0000-000000610000}"/>
    <cellStyle name="หมายเหตุ 11 5" xfId="17497" xr:uid="{00000000-0005-0000-0000-000001610000}"/>
    <cellStyle name="หมายเหตุ 12" xfId="17498" xr:uid="{00000000-0005-0000-0000-000002610000}"/>
    <cellStyle name="หมายเหตุ 12 2" xfId="24938" xr:uid="{00000000-0005-0000-0000-000003610000}"/>
    <cellStyle name="หมายเหตุ 12 3" xfId="24939" xr:uid="{00000000-0005-0000-0000-000004610000}"/>
    <cellStyle name="หมายเหตุ 13" xfId="17499" xr:uid="{00000000-0005-0000-0000-000005610000}"/>
    <cellStyle name="หมายเหตุ 13 2" xfId="24940" xr:uid="{00000000-0005-0000-0000-000006610000}"/>
    <cellStyle name="หมายเหตุ 13 3" xfId="24941" xr:uid="{00000000-0005-0000-0000-000007610000}"/>
    <cellStyle name="หมายเหตุ 14" xfId="17500" xr:uid="{00000000-0005-0000-0000-000008610000}"/>
    <cellStyle name="หมายเหตุ 15" xfId="17501" xr:uid="{00000000-0005-0000-0000-000009610000}"/>
    <cellStyle name="หมายเหตุ 16" xfId="24942" xr:uid="{00000000-0005-0000-0000-00000A610000}"/>
    <cellStyle name="หมายเหตุ 2" xfId="2082" xr:uid="{00000000-0005-0000-0000-00000B610000}"/>
    <cellStyle name="หมายเหตุ 2 10" xfId="17502" xr:uid="{00000000-0005-0000-0000-00000C610000}"/>
    <cellStyle name="หมายเหตุ 2 10 2" xfId="24943" xr:uid="{00000000-0005-0000-0000-00000D610000}"/>
    <cellStyle name="หมายเหตุ 2 10 3" xfId="24944" xr:uid="{00000000-0005-0000-0000-00000E610000}"/>
    <cellStyle name="หมายเหตุ 2 11" xfId="17503" xr:uid="{00000000-0005-0000-0000-00000F610000}"/>
    <cellStyle name="หมายเหตุ 2 11 2" xfId="24945" xr:uid="{00000000-0005-0000-0000-000010610000}"/>
    <cellStyle name="หมายเหตุ 2 11 3" xfId="24946" xr:uid="{00000000-0005-0000-0000-000011610000}"/>
    <cellStyle name="หมายเหตุ 2 12" xfId="17504" xr:uid="{00000000-0005-0000-0000-000012610000}"/>
    <cellStyle name="หมายเหตุ 2 13" xfId="17505" xr:uid="{00000000-0005-0000-0000-000013610000}"/>
    <cellStyle name="หมายเหตุ 2 14" xfId="24947" xr:uid="{00000000-0005-0000-0000-000014610000}"/>
    <cellStyle name="หมายเหตุ 2 2" xfId="10671" xr:uid="{00000000-0005-0000-0000-000015610000}"/>
    <cellStyle name="หมายเหตุ 2 2 10" xfId="17506" xr:uid="{00000000-0005-0000-0000-000016610000}"/>
    <cellStyle name="หมายเหตุ 2 2 11" xfId="17507" xr:uid="{00000000-0005-0000-0000-000017610000}"/>
    <cellStyle name="หมายเหตุ 2 2 12" xfId="24948" xr:uid="{00000000-0005-0000-0000-000018610000}"/>
    <cellStyle name="หมายเหตุ 2 2 2" xfId="17508" xr:uid="{00000000-0005-0000-0000-000019610000}"/>
    <cellStyle name="หมายเหตุ 2 2 2 2" xfId="17509" xr:uid="{00000000-0005-0000-0000-00001A610000}"/>
    <cellStyle name="หมายเหตุ 2 2 2 3" xfId="17510" xr:uid="{00000000-0005-0000-0000-00001B610000}"/>
    <cellStyle name="หมายเหตุ 2 2 2 4" xfId="17511" xr:uid="{00000000-0005-0000-0000-00001C610000}"/>
    <cellStyle name="หมายเหตุ 2 2 2 5" xfId="17512" xr:uid="{00000000-0005-0000-0000-00001D610000}"/>
    <cellStyle name="หมายเหตุ 2 2 3" xfId="17513" xr:uid="{00000000-0005-0000-0000-00001E610000}"/>
    <cellStyle name="หมายเหตุ 2 2 3 2" xfId="24949" xr:uid="{00000000-0005-0000-0000-00001F610000}"/>
    <cellStyle name="หมายเหตุ 2 2 3 3" xfId="24950" xr:uid="{00000000-0005-0000-0000-000020610000}"/>
    <cellStyle name="หมายเหตุ 2 2 3 4" xfId="24951" xr:uid="{00000000-0005-0000-0000-000021610000}"/>
    <cellStyle name="หมายเหตุ 2 2 4" xfId="17514" xr:uid="{00000000-0005-0000-0000-000022610000}"/>
    <cellStyle name="หมายเหตุ 2 2 4 2" xfId="24952" xr:uid="{00000000-0005-0000-0000-000023610000}"/>
    <cellStyle name="หมายเหตุ 2 2 4 3" xfId="24953" xr:uid="{00000000-0005-0000-0000-000024610000}"/>
    <cellStyle name="หมายเหตุ 2 2 4 4" xfId="24954" xr:uid="{00000000-0005-0000-0000-000025610000}"/>
    <cellStyle name="หมายเหตุ 2 2 5" xfId="17515" xr:uid="{00000000-0005-0000-0000-000026610000}"/>
    <cellStyle name="หมายเหตุ 2 2 5 2" xfId="24955" xr:uid="{00000000-0005-0000-0000-000027610000}"/>
    <cellStyle name="หมายเหตุ 2 2 5 3" xfId="24956" xr:uid="{00000000-0005-0000-0000-000028610000}"/>
    <cellStyle name="หมายเหตุ 2 2 5 4" xfId="24957" xr:uid="{00000000-0005-0000-0000-000029610000}"/>
    <cellStyle name="หมายเหตุ 2 2 6" xfId="17516" xr:uid="{00000000-0005-0000-0000-00002A610000}"/>
    <cellStyle name="หมายเหตุ 2 2 6 2" xfId="24958" xr:uid="{00000000-0005-0000-0000-00002B610000}"/>
    <cellStyle name="หมายเหตุ 2 2 6 3" xfId="24959" xr:uid="{00000000-0005-0000-0000-00002C610000}"/>
    <cellStyle name="หมายเหตุ 2 2 6 4" xfId="24960" xr:uid="{00000000-0005-0000-0000-00002D610000}"/>
    <cellStyle name="หมายเหตุ 2 2 7" xfId="17517" xr:uid="{00000000-0005-0000-0000-00002E610000}"/>
    <cellStyle name="หมายเหตุ 2 2 7 2" xfId="24961" xr:uid="{00000000-0005-0000-0000-00002F610000}"/>
    <cellStyle name="หมายเหตุ 2 2 7 3" xfId="24962" xr:uid="{00000000-0005-0000-0000-000030610000}"/>
    <cellStyle name="หมายเหตุ 2 2 7 4" xfId="24963" xr:uid="{00000000-0005-0000-0000-000031610000}"/>
    <cellStyle name="หมายเหตุ 2 2 8" xfId="17518" xr:uid="{00000000-0005-0000-0000-000032610000}"/>
    <cellStyle name="หมายเหตุ 2 2 8 2" xfId="24964" xr:uid="{00000000-0005-0000-0000-000033610000}"/>
    <cellStyle name="หมายเหตุ 2 2 8 3" xfId="24965" xr:uid="{00000000-0005-0000-0000-000034610000}"/>
    <cellStyle name="หมายเหตุ 2 2 9" xfId="17519" xr:uid="{00000000-0005-0000-0000-000035610000}"/>
    <cellStyle name="หมายเหตุ 2 2 9 2" xfId="24966" xr:uid="{00000000-0005-0000-0000-000036610000}"/>
    <cellStyle name="หมายเหตุ 2 2 9 3" xfId="24967" xr:uid="{00000000-0005-0000-0000-000037610000}"/>
    <cellStyle name="หมายเหตุ 2 3" xfId="10672" xr:uid="{00000000-0005-0000-0000-000038610000}"/>
    <cellStyle name="หมายเหตุ 2 3 10" xfId="17520" xr:uid="{00000000-0005-0000-0000-000039610000}"/>
    <cellStyle name="หมายเหตุ 2 3 11" xfId="17521" xr:uid="{00000000-0005-0000-0000-00003A610000}"/>
    <cellStyle name="หมายเหตุ 2 3 12" xfId="24968" xr:uid="{00000000-0005-0000-0000-00003B610000}"/>
    <cellStyle name="หมายเหตุ 2 3 2" xfId="17522" xr:uid="{00000000-0005-0000-0000-00003C610000}"/>
    <cellStyle name="หมายเหตุ 2 3 2 2" xfId="17523" xr:uid="{00000000-0005-0000-0000-00003D610000}"/>
    <cellStyle name="หมายเหตุ 2 3 2 3" xfId="17524" xr:uid="{00000000-0005-0000-0000-00003E610000}"/>
    <cellStyle name="หมายเหตุ 2 3 2 4" xfId="17525" xr:uid="{00000000-0005-0000-0000-00003F610000}"/>
    <cellStyle name="หมายเหตุ 2 3 2 5" xfId="17526" xr:uid="{00000000-0005-0000-0000-000040610000}"/>
    <cellStyle name="หมายเหตุ 2 3 3" xfId="17527" xr:uid="{00000000-0005-0000-0000-000041610000}"/>
    <cellStyle name="หมายเหตุ 2 3 3 2" xfId="24969" xr:uid="{00000000-0005-0000-0000-000042610000}"/>
    <cellStyle name="หมายเหตุ 2 3 3 3" xfId="24970" xr:uid="{00000000-0005-0000-0000-000043610000}"/>
    <cellStyle name="หมายเหตุ 2 3 3 4" xfId="24971" xr:uid="{00000000-0005-0000-0000-000044610000}"/>
    <cellStyle name="หมายเหตุ 2 3 4" xfId="17528" xr:uid="{00000000-0005-0000-0000-000045610000}"/>
    <cellStyle name="หมายเหตุ 2 3 4 2" xfId="24972" xr:uid="{00000000-0005-0000-0000-000046610000}"/>
    <cellStyle name="หมายเหตุ 2 3 4 3" xfId="24973" xr:uid="{00000000-0005-0000-0000-000047610000}"/>
    <cellStyle name="หมายเหตุ 2 3 4 4" xfId="24974" xr:uid="{00000000-0005-0000-0000-000048610000}"/>
    <cellStyle name="หมายเหตุ 2 3 5" xfId="17529" xr:uid="{00000000-0005-0000-0000-000049610000}"/>
    <cellStyle name="หมายเหตุ 2 3 5 2" xfId="24975" xr:uid="{00000000-0005-0000-0000-00004A610000}"/>
    <cellStyle name="หมายเหตุ 2 3 5 3" xfId="24976" xr:uid="{00000000-0005-0000-0000-00004B610000}"/>
    <cellStyle name="หมายเหตุ 2 3 5 4" xfId="24977" xr:uid="{00000000-0005-0000-0000-00004C610000}"/>
    <cellStyle name="หมายเหตุ 2 3 6" xfId="17530" xr:uid="{00000000-0005-0000-0000-00004D610000}"/>
    <cellStyle name="หมายเหตุ 2 3 6 2" xfId="24978" xr:uid="{00000000-0005-0000-0000-00004E610000}"/>
    <cellStyle name="หมายเหตุ 2 3 6 3" xfId="24979" xr:uid="{00000000-0005-0000-0000-00004F610000}"/>
    <cellStyle name="หมายเหตุ 2 3 6 4" xfId="24980" xr:uid="{00000000-0005-0000-0000-000050610000}"/>
    <cellStyle name="หมายเหตุ 2 3 7" xfId="17531" xr:uid="{00000000-0005-0000-0000-000051610000}"/>
    <cellStyle name="หมายเหตุ 2 3 7 2" xfId="24981" xr:uid="{00000000-0005-0000-0000-000052610000}"/>
    <cellStyle name="หมายเหตุ 2 3 7 3" xfId="24982" xr:uid="{00000000-0005-0000-0000-000053610000}"/>
    <cellStyle name="หมายเหตุ 2 3 7 4" xfId="24983" xr:uid="{00000000-0005-0000-0000-000054610000}"/>
    <cellStyle name="หมายเหตุ 2 3 8" xfId="17532" xr:uid="{00000000-0005-0000-0000-000055610000}"/>
    <cellStyle name="หมายเหตุ 2 3 8 2" xfId="24984" xr:uid="{00000000-0005-0000-0000-000056610000}"/>
    <cellStyle name="หมายเหตุ 2 3 8 3" xfId="24985" xr:uid="{00000000-0005-0000-0000-000057610000}"/>
    <cellStyle name="หมายเหตุ 2 3 9" xfId="17533" xr:uid="{00000000-0005-0000-0000-000058610000}"/>
    <cellStyle name="หมายเหตุ 2 3 9 2" xfId="24986" xr:uid="{00000000-0005-0000-0000-000059610000}"/>
    <cellStyle name="หมายเหตุ 2 3 9 3" xfId="24987" xr:uid="{00000000-0005-0000-0000-00005A610000}"/>
    <cellStyle name="หมายเหตุ 2 4" xfId="10673" xr:uid="{00000000-0005-0000-0000-00005B610000}"/>
    <cellStyle name="หมายเหตุ 2 4 2" xfId="17534" xr:uid="{00000000-0005-0000-0000-00005C610000}"/>
    <cellStyle name="หมายเหตุ 2 4 2 2" xfId="24988" xr:uid="{00000000-0005-0000-0000-00005D610000}"/>
    <cellStyle name="หมายเหตุ 2 4 2 3" xfId="24989" xr:uid="{00000000-0005-0000-0000-00005E610000}"/>
    <cellStyle name="หมายเหตุ 2 4 3" xfId="17535" xr:uid="{00000000-0005-0000-0000-00005F610000}"/>
    <cellStyle name="หมายเหตุ 2 4 3 2" xfId="24990" xr:uid="{00000000-0005-0000-0000-000060610000}"/>
    <cellStyle name="หมายเหตุ 2 4 3 3" xfId="24991" xr:uid="{00000000-0005-0000-0000-000061610000}"/>
    <cellStyle name="หมายเหตุ 2 4 4" xfId="17536" xr:uid="{00000000-0005-0000-0000-000062610000}"/>
    <cellStyle name="หมายเหตุ 2 4 5" xfId="17537" xr:uid="{00000000-0005-0000-0000-000063610000}"/>
    <cellStyle name="หมายเหตุ 2 4 6" xfId="24992" xr:uid="{00000000-0005-0000-0000-000064610000}"/>
    <cellStyle name="หมายเหตุ 2 5" xfId="10674" xr:uid="{00000000-0005-0000-0000-000065610000}"/>
    <cellStyle name="หมายเหตุ 2 5 2" xfId="17538" xr:uid="{00000000-0005-0000-0000-000066610000}"/>
    <cellStyle name="หมายเหตุ 2 5 2 2" xfId="24993" xr:uid="{00000000-0005-0000-0000-000067610000}"/>
    <cellStyle name="หมายเหตุ 2 5 2 3" xfId="24994" xr:uid="{00000000-0005-0000-0000-000068610000}"/>
    <cellStyle name="หมายเหตุ 2 5 3" xfId="17539" xr:uid="{00000000-0005-0000-0000-000069610000}"/>
    <cellStyle name="หมายเหตุ 2 5 3 2" xfId="24995" xr:uid="{00000000-0005-0000-0000-00006A610000}"/>
    <cellStyle name="หมายเหตุ 2 5 3 3" xfId="24996" xr:uid="{00000000-0005-0000-0000-00006B610000}"/>
    <cellStyle name="หมายเหตุ 2 5 4" xfId="17540" xr:uid="{00000000-0005-0000-0000-00006C610000}"/>
    <cellStyle name="หมายเหตุ 2 5 5" xfId="17541" xr:uid="{00000000-0005-0000-0000-00006D610000}"/>
    <cellStyle name="หมายเหตุ 2 5 6" xfId="24997" xr:uid="{00000000-0005-0000-0000-00006E610000}"/>
    <cellStyle name="หมายเหตุ 2 6" xfId="17542" xr:uid="{00000000-0005-0000-0000-00006F610000}"/>
    <cellStyle name="หมายเหตุ 2 6 2" xfId="17543" xr:uid="{00000000-0005-0000-0000-000070610000}"/>
    <cellStyle name="หมายเหตุ 2 6 3" xfId="17544" xr:uid="{00000000-0005-0000-0000-000071610000}"/>
    <cellStyle name="หมายเหตุ 2 6 4" xfId="17545" xr:uid="{00000000-0005-0000-0000-000072610000}"/>
    <cellStyle name="หมายเหตุ 2 6 5" xfId="17546" xr:uid="{00000000-0005-0000-0000-000073610000}"/>
    <cellStyle name="หมายเหตุ 2 7" xfId="17547" xr:uid="{00000000-0005-0000-0000-000074610000}"/>
    <cellStyle name="หมายเหตุ 2 7 2" xfId="24998" xr:uid="{00000000-0005-0000-0000-000075610000}"/>
    <cellStyle name="หมายเหตุ 2 7 3" xfId="24999" xr:uid="{00000000-0005-0000-0000-000076610000}"/>
    <cellStyle name="หมายเหตุ 2 7 4" xfId="25000" xr:uid="{00000000-0005-0000-0000-000077610000}"/>
    <cellStyle name="หมายเหตุ 2 8" xfId="17548" xr:uid="{00000000-0005-0000-0000-000078610000}"/>
    <cellStyle name="หมายเหตุ 2 8 2" xfId="25001" xr:uid="{00000000-0005-0000-0000-000079610000}"/>
    <cellStyle name="หมายเหตุ 2 8 3" xfId="25002" xr:uid="{00000000-0005-0000-0000-00007A610000}"/>
    <cellStyle name="หมายเหตุ 2 8 4" xfId="25003" xr:uid="{00000000-0005-0000-0000-00007B610000}"/>
    <cellStyle name="หมายเหตุ 2 9" xfId="17549" xr:uid="{00000000-0005-0000-0000-00007C610000}"/>
    <cellStyle name="หมายเหตุ 2 9 2" xfId="25004" xr:uid="{00000000-0005-0000-0000-00007D610000}"/>
    <cellStyle name="หมายเหตุ 2 9 3" xfId="25005" xr:uid="{00000000-0005-0000-0000-00007E610000}"/>
    <cellStyle name="หมายเหตุ 2 9 4" xfId="25006" xr:uid="{00000000-0005-0000-0000-00007F610000}"/>
    <cellStyle name="หมายเหตุ 3" xfId="10675" xr:uid="{00000000-0005-0000-0000-000080610000}"/>
    <cellStyle name="หมายเหตุ 3 10" xfId="17550" xr:uid="{00000000-0005-0000-0000-000081610000}"/>
    <cellStyle name="หมายเหตุ 3 11" xfId="17551" xr:uid="{00000000-0005-0000-0000-000082610000}"/>
    <cellStyle name="หมายเหตุ 3 12" xfId="25007" xr:uid="{00000000-0005-0000-0000-000083610000}"/>
    <cellStyle name="หมายเหตุ 3 2" xfId="17552" xr:uid="{00000000-0005-0000-0000-000084610000}"/>
    <cellStyle name="หมายเหตุ 3 2 2" xfId="17553" xr:uid="{00000000-0005-0000-0000-000085610000}"/>
    <cellStyle name="หมายเหตุ 3 2 3" xfId="17554" xr:uid="{00000000-0005-0000-0000-000086610000}"/>
    <cellStyle name="หมายเหตุ 3 2 4" xfId="17555" xr:uid="{00000000-0005-0000-0000-000087610000}"/>
    <cellStyle name="หมายเหตุ 3 2 5" xfId="17556" xr:uid="{00000000-0005-0000-0000-000088610000}"/>
    <cellStyle name="หมายเหตุ 3 3" xfId="17557" xr:uid="{00000000-0005-0000-0000-000089610000}"/>
    <cellStyle name="หมายเหตุ 3 3 2" xfId="25008" xr:uid="{00000000-0005-0000-0000-00008A610000}"/>
    <cellStyle name="หมายเหตุ 3 3 3" xfId="25009" xr:uid="{00000000-0005-0000-0000-00008B610000}"/>
    <cellStyle name="หมายเหตุ 3 3 4" xfId="25010" xr:uid="{00000000-0005-0000-0000-00008C610000}"/>
    <cellStyle name="หมายเหตุ 3 4" xfId="17558" xr:uid="{00000000-0005-0000-0000-00008D610000}"/>
    <cellStyle name="หมายเหตุ 3 4 2" xfId="25011" xr:uid="{00000000-0005-0000-0000-00008E610000}"/>
    <cellStyle name="หมายเหตุ 3 4 3" xfId="25012" xr:uid="{00000000-0005-0000-0000-00008F610000}"/>
    <cellStyle name="หมายเหตุ 3 4 4" xfId="25013" xr:uid="{00000000-0005-0000-0000-000090610000}"/>
    <cellStyle name="หมายเหตุ 3 5" xfId="17559" xr:uid="{00000000-0005-0000-0000-000091610000}"/>
    <cellStyle name="หมายเหตุ 3 5 2" xfId="25014" xr:uid="{00000000-0005-0000-0000-000092610000}"/>
    <cellStyle name="หมายเหตุ 3 5 3" xfId="25015" xr:uid="{00000000-0005-0000-0000-000093610000}"/>
    <cellStyle name="หมายเหตุ 3 5 4" xfId="25016" xr:uid="{00000000-0005-0000-0000-000094610000}"/>
    <cellStyle name="หมายเหตุ 3 6" xfId="17560" xr:uid="{00000000-0005-0000-0000-000095610000}"/>
    <cellStyle name="หมายเหตุ 3 6 2" xfId="25017" xr:uid="{00000000-0005-0000-0000-000096610000}"/>
    <cellStyle name="หมายเหตุ 3 6 3" xfId="25018" xr:uid="{00000000-0005-0000-0000-000097610000}"/>
    <cellStyle name="หมายเหตุ 3 6 4" xfId="25019" xr:uid="{00000000-0005-0000-0000-000098610000}"/>
    <cellStyle name="หมายเหตุ 3 7" xfId="17561" xr:uid="{00000000-0005-0000-0000-000099610000}"/>
    <cellStyle name="หมายเหตุ 3 7 2" xfId="25020" xr:uid="{00000000-0005-0000-0000-00009A610000}"/>
    <cellStyle name="หมายเหตุ 3 7 3" xfId="25021" xr:uid="{00000000-0005-0000-0000-00009B610000}"/>
    <cellStyle name="หมายเหตุ 3 7 4" xfId="25022" xr:uid="{00000000-0005-0000-0000-00009C610000}"/>
    <cellStyle name="หมายเหตุ 3 8" xfId="17562" xr:uid="{00000000-0005-0000-0000-00009D610000}"/>
    <cellStyle name="หมายเหตุ 3 8 2" xfId="25023" xr:uid="{00000000-0005-0000-0000-00009E610000}"/>
    <cellStyle name="หมายเหตุ 3 8 3" xfId="25024" xr:uid="{00000000-0005-0000-0000-00009F610000}"/>
    <cellStyle name="หมายเหตุ 3 9" xfId="17563" xr:uid="{00000000-0005-0000-0000-0000A0610000}"/>
    <cellStyle name="หมายเหตุ 3 9 2" xfId="25025" xr:uid="{00000000-0005-0000-0000-0000A1610000}"/>
    <cellStyle name="หมายเหตุ 3 9 3" xfId="25026" xr:uid="{00000000-0005-0000-0000-0000A2610000}"/>
    <cellStyle name="หมายเหตุ 4" xfId="10676" xr:uid="{00000000-0005-0000-0000-0000A3610000}"/>
    <cellStyle name="หมายเหตุ 4 10" xfId="17564" xr:uid="{00000000-0005-0000-0000-0000A4610000}"/>
    <cellStyle name="หมายเหตุ 4 11" xfId="17565" xr:uid="{00000000-0005-0000-0000-0000A5610000}"/>
    <cellStyle name="หมายเหตุ 4 12" xfId="25027" xr:uid="{00000000-0005-0000-0000-0000A6610000}"/>
    <cellStyle name="หมายเหตุ 4 2" xfId="17566" xr:uid="{00000000-0005-0000-0000-0000A7610000}"/>
    <cellStyle name="หมายเหตุ 4 2 2" xfId="17567" xr:uid="{00000000-0005-0000-0000-0000A8610000}"/>
    <cellStyle name="หมายเหตุ 4 2 3" xfId="17568" xr:uid="{00000000-0005-0000-0000-0000A9610000}"/>
    <cellStyle name="หมายเหตุ 4 2 4" xfId="17569" xr:uid="{00000000-0005-0000-0000-0000AA610000}"/>
    <cellStyle name="หมายเหตุ 4 2 5" xfId="17570" xr:uid="{00000000-0005-0000-0000-0000AB610000}"/>
    <cellStyle name="หมายเหตุ 4 3" xfId="17571" xr:uid="{00000000-0005-0000-0000-0000AC610000}"/>
    <cellStyle name="หมายเหตุ 4 3 2" xfId="25028" xr:uid="{00000000-0005-0000-0000-0000AD610000}"/>
    <cellStyle name="หมายเหตุ 4 3 3" xfId="25029" xr:uid="{00000000-0005-0000-0000-0000AE610000}"/>
    <cellStyle name="หมายเหตุ 4 3 4" xfId="25030" xr:uid="{00000000-0005-0000-0000-0000AF610000}"/>
    <cellStyle name="หมายเหตุ 4 4" xfId="17572" xr:uid="{00000000-0005-0000-0000-0000B0610000}"/>
    <cellStyle name="หมายเหตุ 4 4 2" xfId="25031" xr:uid="{00000000-0005-0000-0000-0000B1610000}"/>
    <cellStyle name="หมายเหตุ 4 4 3" xfId="25032" xr:uid="{00000000-0005-0000-0000-0000B2610000}"/>
    <cellStyle name="หมายเหตุ 4 4 4" xfId="25033" xr:uid="{00000000-0005-0000-0000-0000B3610000}"/>
    <cellStyle name="หมายเหตุ 4 5" xfId="17573" xr:uid="{00000000-0005-0000-0000-0000B4610000}"/>
    <cellStyle name="หมายเหตุ 4 5 2" xfId="25034" xr:uid="{00000000-0005-0000-0000-0000B5610000}"/>
    <cellStyle name="หมายเหตุ 4 5 3" xfId="25035" xr:uid="{00000000-0005-0000-0000-0000B6610000}"/>
    <cellStyle name="หมายเหตุ 4 5 4" xfId="25036" xr:uid="{00000000-0005-0000-0000-0000B7610000}"/>
    <cellStyle name="หมายเหตุ 4 6" xfId="17574" xr:uid="{00000000-0005-0000-0000-0000B8610000}"/>
    <cellStyle name="หมายเหตุ 4 6 2" xfId="25037" xr:uid="{00000000-0005-0000-0000-0000B9610000}"/>
    <cellStyle name="หมายเหตุ 4 6 3" xfId="25038" xr:uid="{00000000-0005-0000-0000-0000BA610000}"/>
    <cellStyle name="หมายเหตุ 4 6 4" xfId="25039" xr:uid="{00000000-0005-0000-0000-0000BB610000}"/>
    <cellStyle name="หมายเหตุ 4 7" xfId="17575" xr:uid="{00000000-0005-0000-0000-0000BC610000}"/>
    <cellStyle name="หมายเหตุ 4 7 2" xfId="25040" xr:uid="{00000000-0005-0000-0000-0000BD610000}"/>
    <cellStyle name="หมายเหตุ 4 7 3" xfId="25041" xr:uid="{00000000-0005-0000-0000-0000BE610000}"/>
    <cellStyle name="หมายเหตุ 4 7 4" xfId="25042" xr:uid="{00000000-0005-0000-0000-0000BF610000}"/>
    <cellStyle name="หมายเหตุ 4 8" xfId="17576" xr:uid="{00000000-0005-0000-0000-0000C0610000}"/>
    <cellStyle name="หมายเหตุ 4 8 2" xfId="25043" xr:uid="{00000000-0005-0000-0000-0000C1610000}"/>
    <cellStyle name="หมายเหตุ 4 8 3" xfId="25044" xr:uid="{00000000-0005-0000-0000-0000C2610000}"/>
    <cellStyle name="หมายเหตุ 4 9" xfId="17577" xr:uid="{00000000-0005-0000-0000-0000C3610000}"/>
    <cellStyle name="หมายเหตุ 4 9 2" xfId="25045" xr:uid="{00000000-0005-0000-0000-0000C4610000}"/>
    <cellStyle name="หมายเหตุ 4 9 3" xfId="25046" xr:uid="{00000000-0005-0000-0000-0000C5610000}"/>
    <cellStyle name="หมายเหตุ 5" xfId="10677" xr:uid="{00000000-0005-0000-0000-0000C6610000}"/>
    <cellStyle name="หมายเหตุ 5 2" xfId="17578" xr:uid="{00000000-0005-0000-0000-0000C7610000}"/>
    <cellStyle name="หมายเหตุ 5 2 2" xfId="25047" xr:uid="{00000000-0005-0000-0000-0000C8610000}"/>
    <cellStyle name="หมายเหตุ 5 2 3" xfId="25048" xr:uid="{00000000-0005-0000-0000-0000C9610000}"/>
    <cellStyle name="หมายเหตุ 5 3" xfId="17579" xr:uid="{00000000-0005-0000-0000-0000CA610000}"/>
    <cellStyle name="หมายเหตุ 5 3 2" xfId="25049" xr:uid="{00000000-0005-0000-0000-0000CB610000}"/>
    <cellStyle name="หมายเหตุ 5 3 3" xfId="25050" xr:uid="{00000000-0005-0000-0000-0000CC610000}"/>
    <cellStyle name="หมายเหตุ 5 4" xfId="17580" xr:uid="{00000000-0005-0000-0000-0000CD610000}"/>
    <cellStyle name="หมายเหตุ 5 5" xfId="17581" xr:uid="{00000000-0005-0000-0000-0000CE610000}"/>
    <cellStyle name="หมายเหตุ 5 6" xfId="25051" xr:uid="{00000000-0005-0000-0000-0000CF610000}"/>
    <cellStyle name="หมายเหตุ 6" xfId="17582" xr:uid="{00000000-0005-0000-0000-0000D0610000}"/>
    <cellStyle name="หมายเหตุ 6 2" xfId="17583" xr:uid="{00000000-0005-0000-0000-0000D1610000}"/>
    <cellStyle name="หมายเหตุ 6 2 2" xfId="25052" xr:uid="{00000000-0005-0000-0000-0000D2610000}"/>
    <cellStyle name="หมายเหตุ 6 2 3" xfId="25053" xr:uid="{00000000-0005-0000-0000-0000D3610000}"/>
    <cellStyle name="หมายเหตุ 6 3" xfId="17584" xr:uid="{00000000-0005-0000-0000-0000D4610000}"/>
    <cellStyle name="หมายเหตุ 6 3 2" xfId="25054" xr:uid="{00000000-0005-0000-0000-0000D5610000}"/>
    <cellStyle name="หมายเหตุ 6 3 3" xfId="25055" xr:uid="{00000000-0005-0000-0000-0000D6610000}"/>
    <cellStyle name="หมายเหตุ 6 4" xfId="17585" xr:uid="{00000000-0005-0000-0000-0000D7610000}"/>
    <cellStyle name="หมายเหตุ 6 5" xfId="17586" xr:uid="{00000000-0005-0000-0000-0000D8610000}"/>
    <cellStyle name="หมายเหตุ 6 6" xfId="25056" xr:uid="{00000000-0005-0000-0000-0000D9610000}"/>
    <cellStyle name="หมายเหตุ 7" xfId="17587" xr:uid="{00000000-0005-0000-0000-0000DA610000}"/>
    <cellStyle name="หมายเหตุ 7 2" xfId="17588" xr:uid="{00000000-0005-0000-0000-0000DB610000}"/>
    <cellStyle name="หมายเหตุ 7 2 2" xfId="25057" xr:uid="{00000000-0005-0000-0000-0000DC610000}"/>
    <cellStyle name="หมายเหตุ 7 2 3" xfId="25058" xr:uid="{00000000-0005-0000-0000-0000DD610000}"/>
    <cellStyle name="หมายเหตุ 7 3" xfId="17589" xr:uid="{00000000-0005-0000-0000-0000DE610000}"/>
    <cellStyle name="หมายเหตุ 7 3 2" xfId="25059" xr:uid="{00000000-0005-0000-0000-0000DF610000}"/>
    <cellStyle name="หมายเหตุ 7 3 3" xfId="25060" xr:uid="{00000000-0005-0000-0000-0000E0610000}"/>
    <cellStyle name="หมายเหตุ 7 4" xfId="17590" xr:uid="{00000000-0005-0000-0000-0000E1610000}"/>
    <cellStyle name="หมายเหตุ 7 5" xfId="17591" xr:uid="{00000000-0005-0000-0000-0000E2610000}"/>
    <cellStyle name="หมายเหตุ 7 6" xfId="25061" xr:uid="{00000000-0005-0000-0000-0000E3610000}"/>
    <cellStyle name="หมายเหตุ 8" xfId="17592" xr:uid="{00000000-0005-0000-0000-0000E4610000}"/>
    <cellStyle name="หมายเหตุ 8 2" xfId="17593" xr:uid="{00000000-0005-0000-0000-0000E5610000}"/>
    <cellStyle name="หมายเหตุ 8 2 2" xfId="25062" xr:uid="{00000000-0005-0000-0000-0000E6610000}"/>
    <cellStyle name="หมายเหตุ 8 2 3" xfId="25063" xr:uid="{00000000-0005-0000-0000-0000E7610000}"/>
    <cellStyle name="หมายเหตุ 8 3" xfId="17594" xr:uid="{00000000-0005-0000-0000-0000E8610000}"/>
    <cellStyle name="หมายเหตุ 8 3 2" xfId="25064" xr:uid="{00000000-0005-0000-0000-0000E9610000}"/>
    <cellStyle name="หมายเหตุ 8 3 3" xfId="25065" xr:uid="{00000000-0005-0000-0000-0000EA610000}"/>
    <cellStyle name="หมายเหตุ 8 4" xfId="17595" xr:uid="{00000000-0005-0000-0000-0000EB610000}"/>
    <cellStyle name="หมายเหตุ 8 5" xfId="17596" xr:uid="{00000000-0005-0000-0000-0000EC610000}"/>
    <cellStyle name="หมายเหตุ 8 6" xfId="25066" xr:uid="{00000000-0005-0000-0000-0000ED610000}"/>
    <cellStyle name="หมายเหตุ 9" xfId="17597" xr:uid="{00000000-0005-0000-0000-0000EE610000}"/>
    <cellStyle name="หมายเหตุ 9 2" xfId="17598" xr:uid="{00000000-0005-0000-0000-0000EF610000}"/>
    <cellStyle name="หมายเหตุ 9 2 2" xfId="25067" xr:uid="{00000000-0005-0000-0000-0000F0610000}"/>
    <cellStyle name="หมายเหตุ 9 2 3" xfId="25068" xr:uid="{00000000-0005-0000-0000-0000F1610000}"/>
    <cellStyle name="หมายเหตุ 9 3" xfId="17599" xr:uid="{00000000-0005-0000-0000-0000F2610000}"/>
    <cellStyle name="หมายเหตุ 9 3 2" xfId="25069" xr:uid="{00000000-0005-0000-0000-0000F3610000}"/>
    <cellStyle name="หมายเหตุ 9 3 3" xfId="25070" xr:uid="{00000000-0005-0000-0000-0000F4610000}"/>
    <cellStyle name="หมายเหตุ 9 4" xfId="17600" xr:uid="{00000000-0005-0000-0000-0000F5610000}"/>
    <cellStyle name="หมายเหตุ 9 5" xfId="17601" xr:uid="{00000000-0005-0000-0000-0000F6610000}"/>
    <cellStyle name="หมายเหตุ 9 6" xfId="25071" xr:uid="{00000000-0005-0000-0000-0000F7610000}"/>
    <cellStyle name="หมายเหตุ_KB510-51" xfId="25072" xr:uid="{00000000-0005-0000-0000-0000F8610000}"/>
    <cellStyle name="หัวเรื่อง 1" xfId="2083" xr:uid="{00000000-0005-0000-0000-0000F9610000}"/>
    <cellStyle name="หัวเรื่อง 1 1" xfId="25073" xr:uid="{00000000-0005-0000-0000-0000FA610000}"/>
    <cellStyle name="หัวเรื่อง 1 2" xfId="2084" xr:uid="{00000000-0005-0000-0000-0000FB610000}"/>
    <cellStyle name="หัวเรื่อง 1 2 2" xfId="25074" xr:uid="{00000000-0005-0000-0000-0000FC610000}"/>
    <cellStyle name="หัวเรื่อง 1 2 3" xfId="25075" xr:uid="{00000000-0005-0000-0000-0000FD610000}"/>
    <cellStyle name="หัวเรื่อง 1 2 4" xfId="25076" xr:uid="{00000000-0005-0000-0000-0000FE610000}"/>
    <cellStyle name="หัวเรื่อง 1 3" xfId="17602" xr:uid="{00000000-0005-0000-0000-0000FF610000}"/>
    <cellStyle name="หัวเรื่อง 1 4" xfId="17603" xr:uid="{00000000-0005-0000-0000-000000620000}"/>
    <cellStyle name="หัวเรื่อง 1 5" xfId="17604" xr:uid="{00000000-0005-0000-0000-000001620000}"/>
    <cellStyle name="หัวเรื่อง 1_4. เนตรณรงค์ แมนชั่น" xfId="25077" xr:uid="{00000000-0005-0000-0000-000002620000}"/>
    <cellStyle name="หัวเรื่อง 2" xfId="2085" xr:uid="{00000000-0005-0000-0000-000003620000}"/>
    <cellStyle name="หัวเรื่อง 2 1" xfId="25078" xr:uid="{00000000-0005-0000-0000-000004620000}"/>
    <cellStyle name="หัวเรื่อง 2 2" xfId="2086" xr:uid="{00000000-0005-0000-0000-000005620000}"/>
    <cellStyle name="หัวเรื่อง 2 2 2" xfId="25079" xr:uid="{00000000-0005-0000-0000-000006620000}"/>
    <cellStyle name="หัวเรื่อง 2 2 3" xfId="25080" xr:uid="{00000000-0005-0000-0000-000007620000}"/>
    <cellStyle name="หัวเรื่อง 2 2 4" xfId="25081" xr:uid="{00000000-0005-0000-0000-000008620000}"/>
    <cellStyle name="หัวเรื่อง 2 3" xfId="17605" xr:uid="{00000000-0005-0000-0000-000009620000}"/>
    <cellStyle name="หัวเรื่อง 2 4" xfId="17606" xr:uid="{00000000-0005-0000-0000-00000A620000}"/>
    <cellStyle name="หัวเรื่อง 2 5" xfId="17607" xr:uid="{00000000-0005-0000-0000-00000B620000}"/>
    <cellStyle name="หัวเรื่อง 2_4. เนตรณรงค์ แมนชั่น" xfId="25082" xr:uid="{00000000-0005-0000-0000-00000C620000}"/>
    <cellStyle name="หัวเรื่อง 3" xfId="2087" xr:uid="{00000000-0005-0000-0000-00000D620000}"/>
    <cellStyle name="หัวเรื่อง 3 1" xfId="25083" xr:uid="{00000000-0005-0000-0000-00000E620000}"/>
    <cellStyle name="หัวเรื่อง 3 2" xfId="2088" xr:uid="{00000000-0005-0000-0000-00000F620000}"/>
    <cellStyle name="หัวเรื่อง 3 2 2" xfId="25084" xr:uid="{00000000-0005-0000-0000-000010620000}"/>
    <cellStyle name="หัวเรื่อง 3 2 3" xfId="25085" xr:uid="{00000000-0005-0000-0000-000011620000}"/>
    <cellStyle name="หัวเรื่อง 3 2 4" xfId="25086" xr:uid="{00000000-0005-0000-0000-000012620000}"/>
    <cellStyle name="หัวเรื่อง 3 3" xfId="17608" xr:uid="{00000000-0005-0000-0000-000013620000}"/>
    <cellStyle name="หัวเรื่อง 3 4" xfId="17609" xr:uid="{00000000-0005-0000-0000-000014620000}"/>
    <cellStyle name="หัวเรื่อง 3 5" xfId="17610" xr:uid="{00000000-0005-0000-0000-000015620000}"/>
    <cellStyle name="หัวเรื่อง 3_4. เนตรณรงค์ แมนชั่น" xfId="25087" xr:uid="{00000000-0005-0000-0000-000016620000}"/>
    <cellStyle name="หัวเรื่อง 4" xfId="2089" xr:uid="{00000000-0005-0000-0000-000017620000}"/>
    <cellStyle name="หัวเรื่อง 4 1" xfId="25088" xr:uid="{00000000-0005-0000-0000-000018620000}"/>
    <cellStyle name="หัวเรื่อง 4 2" xfId="2090" xr:uid="{00000000-0005-0000-0000-000019620000}"/>
    <cellStyle name="หัวเรื่อง 4 2 2" xfId="25089" xr:uid="{00000000-0005-0000-0000-00001A620000}"/>
    <cellStyle name="หัวเรื่อง 4 2 3" xfId="25090" xr:uid="{00000000-0005-0000-0000-00001B620000}"/>
    <cellStyle name="หัวเรื่อง 4 2 4" xfId="25091" xr:uid="{00000000-0005-0000-0000-00001C620000}"/>
    <cellStyle name="หัวเรื่อง 4 3" xfId="17611" xr:uid="{00000000-0005-0000-0000-00001D620000}"/>
    <cellStyle name="หัวเรื่อง 4 4" xfId="17612" xr:uid="{00000000-0005-0000-0000-00001E620000}"/>
    <cellStyle name="หัวเรื่อง 4 5" xfId="17613" xr:uid="{00000000-0005-0000-0000-00001F620000}"/>
    <cellStyle name="หัวเรื่อง 4_4. เนตรณรงค์ แมนชั่น" xfId="25092" xr:uid="{00000000-0005-0000-0000-000020620000}"/>
    <cellStyle name="고정소숫점" xfId="25093" xr:uid="{00000000-0005-0000-0000-000023620000}"/>
    <cellStyle name="고정출력1" xfId="25094" xr:uid="{00000000-0005-0000-0000-000024620000}"/>
    <cellStyle name="고정출력2" xfId="25095" xr:uid="{00000000-0005-0000-0000-000025620000}"/>
    <cellStyle name="날짜" xfId="25096" xr:uid="{00000000-0005-0000-0000-000026620000}"/>
    <cellStyle name="누계" xfId="25097" xr:uid="{00000000-0005-0000-0000-000027620000}"/>
    <cellStyle name="달러" xfId="25098" xr:uid="{00000000-0005-0000-0000-000028620000}"/>
    <cellStyle name="뒤에 오는 하이퍼링크" xfId="25099" xr:uid="{00000000-0005-0000-0000-000029620000}"/>
    <cellStyle name="똿떓죶Ø괻 [0.00]_PRODUCT DETAIL Q1" xfId="25100" xr:uid="{00000000-0005-0000-0000-00002A620000}"/>
    <cellStyle name="똿떓죶Ø괻_PRODUCT DETAIL Q1" xfId="25101" xr:uid="{00000000-0005-0000-0000-00002B620000}"/>
    <cellStyle name="똿뗦먛귟 [0.00]_PRODUCT DETAIL Q1" xfId="25102" xr:uid="{00000000-0005-0000-0000-00002C620000}"/>
    <cellStyle name="똿뗦먛귟_PRODUCT DETAIL Q1" xfId="25103" xr:uid="{00000000-0005-0000-0000-00002D620000}"/>
    <cellStyle name="묮뎋 [0.00]_PRODUCT DETAIL Q1" xfId="25104" xr:uid="{00000000-0005-0000-0000-00002E620000}"/>
    <cellStyle name="묮뎋_PRODUCT DETAIL Q1" xfId="25105" xr:uid="{00000000-0005-0000-0000-00002F620000}"/>
    <cellStyle name="믅됞 [0.00]_PRODUCT DETAIL Q1" xfId="25106" xr:uid="{00000000-0005-0000-0000-000030620000}"/>
    <cellStyle name="믅됞_PRODUCT DETAIL Q1" xfId="25107" xr:uid="{00000000-0005-0000-0000-000031620000}"/>
    <cellStyle name="백분율 2" xfId="25108" xr:uid="{00000000-0005-0000-0000-000032620000}"/>
    <cellStyle name="뷭?" xfId="25109" xr:uid="{00000000-0005-0000-0000-000033620000}"/>
    <cellStyle name="셈迷?XLS!check_filesche|_x0005_" xfId="25110" xr:uid="{00000000-0005-0000-0000-000034620000}"/>
    <cellStyle name="쉼표 [0] 2" xfId="25111" xr:uid="{00000000-0005-0000-0000-000035620000}"/>
    <cellStyle name="쉼표 [0]_2004년 10월" xfId="25112" xr:uid="{00000000-0005-0000-0000-000036620000}"/>
    <cellStyle name="스타일 1" xfId="25113" xr:uid="{00000000-0005-0000-0000-000037620000}"/>
    <cellStyle name="자리수" xfId="25114" xr:uid="{00000000-0005-0000-0000-000038620000}"/>
    <cellStyle name="자리수0" xfId="25115" xr:uid="{00000000-0005-0000-0000-000039620000}"/>
    <cellStyle name="콤마 [0]_ " xfId="25116" xr:uid="{00000000-0005-0000-0000-00003A620000}"/>
    <cellStyle name="콤마_ " xfId="25118" xr:uid="{00000000-0005-0000-0000-00003C620000}"/>
    <cellStyle name="콤마,_x0005__x0014_" xfId="25117" xr:uid="{00000000-0005-0000-0000-00003B620000}"/>
    <cellStyle name="팒" xfId="25119" xr:uid="{00000000-0005-0000-0000-00003D620000}"/>
    <cellStyle name="퍼센트" xfId="25120" xr:uid="{00000000-0005-0000-0000-00003E620000}"/>
    <cellStyle name="표준 2" xfId="25121" xr:uid="{00000000-0005-0000-0000-00003F620000}"/>
    <cellStyle name="표준 3" xfId="25122" xr:uid="{00000000-0005-0000-0000-000040620000}"/>
    <cellStyle name="표준 4" xfId="25123" xr:uid="{00000000-0005-0000-0000-000041620000}"/>
    <cellStyle name="표준_SCH-FORM_1" xfId="17614" xr:uid="{00000000-0005-0000-0000-000042620000}"/>
    <cellStyle name="하이퍼링크 2" xfId="25124" xr:uid="{00000000-0005-0000-0000-000043620000}"/>
    <cellStyle name="합산" xfId="25125" xr:uid="{00000000-0005-0000-0000-000044620000}"/>
    <cellStyle name="현대" xfId="25126" xr:uid="{00000000-0005-0000-0000-000045620000}"/>
    <cellStyle name="화폐기호" xfId="25127" xr:uid="{00000000-0005-0000-0000-000046620000}"/>
    <cellStyle name="화폐기호0" xfId="25128" xr:uid="{00000000-0005-0000-0000-000047620000}"/>
    <cellStyle name="一般_COLD KITCHEN" xfId="10678" xr:uid="{00000000-0005-0000-0000-000048620000}"/>
    <cellStyle name="千分位_liz-ss" xfId="17616" xr:uid="{00000000-0005-0000-0000-00004A620000}"/>
    <cellStyle name="千分位[0]_liz-ss" xfId="17615" xr:uid="{00000000-0005-0000-0000-000049620000}"/>
    <cellStyle name="常规_A45-珀丽酒店" xfId="10679" xr:uid="{00000000-0005-0000-0000-00004B620000}"/>
    <cellStyle name="未定義" xfId="17617" xr:uid="{00000000-0005-0000-0000-00004C620000}"/>
    <cellStyle name="桁区切り [0.00]_Book1" xfId="17618" xr:uid="{00000000-0005-0000-0000-00004D620000}"/>
    <cellStyle name="桁区切り_Book1" xfId="17619" xr:uid="{00000000-0005-0000-0000-00004E620000}"/>
    <cellStyle name="標準_APQP Status " xfId="25129" xr:uid="{00000000-0005-0000-0000-00004F620000}"/>
    <cellStyle name="標準1" xfId="25130" xr:uid="{00000000-0005-0000-0000-000050620000}"/>
    <cellStyle name="標準1 2" xfId="25131" xr:uid="{00000000-0005-0000-0000-000051620000}"/>
    <cellStyle name="標準1 2 2" xfId="25132" xr:uid="{00000000-0005-0000-0000-000052620000}"/>
    <cellStyle name="標準1 3" xfId="25133" xr:uid="{00000000-0005-0000-0000-000053620000}"/>
    <cellStyle name="標準1 3 2" xfId="25134" xr:uid="{00000000-0005-0000-0000-000054620000}"/>
    <cellStyle name="標準1 4" xfId="25135" xr:uid="{00000000-0005-0000-0000-000055620000}"/>
    <cellStyle name="渀urr졥0牣欀戀漀漀欀" xfId="2093" xr:uid="{00000000-0005-0000-0000-000056620000}"/>
    <cellStyle name="渀urr졥0牣欀戀漀漀欀 2" xfId="25136" xr:uid="{00000000-0005-0000-0000-000057620000}"/>
    <cellStyle name="猝鮖｢ﾍｺ｢ﾇﾒ" xfId="17620" xr:uid="{00000000-0005-0000-0000-000058620000}"/>
    <cellStyle name="_x0014_䀀䀁A_x0014_䀀䀁A_x0014_䀀䀁A_x0014_䀀䀁A_x0014_䀀䀁A_x0014_䀀䀁A_x0014_䀀䀁A_x0014_䀀䀁A_x0014_䀀䀁A_x0014_䀀䀁A_x0014_䀀䀁A_x0014_䀀䀁A_x0014_䀀䀁A_x0014_䀀䀁A_x0014_䀀䀁A_x0014_䀀䀁A_x0014_" xfId="17624" xr:uid="{00000000-0005-0000-0000-00005E620000}"/>
    <cellStyle name="_x0014_䀀䀁A_x0014_䀀䀁A_x0014_䀀䀁A_x0014_䀀䀁A_x0014_䀀䀁A_x0014_䀀䀁A_x0014_䀀䀁A_x0014_䀀䀁A_x0014_䀀䀁A_x0014_䀀䀁A_x0014_䀀䀁A_x0014_䀀䀁A_x0014_䀀䀁A_x0014_䀀䀁A䀓_x0001_䀎A_x0013__x000e_䀎A_x0013_" xfId="2095" xr:uid="{00000000-0005-0000-0000-00005F620000}"/>
    <cellStyle name="_x0014_䀀䀁A_x0014_䀀䀁A_x0014_䀀䀁A_x0014_䀀䀁A_x0014_䀀䀁A_x0014_䀀䀁A_x0014_䀀䀁A_x0014_䀀䀁A_x0014_䀀䀁A_x0014_䀀䀁A_x0014_䀀䀁A_x0014_䀀䀁A_x0014_䀀䀁A_x0014_䀀䀁A䀓_x0001_䀎A_x0013__x000e_䀎A_x0013_ 2" xfId="17625" xr:uid="{00000000-0005-0000-0000-000060620000}"/>
    <cellStyle name="_x0014_䀀䀁A_x0014_䀀䀁A_x0014_䀀䀁A_x0014_䀀䀁A_x0014_䀀䀁A_x0014_䀀䀁A_x0014_䀀䀁A_x0014_䀀䀁A_x0014_䀀䀁A_x0014_䀀䀁A_x0014_䀀䀁A_x0014_䀀䀁A_x0014_䀀䀁A_x0014_䀀䀁A䀓_x0001_䀎A_x0013__x000e_䀎A_x0013_ 2 2" xfId="25138" xr:uid="{00000000-0005-0000-0000-000061620000}"/>
    <cellStyle name="_x0014_䀀䀁A_x0014_䀀䀁A_x0014_䀀䀁A_x0014_䀀䀁A_x0014_䀀䀁A_x0014_䀀䀁A_x0014_䀀䀁A_x0014_䀀䀁A_x0014_䀀䀁A_x0014_䀀䀁A_x0014_䀀䀁A_x0014_䀀䀁A_x0014_䀀䀁A_x0014_䀀䀁A䀓_x0001_䀎A_x0013__x000e_䀎A_x0013_ 3" xfId="17626" xr:uid="{00000000-0005-0000-0000-000062620000}"/>
    <cellStyle name="_x0014_䀀䀁A_x0014_䀀䀁A_x0014_䀀䀁A_x0014_䀀䀁A_x0014_䀀䀁A_x0014_䀀䀁A_x0014_䀀䀁A_x0014_䀀䀁A_x0014_䀀䀁A_x0014_䀀䀁A_x0014_䀀䀁A_x0014_䀀䀁A_x0014_䀀䀁A_x0014_䀀䀁A䀓_x0001_䀎A_x0013__x000e_䀎A_x0013_ 3 2" xfId="25139" xr:uid="{00000000-0005-0000-0000-000063620000}"/>
    <cellStyle name="_x0014_䀀䀁A_x0014_䀀䀁A_x0014_䀀䀁A_x0014_䀀䀁A_x0014_䀀䀁A_x0014_䀀䀁A_x0014_䀀䀁A_x0014_䀀䀁A_x0014_䀀䀁A_x0014_䀀䀁A_x0014_䀀䀁A_x0014_䀀䀁A_x0014_䀀䀁A_x0014_䀀䀁A䀓_x0001_䀎A_x0013__x000e_䀎A_x0013_ 4" xfId="17627" xr:uid="{00000000-0005-0000-0000-000064620000}"/>
    <cellStyle name="_x0014_䀀䀁A_x0014_䀀䀁A_x0014_䀀䀁A_x0014_䀀䀁A_x0014_䀀䀁A_x0014_䀀䀁A_x0014_䀀䀁A_x0014_䀀䀁A_x0014_䀀䀁A_x0014_䀀䀁A_x0014_䀀䀁A_x0014_䀀䀁A_x0014_䀀䀁A_x0014_䀀䀁A䀓_x0001_䀎A_x0013__x000e_䀎A_x0013_ 4 2" xfId="25140" xr:uid="{00000000-0005-0000-0000-000065620000}"/>
    <cellStyle name="_x0014_䀀䀁A_x0014_䀀䀁A_x0014_䀀䀁A_x0014_䀀䀁A_x0014_䀀䀁A_x0014_䀀䀁A_x0014_䀀䀁A_x0014_䀀䀁A_x0014_䀀䀁A_x0014_䀀䀁A_x0014_䀀䀁A_x0014_䀀䀁A_x0014_䀀䀁A_x0014_䀀䀁A䀓_x0001_䀎A_x0013__x000e_䀎A_x0013_ 5" xfId="17628" xr:uid="{00000000-0005-0000-0000-000066620000}"/>
    <cellStyle name="_x0014_䀀䀁A_x0014_䀀䀁A_x0014_䀀䀁A_x0014_䀀䀁A_x0014_䀀䀁A_x0014_䀀䀁A_x0014_䀀䀁A_x0014_䀀䀁A_x0014_䀀䀁A_x0014_䀀䀁A_x0014_䀀䀁A_x0014_䀀䀁A_x0014_䀀䀁A_x0014_䀀䀁A䀓_x0001_䀎A_x0013__x000e_䀎A_x0013_ 6" xfId="17629" xr:uid="{00000000-0005-0000-0000-000067620000}"/>
    <cellStyle name="䀎A_x0014_" xfId="2096" xr:uid="{00000000-0005-0000-0000-000068620000}"/>
    <cellStyle name="䀎A_x0014_ 2" xfId="25141" xr:uid="{00000000-0005-0000-0000-000069620000}"/>
    <cellStyle name="_x0013__x000e_䀎A_x0013__x000e_䀎A_x0013__x000e__x000e__x000e__x000e_laroux_1_laroux_1_แก้ไขหนี้ 5 (2)" xfId="2097" xr:uid="{00000000-0005-0000-0000-00006A620000}"/>
    <cellStyle name="䀎A_x0013__x000e_䀎A_x0013__x000e_䀎A_x0013__x000e_䀎A" xfId="2098" xr:uid="{00000000-0005-0000-0000-00006B620000}"/>
    <cellStyle name="䀎A_x0013__x000e_䀎A_x0013__x000e_䀎A_x0013__x000e_䀎A 2" xfId="25142" xr:uid="{00000000-0005-0000-0000-00006C620000}"/>
    <cellStyle name="䀎A_x0013__x000e_䀎A_x0013__x000e_䀎A_x0013__x000e_䀎A 3" xfId="25143" xr:uid="{00000000-0005-0000-0000-00006D620000}"/>
    <cellStyle name="䀎A_x0013__x000e_䀎A_x0013__x000e_䀎A_x0013__x000e_䀎A 4" xfId="25144" xr:uid="{00000000-0005-0000-0000-00006E620000}"/>
    <cellStyle name="_x0013__x000e_䀎A_x0013__x000e_䀎A_x0013__x000e_䀎A_x0013__x000e_䀎A_x0013__x000e_䀎A_x0013__x000e_䀎A_x0013__x000e_䀎A_x0013__x000e_䀎A_x0013__x000e_䀎A_x0014__x000e_䀎A_x0014_" xfId="2099" xr:uid="{00000000-0005-0000-0000-00006F620000}"/>
    <cellStyle name="_x0013__x000e_䀎A_x0013__x000e_䀎A_x0013__x000e_䀎A_x0013__x000e_䀎A_x0013__x000e_䀎A_x0013__x000e_䀎A_x0013__x000e_䀎A_x0013__x000e_䀎A_x0013__x000e_䀎A_x0014__x000e_䀎A_x0014_ 2" xfId="17630" xr:uid="{00000000-0005-0000-0000-000070620000}"/>
    <cellStyle name="_x0013__x000e_䀎A_x0013__x000e_䀎A_x0013__x000e_䀎A_x0013__x000e_䀎A_x0013__x000e_䀎A_x0013__x000e_䀎A_x0013__x000e_䀎A_x0013__x000e_䀎A_x0013__x000e_䀎A_x0014__x000e_䀎A_x0014_ 3" xfId="17631" xr:uid="{00000000-0005-0000-0000-000071620000}"/>
    <cellStyle name="_x0013__x000e_䀎A_x0013__x000e_䀎A_x0013__x000e_䀎A_x0013__x000e_䀎A_x0013__x000e_䀎A_x0013__x000e_䀎A_x0013__x000e_䀎A_x0013__x000e_䀎A_x0013__x000e_䀎A_x0014__x000e_䀎A_x0014_ 4" xfId="17632" xr:uid="{00000000-0005-0000-0000-000072620000}"/>
    <cellStyle name="_x0013__x000e_䀎A_x0013__x000e_䀎A_x0013__x000e_䀎A_x0013__x000e_䀎A_x0013__x000e_䀎A_x0013__x000e_䀎A_x0013__x000e_䀎A_x0013__x000e_䀎A_x0013__x000e_䀎A_x0014__x000e_䀎A_x0014_ 5" xfId="17633" xr:uid="{00000000-0005-0000-0000-000073620000}"/>
    <cellStyle name="_x0013__x000e_䀎A_x0013__x000e_䀎A_x0013__x000e_䀎A_x0013__x000e_䀎A_x0013__x000e_䀎A_x0013__x000e_䀎A_x0013__x000e_䀎A_x0013__x000e_䀎A_x0013__x000e_䀎A_x0014__x000e_䀎A_x0014_ 6" xfId="25145" xr:uid="{00000000-0005-0000-0000-000074620000}"/>
    <cellStyle name="_x0013__x000e_䀎A_x0013__x000e_䀎A_x0013__x000e_䀎A_x0013__x000e_䀎A_x0013__x000e_䀎A_x0013__x000e_䀎A_x0013__x000e_䀎A_x0013__x000e_䀎A_x0013__x000e_䀎A_x0013__x000e_䀎A_x0013__x000e_䀎A_x0013__x000e_䀎A_x0013__x000e_䀎A_x0013__x000e_䀎A_x0013__x000e_䀎A_x0013__x000e_䀎A_x0013_" xfId="2100" xr:uid="{00000000-0005-0000-0000-000075620000}"/>
    <cellStyle name="_x0013__x000e_䀎A_x0013__x000e_䀎A_x0013__x000e_䀎A_x0013__x000e_䀎A_x0013__x000e_䀎A_x0013__x000e_䀎A_x0013__x000e_䀎A_x0013__x000e_䀎A_x0013__x000e_䀎A_x0013__x000e_䀎A_x0013__x000e_䀎A_x0013__x000e_䀎A_x0013__x000e_䀎A_x0013__x000e_䀎A_x0013__x000e_䀎A_x0013__x000e_䀎A_x0013_ 2" xfId="25146" xr:uid="{00000000-0005-0000-0000-000076620000}"/>
    <cellStyle name="_x0013__x000e_䀎A_x0014__x000e_䀎A䀓䀁ँŀC䀑䀁A_x0013_䀑䀁A_x0013_䀎䀁A_x0013_䀎䀁A_x0013_䀎䀁A_x0013_䀎䀁A_x0013_䀎䀁A_x0013_䀎䀁A_x0013_䀎䀁A_x0013_䀎䀁A_x0013_䀎䀁A_x0013_䀎䀁A_x0013_䀎䀁A_x0013_" xfId="2101" xr:uid="{00000000-0005-0000-0000-000077620000}"/>
    <cellStyle name="_x0013__x000e_䀎A_x0014__x000e_䀎A䀓䀁ँŀC䀑䀁A_x0013_䀑䀁A_x0013_䀎䀁A_x0013_䀎䀁A_x0013_䀎䀁A_x0013_䀎䀁A_x0013_䀎䀁A_x0013_䀎䀁A_x0013_䀎䀁A_x0013_䀎䀁A_x0013_䀎䀁A_x0013_䀎䀁A_x0013_䀎䀁A_x0013_ 2" xfId="17634" xr:uid="{00000000-0005-0000-0000-000078620000}"/>
    <cellStyle name="_x0013__x000e_䀎A_x0014__x000e_䀎A䀓䀁ँŀC䀑䀁A_x0013_䀑䀁A_x0013_䀎䀁A_x0013_䀎䀁A_x0013_䀎䀁A_x0013_䀎䀁A_x0013_䀎䀁A_x0013_䀎䀁A_x0013_䀎䀁A_x0013_䀎䀁A_x0013_䀎䀁A_x0013_䀎䀁A_x0013_䀎䀁A_x0013_ 2 2" xfId="25147" xr:uid="{00000000-0005-0000-0000-000079620000}"/>
    <cellStyle name="_x0013__x000e_䀎A_x0014__x000e_䀎A䀓䀁ँŀC䀑䀁A_x0013_䀑䀁A_x0013_䀎䀁A_x0013_䀎䀁A_x0013_䀎䀁A_x0013_䀎䀁A_x0013_䀎䀁A_x0013_䀎䀁A_x0013_䀎䀁A_x0013_䀎䀁A_x0013_䀎䀁A_x0013_䀎䀁A_x0013_䀎䀁A_x0013_ 3" xfId="17635" xr:uid="{00000000-0005-0000-0000-00007A620000}"/>
    <cellStyle name="_x0013__x000e_䀎A_x0014__x000e_䀎A䀓䀁ँŀC䀑䀁A_x0013_䀑䀁A_x0013_䀎䀁A_x0013_䀎䀁A_x0013_䀎䀁A_x0013_䀎䀁A_x0013_䀎䀁A_x0013_䀎䀁A_x0013_䀎䀁A_x0013_䀎䀁A_x0013_䀎䀁A_x0013_䀎䀁A_x0013_䀎䀁A_x0013_ 3 2" xfId="25148" xr:uid="{00000000-0005-0000-0000-00007B620000}"/>
    <cellStyle name="_x0013__x000e_䀎A_x0014__x000e_䀎A䀓䀁ँŀC䀑䀁A_x0013_䀑䀁A_x0013_䀎䀁A_x0013_䀎䀁A_x0013_䀎䀁A_x0013_䀎䀁A_x0013_䀎䀁A_x0013_䀎䀁A_x0013_䀎䀁A_x0013_䀎䀁A_x0013_䀎䀁A_x0013_䀎䀁A_x0013_䀎䀁A_x0013_ 4" xfId="17636" xr:uid="{00000000-0005-0000-0000-00007C620000}"/>
    <cellStyle name="_x0013__x000e_䀎A_x0014__x000e_䀎A䀓䀁ँŀC䀑䀁A_x0013_䀑䀁A_x0013_䀎䀁A_x0013_䀎䀁A_x0013_䀎䀁A_x0013_䀎䀁A_x0013_䀎䀁A_x0013_䀎䀁A_x0013_䀎䀁A_x0013_䀎䀁A_x0013_䀎䀁A_x0013_䀎䀁A_x0013_䀎䀁A_x0013_ 4 2" xfId="25149" xr:uid="{00000000-0005-0000-0000-00007D620000}"/>
    <cellStyle name="_x0013__x000e_䀎A_x0014__x000e_䀎A䀓䀁ँŀC䀑䀁A_x0013_䀑䀁A_x0013_䀎䀁A_x0013_䀎䀁A_x0013_䀎䀁A_x0013_䀎䀁A_x0013_䀎䀁A_x0013_䀎䀁A_x0013_䀎䀁A_x0013_䀎䀁A_x0013_䀎䀁A_x0013_䀎䀁A_x0013_䀎䀁A_x0013_ 5" xfId="17637" xr:uid="{00000000-0005-0000-0000-00007E620000}"/>
    <cellStyle name="_x0013__x000e_䀎A_x0014__x000e_䀎A䀓䀁ँŀC䀑䀁A_x0013_䀑䀁A_x0013_䀎䀁A_x0013_䀎䀁A_x0013_䀎䀁A_x0013_䀎䀁A_x0013_䀎䀁A_x0013_䀎䀁A_x0013_䀎䀁A_x0013_䀎䀁A_x0013_䀎䀁A_x0013_䀎䀁A_x0013_䀎䀁A_x0013_ 6" xfId="17638" xr:uid="{00000000-0005-0000-0000-00007F620000}"/>
    <cellStyle name="_x0013__x000e_䀎A䀓_x0001_ऎŀC_x0011_䀑Aԓ匀甀洀洀愀爀礀䤀渀昀漀爀洀愀琀椀漀渀" xfId="2102" xr:uid="{00000000-0005-0000-0000-000080620000}"/>
    <cellStyle name="_x0013__x000e_䀎A䀓_x0001_ऎŀC_x0011_䀑Aԓ匀甀洀洀愀爀礀䤀渀昀漀爀洀愀琀椀漀渀 2" xfId="17639" xr:uid="{00000000-0005-0000-0000-000081620000}"/>
    <cellStyle name="_x0013__x000e_䀎A䀓_x0001_ऎŀC_x0011_䀑Aԓ匀甀洀洀愀爀礀䤀渀昀漀爀洀愀琀椀漀渀 3" xfId="17640" xr:uid="{00000000-0005-0000-0000-000082620000}"/>
    <cellStyle name="_x0013__x000e_䀎A䀓_x0001_ऎŀC_x0011_䀑Aԓ匀甀洀洀愀爀礀䤀渀昀漀爀洀愀琀椀漀渀 4" xfId="17641" xr:uid="{00000000-0005-0000-0000-000083620000}"/>
    <cellStyle name="_x0013__x000e_䀎A䀓_x0001_ऎŀC_x0011_䀑Aԓ匀甀洀洀愀爀礀䤀渀昀漀爀洀愀琀椀漀渀 5" xfId="17642" xr:uid="{00000000-0005-0000-0000-000084620000}"/>
    <cellStyle name="_x0013__x000e_䀎A䀓_x0001_ऎŀC_x0011_䀑Aԓ匀甀洀洀愀爀礀䤀渀昀漀爀洀愀琀椀漀渀 6" xfId="25150" xr:uid="{00000000-0005-0000-0000-000085620000}"/>
    <cellStyle name="_x0014__x000e_䀎A䀔䀁䀁A_x0014_䀀䀁A_x0014_䀀䀁A_x0014_䀀䀁A_x0014_䀀䀁A_x0014_䀀䀁A_x0014_䀀䀁A_x0014_䀀䀁A_x0014_䀀䀁A_x0014_䀀䀁A_x0014_䀀䀁A_x0014_䀀䀁A_x0014_䀀䀁A_x0014_䀀䀁A_x0014_䀀䀁A_x0014_" xfId="2103" xr:uid="{00000000-0005-0000-0000-000086620000}"/>
    <cellStyle name="_x0014__x000e_䀎A䀔䀁䀁A_x0014_䀀䀁A_x0014_䀀䀁A_x0014_䀀䀁A_x0014_䀀䀁A_x0014_䀀䀁A_x0014_䀀䀁A_x0014_䀀䀁A_x0014_䀀䀁A_x0014_䀀䀁A_x0014_䀀䀁A_x0014_䀀䀁A_x0014_䀀䀁A_x0014_䀀䀁A_x0014_䀀䀁A_x0014_ 2" xfId="17643" xr:uid="{00000000-0005-0000-0000-000087620000}"/>
    <cellStyle name="_x0014__x000e_䀎A䀔䀁䀁A_x0014_䀀䀁A_x0014_䀀䀁A_x0014_䀀䀁A_x0014_䀀䀁A_x0014_䀀䀁A_x0014_䀀䀁A_x0014_䀀䀁A_x0014_䀀䀁A_x0014_䀀䀁A_x0014_䀀䀁A_x0014_䀀䀁A_x0014_䀀䀁A_x0014_䀀䀁A_x0014_䀀䀁A_x0014_ 2 2" xfId="25151" xr:uid="{00000000-0005-0000-0000-000088620000}"/>
    <cellStyle name="_x0014__x000e_䀎A䀔䀁䀁A_x0014_䀀䀁A_x0014_䀀䀁A_x0014_䀀䀁A_x0014_䀀䀁A_x0014_䀀䀁A_x0014_䀀䀁A_x0014_䀀䀁A_x0014_䀀䀁A_x0014_䀀䀁A_x0014_䀀䀁A_x0014_䀀䀁A_x0014_䀀䀁A_x0014_䀀䀁A_x0014_䀀䀁A_x0014_ 3" xfId="17644" xr:uid="{00000000-0005-0000-0000-000089620000}"/>
    <cellStyle name="_x0014__x000e_䀎A䀔䀁䀁A_x0014_䀀䀁A_x0014_䀀䀁A_x0014_䀀䀁A_x0014_䀀䀁A_x0014_䀀䀁A_x0014_䀀䀁A_x0014_䀀䀁A_x0014_䀀䀁A_x0014_䀀䀁A_x0014_䀀䀁A_x0014_䀀䀁A_x0014_䀀䀁A_x0014_䀀䀁A_x0014_䀀䀁A_x0014_ 3 2" xfId="25152" xr:uid="{00000000-0005-0000-0000-00008A620000}"/>
    <cellStyle name="_x0014__x000e_䀎A䀔䀁䀁A_x0014_䀀䀁A_x0014_䀀䀁A_x0014_䀀䀁A_x0014_䀀䀁A_x0014_䀀䀁A_x0014_䀀䀁A_x0014_䀀䀁A_x0014_䀀䀁A_x0014_䀀䀁A_x0014_䀀䀁A_x0014_䀀䀁A_x0014_䀀䀁A_x0014_䀀䀁A_x0014_䀀䀁A_x0014_ 4" xfId="17645" xr:uid="{00000000-0005-0000-0000-00008B620000}"/>
    <cellStyle name="_x0014__x000e_䀎A䀔䀁䀁A_x0014_䀀䀁A_x0014_䀀䀁A_x0014_䀀䀁A_x0014_䀀䀁A_x0014_䀀䀁A_x0014_䀀䀁A_x0014_䀀䀁A_x0014_䀀䀁A_x0014_䀀䀁A_x0014_䀀䀁A_x0014_䀀䀁A_x0014_䀀䀁A_x0014_䀀䀁A_x0014_䀀䀁A_x0014_ 4 2" xfId="25153" xr:uid="{00000000-0005-0000-0000-00008C620000}"/>
    <cellStyle name="_x0014__x000e_䀎A䀔䀁䀁A_x0014_䀀䀁A_x0014_䀀䀁A_x0014_䀀䀁A_x0014_䀀䀁A_x0014_䀀䀁A_x0014_䀀䀁A_x0014_䀀䀁A_x0014_䀀䀁A_x0014_䀀䀁A_x0014_䀀䀁A_x0014_䀀䀁A_x0014_䀀䀁A_x0014_䀀䀁A_x0014_䀀䀁A_x0014_ 5" xfId="17646" xr:uid="{00000000-0005-0000-0000-00008D620000}"/>
    <cellStyle name="_x0014__x000e_䀎A䀔䀁䀁A_x0014_䀀䀁A_x0014_䀀䀁A_x0014_䀀䀁A_x0014_䀀䀁A_x0014_䀀䀁A_x0014_䀀䀁A_x0014_䀀䀁A_x0014_䀀䀁A_x0014_䀀䀁A_x0014_䀀䀁A_x0014_䀀䀁A_x0014_䀀䀁A_x0014_䀀䀁A_x0014_䀀䀁A_x0014_ 6" xfId="17647" xr:uid="{00000000-0005-0000-0000-00008E620000}"/>
    <cellStyle name="_x0013_䀎䀁A_x0013_䀎䀁A_x0013_䀎䀁A_x0013_䀎䀁A_x0013_䀎䀁A_x0013_䀎䀁A_x0013_䀎䀁A_x0013_䀎䀁A_x0013_䀎䀁A_x0013_䀎䀁A_x0013_䀎䀁A_x0013_䀎䀁A_x0013_䀎䀁A_x0013_䀎䀁A_x0013_䀎䀁A_x0014_䀎䀁A_x0014_" xfId="2104" xr:uid="{00000000-0005-0000-0000-00008F620000}"/>
    <cellStyle name="_x0013_䀎䀁A_x0013_䀎䀁A_x0013_䀎䀁A_x0013_䀎䀁A_x0013_䀎䀁A_x0013_䀎䀁A_x0013_䀎䀁A_x0013_䀎䀁A_x0013_䀎䀁A_x0013_䀎䀁A_x0013_䀎䀁A_x0013_䀎䀁A_x0013_䀎䀁A_x0013_䀎䀁A_x0013_䀎䀁A_x0014_䀎䀁A_x0014_ 2" xfId="17648" xr:uid="{00000000-0005-0000-0000-000090620000}"/>
    <cellStyle name="_x0013_䀎䀁A_x0013_䀎䀁A_x0013_䀎䀁A_x0013_䀎䀁A_x0013_䀎䀁A_x0013_䀎䀁A_x0013_䀎䀁A_x0013_䀎䀁A_x0013_䀎䀁A_x0013_䀎䀁A_x0013_䀎䀁A_x0013_䀎䀁A_x0013_䀎䀁A_x0013_䀎䀁A_x0013_䀎䀁A_x0014_䀎䀁A_x0014_ 2 2" xfId="25154" xr:uid="{00000000-0005-0000-0000-000091620000}"/>
    <cellStyle name="_x0013_䀎䀁A_x0013_䀎䀁A_x0013_䀎䀁A_x0013_䀎䀁A_x0013_䀎䀁A_x0013_䀎䀁A_x0013_䀎䀁A_x0013_䀎䀁A_x0013_䀎䀁A_x0013_䀎䀁A_x0013_䀎䀁A_x0013_䀎䀁A_x0013_䀎䀁A_x0013_䀎䀁A_x0013_䀎䀁A_x0014_䀎䀁A_x0014_ 3" xfId="17649" xr:uid="{00000000-0005-0000-0000-000092620000}"/>
    <cellStyle name="_x0013_䀎䀁A_x0013_䀎䀁A_x0013_䀎䀁A_x0013_䀎䀁A_x0013_䀎䀁A_x0013_䀎䀁A_x0013_䀎䀁A_x0013_䀎䀁A_x0013_䀎䀁A_x0013_䀎䀁A_x0013_䀎䀁A_x0013_䀎䀁A_x0013_䀎䀁A_x0013_䀎䀁A_x0013_䀎䀁A_x0014_䀎䀁A_x0014_ 3 2" xfId="25155" xr:uid="{00000000-0005-0000-0000-000093620000}"/>
    <cellStyle name="_x0013_䀎䀁A_x0013_䀎䀁A_x0013_䀎䀁A_x0013_䀎䀁A_x0013_䀎䀁A_x0013_䀎䀁A_x0013_䀎䀁A_x0013_䀎䀁A_x0013_䀎䀁A_x0013_䀎䀁A_x0013_䀎䀁A_x0013_䀎䀁A_x0013_䀎䀁A_x0013_䀎䀁A_x0013_䀎䀁A_x0014_䀎䀁A_x0014_ 4" xfId="17650" xr:uid="{00000000-0005-0000-0000-000094620000}"/>
    <cellStyle name="_x0013_䀎䀁A_x0013_䀎䀁A_x0013_䀎䀁A_x0013_䀎䀁A_x0013_䀎䀁A_x0013_䀎䀁A_x0013_䀎䀁A_x0013_䀎䀁A_x0013_䀎䀁A_x0013_䀎䀁A_x0013_䀎䀁A_x0013_䀎䀁A_x0013_䀎䀁A_x0013_䀎䀁A_x0013_䀎䀁A_x0014_䀎䀁A_x0014_ 4 2" xfId="25156" xr:uid="{00000000-0005-0000-0000-000095620000}"/>
    <cellStyle name="_x0013_䀎䀁A_x0013_䀎䀁A_x0013_䀎䀁A_x0013_䀎䀁A_x0013_䀎䀁A_x0013_䀎䀁A_x0013_䀎䀁A_x0013_䀎䀁A_x0013_䀎䀁A_x0013_䀎䀁A_x0013_䀎䀁A_x0013_䀎䀁A_x0013_䀎䀁A_x0013_䀎䀁A_x0013_䀎䀁A_x0014_䀎䀁A_x0014_ 5" xfId="17651" xr:uid="{00000000-0005-0000-0000-000096620000}"/>
    <cellStyle name="_x0013_䀎䀁A_x0013_䀎䀁A_x0013_䀎䀁A_x0013_䀎䀁A_x0013_䀎䀁A_x0013_䀎䀁A_x0013_䀎䀁A_x0013_䀎䀁A_x0013_䀎䀁A_x0013_䀎䀁A_x0013_䀎䀁A_x0013_䀎䀁A_x0013_䀎䀁A_x0013_䀎䀁A_x0013_䀎䀁A_x0014_䀎䀁A_x0014_ 6" xfId="17652" xr:uid="{00000000-0005-0000-0000-000097620000}"/>
    <cellStyle name="_x0013_䀎䀁A_x0013_䀎䀁A_x0013_䀎䀁A_x0013_䀎䀁A_x0014_䀎䀁A_x0014_䀎䀁A_x0014_䀎䀁A_x0014_䀎䀁A_x0014_䀎䀁A䀓_x0001_䀎A_x0013__x000e_䀎A_x0013__x000e_䀎A_x0013__x000e_䀎A_x0013__x000e__x000e__x000e__x000e_laroux_1" xfId="2105" xr:uid="{00000000-0005-0000-0000-000098620000}"/>
    <cellStyle name="稀_x0001_Ā" xfId="2094" xr:uid="{00000000-0005-0000-0000-000059620000}"/>
    <cellStyle name="稀_x0001_Ā 2" xfId="25137" xr:uid="{00000000-0005-0000-0000-00005A620000}"/>
    <cellStyle name="貨幣 [0]_liz-ss" xfId="17621" xr:uid="{00000000-0005-0000-0000-00005B620000}"/>
    <cellStyle name="貨幣_liz-ss" xfId="17622" xr:uid="{00000000-0005-0000-0000-00005C620000}"/>
    <cellStyle name="通貨_Book1" xfId="17623" xr:uid="{00000000-0005-0000-0000-00005D620000}"/>
    <cellStyle name="_x001d_๐'&amp;O—&amp;H_x000b__x0008_4_x0018__x0005__x0019__x000f__x0001__x0001_" xfId="2091" xr:uid="{00000000-0005-0000-0000-000021620000}"/>
    <cellStyle name="_x001d_๐'&amp;O—&amp;H_x000b__x0008_4_x0018__x0005__x0019__x000f__x0001__x0001_?_x0002__x0001_(_x0002_U_x001a_???x,????_x0007_???????????????อ!ห??????????           ?????           ?????????_x000d_th,,c:\windows\COMMAND\keybrd5.sys_x000d_??????????????????????????????????????????????????????????????????????????????????" xfId="2092" xr:uid="{00000000-0005-0000-0000-0000226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2.xml"/><Relationship Id="rId21" Type="http://schemas.openxmlformats.org/officeDocument/2006/relationships/externalLink" Target="externalLinks/externalLink6.xml"/><Relationship Id="rId324" Type="http://schemas.openxmlformats.org/officeDocument/2006/relationships/externalLink" Target="externalLinks/externalLink309.xml"/><Relationship Id="rId531" Type="http://schemas.openxmlformats.org/officeDocument/2006/relationships/externalLink" Target="externalLinks/externalLink516.xml"/><Relationship Id="rId170" Type="http://schemas.openxmlformats.org/officeDocument/2006/relationships/externalLink" Target="externalLinks/externalLink155.xml"/><Relationship Id="rId268" Type="http://schemas.openxmlformats.org/officeDocument/2006/relationships/externalLink" Target="externalLinks/externalLink253.xml"/><Relationship Id="rId475" Type="http://schemas.openxmlformats.org/officeDocument/2006/relationships/externalLink" Target="externalLinks/externalLink460.xml"/><Relationship Id="rId32" Type="http://schemas.openxmlformats.org/officeDocument/2006/relationships/externalLink" Target="externalLinks/externalLink17.xml"/><Relationship Id="rId128" Type="http://schemas.openxmlformats.org/officeDocument/2006/relationships/externalLink" Target="externalLinks/externalLink113.xml"/><Relationship Id="rId335" Type="http://schemas.openxmlformats.org/officeDocument/2006/relationships/externalLink" Target="externalLinks/externalLink320.xml"/><Relationship Id="rId542" Type="http://schemas.openxmlformats.org/officeDocument/2006/relationships/externalLink" Target="externalLinks/externalLink527.xml"/><Relationship Id="rId181" Type="http://schemas.openxmlformats.org/officeDocument/2006/relationships/externalLink" Target="externalLinks/externalLink166.xml"/><Relationship Id="rId402" Type="http://schemas.openxmlformats.org/officeDocument/2006/relationships/externalLink" Target="externalLinks/externalLink387.xml"/><Relationship Id="rId279" Type="http://schemas.openxmlformats.org/officeDocument/2006/relationships/externalLink" Target="externalLinks/externalLink264.xml"/><Relationship Id="rId486" Type="http://schemas.openxmlformats.org/officeDocument/2006/relationships/externalLink" Target="externalLinks/externalLink471.xml"/><Relationship Id="rId43" Type="http://schemas.openxmlformats.org/officeDocument/2006/relationships/externalLink" Target="externalLinks/externalLink28.xml"/><Relationship Id="rId139" Type="http://schemas.openxmlformats.org/officeDocument/2006/relationships/externalLink" Target="externalLinks/externalLink124.xml"/><Relationship Id="rId346" Type="http://schemas.openxmlformats.org/officeDocument/2006/relationships/externalLink" Target="externalLinks/externalLink331.xml"/><Relationship Id="rId553" Type="http://schemas.openxmlformats.org/officeDocument/2006/relationships/externalLink" Target="externalLinks/externalLink538.xml"/><Relationship Id="rId192" Type="http://schemas.openxmlformats.org/officeDocument/2006/relationships/externalLink" Target="externalLinks/externalLink177.xml"/><Relationship Id="rId206" Type="http://schemas.openxmlformats.org/officeDocument/2006/relationships/externalLink" Target="externalLinks/externalLink191.xml"/><Relationship Id="rId413" Type="http://schemas.openxmlformats.org/officeDocument/2006/relationships/externalLink" Target="externalLinks/externalLink398.xml"/><Relationship Id="rId497" Type="http://schemas.openxmlformats.org/officeDocument/2006/relationships/externalLink" Target="externalLinks/externalLink482.xml"/><Relationship Id="rId357" Type="http://schemas.openxmlformats.org/officeDocument/2006/relationships/externalLink" Target="externalLinks/externalLink342.xml"/><Relationship Id="rId54" Type="http://schemas.openxmlformats.org/officeDocument/2006/relationships/externalLink" Target="externalLinks/externalLink39.xml"/><Relationship Id="rId217" Type="http://schemas.openxmlformats.org/officeDocument/2006/relationships/externalLink" Target="externalLinks/externalLink202.xml"/><Relationship Id="rId564" Type="http://schemas.openxmlformats.org/officeDocument/2006/relationships/externalLink" Target="externalLinks/externalLink549.xml"/><Relationship Id="rId424" Type="http://schemas.openxmlformats.org/officeDocument/2006/relationships/externalLink" Target="externalLinks/externalLink409.xml"/><Relationship Id="rId270" Type="http://schemas.openxmlformats.org/officeDocument/2006/relationships/externalLink" Target="externalLinks/externalLink255.xml"/><Relationship Id="rId65" Type="http://schemas.openxmlformats.org/officeDocument/2006/relationships/externalLink" Target="externalLinks/externalLink50.xml"/><Relationship Id="rId130" Type="http://schemas.openxmlformats.org/officeDocument/2006/relationships/externalLink" Target="externalLinks/externalLink115.xml"/><Relationship Id="rId368" Type="http://schemas.openxmlformats.org/officeDocument/2006/relationships/externalLink" Target="externalLinks/externalLink353.xml"/><Relationship Id="rId575" Type="http://schemas.openxmlformats.org/officeDocument/2006/relationships/externalLink" Target="externalLinks/externalLink560.xml"/><Relationship Id="rId228" Type="http://schemas.openxmlformats.org/officeDocument/2006/relationships/externalLink" Target="externalLinks/externalLink213.xml"/><Relationship Id="rId435" Type="http://schemas.openxmlformats.org/officeDocument/2006/relationships/externalLink" Target="externalLinks/externalLink420.xml"/><Relationship Id="rId281" Type="http://schemas.openxmlformats.org/officeDocument/2006/relationships/externalLink" Target="externalLinks/externalLink266.xml"/><Relationship Id="rId502" Type="http://schemas.openxmlformats.org/officeDocument/2006/relationships/externalLink" Target="externalLinks/externalLink487.xml"/><Relationship Id="rId76" Type="http://schemas.openxmlformats.org/officeDocument/2006/relationships/externalLink" Target="externalLinks/externalLink61.xml"/><Relationship Id="rId141" Type="http://schemas.openxmlformats.org/officeDocument/2006/relationships/externalLink" Target="externalLinks/externalLink126.xml"/><Relationship Id="rId379" Type="http://schemas.openxmlformats.org/officeDocument/2006/relationships/externalLink" Target="externalLinks/externalLink364.xml"/><Relationship Id="rId586" Type="http://schemas.openxmlformats.org/officeDocument/2006/relationships/externalLink" Target="externalLinks/externalLink571.xml"/><Relationship Id="rId7" Type="http://schemas.openxmlformats.org/officeDocument/2006/relationships/worksheet" Target="worksheets/sheet7.xml"/><Relationship Id="rId239" Type="http://schemas.openxmlformats.org/officeDocument/2006/relationships/externalLink" Target="externalLinks/externalLink224.xml"/><Relationship Id="rId446" Type="http://schemas.openxmlformats.org/officeDocument/2006/relationships/externalLink" Target="externalLinks/externalLink431.xml"/><Relationship Id="rId292" Type="http://schemas.openxmlformats.org/officeDocument/2006/relationships/externalLink" Target="externalLinks/externalLink277.xml"/><Relationship Id="rId306" Type="http://schemas.openxmlformats.org/officeDocument/2006/relationships/externalLink" Target="externalLinks/externalLink291.xml"/><Relationship Id="rId87" Type="http://schemas.openxmlformats.org/officeDocument/2006/relationships/externalLink" Target="externalLinks/externalLink72.xml"/><Relationship Id="rId513" Type="http://schemas.openxmlformats.org/officeDocument/2006/relationships/externalLink" Target="externalLinks/externalLink498.xml"/><Relationship Id="rId597" Type="http://schemas.openxmlformats.org/officeDocument/2006/relationships/styles" Target="styles.xml"/><Relationship Id="rId152" Type="http://schemas.openxmlformats.org/officeDocument/2006/relationships/externalLink" Target="externalLinks/externalLink137.xml"/><Relationship Id="rId457" Type="http://schemas.openxmlformats.org/officeDocument/2006/relationships/externalLink" Target="externalLinks/externalLink442.xml"/><Relationship Id="rId261" Type="http://schemas.openxmlformats.org/officeDocument/2006/relationships/externalLink" Target="externalLinks/externalLink246.xml"/><Relationship Id="rId499" Type="http://schemas.openxmlformats.org/officeDocument/2006/relationships/externalLink" Target="externalLinks/externalLink484.xml"/><Relationship Id="rId14" Type="http://schemas.openxmlformats.org/officeDocument/2006/relationships/worksheet" Target="worksheets/sheet14.xml"/><Relationship Id="rId56" Type="http://schemas.openxmlformats.org/officeDocument/2006/relationships/externalLink" Target="externalLinks/externalLink41.xml"/><Relationship Id="rId317" Type="http://schemas.openxmlformats.org/officeDocument/2006/relationships/externalLink" Target="externalLinks/externalLink302.xml"/><Relationship Id="rId359" Type="http://schemas.openxmlformats.org/officeDocument/2006/relationships/externalLink" Target="externalLinks/externalLink344.xml"/><Relationship Id="rId524" Type="http://schemas.openxmlformats.org/officeDocument/2006/relationships/externalLink" Target="externalLinks/externalLink509.xml"/><Relationship Id="rId566" Type="http://schemas.openxmlformats.org/officeDocument/2006/relationships/externalLink" Target="externalLinks/externalLink551.xml"/><Relationship Id="rId98" Type="http://schemas.openxmlformats.org/officeDocument/2006/relationships/externalLink" Target="externalLinks/externalLink83.xml"/><Relationship Id="rId121" Type="http://schemas.openxmlformats.org/officeDocument/2006/relationships/externalLink" Target="externalLinks/externalLink106.xml"/><Relationship Id="rId163" Type="http://schemas.openxmlformats.org/officeDocument/2006/relationships/externalLink" Target="externalLinks/externalLink148.xml"/><Relationship Id="rId219" Type="http://schemas.openxmlformats.org/officeDocument/2006/relationships/externalLink" Target="externalLinks/externalLink204.xml"/><Relationship Id="rId370" Type="http://schemas.openxmlformats.org/officeDocument/2006/relationships/externalLink" Target="externalLinks/externalLink355.xml"/><Relationship Id="rId426" Type="http://schemas.openxmlformats.org/officeDocument/2006/relationships/externalLink" Target="externalLinks/externalLink411.xml"/><Relationship Id="rId230" Type="http://schemas.openxmlformats.org/officeDocument/2006/relationships/externalLink" Target="externalLinks/externalLink215.xml"/><Relationship Id="rId468" Type="http://schemas.openxmlformats.org/officeDocument/2006/relationships/externalLink" Target="externalLinks/externalLink453.xml"/><Relationship Id="rId25" Type="http://schemas.openxmlformats.org/officeDocument/2006/relationships/externalLink" Target="externalLinks/externalLink10.xml"/><Relationship Id="rId67" Type="http://schemas.openxmlformats.org/officeDocument/2006/relationships/externalLink" Target="externalLinks/externalLink52.xml"/><Relationship Id="rId272" Type="http://schemas.openxmlformats.org/officeDocument/2006/relationships/externalLink" Target="externalLinks/externalLink257.xml"/><Relationship Id="rId328" Type="http://schemas.openxmlformats.org/officeDocument/2006/relationships/externalLink" Target="externalLinks/externalLink313.xml"/><Relationship Id="rId535" Type="http://schemas.openxmlformats.org/officeDocument/2006/relationships/externalLink" Target="externalLinks/externalLink520.xml"/><Relationship Id="rId577" Type="http://schemas.openxmlformats.org/officeDocument/2006/relationships/externalLink" Target="externalLinks/externalLink562.xml"/><Relationship Id="rId132" Type="http://schemas.openxmlformats.org/officeDocument/2006/relationships/externalLink" Target="externalLinks/externalLink117.xml"/><Relationship Id="rId174" Type="http://schemas.openxmlformats.org/officeDocument/2006/relationships/externalLink" Target="externalLinks/externalLink159.xml"/><Relationship Id="rId381" Type="http://schemas.openxmlformats.org/officeDocument/2006/relationships/externalLink" Target="externalLinks/externalLink366.xml"/><Relationship Id="rId241" Type="http://schemas.openxmlformats.org/officeDocument/2006/relationships/externalLink" Target="externalLinks/externalLink226.xml"/><Relationship Id="rId437" Type="http://schemas.openxmlformats.org/officeDocument/2006/relationships/externalLink" Target="externalLinks/externalLink422.xml"/><Relationship Id="rId479" Type="http://schemas.openxmlformats.org/officeDocument/2006/relationships/externalLink" Target="externalLinks/externalLink464.xml"/><Relationship Id="rId36" Type="http://schemas.openxmlformats.org/officeDocument/2006/relationships/externalLink" Target="externalLinks/externalLink21.xml"/><Relationship Id="rId283" Type="http://schemas.openxmlformats.org/officeDocument/2006/relationships/externalLink" Target="externalLinks/externalLink268.xml"/><Relationship Id="rId339" Type="http://schemas.openxmlformats.org/officeDocument/2006/relationships/externalLink" Target="externalLinks/externalLink324.xml"/><Relationship Id="rId490" Type="http://schemas.openxmlformats.org/officeDocument/2006/relationships/externalLink" Target="externalLinks/externalLink475.xml"/><Relationship Id="rId504" Type="http://schemas.openxmlformats.org/officeDocument/2006/relationships/externalLink" Target="externalLinks/externalLink489.xml"/><Relationship Id="rId546" Type="http://schemas.openxmlformats.org/officeDocument/2006/relationships/externalLink" Target="externalLinks/externalLink531.xml"/><Relationship Id="rId78" Type="http://schemas.openxmlformats.org/officeDocument/2006/relationships/externalLink" Target="externalLinks/externalLink63.xml"/><Relationship Id="rId101" Type="http://schemas.openxmlformats.org/officeDocument/2006/relationships/externalLink" Target="externalLinks/externalLink86.xml"/><Relationship Id="rId143" Type="http://schemas.openxmlformats.org/officeDocument/2006/relationships/externalLink" Target="externalLinks/externalLink128.xml"/><Relationship Id="rId185" Type="http://schemas.openxmlformats.org/officeDocument/2006/relationships/externalLink" Target="externalLinks/externalLink170.xml"/><Relationship Id="rId350" Type="http://schemas.openxmlformats.org/officeDocument/2006/relationships/externalLink" Target="externalLinks/externalLink335.xml"/><Relationship Id="rId406" Type="http://schemas.openxmlformats.org/officeDocument/2006/relationships/externalLink" Target="externalLinks/externalLink391.xml"/><Relationship Id="rId588" Type="http://schemas.openxmlformats.org/officeDocument/2006/relationships/externalLink" Target="externalLinks/externalLink573.xml"/><Relationship Id="rId9" Type="http://schemas.openxmlformats.org/officeDocument/2006/relationships/worksheet" Target="worksheets/sheet9.xml"/><Relationship Id="rId210" Type="http://schemas.openxmlformats.org/officeDocument/2006/relationships/externalLink" Target="externalLinks/externalLink195.xml"/><Relationship Id="rId392" Type="http://schemas.openxmlformats.org/officeDocument/2006/relationships/externalLink" Target="externalLinks/externalLink377.xml"/><Relationship Id="rId448" Type="http://schemas.openxmlformats.org/officeDocument/2006/relationships/externalLink" Target="externalLinks/externalLink433.xml"/><Relationship Id="rId252" Type="http://schemas.openxmlformats.org/officeDocument/2006/relationships/externalLink" Target="externalLinks/externalLink237.xml"/><Relationship Id="rId294" Type="http://schemas.openxmlformats.org/officeDocument/2006/relationships/externalLink" Target="externalLinks/externalLink279.xml"/><Relationship Id="rId308" Type="http://schemas.openxmlformats.org/officeDocument/2006/relationships/externalLink" Target="externalLinks/externalLink293.xml"/><Relationship Id="rId515" Type="http://schemas.openxmlformats.org/officeDocument/2006/relationships/externalLink" Target="externalLinks/externalLink500.xml"/><Relationship Id="rId47" Type="http://schemas.openxmlformats.org/officeDocument/2006/relationships/externalLink" Target="externalLinks/externalLink32.xml"/><Relationship Id="rId89" Type="http://schemas.openxmlformats.org/officeDocument/2006/relationships/externalLink" Target="externalLinks/externalLink74.xml"/><Relationship Id="rId112" Type="http://schemas.openxmlformats.org/officeDocument/2006/relationships/externalLink" Target="externalLinks/externalLink97.xml"/><Relationship Id="rId154" Type="http://schemas.openxmlformats.org/officeDocument/2006/relationships/externalLink" Target="externalLinks/externalLink139.xml"/><Relationship Id="rId361" Type="http://schemas.openxmlformats.org/officeDocument/2006/relationships/externalLink" Target="externalLinks/externalLink346.xml"/><Relationship Id="rId557" Type="http://schemas.openxmlformats.org/officeDocument/2006/relationships/externalLink" Target="externalLinks/externalLink542.xml"/><Relationship Id="rId599" Type="http://schemas.openxmlformats.org/officeDocument/2006/relationships/calcChain" Target="calcChain.xml"/><Relationship Id="rId196" Type="http://schemas.openxmlformats.org/officeDocument/2006/relationships/externalLink" Target="externalLinks/externalLink181.xml"/><Relationship Id="rId417" Type="http://schemas.openxmlformats.org/officeDocument/2006/relationships/externalLink" Target="externalLinks/externalLink402.xml"/><Relationship Id="rId459" Type="http://schemas.openxmlformats.org/officeDocument/2006/relationships/externalLink" Target="externalLinks/externalLink444.xml"/><Relationship Id="rId16" Type="http://schemas.openxmlformats.org/officeDocument/2006/relationships/externalLink" Target="externalLinks/externalLink1.xml"/><Relationship Id="rId221" Type="http://schemas.openxmlformats.org/officeDocument/2006/relationships/externalLink" Target="externalLinks/externalLink206.xml"/><Relationship Id="rId263" Type="http://schemas.openxmlformats.org/officeDocument/2006/relationships/externalLink" Target="externalLinks/externalLink248.xml"/><Relationship Id="rId319" Type="http://schemas.openxmlformats.org/officeDocument/2006/relationships/externalLink" Target="externalLinks/externalLink304.xml"/><Relationship Id="rId470" Type="http://schemas.openxmlformats.org/officeDocument/2006/relationships/externalLink" Target="externalLinks/externalLink455.xml"/><Relationship Id="rId526" Type="http://schemas.openxmlformats.org/officeDocument/2006/relationships/externalLink" Target="externalLinks/externalLink511.xml"/><Relationship Id="rId58" Type="http://schemas.openxmlformats.org/officeDocument/2006/relationships/externalLink" Target="externalLinks/externalLink43.xml"/><Relationship Id="rId123" Type="http://schemas.openxmlformats.org/officeDocument/2006/relationships/externalLink" Target="externalLinks/externalLink108.xml"/><Relationship Id="rId330" Type="http://schemas.openxmlformats.org/officeDocument/2006/relationships/externalLink" Target="externalLinks/externalLink315.xml"/><Relationship Id="rId568" Type="http://schemas.openxmlformats.org/officeDocument/2006/relationships/externalLink" Target="externalLinks/externalLink553.xml"/><Relationship Id="rId165" Type="http://schemas.openxmlformats.org/officeDocument/2006/relationships/externalLink" Target="externalLinks/externalLink150.xml"/><Relationship Id="rId372" Type="http://schemas.openxmlformats.org/officeDocument/2006/relationships/externalLink" Target="externalLinks/externalLink357.xml"/><Relationship Id="rId428" Type="http://schemas.openxmlformats.org/officeDocument/2006/relationships/externalLink" Target="externalLinks/externalLink413.xml"/><Relationship Id="rId232" Type="http://schemas.openxmlformats.org/officeDocument/2006/relationships/externalLink" Target="externalLinks/externalLink217.xml"/><Relationship Id="rId274" Type="http://schemas.openxmlformats.org/officeDocument/2006/relationships/externalLink" Target="externalLinks/externalLink259.xml"/><Relationship Id="rId481" Type="http://schemas.openxmlformats.org/officeDocument/2006/relationships/externalLink" Target="externalLinks/externalLink466.xml"/><Relationship Id="rId27" Type="http://schemas.openxmlformats.org/officeDocument/2006/relationships/externalLink" Target="externalLinks/externalLink12.xml"/><Relationship Id="rId69" Type="http://schemas.openxmlformats.org/officeDocument/2006/relationships/externalLink" Target="externalLinks/externalLink54.xml"/><Relationship Id="rId134" Type="http://schemas.openxmlformats.org/officeDocument/2006/relationships/externalLink" Target="externalLinks/externalLink119.xml"/><Relationship Id="rId537" Type="http://schemas.openxmlformats.org/officeDocument/2006/relationships/externalLink" Target="externalLinks/externalLink522.xml"/><Relationship Id="rId579" Type="http://schemas.openxmlformats.org/officeDocument/2006/relationships/externalLink" Target="externalLinks/externalLink564.xml"/><Relationship Id="rId80" Type="http://schemas.openxmlformats.org/officeDocument/2006/relationships/externalLink" Target="externalLinks/externalLink65.xml"/><Relationship Id="rId176" Type="http://schemas.openxmlformats.org/officeDocument/2006/relationships/externalLink" Target="externalLinks/externalLink161.xml"/><Relationship Id="rId341" Type="http://schemas.openxmlformats.org/officeDocument/2006/relationships/externalLink" Target="externalLinks/externalLink326.xml"/><Relationship Id="rId383" Type="http://schemas.openxmlformats.org/officeDocument/2006/relationships/externalLink" Target="externalLinks/externalLink368.xml"/><Relationship Id="rId439" Type="http://schemas.openxmlformats.org/officeDocument/2006/relationships/externalLink" Target="externalLinks/externalLink424.xml"/><Relationship Id="rId590" Type="http://schemas.openxmlformats.org/officeDocument/2006/relationships/externalLink" Target="externalLinks/externalLink575.xml"/><Relationship Id="rId201" Type="http://schemas.openxmlformats.org/officeDocument/2006/relationships/externalLink" Target="externalLinks/externalLink186.xml"/><Relationship Id="rId243" Type="http://schemas.openxmlformats.org/officeDocument/2006/relationships/externalLink" Target="externalLinks/externalLink228.xml"/><Relationship Id="rId285" Type="http://schemas.openxmlformats.org/officeDocument/2006/relationships/externalLink" Target="externalLinks/externalLink270.xml"/><Relationship Id="rId450" Type="http://schemas.openxmlformats.org/officeDocument/2006/relationships/externalLink" Target="externalLinks/externalLink435.xml"/><Relationship Id="rId506" Type="http://schemas.openxmlformats.org/officeDocument/2006/relationships/externalLink" Target="externalLinks/externalLink491.xml"/><Relationship Id="rId38" Type="http://schemas.openxmlformats.org/officeDocument/2006/relationships/externalLink" Target="externalLinks/externalLink23.xml"/><Relationship Id="rId103" Type="http://schemas.openxmlformats.org/officeDocument/2006/relationships/externalLink" Target="externalLinks/externalLink88.xml"/><Relationship Id="rId310" Type="http://schemas.openxmlformats.org/officeDocument/2006/relationships/externalLink" Target="externalLinks/externalLink295.xml"/><Relationship Id="rId492" Type="http://schemas.openxmlformats.org/officeDocument/2006/relationships/externalLink" Target="externalLinks/externalLink477.xml"/><Relationship Id="rId548" Type="http://schemas.openxmlformats.org/officeDocument/2006/relationships/externalLink" Target="externalLinks/externalLink533.xml"/><Relationship Id="rId91" Type="http://schemas.openxmlformats.org/officeDocument/2006/relationships/externalLink" Target="externalLinks/externalLink76.xml"/><Relationship Id="rId145" Type="http://schemas.openxmlformats.org/officeDocument/2006/relationships/externalLink" Target="externalLinks/externalLink130.xml"/><Relationship Id="rId187" Type="http://schemas.openxmlformats.org/officeDocument/2006/relationships/externalLink" Target="externalLinks/externalLink172.xml"/><Relationship Id="rId352" Type="http://schemas.openxmlformats.org/officeDocument/2006/relationships/externalLink" Target="externalLinks/externalLink337.xml"/><Relationship Id="rId394" Type="http://schemas.openxmlformats.org/officeDocument/2006/relationships/externalLink" Target="externalLinks/externalLink379.xml"/><Relationship Id="rId408" Type="http://schemas.openxmlformats.org/officeDocument/2006/relationships/externalLink" Target="externalLinks/externalLink393.xml"/><Relationship Id="rId212" Type="http://schemas.openxmlformats.org/officeDocument/2006/relationships/externalLink" Target="externalLinks/externalLink197.xml"/><Relationship Id="rId254" Type="http://schemas.openxmlformats.org/officeDocument/2006/relationships/externalLink" Target="externalLinks/externalLink239.xml"/><Relationship Id="rId49" Type="http://schemas.openxmlformats.org/officeDocument/2006/relationships/externalLink" Target="externalLinks/externalLink34.xml"/><Relationship Id="rId114" Type="http://schemas.openxmlformats.org/officeDocument/2006/relationships/externalLink" Target="externalLinks/externalLink99.xml"/><Relationship Id="rId296" Type="http://schemas.openxmlformats.org/officeDocument/2006/relationships/externalLink" Target="externalLinks/externalLink281.xml"/><Relationship Id="rId461" Type="http://schemas.openxmlformats.org/officeDocument/2006/relationships/externalLink" Target="externalLinks/externalLink446.xml"/><Relationship Id="rId517" Type="http://schemas.openxmlformats.org/officeDocument/2006/relationships/externalLink" Target="externalLinks/externalLink502.xml"/><Relationship Id="rId559" Type="http://schemas.openxmlformats.org/officeDocument/2006/relationships/externalLink" Target="externalLinks/externalLink544.xml"/><Relationship Id="rId60" Type="http://schemas.openxmlformats.org/officeDocument/2006/relationships/externalLink" Target="externalLinks/externalLink45.xml"/><Relationship Id="rId156" Type="http://schemas.openxmlformats.org/officeDocument/2006/relationships/externalLink" Target="externalLinks/externalLink141.xml"/><Relationship Id="rId198" Type="http://schemas.openxmlformats.org/officeDocument/2006/relationships/externalLink" Target="externalLinks/externalLink183.xml"/><Relationship Id="rId321" Type="http://schemas.openxmlformats.org/officeDocument/2006/relationships/externalLink" Target="externalLinks/externalLink306.xml"/><Relationship Id="rId363" Type="http://schemas.openxmlformats.org/officeDocument/2006/relationships/externalLink" Target="externalLinks/externalLink348.xml"/><Relationship Id="rId419" Type="http://schemas.openxmlformats.org/officeDocument/2006/relationships/externalLink" Target="externalLinks/externalLink404.xml"/><Relationship Id="rId570" Type="http://schemas.openxmlformats.org/officeDocument/2006/relationships/externalLink" Target="externalLinks/externalLink555.xml"/><Relationship Id="rId223" Type="http://schemas.openxmlformats.org/officeDocument/2006/relationships/externalLink" Target="externalLinks/externalLink208.xml"/><Relationship Id="rId430" Type="http://schemas.openxmlformats.org/officeDocument/2006/relationships/externalLink" Target="externalLinks/externalLink415.xml"/><Relationship Id="rId18" Type="http://schemas.openxmlformats.org/officeDocument/2006/relationships/externalLink" Target="externalLinks/externalLink3.xml"/><Relationship Id="rId265" Type="http://schemas.openxmlformats.org/officeDocument/2006/relationships/externalLink" Target="externalLinks/externalLink250.xml"/><Relationship Id="rId472" Type="http://schemas.openxmlformats.org/officeDocument/2006/relationships/externalLink" Target="externalLinks/externalLink457.xml"/><Relationship Id="rId528" Type="http://schemas.openxmlformats.org/officeDocument/2006/relationships/externalLink" Target="externalLinks/externalLink513.xml"/><Relationship Id="rId125" Type="http://schemas.openxmlformats.org/officeDocument/2006/relationships/externalLink" Target="externalLinks/externalLink110.xml"/><Relationship Id="rId167" Type="http://schemas.openxmlformats.org/officeDocument/2006/relationships/externalLink" Target="externalLinks/externalLink152.xml"/><Relationship Id="rId332" Type="http://schemas.openxmlformats.org/officeDocument/2006/relationships/externalLink" Target="externalLinks/externalLink317.xml"/><Relationship Id="rId374" Type="http://schemas.openxmlformats.org/officeDocument/2006/relationships/externalLink" Target="externalLinks/externalLink359.xml"/><Relationship Id="rId581" Type="http://schemas.openxmlformats.org/officeDocument/2006/relationships/externalLink" Target="externalLinks/externalLink566.xml"/><Relationship Id="rId71" Type="http://schemas.openxmlformats.org/officeDocument/2006/relationships/externalLink" Target="externalLinks/externalLink56.xml"/><Relationship Id="rId234" Type="http://schemas.openxmlformats.org/officeDocument/2006/relationships/externalLink" Target="externalLinks/externalLink21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4.xml"/><Relationship Id="rId276" Type="http://schemas.openxmlformats.org/officeDocument/2006/relationships/externalLink" Target="externalLinks/externalLink261.xml"/><Relationship Id="rId441" Type="http://schemas.openxmlformats.org/officeDocument/2006/relationships/externalLink" Target="externalLinks/externalLink426.xml"/><Relationship Id="rId483" Type="http://schemas.openxmlformats.org/officeDocument/2006/relationships/externalLink" Target="externalLinks/externalLink468.xml"/><Relationship Id="rId539" Type="http://schemas.openxmlformats.org/officeDocument/2006/relationships/externalLink" Target="externalLinks/externalLink524.xml"/><Relationship Id="rId40" Type="http://schemas.openxmlformats.org/officeDocument/2006/relationships/externalLink" Target="externalLinks/externalLink25.xml"/><Relationship Id="rId136" Type="http://schemas.openxmlformats.org/officeDocument/2006/relationships/externalLink" Target="externalLinks/externalLink121.xml"/><Relationship Id="rId178" Type="http://schemas.openxmlformats.org/officeDocument/2006/relationships/externalLink" Target="externalLinks/externalLink163.xml"/><Relationship Id="rId301" Type="http://schemas.openxmlformats.org/officeDocument/2006/relationships/externalLink" Target="externalLinks/externalLink286.xml"/><Relationship Id="rId343" Type="http://schemas.openxmlformats.org/officeDocument/2006/relationships/externalLink" Target="externalLinks/externalLink328.xml"/><Relationship Id="rId550" Type="http://schemas.openxmlformats.org/officeDocument/2006/relationships/externalLink" Target="externalLinks/externalLink535.xml"/><Relationship Id="rId82" Type="http://schemas.openxmlformats.org/officeDocument/2006/relationships/externalLink" Target="externalLinks/externalLink67.xml"/><Relationship Id="rId203" Type="http://schemas.openxmlformats.org/officeDocument/2006/relationships/externalLink" Target="externalLinks/externalLink188.xml"/><Relationship Id="rId385" Type="http://schemas.openxmlformats.org/officeDocument/2006/relationships/externalLink" Target="externalLinks/externalLink370.xml"/><Relationship Id="rId592" Type="http://schemas.openxmlformats.org/officeDocument/2006/relationships/externalLink" Target="externalLinks/externalLink577.xml"/><Relationship Id="rId245" Type="http://schemas.openxmlformats.org/officeDocument/2006/relationships/externalLink" Target="externalLinks/externalLink230.xml"/><Relationship Id="rId287" Type="http://schemas.openxmlformats.org/officeDocument/2006/relationships/externalLink" Target="externalLinks/externalLink272.xml"/><Relationship Id="rId410" Type="http://schemas.openxmlformats.org/officeDocument/2006/relationships/externalLink" Target="externalLinks/externalLink395.xml"/><Relationship Id="rId452" Type="http://schemas.openxmlformats.org/officeDocument/2006/relationships/externalLink" Target="externalLinks/externalLink437.xml"/><Relationship Id="rId494" Type="http://schemas.openxmlformats.org/officeDocument/2006/relationships/externalLink" Target="externalLinks/externalLink479.xml"/><Relationship Id="rId508" Type="http://schemas.openxmlformats.org/officeDocument/2006/relationships/externalLink" Target="externalLinks/externalLink493.xml"/><Relationship Id="rId105" Type="http://schemas.openxmlformats.org/officeDocument/2006/relationships/externalLink" Target="externalLinks/externalLink90.xml"/><Relationship Id="rId147" Type="http://schemas.openxmlformats.org/officeDocument/2006/relationships/externalLink" Target="externalLinks/externalLink132.xml"/><Relationship Id="rId312" Type="http://schemas.openxmlformats.org/officeDocument/2006/relationships/externalLink" Target="externalLinks/externalLink297.xml"/><Relationship Id="rId354" Type="http://schemas.openxmlformats.org/officeDocument/2006/relationships/externalLink" Target="externalLinks/externalLink339.xml"/><Relationship Id="rId51" Type="http://schemas.openxmlformats.org/officeDocument/2006/relationships/externalLink" Target="externalLinks/externalLink36.xml"/><Relationship Id="rId93" Type="http://schemas.openxmlformats.org/officeDocument/2006/relationships/externalLink" Target="externalLinks/externalLink78.xml"/><Relationship Id="rId189" Type="http://schemas.openxmlformats.org/officeDocument/2006/relationships/externalLink" Target="externalLinks/externalLink174.xml"/><Relationship Id="rId396" Type="http://schemas.openxmlformats.org/officeDocument/2006/relationships/externalLink" Target="externalLinks/externalLink381.xml"/><Relationship Id="rId561" Type="http://schemas.openxmlformats.org/officeDocument/2006/relationships/externalLink" Target="externalLinks/externalLink546.xml"/><Relationship Id="rId214" Type="http://schemas.openxmlformats.org/officeDocument/2006/relationships/externalLink" Target="externalLinks/externalLink199.xml"/><Relationship Id="rId256" Type="http://schemas.openxmlformats.org/officeDocument/2006/relationships/externalLink" Target="externalLinks/externalLink241.xml"/><Relationship Id="rId298" Type="http://schemas.openxmlformats.org/officeDocument/2006/relationships/externalLink" Target="externalLinks/externalLink283.xml"/><Relationship Id="rId421" Type="http://schemas.openxmlformats.org/officeDocument/2006/relationships/externalLink" Target="externalLinks/externalLink406.xml"/><Relationship Id="rId463" Type="http://schemas.openxmlformats.org/officeDocument/2006/relationships/externalLink" Target="externalLinks/externalLink448.xml"/><Relationship Id="rId519" Type="http://schemas.openxmlformats.org/officeDocument/2006/relationships/externalLink" Target="externalLinks/externalLink504.xml"/><Relationship Id="rId116" Type="http://schemas.openxmlformats.org/officeDocument/2006/relationships/externalLink" Target="externalLinks/externalLink101.xml"/><Relationship Id="rId158" Type="http://schemas.openxmlformats.org/officeDocument/2006/relationships/externalLink" Target="externalLinks/externalLink143.xml"/><Relationship Id="rId323" Type="http://schemas.openxmlformats.org/officeDocument/2006/relationships/externalLink" Target="externalLinks/externalLink308.xml"/><Relationship Id="rId530" Type="http://schemas.openxmlformats.org/officeDocument/2006/relationships/externalLink" Target="externalLinks/externalLink515.xml"/><Relationship Id="rId20" Type="http://schemas.openxmlformats.org/officeDocument/2006/relationships/externalLink" Target="externalLinks/externalLink5.xml"/><Relationship Id="rId62" Type="http://schemas.openxmlformats.org/officeDocument/2006/relationships/externalLink" Target="externalLinks/externalLink47.xml"/><Relationship Id="rId365" Type="http://schemas.openxmlformats.org/officeDocument/2006/relationships/externalLink" Target="externalLinks/externalLink350.xml"/><Relationship Id="rId572" Type="http://schemas.openxmlformats.org/officeDocument/2006/relationships/externalLink" Target="externalLinks/externalLink557.xml"/><Relationship Id="rId225" Type="http://schemas.openxmlformats.org/officeDocument/2006/relationships/externalLink" Target="externalLinks/externalLink210.xml"/><Relationship Id="rId267" Type="http://schemas.openxmlformats.org/officeDocument/2006/relationships/externalLink" Target="externalLinks/externalLink252.xml"/><Relationship Id="rId432" Type="http://schemas.openxmlformats.org/officeDocument/2006/relationships/externalLink" Target="externalLinks/externalLink417.xml"/><Relationship Id="rId474" Type="http://schemas.openxmlformats.org/officeDocument/2006/relationships/externalLink" Target="externalLinks/externalLink459.xml"/><Relationship Id="rId127" Type="http://schemas.openxmlformats.org/officeDocument/2006/relationships/externalLink" Target="externalLinks/externalLink112.xml"/><Relationship Id="rId31" Type="http://schemas.openxmlformats.org/officeDocument/2006/relationships/externalLink" Target="externalLinks/externalLink16.xml"/><Relationship Id="rId73" Type="http://schemas.openxmlformats.org/officeDocument/2006/relationships/externalLink" Target="externalLinks/externalLink58.xml"/><Relationship Id="rId169" Type="http://schemas.openxmlformats.org/officeDocument/2006/relationships/externalLink" Target="externalLinks/externalLink154.xml"/><Relationship Id="rId334" Type="http://schemas.openxmlformats.org/officeDocument/2006/relationships/externalLink" Target="externalLinks/externalLink319.xml"/><Relationship Id="rId376" Type="http://schemas.openxmlformats.org/officeDocument/2006/relationships/externalLink" Target="externalLinks/externalLink361.xml"/><Relationship Id="rId541" Type="http://schemas.openxmlformats.org/officeDocument/2006/relationships/externalLink" Target="externalLinks/externalLink526.xml"/><Relationship Id="rId583" Type="http://schemas.openxmlformats.org/officeDocument/2006/relationships/externalLink" Target="externalLinks/externalLink568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65.xml"/><Relationship Id="rId236" Type="http://schemas.openxmlformats.org/officeDocument/2006/relationships/externalLink" Target="externalLinks/externalLink221.xml"/><Relationship Id="rId278" Type="http://schemas.openxmlformats.org/officeDocument/2006/relationships/externalLink" Target="externalLinks/externalLink263.xml"/><Relationship Id="rId401" Type="http://schemas.openxmlformats.org/officeDocument/2006/relationships/externalLink" Target="externalLinks/externalLink386.xml"/><Relationship Id="rId443" Type="http://schemas.openxmlformats.org/officeDocument/2006/relationships/externalLink" Target="externalLinks/externalLink428.xml"/><Relationship Id="rId303" Type="http://schemas.openxmlformats.org/officeDocument/2006/relationships/externalLink" Target="externalLinks/externalLink288.xml"/><Relationship Id="rId485" Type="http://schemas.openxmlformats.org/officeDocument/2006/relationships/externalLink" Target="externalLinks/externalLink470.xml"/><Relationship Id="rId42" Type="http://schemas.openxmlformats.org/officeDocument/2006/relationships/externalLink" Target="externalLinks/externalLink27.xml"/><Relationship Id="rId84" Type="http://schemas.openxmlformats.org/officeDocument/2006/relationships/externalLink" Target="externalLinks/externalLink69.xml"/><Relationship Id="rId138" Type="http://schemas.openxmlformats.org/officeDocument/2006/relationships/externalLink" Target="externalLinks/externalLink123.xml"/><Relationship Id="rId345" Type="http://schemas.openxmlformats.org/officeDocument/2006/relationships/externalLink" Target="externalLinks/externalLink330.xml"/><Relationship Id="rId387" Type="http://schemas.openxmlformats.org/officeDocument/2006/relationships/externalLink" Target="externalLinks/externalLink372.xml"/><Relationship Id="rId510" Type="http://schemas.openxmlformats.org/officeDocument/2006/relationships/externalLink" Target="externalLinks/externalLink495.xml"/><Relationship Id="rId552" Type="http://schemas.openxmlformats.org/officeDocument/2006/relationships/externalLink" Target="externalLinks/externalLink537.xml"/><Relationship Id="rId594" Type="http://schemas.openxmlformats.org/officeDocument/2006/relationships/externalLink" Target="externalLinks/externalLink579.xml"/><Relationship Id="rId191" Type="http://schemas.openxmlformats.org/officeDocument/2006/relationships/externalLink" Target="externalLinks/externalLink176.xml"/><Relationship Id="rId205" Type="http://schemas.openxmlformats.org/officeDocument/2006/relationships/externalLink" Target="externalLinks/externalLink190.xml"/><Relationship Id="rId247" Type="http://schemas.openxmlformats.org/officeDocument/2006/relationships/externalLink" Target="externalLinks/externalLink232.xml"/><Relationship Id="rId412" Type="http://schemas.openxmlformats.org/officeDocument/2006/relationships/externalLink" Target="externalLinks/externalLink397.xml"/><Relationship Id="rId107" Type="http://schemas.openxmlformats.org/officeDocument/2006/relationships/externalLink" Target="externalLinks/externalLink92.xml"/><Relationship Id="rId289" Type="http://schemas.openxmlformats.org/officeDocument/2006/relationships/externalLink" Target="externalLinks/externalLink274.xml"/><Relationship Id="rId454" Type="http://schemas.openxmlformats.org/officeDocument/2006/relationships/externalLink" Target="externalLinks/externalLink439.xml"/><Relationship Id="rId496" Type="http://schemas.openxmlformats.org/officeDocument/2006/relationships/externalLink" Target="externalLinks/externalLink481.xml"/><Relationship Id="rId11" Type="http://schemas.openxmlformats.org/officeDocument/2006/relationships/worksheet" Target="worksheets/sheet11.xml"/><Relationship Id="rId53" Type="http://schemas.openxmlformats.org/officeDocument/2006/relationships/externalLink" Target="externalLinks/externalLink38.xml"/><Relationship Id="rId149" Type="http://schemas.openxmlformats.org/officeDocument/2006/relationships/externalLink" Target="externalLinks/externalLink134.xml"/><Relationship Id="rId314" Type="http://schemas.openxmlformats.org/officeDocument/2006/relationships/externalLink" Target="externalLinks/externalLink299.xml"/><Relationship Id="rId356" Type="http://schemas.openxmlformats.org/officeDocument/2006/relationships/externalLink" Target="externalLinks/externalLink341.xml"/><Relationship Id="rId398" Type="http://schemas.openxmlformats.org/officeDocument/2006/relationships/externalLink" Target="externalLinks/externalLink383.xml"/><Relationship Id="rId521" Type="http://schemas.openxmlformats.org/officeDocument/2006/relationships/externalLink" Target="externalLinks/externalLink506.xml"/><Relationship Id="rId563" Type="http://schemas.openxmlformats.org/officeDocument/2006/relationships/externalLink" Target="externalLinks/externalLink548.xml"/><Relationship Id="rId95" Type="http://schemas.openxmlformats.org/officeDocument/2006/relationships/externalLink" Target="externalLinks/externalLink80.xml"/><Relationship Id="rId160" Type="http://schemas.openxmlformats.org/officeDocument/2006/relationships/externalLink" Target="externalLinks/externalLink145.xml"/><Relationship Id="rId216" Type="http://schemas.openxmlformats.org/officeDocument/2006/relationships/externalLink" Target="externalLinks/externalLink201.xml"/><Relationship Id="rId423" Type="http://schemas.openxmlformats.org/officeDocument/2006/relationships/externalLink" Target="externalLinks/externalLink408.xml"/><Relationship Id="rId258" Type="http://schemas.openxmlformats.org/officeDocument/2006/relationships/externalLink" Target="externalLinks/externalLink243.xml"/><Relationship Id="rId465" Type="http://schemas.openxmlformats.org/officeDocument/2006/relationships/externalLink" Target="externalLinks/externalLink450.xml"/><Relationship Id="rId22" Type="http://schemas.openxmlformats.org/officeDocument/2006/relationships/externalLink" Target="externalLinks/externalLink7.xml"/><Relationship Id="rId64" Type="http://schemas.openxmlformats.org/officeDocument/2006/relationships/externalLink" Target="externalLinks/externalLink49.xml"/><Relationship Id="rId118" Type="http://schemas.openxmlformats.org/officeDocument/2006/relationships/externalLink" Target="externalLinks/externalLink103.xml"/><Relationship Id="rId325" Type="http://schemas.openxmlformats.org/officeDocument/2006/relationships/externalLink" Target="externalLinks/externalLink310.xml"/><Relationship Id="rId367" Type="http://schemas.openxmlformats.org/officeDocument/2006/relationships/externalLink" Target="externalLinks/externalLink352.xml"/><Relationship Id="rId532" Type="http://schemas.openxmlformats.org/officeDocument/2006/relationships/externalLink" Target="externalLinks/externalLink517.xml"/><Relationship Id="rId574" Type="http://schemas.openxmlformats.org/officeDocument/2006/relationships/externalLink" Target="externalLinks/externalLink559.xml"/><Relationship Id="rId171" Type="http://schemas.openxmlformats.org/officeDocument/2006/relationships/externalLink" Target="externalLinks/externalLink156.xml"/><Relationship Id="rId227" Type="http://schemas.openxmlformats.org/officeDocument/2006/relationships/externalLink" Target="externalLinks/externalLink212.xml"/><Relationship Id="rId269" Type="http://schemas.openxmlformats.org/officeDocument/2006/relationships/externalLink" Target="externalLinks/externalLink254.xml"/><Relationship Id="rId434" Type="http://schemas.openxmlformats.org/officeDocument/2006/relationships/externalLink" Target="externalLinks/externalLink419.xml"/><Relationship Id="rId476" Type="http://schemas.openxmlformats.org/officeDocument/2006/relationships/externalLink" Target="externalLinks/externalLink461.xml"/><Relationship Id="rId33" Type="http://schemas.openxmlformats.org/officeDocument/2006/relationships/externalLink" Target="externalLinks/externalLink18.xml"/><Relationship Id="rId129" Type="http://schemas.openxmlformats.org/officeDocument/2006/relationships/externalLink" Target="externalLinks/externalLink114.xml"/><Relationship Id="rId280" Type="http://schemas.openxmlformats.org/officeDocument/2006/relationships/externalLink" Target="externalLinks/externalLink265.xml"/><Relationship Id="rId336" Type="http://schemas.openxmlformats.org/officeDocument/2006/relationships/externalLink" Target="externalLinks/externalLink321.xml"/><Relationship Id="rId501" Type="http://schemas.openxmlformats.org/officeDocument/2006/relationships/externalLink" Target="externalLinks/externalLink486.xml"/><Relationship Id="rId543" Type="http://schemas.openxmlformats.org/officeDocument/2006/relationships/externalLink" Target="externalLinks/externalLink528.xml"/><Relationship Id="rId75" Type="http://schemas.openxmlformats.org/officeDocument/2006/relationships/externalLink" Target="externalLinks/externalLink60.xml"/><Relationship Id="rId140" Type="http://schemas.openxmlformats.org/officeDocument/2006/relationships/externalLink" Target="externalLinks/externalLink125.xml"/><Relationship Id="rId182" Type="http://schemas.openxmlformats.org/officeDocument/2006/relationships/externalLink" Target="externalLinks/externalLink167.xml"/><Relationship Id="rId378" Type="http://schemas.openxmlformats.org/officeDocument/2006/relationships/externalLink" Target="externalLinks/externalLink363.xml"/><Relationship Id="rId403" Type="http://schemas.openxmlformats.org/officeDocument/2006/relationships/externalLink" Target="externalLinks/externalLink388.xml"/><Relationship Id="rId585" Type="http://schemas.openxmlformats.org/officeDocument/2006/relationships/externalLink" Target="externalLinks/externalLink570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23.xml"/><Relationship Id="rId445" Type="http://schemas.openxmlformats.org/officeDocument/2006/relationships/externalLink" Target="externalLinks/externalLink430.xml"/><Relationship Id="rId487" Type="http://schemas.openxmlformats.org/officeDocument/2006/relationships/externalLink" Target="externalLinks/externalLink472.xml"/><Relationship Id="rId291" Type="http://schemas.openxmlformats.org/officeDocument/2006/relationships/externalLink" Target="externalLinks/externalLink276.xml"/><Relationship Id="rId305" Type="http://schemas.openxmlformats.org/officeDocument/2006/relationships/externalLink" Target="externalLinks/externalLink290.xml"/><Relationship Id="rId347" Type="http://schemas.openxmlformats.org/officeDocument/2006/relationships/externalLink" Target="externalLinks/externalLink332.xml"/><Relationship Id="rId512" Type="http://schemas.openxmlformats.org/officeDocument/2006/relationships/externalLink" Target="externalLinks/externalLink497.xml"/><Relationship Id="rId44" Type="http://schemas.openxmlformats.org/officeDocument/2006/relationships/externalLink" Target="externalLinks/externalLink29.xml"/><Relationship Id="rId86" Type="http://schemas.openxmlformats.org/officeDocument/2006/relationships/externalLink" Target="externalLinks/externalLink71.xml"/><Relationship Id="rId151" Type="http://schemas.openxmlformats.org/officeDocument/2006/relationships/externalLink" Target="externalLinks/externalLink136.xml"/><Relationship Id="rId389" Type="http://schemas.openxmlformats.org/officeDocument/2006/relationships/externalLink" Target="externalLinks/externalLink374.xml"/><Relationship Id="rId554" Type="http://schemas.openxmlformats.org/officeDocument/2006/relationships/externalLink" Target="externalLinks/externalLink539.xml"/><Relationship Id="rId596" Type="http://schemas.openxmlformats.org/officeDocument/2006/relationships/theme" Target="theme/theme1.xml"/><Relationship Id="rId193" Type="http://schemas.openxmlformats.org/officeDocument/2006/relationships/externalLink" Target="externalLinks/externalLink178.xml"/><Relationship Id="rId207" Type="http://schemas.openxmlformats.org/officeDocument/2006/relationships/externalLink" Target="externalLinks/externalLink192.xml"/><Relationship Id="rId249" Type="http://schemas.openxmlformats.org/officeDocument/2006/relationships/externalLink" Target="externalLinks/externalLink234.xml"/><Relationship Id="rId414" Type="http://schemas.openxmlformats.org/officeDocument/2006/relationships/externalLink" Target="externalLinks/externalLink399.xml"/><Relationship Id="rId456" Type="http://schemas.openxmlformats.org/officeDocument/2006/relationships/externalLink" Target="externalLinks/externalLink441.xml"/><Relationship Id="rId498" Type="http://schemas.openxmlformats.org/officeDocument/2006/relationships/externalLink" Target="externalLinks/externalLink483.xml"/><Relationship Id="rId13" Type="http://schemas.openxmlformats.org/officeDocument/2006/relationships/worksheet" Target="worksheets/sheet13.xml"/><Relationship Id="rId109" Type="http://schemas.openxmlformats.org/officeDocument/2006/relationships/externalLink" Target="externalLinks/externalLink94.xml"/><Relationship Id="rId260" Type="http://schemas.openxmlformats.org/officeDocument/2006/relationships/externalLink" Target="externalLinks/externalLink245.xml"/><Relationship Id="rId316" Type="http://schemas.openxmlformats.org/officeDocument/2006/relationships/externalLink" Target="externalLinks/externalLink301.xml"/><Relationship Id="rId523" Type="http://schemas.openxmlformats.org/officeDocument/2006/relationships/externalLink" Target="externalLinks/externalLink508.xml"/><Relationship Id="rId55" Type="http://schemas.openxmlformats.org/officeDocument/2006/relationships/externalLink" Target="externalLinks/externalLink40.xml"/><Relationship Id="rId97" Type="http://schemas.openxmlformats.org/officeDocument/2006/relationships/externalLink" Target="externalLinks/externalLink82.xml"/><Relationship Id="rId120" Type="http://schemas.openxmlformats.org/officeDocument/2006/relationships/externalLink" Target="externalLinks/externalLink105.xml"/><Relationship Id="rId358" Type="http://schemas.openxmlformats.org/officeDocument/2006/relationships/externalLink" Target="externalLinks/externalLink343.xml"/><Relationship Id="rId565" Type="http://schemas.openxmlformats.org/officeDocument/2006/relationships/externalLink" Target="externalLinks/externalLink550.xml"/><Relationship Id="rId162" Type="http://schemas.openxmlformats.org/officeDocument/2006/relationships/externalLink" Target="externalLinks/externalLink147.xml"/><Relationship Id="rId218" Type="http://schemas.openxmlformats.org/officeDocument/2006/relationships/externalLink" Target="externalLinks/externalLink203.xml"/><Relationship Id="rId425" Type="http://schemas.openxmlformats.org/officeDocument/2006/relationships/externalLink" Target="externalLinks/externalLink410.xml"/><Relationship Id="rId467" Type="http://schemas.openxmlformats.org/officeDocument/2006/relationships/externalLink" Target="externalLinks/externalLink452.xml"/><Relationship Id="rId271" Type="http://schemas.openxmlformats.org/officeDocument/2006/relationships/externalLink" Target="externalLinks/externalLink256.xml"/><Relationship Id="rId24" Type="http://schemas.openxmlformats.org/officeDocument/2006/relationships/externalLink" Target="externalLinks/externalLink9.xml"/><Relationship Id="rId66" Type="http://schemas.openxmlformats.org/officeDocument/2006/relationships/externalLink" Target="externalLinks/externalLink51.xml"/><Relationship Id="rId131" Type="http://schemas.openxmlformats.org/officeDocument/2006/relationships/externalLink" Target="externalLinks/externalLink116.xml"/><Relationship Id="rId327" Type="http://schemas.openxmlformats.org/officeDocument/2006/relationships/externalLink" Target="externalLinks/externalLink312.xml"/><Relationship Id="rId369" Type="http://schemas.openxmlformats.org/officeDocument/2006/relationships/externalLink" Target="externalLinks/externalLink354.xml"/><Relationship Id="rId534" Type="http://schemas.openxmlformats.org/officeDocument/2006/relationships/externalLink" Target="externalLinks/externalLink519.xml"/><Relationship Id="rId576" Type="http://schemas.openxmlformats.org/officeDocument/2006/relationships/externalLink" Target="externalLinks/externalLink561.xml"/><Relationship Id="rId173" Type="http://schemas.openxmlformats.org/officeDocument/2006/relationships/externalLink" Target="externalLinks/externalLink158.xml"/><Relationship Id="rId229" Type="http://schemas.openxmlformats.org/officeDocument/2006/relationships/externalLink" Target="externalLinks/externalLink214.xml"/><Relationship Id="rId380" Type="http://schemas.openxmlformats.org/officeDocument/2006/relationships/externalLink" Target="externalLinks/externalLink365.xml"/><Relationship Id="rId436" Type="http://schemas.openxmlformats.org/officeDocument/2006/relationships/externalLink" Target="externalLinks/externalLink421.xml"/><Relationship Id="rId240" Type="http://schemas.openxmlformats.org/officeDocument/2006/relationships/externalLink" Target="externalLinks/externalLink225.xml"/><Relationship Id="rId478" Type="http://schemas.openxmlformats.org/officeDocument/2006/relationships/externalLink" Target="externalLinks/externalLink463.xml"/><Relationship Id="rId35" Type="http://schemas.openxmlformats.org/officeDocument/2006/relationships/externalLink" Target="externalLinks/externalLink20.xml"/><Relationship Id="rId77" Type="http://schemas.openxmlformats.org/officeDocument/2006/relationships/externalLink" Target="externalLinks/externalLink62.xml"/><Relationship Id="rId100" Type="http://schemas.openxmlformats.org/officeDocument/2006/relationships/externalLink" Target="externalLinks/externalLink85.xml"/><Relationship Id="rId282" Type="http://schemas.openxmlformats.org/officeDocument/2006/relationships/externalLink" Target="externalLinks/externalLink267.xml"/><Relationship Id="rId338" Type="http://schemas.openxmlformats.org/officeDocument/2006/relationships/externalLink" Target="externalLinks/externalLink323.xml"/><Relationship Id="rId503" Type="http://schemas.openxmlformats.org/officeDocument/2006/relationships/externalLink" Target="externalLinks/externalLink488.xml"/><Relationship Id="rId545" Type="http://schemas.openxmlformats.org/officeDocument/2006/relationships/externalLink" Target="externalLinks/externalLink530.xml"/><Relationship Id="rId587" Type="http://schemas.openxmlformats.org/officeDocument/2006/relationships/externalLink" Target="externalLinks/externalLink572.xml"/><Relationship Id="rId8" Type="http://schemas.openxmlformats.org/officeDocument/2006/relationships/worksheet" Target="worksheets/sheet8.xml"/><Relationship Id="rId142" Type="http://schemas.openxmlformats.org/officeDocument/2006/relationships/externalLink" Target="externalLinks/externalLink127.xml"/><Relationship Id="rId184" Type="http://schemas.openxmlformats.org/officeDocument/2006/relationships/externalLink" Target="externalLinks/externalLink169.xml"/><Relationship Id="rId391" Type="http://schemas.openxmlformats.org/officeDocument/2006/relationships/externalLink" Target="externalLinks/externalLink376.xml"/><Relationship Id="rId405" Type="http://schemas.openxmlformats.org/officeDocument/2006/relationships/externalLink" Target="externalLinks/externalLink390.xml"/><Relationship Id="rId447" Type="http://schemas.openxmlformats.org/officeDocument/2006/relationships/externalLink" Target="externalLinks/externalLink432.xml"/><Relationship Id="rId251" Type="http://schemas.openxmlformats.org/officeDocument/2006/relationships/externalLink" Target="externalLinks/externalLink236.xml"/><Relationship Id="rId489" Type="http://schemas.openxmlformats.org/officeDocument/2006/relationships/externalLink" Target="externalLinks/externalLink474.xml"/><Relationship Id="rId46" Type="http://schemas.openxmlformats.org/officeDocument/2006/relationships/externalLink" Target="externalLinks/externalLink31.xml"/><Relationship Id="rId293" Type="http://schemas.openxmlformats.org/officeDocument/2006/relationships/externalLink" Target="externalLinks/externalLink278.xml"/><Relationship Id="rId307" Type="http://schemas.openxmlformats.org/officeDocument/2006/relationships/externalLink" Target="externalLinks/externalLink292.xml"/><Relationship Id="rId349" Type="http://schemas.openxmlformats.org/officeDocument/2006/relationships/externalLink" Target="externalLinks/externalLink334.xml"/><Relationship Id="rId514" Type="http://schemas.openxmlformats.org/officeDocument/2006/relationships/externalLink" Target="externalLinks/externalLink499.xml"/><Relationship Id="rId556" Type="http://schemas.openxmlformats.org/officeDocument/2006/relationships/externalLink" Target="externalLinks/externalLink541.xml"/><Relationship Id="rId88" Type="http://schemas.openxmlformats.org/officeDocument/2006/relationships/externalLink" Target="externalLinks/externalLink73.xml"/><Relationship Id="rId111" Type="http://schemas.openxmlformats.org/officeDocument/2006/relationships/externalLink" Target="externalLinks/externalLink96.xml"/><Relationship Id="rId153" Type="http://schemas.openxmlformats.org/officeDocument/2006/relationships/externalLink" Target="externalLinks/externalLink138.xml"/><Relationship Id="rId195" Type="http://schemas.openxmlformats.org/officeDocument/2006/relationships/externalLink" Target="externalLinks/externalLink180.xml"/><Relationship Id="rId209" Type="http://schemas.openxmlformats.org/officeDocument/2006/relationships/externalLink" Target="externalLinks/externalLink194.xml"/><Relationship Id="rId360" Type="http://schemas.openxmlformats.org/officeDocument/2006/relationships/externalLink" Target="externalLinks/externalLink345.xml"/><Relationship Id="rId416" Type="http://schemas.openxmlformats.org/officeDocument/2006/relationships/externalLink" Target="externalLinks/externalLink401.xml"/><Relationship Id="rId598" Type="http://schemas.openxmlformats.org/officeDocument/2006/relationships/sharedStrings" Target="sharedStrings.xml"/><Relationship Id="rId220" Type="http://schemas.openxmlformats.org/officeDocument/2006/relationships/externalLink" Target="externalLinks/externalLink205.xml"/><Relationship Id="rId458" Type="http://schemas.openxmlformats.org/officeDocument/2006/relationships/externalLink" Target="externalLinks/externalLink443.xml"/><Relationship Id="rId15" Type="http://schemas.openxmlformats.org/officeDocument/2006/relationships/worksheet" Target="worksheets/sheet15.xml"/><Relationship Id="rId57" Type="http://schemas.openxmlformats.org/officeDocument/2006/relationships/externalLink" Target="externalLinks/externalLink42.xml"/><Relationship Id="rId262" Type="http://schemas.openxmlformats.org/officeDocument/2006/relationships/externalLink" Target="externalLinks/externalLink247.xml"/><Relationship Id="rId318" Type="http://schemas.openxmlformats.org/officeDocument/2006/relationships/externalLink" Target="externalLinks/externalLink303.xml"/><Relationship Id="rId525" Type="http://schemas.openxmlformats.org/officeDocument/2006/relationships/externalLink" Target="externalLinks/externalLink510.xml"/><Relationship Id="rId567" Type="http://schemas.openxmlformats.org/officeDocument/2006/relationships/externalLink" Target="externalLinks/externalLink552.xml"/><Relationship Id="rId99" Type="http://schemas.openxmlformats.org/officeDocument/2006/relationships/externalLink" Target="externalLinks/externalLink84.xml"/><Relationship Id="rId122" Type="http://schemas.openxmlformats.org/officeDocument/2006/relationships/externalLink" Target="externalLinks/externalLink107.xml"/><Relationship Id="rId164" Type="http://schemas.openxmlformats.org/officeDocument/2006/relationships/externalLink" Target="externalLinks/externalLink149.xml"/><Relationship Id="rId371" Type="http://schemas.openxmlformats.org/officeDocument/2006/relationships/externalLink" Target="externalLinks/externalLink356.xml"/><Relationship Id="rId427" Type="http://schemas.openxmlformats.org/officeDocument/2006/relationships/externalLink" Target="externalLinks/externalLink412.xml"/><Relationship Id="rId469" Type="http://schemas.openxmlformats.org/officeDocument/2006/relationships/externalLink" Target="externalLinks/externalLink454.xml"/><Relationship Id="rId26" Type="http://schemas.openxmlformats.org/officeDocument/2006/relationships/externalLink" Target="externalLinks/externalLink11.xml"/><Relationship Id="rId231" Type="http://schemas.openxmlformats.org/officeDocument/2006/relationships/externalLink" Target="externalLinks/externalLink216.xml"/><Relationship Id="rId273" Type="http://schemas.openxmlformats.org/officeDocument/2006/relationships/externalLink" Target="externalLinks/externalLink258.xml"/><Relationship Id="rId329" Type="http://schemas.openxmlformats.org/officeDocument/2006/relationships/externalLink" Target="externalLinks/externalLink314.xml"/><Relationship Id="rId480" Type="http://schemas.openxmlformats.org/officeDocument/2006/relationships/externalLink" Target="externalLinks/externalLink465.xml"/><Relationship Id="rId536" Type="http://schemas.openxmlformats.org/officeDocument/2006/relationships/externalLink" Target="externalLinks/externalLink521.xml"/><Relationship Id="rId68" Type="http://schemas.openxmlformats.org/officeDocument/2006/relationships/externalLink" Target="externalLinks/externalLink53.xml"/><Relationship Id="rId133" Type="http://schemas.openxmlformats.org/officeDocument/2006/relationships/externalLink" Target="externalLinks/externalLink118.xml"/><Relationship Id="rId175" Type="http://schemas.openxmlformats.org/officeDocument/2006/relationships/externalLink" Target="externalLinks/externalLink160.xml"/><Relationship Id="rId340" Type="http://schemas.openxmlformats.org/officeDocument/2006/relationships/externalLink" Target="externalLinks/externalLink325.xml"/><Relationship Id="rId578" Type="http://schemas.openxmlformats.org/officeDocument/2006/relationships/externalLink" Target="externalLinks/externalLink563.xml"/><Relationship Id="rId200" Type="http://schemas.openxmlformats.org/officeDocument/2006/relationships/externalLink" Target="externalLinks/externalLink185.xml"/><Relationship Id="rId382" Type="http://schemas.openxmlformats.org/officeDocument/2006/relationships/externalLink" Target="externalLinks/externalLink367.xml"/><Relationship Id="rId438" Type="http://schemas.openxmlformats.org/officeDocument/2006/relationships/externalLink" Target="externalLinks/externalLink423.xml"/><Relationship Id="rId242" Type="http://schemas.openxmlformats.org/officeDocument/2006/relationships/externalLink" Target="externalLinks/externalLink227.xml"/><Relationship Id="rId284" Type="http://schemas.openxmlformats.org/officeDocument/2006/relationships/externalLink" Target="externalLinks/externalLink269.xml"/><Relationship Id="rId491" Type="http://schemas.openxmlformats.org/officeDocument/2006/relationships/externalLink" Target="externalLinks/externalLink476.xml"/><Relationship Id="rId505" Type="http://schemas.openxmlformats.org/officeDocument/2006/relationships/externalLink" Target="externalLinks/externalLink490.xml"/><Relationship Id="rId37" Type="http://schemas.openxmlformats.org/officeDocument/2006/relationships/externalLink" Target="externalLinks/externalLink22.xml"/><Relationship Id="rId79" Type="http://schemas.openxmlformats.org/officeDocument/2006/relationships/externalLink" Target="externalLinks/externalLink64.xml"/><Relationship Id="rId102" Type="http://schemas.openxmlformats.org/officeDocument/2006/relationships/externalLink" Target="externalLinks/externalLink87.xml"/><Relationship Id="rId144" Type="http://schemas.openxmlformats.org/officeDocument/2006/relationships/externalLink" Target="externalLinks/externalLink129.xml"/><Relationship Id="rId547" Type="http://schemas.openxmlformats.org/officeDocument/2006/relationships/externalLink" Target="externalLinks/externalLink532.xml"/><Relationship Id="rId589" Type="http://schemas.openxmlformats.org/officeDocument/2006/relationships/externalLink" Target="externalLinks/externalLink574.xml"/><Relationship Id="rId90" Type="http://schemas.openxmlformats.org/officeDocument/2006/relationships/externalLink" Target="externalLinks/externalLink75.xml"/><Relationship Id="rId186" Type="http://schemas.openxmlformats.org/officeDocument/2006/relationships/externalLink" Target="externalLinks/externalLink171.xml"/><Relationship Id="rId351" Type="http://schemas.openxmlformats.org/officeDocument/2006/relationships/externalLink" Target="externalLinks/externalLink336.xml"/><Relationship Id="rId393" Type="http://schemas.openxmlformats.org/officeDocument/2006/relationships/externalLink" Target="externalLinks/externalLink378.xml"/><Relationship Id="rId407" Type="http://schemas.openxmlformats.org/officeDocument/2006/relationships/externalLink" Target="externalLinks/externalLink392.xml"/><Relationship Id="rId449" Type="http://schemas.openxmlformats.org/officeDocument/2006/relationships/externalLink" Target="externalLinks/externalLink434.xml"/><Relationship Id="rId211" Type="http://schemas.openxmlformats.org/officeDocument/2006/relationships/externalLink" Target="externalLinks/externalLink196.xml"/><Relationship Id="rId253" Type="http://schemas.openxmlformats.org/officeDocument/2006/relationships/externalLink" Target="externalLinks/externalLink238.xml"/><Relationship Id="rId295" Type="http://schemas.openxmlformats.org/officeDocument/2006/relationships/externalLink" Target="externalLinks/externalLink280.xml"/><Relationship Id="rId309" Type="http://schemas.openxmlformats.org/officeDocument/2006/relationships/externalLink" Target="externalLinks/externalLink294.xml"/><Relationship Id="rId460" Type="http://schemas.openxmlformats.org/officeDocument/2006/relationships/externalLink" Target="externalLinks/externalLink445.xml"/><Relationship Id="rId516" Type="http://schemas.openxmlformats.org/officeDocument/2006/relationships/externalLink" Target="externalLinks/externalLink501.xml"/><Relationship Id="rId48" Type="http://schemas.openxmlformats.org/officeDocument/2006/relationships/externalLink" Target="externalLinks/externalLink33.xml"/><Relationship Id="rId113" Type="http://schemas.openxmlformats.org/officeDocument/2006/relationships/externalLink" Target="externalLinks/externalLink98.xml"/><Relationship Id="rId320" Type="http://schemas.openxmlformats.org/officeDocument/2006/relationships/externalLink" Target="externalLinks/externalLink305.xml"/><Relationship Id="rId558" Type="http://schemas.openxmlformats.org/officeDocument/2006/relationships/externalLink" Target="externalLinks/externalLink543.xml"/><Relationship Id="rId155" Type="http://schemas.openxmlformats.org/officeDocument/2006/relationships/externalLink" Target="externalLinks/externalLink140.xml"/><Relationship Id="rId197" Type="http://schemas.openxmlformats.org/officeDocument/2006/relationships/externalLink" Target="externalLinks/externalLink182.xml"/><Relationship Id="rId362" Type="http://schemas.openxmlformats.org/officeDocument/2006/relationships/externalLink" Target="externalLinks/externalLink347.xml"/><Relationship Id="rId418" Type="http://schemas.openxmlformats.org/officeDocument/2006/relationships/externalLink" Target="externalLinks/externalLink403.xml"/><Relationship Id="rId222" Type="http://schemas.openxmlformats.org/officeDocument/2006/relationships/externalLink" Target="externalLinks/externalLink207.xml"/><Relationship Id="rId264" Type="http://schemas.openxmlformats.org/officeDocument/2006/relationships/externalLink" Target="externalLinks/externalLink249.xml"/><Relationship Id="rId471" Type="http://schemas.openxmlformats.org/officeDocument/2006/relationships/externalLink" Target="externalLinks/externalLink456.xml"/><Relationship Id="rId17" Type="http://schemas.openxmlformats.org/officeDocument/2006/relationships/externalLink" Target="externalLinks/externalLink2.xml"/><Relationship Id="rId59" Type="http://schemas.openxmlformats.org/officeDocument/2006/relationships/externalLink" Target="externalLinks/externalLink44.xml"/><Relationship Id="rId124" Type="http://schemas.openxmlformats.org/officeDocument/2006/relationships/externalLink" Target="externalLinks/externalLink109.xml"/><Relationship Id="rId527" Type="http://schemas.openxmlformats.org/officeDocument/2006/relationships/externalLink" Target="externalLinks/externalLink512.xml"/><Relationship Id="rId569" Type="http://schemas.openxmlformats.org/officeDocument/2006/relationships/externalLink" Target="externalLinks/externalLink554.xml"/><Relationship Id="rId70" Type="http://schemas.openxmlformats.org/officeDocument/2006/relationships/externalLink" Target="externalLinks/externalLink55.xml"/><Relationship Id="rId166" Type="http://schemas.openxmlformats.org/officeDocument/2006/relationships/externalLink" Target="externalLinks/externalLink151.xml"/><Relationship Id="rId331" Type="http://schemas.openxmlformats.org/officeDocument/2006/relationships/externalLink" Target="externalLinks/externalLink316.xml"/><Relationship Id="rId373" Type="http://schemas.openxmlformats.org/officeDocument/2006/relationships/externalLink" Target="externalLinks/externalLink358.xml"/><Relationship Id="rId429" Type="http://schemas.openxmlformats.org/officeDocument/2006/relationships/externalLink" Target="externalLinks/externalLink414.xml"/><Relationship Id="rId580" Type="http://schemas.openxmlformats.org/officeDocument/2006/relationships/externalLink" Target="externalLinks/externalLink565.xml"/><Relationship Id="rId1" Type="http://schemas.openxmlformats.org/officeDocument/2006/relationships/worksheet" Target="worksheets/sheet1.xml"/><Relationship Id="rId233" Type="http://schemas.openxmlformats.org/officeDocument/2006/relationships/externalLink" Target="externalLinks/externalLink218.xml"/><Relationship Id="rId440" Type="http://schemas.openxmlformats.org/officeDocument/2006/relationships/externalLink" Target="externalLinks/externalLink425.xml"/><Relationship Id="rId28" Type="http://schemas.openxmlformats.org/officeDocument/2006/relationships/externalLink" Target="externalLinks/externalLink13.xml"/><Relationship Id="rId275" Type="http://schemas.openxmlformats.org/officeDocument/2006/relationships/externalLink" Target="externalLinks/externalLink260.xml"/><Relationship Id="rId300" Type="http://schemas.openxmlformats.org/officeDocument/2006/relationships/externalLink" Target="externalLinks/externalLink285.xml"/><Relationship Id="rId482" Type="http://schemas.openxmlformats.org/officeDocument/2006/relationships/externalLink" Target="externalLinks/externalLink467.xml"/><Relationship Id="rId538" Type="http://schemas.openxmlformats.org/officeDocument/2006/relationships/externalLink" Target="externalLinks/externalLink523.xml"/><Relationship Id="rId81" Type="http://schemas.openxmlformats.org/officeDocument/2006/relationships/externalLink" Target="externalLinks/externalLink66.xml"/><Relationship Id="rId135" Type="http://schemas.openxmlformats.org/officeDocument/2006/relationships/externalLink" Target="externalLinks/externalLink120.xml"/><Relationship Id="rId177" Type="http://schemas.openxmlformats.org/officeDocument/2006/relationships/externalLink" Target="externalLinks/externalLink162.xml"/><Relationship Id="rId342" Type="http://schemas.openxmlformats.org/officeDocument/2006/relationships/externalLink" Target="externalLinks/externalLink327.xml"/><Relationship Id="rId384" Type="http://schemas.openxmlformats.org/officeDocument/2006/relationships/externalLink" Target="externalLinks/externalLink369.xml"/><Relationship Id="rId591" Type="http://schemas.openxmlformats.org/officeDocument/2006/relationships/externalLink" Target="externalLinks/externalLink576.xml"/><Relationship Id="rId202" Type="http://schemas.openxmlformats.org/officeDocument/2006/relationships/externalLink" Target="externalLinks/externalLink187.xml"/><Relationship Id="rId244" Type="http://schemas.openxmlformats.org/officeDocument/2006/relationships/externalLink" Target="externalLinks/externalLink229.xml"/><Relationship Id="rId39" Type="http://schemas.openxmlformats.org/officeDocument/2006/relationships/externalLink" Target="externalLinks/externalLink24.xml"/><Relationship Id="rId286" Type="http://schemas.openxmlformats.org/officeDocument/2006/relationships/externalLink" Target="externalLinks/externalLink271.xml"/><Relationship Id="rId451" Type="http://schemas.openxmlformats.org/officeDocument/2006/relationships/externalLink" Target="externalLinks/externalLink436.xml"/><Relationship Id="rId493" Type="http://schemas.openxmlformats.org/officeDocument/2006/relationships/externalLink" Target="externalLinks/externalLink478.xml"/><Relationship Id="rId507" Type="http://schemas.openxmlformats.org/officeDocument/2006/relationships/externalLink" Target="externalLinks/externalLink492.xml"/><Relationship Id="rId549" Type="http://schemas.openxmlformats.org/officeDocument/2006/relationships/externalLink" Target="externalLinks/externalLink534.xml"/><Relationship Id="rId50" Type="http://schemas.openxmlformats.org/officeDocument/2006/relationships/externalLink" Target="externalLinks/externalLink35.xml"/><Relationship Id="rId104" Type="http://schemas.openxmlformats.org/officeDocument/2006/relationships/externalLink" Target="externalLinks/externalLink89.xml"/><Relationship Id="rId146" Type="http://schemas.openxmlformats.org/officeDocument/2006/relationships/externalLink" Target="externalLinks/externalLink131.xml"/><Relationship Id="rId188" Type="http://schemas.openxmlformats.org/officeDocument/2006/relationships/externalLink" Target="externalLinks/externalLink173.xml"/><Relationship Id="rId311" Type="http://schemas.openxmlformats.org/officeDocument/2006/relationships/externalLink" Target="externalLinks/externalLink296.xml"/><Relationship Id="rId353" Type="http://schemas.openxmlformats.org/officeDocument/2006/relationships/externalLink" Target="externalLinks/externalLink338.xml"/><Relationship Id="rId395" Type="http://schemas.openxmlformats.org/officeDocument/2006/relationships/externalLink" Target="externalLinks/externalLink380.xml"/><Relationship Id="rId409" Type="http://schemas.openxmlformats.org/officeDocument/2006/relationships/externalLink" Target="externalLinks/externalLink394.xml"/><Relationship Id="rId560" Type="http://schemas.openxmlformats.org/officeDocument/2006/relationships/externalLink" Target="externalLinks/externalLink545.xml"/><Relationship Id="rId92" Type="http://schemas.openxmlformats.org/officeDocument/2006/relationships/externalLink" Target="externalLinks/externalLink77.xml"/><Relationship Id="rId213" Type="http://schemas.openxmlformats.org/officeDocument/2006/relationships/externalLink" Target="externalLinks/externalLink198.xml"/><Relationship Id="rId420" Type="http://schemas.openxmlformats.org/officeDocument/2006/relationships/externalLink" Target="externalLinks/externalLink405.xml"/><Relationship Id="rId255" Type="http://schemas.openxmlformats.org/officeDocument/2006/relationships/externalLink" Target="externalLinks/externalLink240.xml"/><Relationship Id="rId297" Type="http://schemas.openxmlformats.org/officeDocument/2006/relationships/externalLink" Target="externalLinks/externalLink282.xml"/><Relationship Id="rId462" Type="http://schemas.openxmlformats.org/officeDocument/2006/relationships/externalLink" Target="externalLinks/externalLink447.xml"/><Relationship Id="rId518" Type="http://schemas.openxmlformats.org/officeDocument/2006/relationships/externalLink" Target="externalLinks/externalLink503.xml"/><Relationship Id="rId115" Type="http://schemas.openxmlformats.org/officeDocument/2006/relationships/externalLink" Target="externalLinks/externalLink100.xml"/><Relationship Id="rId157" Type="http://schemas.openxmlformats.org/officeDocument/2006/relationships/externalLink" Target="externalLinks/externalLink142.xml"/><Relationship Id="rId322" Type="http://schemas.openxmlformats.org/officeDocument/2006/relationships/externalLink" Target="externalLinks/externalLink307.xml"/><Relationship Id="rId364" Type="http://schemas.openxmlformats.org/officeDocument/2006/relationships/externalLink" Target="externalLinks/externalLink349.xml"/><Relationship Id="rId61" Type="http://schemas.openxmlformats.org/officeDocument/2006/relationships/externalLink" Target="externalLinks/externalLink46.xml"/><Relationship Id="rId199" Type="http://schemas.openxmlformats.org/officeDocument/2006/relationships/externalLink" Target="externalLinks/externalLink184.xml"/><Relationship Id="rId571" Type="http://schemas.openxmlformats.org/officeDocument/2006/relationships/externalLink" Target="externalLinks/externalLink556.xml"/><Relationship Id="rId19" Type="http://schemas.openxmlformats.org/officeDocument/2006/relationships/externalLink" Target="externalLinks/externalLink4.xml"/><Relationship Id="rId224" Type="http://schemas.openxmlformats.org/officeDocument/2006/relationships/externalLink" Target="externalLinks/externalLink209.xml"/><Relationship Id="rId266" Type="http://schemas.openxmlformats.org/officeDocument/2006/relationships/externalLink" Target="externalLinks/externalLink251.xml"/><Relationship Id="rId431" Type="http://schemas.openxmlformats.org/officeDocument/2006/relationships/externalLink" Target="externalLinks/externalLink416.xml"/><Relationship Id="rId473" Type="http://schemas.openxmlformats.org/officeDocument/2006/relationships/externalLink" Target="externalLinks/externalLink458.xml"/><Relationship Id="rId529" Type="http://schemas.openxmlformats.org/officeDocument/2006/relationships/externalLink" Target="externalLinks/externalLink514.xml"/><Relationship Id="rId30" Type="http://schemas.openxmlformats.org/officeDocument/2006/relationships/externalLink" Target="externalLinks/externalLink15.xml"/><Relationship Id="rId126" Type="http://schemas.openxmlformats.org/officeDocument/2006/relationships/externalLink" Target="externalLinks/externalLink111.xml"/><Relationship Id="rId168" Type="http://schemas.openxmlformats.org/officeDocument/2006/relationships/externalLink" Target="externalLinks/externalLink153.xml"/><Relationship Id="rId333" Type="http://schemas.openxmlformats.org/officeDocument/2006/relationships/externalLink" Target="externalLinks/externalLink318.xml"/><Relationship Id="rId540" Type="http://schemas.openxmlformats.org/officeDocument/2006/relationships/externalLink" Target="externalLinks/externalLink525.xml"/><Relationship Id="rId72" Type="http://schemas.openxmlformats.org/officeDocument/2006/relationships/externalLink" Target="externalLinks/externalLink57.xml"/><Relationship Id="rId375" Type="http://schemas.openxmlformats.org/officeDocument/2006/relationships/externalLink" Target="externalLinks/externalLink360.xml"/><Relationship Id="rId582" Type="http://schemas.openxmlformats.org/officeDocument/2006/relationships/externalLink" Target="externalLinks/externalLink567.xml"/><Relationship Id="rId3" Type="http://schemas.openxmlformats.org/officeDocument/2006/relationships/worksheet" Target="worksheets/sheet3.xml"/><Relationship Id="rId235" Type="http://schemas.openxmlformats.org/officeDocument/2006/relationships/externalLink" Target="externalLinks/externalLink220.xml"/><Relationship Id="rId277" Type="http://schemas.openxmlformats.org/officeDocument/2006/relationships/externalLink" Target="externalLinks/externalLink262.xml"/><Relationship Id="rId400" Type="http://schemas.openxmlformats.org/officeDocument/2006/relationships/externalLink" Target="externalLinks/externalLink385.xml"/><Relationship Id="rId442" Type="http://schemas.openxmlformats.org/officeDocument/2006/relationships/externalLink" Target="externalLinks/externalLink427.xml"/><Relationship Id="rId484" Type="http://schemas.openxmlformats.org/officeDocument/2006/relationships/externalLink" Target="externalLinks/externalLink469.xml"/><Relationship Id="rId137" Type="http://schemas.openxmlformats.org/officeDocument/2006/relationships/externalLink" Target="externalLinks/externalLink122.xml"/><Relationship Id="rId302" Type="http://schemas.openxmlformats.org/officeDocument/2006/relationships/externalLink" Target="externalLinks/externalLink287.xml"/><Relationship Id="rId344" Type="http://schemas.openxmlformats.org/officeDocument/2006/relationships/externalLink" Target="externalLinks/externalLink329.xml"/><Relationship Id="rId41" Type="http://schemas.openxmlformats.org/officeDocument/2006/relationships/externalLink" Target="externalLinks/externalLink26.xml"/><Relationship Id="rId83" Type="http://schemas.openxmlformats.org/officeDocument/2006/relationships/externalLink" Target="externalLinks/externalLink68.xml"/><Relationship Id="rId179" Type="http://schemas.openxmlformats.org/officeDocument/2006/relationships/externalLink" Target="externalLinks/externalLink164.xml"/><Relationship Id="rId386" Type="http://schemas.openxmlformats.org/officeDocument/2006/relationships/externalLink" Target="externalLinks/externalLink371.xml"/><Relationship Id="rId551" Type="http://schemas.openxmlformats.org/officeDocument/2006/relationships/externalLink" Target="externalLinks/externalLink536.xml"/><Relationship Id="rId593" Type="http://schemas.openxmlformats.org/officeDocument/2006/relationships/externalLink" Target="externalLinks/externalLink578.xml"/><Relationship Id="rId190" Type="http://schemas.openxmlformats.org/officeDocument/2006/relationships/externalLink" Target="externalLinks/externalLink175.xml"/><Relationship Id="rId204" Type="http://schemas.openxmlformats.org/officeDocument/2006/relationships/externalLink" Target="externalLinks/externalLink189.xml"/><Relationship Id="rId246" Type="http://schemas.openxmlformats.org/officeDocument/2006/relationships/externalLink" Target="externalLinks/externalLink231.xml"/><Relationship Id="rId288" Type="http://schemas.openxmlformats.org/officeDocument/2006/relationships/externalLink" Target="externalLinks/externalLink273.xml"/><Relationship Id="rId411" Type="http://schemas.openxmlformats.org/officeDocument/2006/relationships/externalLink" Target="externalLinks/externalLink396.xml"/><Relationship Id="rId453" Type="http://schemas.openxmlformats.org/officeDocument/2006/relationships/externalLink" Target="externalLinks/externalLink438.xml"/><Relationship Id="rId509" Type="http://schemas.openxmlformats.org/officeDocument/2006/relationships/externalLink" Target="externalLinks/externalLink494.xml"/><Relationship Id="rId106" Type="http://schemas.openxmlformats.org/officeDocument/2006/relationships/externalLink" Target="externalLinks/externalLink91.xml"/><Relationship Id="rId313" Type="http://schemas.openxmlformats.org/officeDocument/2006/relationships/externalLink" Target="externalLinks/externalLink298.xml"/><Relationship Id="rId495" Type="http://schemas.openxmlformats.org/officeDocument/2006/relationships/externalLink" Target="externalLinks/externalLink480.xml"/><Relationship Id="rId10" Type="http://schemas.openxmlformats.org/officeDocument/2006/relationships/worksheet" Target="worksheets/sheet10.xml"/><Relationship Id="rId52" Type="http://schemas.openxmlformats.org/officeDocument/2006/relationships/externalLink" Target="externalLinks/externalLink37.xml"/><Relationship Id="rId94" Type="http://schemas.openxmlformats.org/officeDocument/2006/relationships/externalLink" Target="externalLinks/externalLink79.xml"/><Relationship Id="rId148" Type="http://schemas.openxmlformats.org/officeDocument/2006/relationships/externalLink" Target="externalLinks/externalLink133.xml"/><Relationship Id="rId355" Type="http://schemas.openxmlformats.org/officeDocument/2006/relationships/externalLink" Target="externalLinks/externalLink340.xml"/><Relationship Id="rId397" Type="http://schemas.openxmlformats.org/officeDocument/2006/relationships/externalLink" Target="externalLinks/externalLink382.xml"/><Relationship Id="rId520" Type="http://schemas.openxmlformats.org/officeDocument/2006/relationships/externalLink" Target="externalLinks/externalLink505.xml"/><Relationship Id="rId562" Type="http://schemas.openxmlformats.org/officeDocument/2006/relationships/externalLink" Target="externalLinks/externalLink547.xml"/><Relationship Id="rId215" Type="http://schemas.openxmlformats.org/officeDocument/2006/relationships/externalLink" Target="externalLinks/externalLink200.xml"/><Relationship Id="rId257" Type="http://schemas.openxmlformats.org/officeDocument/2006/relationships/externalLink" Target="externalLinks/externalLink242.xml"/><Relationship Id="rId422" Type="http://schemas.openxmlformats.org/officeDocument/2006/relationships/externalLink" Target="externalLinks/externalLink407.xml"/><Relationship Id="rId464" Type="http://schemas.openxmlformats.org/officeDocument/2006/relationships/externalLink" Target="externalLinks/externalLink449.xml"/><Relationship Id="rId299" Type="http://schemas.openxmlformats.org/officeDocument/2006/relationships/externalLink" Target="externalLinks/externalLink284.xml"/><Relationship Id="rId63" Type="http://schemas.openxmlformats.org/officeDocument/2006/relationships/externalLink" Target="externalLinks/externalLink48.xml"/><Relationship Id="rId159" Type="http://schemas.openxmlformats.org/officeDocument/2006/relationships/externalLink" Target="externalLinks/externalLink144.xml"/><Relationship Id="rId366" Type="http://schemas.openxmlformats.org/officeDocument/2006/relationships/externalLink" Target="externalLinks/externalLink351.xml"/><Relationship Id="rId573" Type="http://schemas.openxmlformats.org/officeDocument/2006/relationships/externalLink" Target="externalLinks/externalLink558.xml"/><Relationship Id="rId226" Type="http://schemas.openxmlformats.org/officeDocument/2006/relationships/externalLink" Target="externalLinks/externalLink211.xml"/><Relationship Id="rId433" Type="http://schemas.openxmlformats.org/officeDocument/2006/relationships/externalLink" Target="externalLinks/externalLink418.xml"/><Relationship Id="rId74" Type="http://schemas.openxmlformats.org/officeDocument/2006/relationships/externalLink" Target="externalLinks/externalLink59.xml"/><Relationship Id="rId377" Type="http://schemas.openxmlformats.org/officeDocument/2006/relationships/externalLink" Target="externalLinks/externalLink362.xml"/><Relationship Id="rId500" Type="http://schemas.openxmlformats.org/officeDocument/2006/relationships/externalLink" Target="externalLinks/externalLink485.xml"/><Relationship Id="rId584" Type="http://schemas.openxmlformats.org/officeDocument/2006/relationships/externalLink" Target="externalLinks/externalLink569.xml"/><Relationship Id="rId5" Type="http://schemas.openxmlformats.org/officeDocument/2006/relationships/worksheet" Target="worksheets/sheet5.xml"/><Relationship Id="rId237" Type="http://schemas.openxmlformats.org/officeDocument/2006/relationships/externalLink" Target="externalLinks/externalLink222.xml"/><Relationship Id="rId444" Type="http://schemas.openxmlformats.org/officeDocument/2006/relationships/externalLink" Target="externalLinks/externalLink429.xml"/><Relationship Id="rId290" Type="http://schemas.openxmlformats.org/officeDocument/2006/relationships/externalLink" Target="externalLinks/externalLink275.xml"/><Relationship Id="rId304" Type="http://schemas.openxmlformats.org/officeDocument/2006/relationships/externalLink" Target="externalLinks/externalLink289.xml"/><Relationship Id="rId388" Type="http://schemas.openxmlformats.org/officeDocument/2006/relationships/externalLink" Target="externalLinks/externalLink373.xml"/><Relationship Id="rId511" Type="http://schemas.openxmlformats.org/officeDocument/2006/relationships/externalLink" Target="externalLinks/externalLink496.xml"/><Relationship Id="rId85" Type="http://schemas.openxmlformats.org/officeDocument/2006/relationships/externalLink" Target="externalLinks/externalLink70.xml"/><Relationship Id="rId150" Type="http://schemas.openxmlformats.org/officeDocument/2006/relationships/externalLink" Target="externalLinks/externalLink135.xml"/><Relationship Id="rId595" Type="http://schemas.openxmlformats.org/officeDocument/2006/relationships/externalLink" Target="externalLinks/externalLink580.xml"/><Relationship Id="rId248" Type="http://schemas.openxmlformats.org/officeDocument/2006/relationships/externalLink" Target="externalLinks/externalLink233.xml"/><Relationship Id="rId455" Type="http://schemas.openxmlformats.org/officeDocument/2006/relationships/externalLink" Target="externalLinks/externalLink440.xml"/><Relationship Id="rId12" Type="http://schemas.openxmlformats.org/officeDocument/2006/relationships/worksheet" Target="worksheets/sheet12.xml"/><Relationship Id="rId108" Type="http://schemas.openxmlformats.org/officeDocument/2006/relationships/externalLink" Target="externalLinks/externalLink93.xml"/><Relationship Id="rId315" Type="http://schemas.openxmlformats.org/officeDocument/2006/relationships/externalLink" Target="externalLinks/externalLink300.xml"/><Relationship Id="rId522" Type="http://schemas.openxmlformats.org/officeDocument/2006/relationships/externalLink" Target="externalLinks/externalLink507.xml"/><Relationship Id="rId96" Type="http://schemas.openxmlformats.org/officeDocument/2006/relationships/externalLink" Target="externalLinks/externalLink81.xml"/><Relationship Id="rId161" Type="http://schemas.openxmlformats.org/officeDocument/2006/relationships/externalLink" Target="externalLinks/externalLink146.xml"/><Relationship Id="rId399" Type="http://schemas.openxmlformats.org/officeDocument/2006/relationships/externalLink" Target="externalLinks/externalLink384.xml"/><Relationship Id="rId259" Type="http://schemas.openxmlformats.org/officeDocument/2006/relationships/externalLink" Target="externalLinks/externalLink244.xml"/><Relationship Id="rId466" Type="http://schemas.openxmlformats.org/officeDocument/2006/relationships/externalLink" Target="externalLinks/externalLink451.xml"/><Relationship Id="rId23" Type="http://schemas.openxmlformats.org/officeDocument/2006/relationships/externalLink" Target="externalLinks/externalLink8.xml"/><Relationship Id="rId119" Type="http://schemas.openxmlformats.org/officeDocument/2006/relationships/externalLink" Target="externalLinks/externalLink104.xml"/><Relationship Id="rId326" Type="http://schemas.openxmlformats.org/officeDocument/2006/relationships/externalLink" Target="externalLinks/externalLink311.xml"/><Relationship Id="rId533" Type="http://schemas.openxmlformats.org/officeDocument/2006/relationships/externalLink" Target="externalLinks/externalLink518.xml"/><Relationship Id="rId172" Type="http://schemas.openxmlformats.org/officeDocument/2006/relationships/externalLink" Target="externalLinks/externalLink157.xml"/><Relationship Id="rId477" Type="http://schemas.openxmlformats.org/officeDocument/2006/relationships/externalLink" Target="externalLinks/externalLink462.xml"/><Relationship Id="rId337" Type="http://schemas.openxmlformats.org/officeDocument/2006/relationships/externalLink" Target="externalLinks/externalLink322.xml"/><Relationship Id="rId34" Type="http://schemas.openxmlformats.org/officeDocument/2006/relationships/externalLink" Target="externalLinks/externalLink19.xml"/><Relationship Id="rId544" Type="http://schemas.openxmlformats.org/officeDocument/2006/relationships/externalLink" Target="externalLinks/externalLink529.xml"/><Relationship Id="rId183" Type="http://schemas.openxmlformats.org/officeDocument/2006/relationships/externalLink" Target="externalLinks/externalLink168.xml"/><Relationship Id="rId390" Type="http://schemas.openxmlformats.org/officeDocument/2006/relationships/externalLink" Target="externalLinks/externalLink375.xml"/><Relationship Id="rId404" Type="http://schemas.openxmlformats.org/officeDocument/2006/relationships/externalLink" Target="externalLinks/externalLink389.xml"/><Relationship Id="rId250" Type="http://schemas.openxmlformats.org/officeDocument/2006/relationships/externalLink" Target="externalLinks/externalLink235.xml"/><Relationship Id="rId488" Type="http://schemas.openxmlformats.org/officeDocument/2006/relationships/externalLink" Target="externalLinks/externalLink473.xml"/><Relationship Id="rId45" Type="http://schemas.openxmlformats.org/officeDocument/2006/relationships/externalLink" Target="externalLinks/externalLink30.xml"/><Relationship Id="rId110" Type="http://schemas.openxmlformats.org/officeDocument/2006/relationships/externalLink" Target="externalLinks/externalLink95.xml"/><Relationship Id="rId348" Type="http://schemas.openxmlformats.org/officeDocument/2006/relationships/externalLink" Target="externalLinks/externalLink333.xml"/><Relationship Id="rId555" Type="http://schemas.openxmlformats.org/officeDocument/2006/relationships/externalLink" Target="externalLinks/externalLink540.xml"/><Relationship Id="rId194" Type="http://schemas.openxmlformats.org/officeDocument/2006/relationships/externalLink" Target="externalLinks/externalLink179.xml"/><Relationship Id="rId208" Type="http://schemas.openxmlformats.org/officeDocument/2006/relationships/externalLink" Target="externalLinks/externalLink193.xml"/><Relationship Id="rId415" Type="http://schemas.openxmlformats.org/officeDocument/2006/relationships/externalLink" Target="externalLinks/externalLink400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259080</xdr:colOff>
      <xdr:row>248</xdr:row>
      <xdr:rowOff>53340</xdr:rowOff>
    </xdr:from>
    <xdr:to>
      <xdr:col>6</xdr:col>
      <xdr:colOff>243840</xdr:colOff>
      <xdr:row>251</xdr:row>
      <xdr:rowOff>220980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310640" y="66499740"/>
          <a:ext cx="769620" cy="967740"/>
        </a:xfrm>
        <a:prstGeom prst="rightBrac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215900</xdr:colOff>
          <xdr:row>52</xdr:row>
          <xdr:rowOff>177800</xdr:rowOff>
        </xdr:from>
        <xdr:to>
          <xdr:col>21</xdr:col>
          <xdr:colOff>203200</xdr:colOff>
          <xdr:row>54</xdr:row>
          <xdr:rowOff>63500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127000</xdr:colOff>
          <xdr:row>52</xdr:row>
          <xdr:rowOff>177800</xdr:rowOff>
        </xdr:from>
        <xdr:to>
          <xdr:col>24</xdr:col>
          <xdr:colOff>101600</xdr:colOff>
          <xdr:row>54</xdr:row>
          <xdr:rowOff>38100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63500</xdr:colOff>
          <xdr:row>52</xdr:row>
          <xdr:rowOff>190500</xdr:rowOff>
        </xdr:from>
        <xdr:to>
          <xdr:col>34</xdr:col>
          <xdr:colOff>25400</xdr:colOff>
          <xdr:row>54</xdr:row>
          <xdr:rowOff>25400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12700</xdr:colOff>
          <xdr:row>52</xdr:row>
          <xdr:rowOff>190500</xdr:rowOff>
        </xdr:from>
        <xdr:to>
          <xdr:col>36</xdr:col>
          <xdr:colOff>177800</xdr:colOff>
          <xdr:row>54</xdr:row>
          <xdr:rowOff>25400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25400</xdr:colOff>
          <xdr:row>55</xdr:row>
          <xdr:rowOff>12700</xdr:rowOff>
        </xdr:from>
        <xdr:to>
          <xdr:col>11</xdr:col>
          <xdr:colOff>177800</xdr:colOff>
          <xdr:row>56</xdr:row>
          <xdr:rowOff>12700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63500</xdr:colOff>
          <xdr:row>55</xdr:row>
          <xdr:rowOff>12700</xdr:rowOff>
        </xdr:from>
        <xdr:to>
          <xdr:col>16</xdr:col>
          <xdr:colOff>63500</xdr:colOff>
          <xdr:row>56</xdr:row>
          <xdr:rowOff>12700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63500</xdr:colOff>
          <xdr:row>55</xdr:row>
          <xdr:rowOff>0</xdr:rowOff>
        </xdr:from>
        <xdr:to>
          <xdr:col>19</xdr:col>
          <xdr:colOff>215900</xdr:colOff>
          <xdr:row>56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139700</xdr:colOff>
          <xdr:row>55</xdr:row>
          <xdr:rowOff>12700</xdr:rowOff>
        </xdr:from>
        <xdr:to>
          <xdr:col>23</xdr:col>
          <xdr:colOff>63500</xdr:colOff>
          <xdr:row>56</xdr:row>
          <xdr:rowOff>12700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487680</xdr:colOff>
          <xdr:row>21</xdr:row>
          <xdr:rowOff>0</xdr:rowOff>
        </xdr:from>
        <xdr:to>
          <xdr:col>6</xdr:col>
          <xdr:colOff>106680</xdr:colOff>
          <xdr:row>34</xdr:row>
          <xdr:rowOff>91440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00000000-0008-0000-05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2!$D$2:$AK$16" spid="_x0000_s1555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87680" y="5059680"/>
              <a:ext cx="6797040" cy="375666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17</xdr:row>
      <xdr:rowOff>0</xdr:rowOff>
    </xdr:from>
    <xdr:to>
      <xdr:col>9</xdr:col>
      <xdr:colOff>304800</xdr:colOff>
      <xdr:row>17</xdr:row>
      <xdr:rowOff>304800</xdr:rowOff>
    </xdr:to>
    <xdr:sp macro="" textlink="">
      <xdr:nvSpPr>
        <xdr:cNvPr id="26626" name="AutoShape 2" descr="แสดงตัวอย่างรูป">
          <a:extLst>
            <a:ext uri="{FF2B5EF4-FFF2-40B4-BE49-F238E27FC236}">
              <a16:creationId xmlns:a16="http://schemas.microsoft.com/office/drawing/2014/main" id="{00000000-0008-0000-0C00-000002680000}"/>
            </a:ext>
          </a:extLst>
        </xdr:cNvPr>
        <xdr:cNvSpPr>
          <a:spLocks noChangeAspect="1" noChangeArrowheads="1"/>
        </xdr:cNvSpPr>
      </xdr:nvSpPr>
      <xdr:spPr bwMode="auto">
        <a:xfrm>
          <a:off x="7566660" y="131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32</xdr:row>
      <xdr:rowOff>0</xdr:rowOff>
    </xdr:from>
    <xdr:ext cx="304800" cy="304800"/>
    <xdr:sp macro="" textlink="">
      <xdr:nvSpPr>
        <xdr:cNvPr id="3" name="AutoShape 2" descr="แสดงตัวอย่างรูป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7550150" y="13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mpang_01/d%20(d)/VD5/&#3591;&#3634;&#3609;&#3611;&#3637;2548/SCNB024-48/Report/LAND_BL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3/D/LAND_BLD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ws48329/AppData/Local/Microsoft/Windows/Temporary%20Internet%20Files/Content.IE5/E1LFXMQN/TDR%202559%20&#3610;&#3592;&#3585;.&#3623;&#3619;&#3633;&#3614;&#3609;&#3608;&#3619;&#3633;&#3594;&#3605;&#3660;/New%20Folder%20(2)/&#3591;&#3634;&#3609;/&#3609;&#3657;&#3635;&#3607;&#3636;&#3614;&#3618;&#3660;%20&#3648;&#3592;&#3619;&#3636;&#3597;&#3594;&#3633;&#3618;(&#3621;&#3656;&#3634;&#3626;&#3640;&#3604;)/&#3648;&#3592;&#3619;&#3636;&#3597;&#3594;&#3633;&#3618;&#3588;&#3657;&#3634;&#3623;&#3633;&#3626;&#3604;&#3640;/&#3649;&#3585;&#3617;&#3617;&#3656;&#3634;&#3626;&#3605;&#3637;&#3621;/&#3649;&#3585;&#3617;&#3617;&#3656;&#3634;3.xls?CD354A3C" TargetMode="External"/><Relationship Id="rId1" Type="http://schemas.openxmlformats.org/officeDocument/2006/relationships/externalLinkPath" Target="file:///CD354A3C/&#3649;&#3585;&#3617;&#3617;&#3656;&#3634;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New%20Folder%20(2)/&#3591;&#3634;&#3609;/&#3609;&#3657;&#3635;&#3607;&#3636;&#3614;&#3618;&#3660;%20&#3648;&#3592;&#3619;&#3636;&#3597;&#3594;&#3633;&#3618;(&#3621;&#3656;&#3634;&#3626;&#3640;&#3604;)/&#3648;&#3592;&#3619;&#3636;&#3597;&#3594;&#3633;&#3618;&#3588;&#3657;&#3634;&#3623;&#3633;&#3626;&#3604;&#3640;/&#3649;&#3585;&#3617;&#3617;&#3656;&#3634;&#3626;&#3605;&#3637;&#3621;/&#3649;&#3585;&#3617;&#3617;&#3656;&#3634;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4/customer-report/LAND_BL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3591;&#3634;&#3609;&#3626;&#3636;&#3609;&#3648;&#3594;&#3639;&#3656;&#3629;/&#3611;&#3637;%2051/&#3609;.&#3626;.&#3626;&#3617;&#3592;&#3636;&#3605;&#3619;&#3660;%20&#3614;&#3618;&#3640;&#3591;&#3623;&#3591;&#3625;&#3660;&#3649;&#3621;&#3632;&#3609;&#3634;&#3618;&#3629;&#3591;&#3629;&#3634;&#3592;%20&#3648;&#3607;&#3637;&#3656;&#3618;&#3591;&#3614;&#3641;&#3609;&#3623;&#3591;&#3625;&#3660;/CA%20&#3609;.&#3626;.&#3626;&#3617;&#3592;&#3636;&#3605;&#3619;&#3660;%20&#3614;&#3618;&#3640;&#3591;&#3623;&#3591;&#3625;&#3660;&#3649;&#3621;&#3632;&#3609;&#3634;&#3618;&#3629;&#3591;&#3629;&#3634;&#3592;%20&#3648;&#3607;&#3637;&#3656;&#3618;&#3591;&#3614;&#3641;&#3609;&#3623;&#3591;&#3625;&#3660;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ocuments%20and%20Settings/Piwat_C/Desktop/Format%20Form/lachane%20Nuchai/Cashflow%20&#3619;&#3634;&#3648;&#3594;&#360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cd111_DATA/Documents/Book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610;&#3619;&#3636;&#3625;&#3633;&#3607;%20&#3624;&#3619;&#3637;&#3648;&#3605;&#3655;&#3591;&#3585;&#3621;&#3585;&#3634;&#3619;%20&#3592;&#3635;&#3585;&#3633;&#3604;/cd111_DATA/Documents/Book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3621;&#3634;&#3616;&#3609;&#3636;&#3617;&#3636;&#3605;&#3619;/cd111_DATA/Documents/Book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/DOCUME~1/narit/LOCALS~1/Temp/IncrediMail/LAND_BLD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microsoft.com/office/2019/04/relationships/externalLinkLongPath" Target="file:///F:/Users/bs48104/AppData/Local/Microsoft/Windows/INetCache/IE/VEQOF8N0/Benz/&#3652;&#3615;&#3621;&#3660;&#3591;&#3634;&#3609;&#3585;&#3635;&#3621;&#3633;&#3591;&#3607;&#3635;/&#3609;&#3634;&#3618;&#3626;&#3617;&#3648;&#3585;&#3637;&#3618;&#3619;&#3605;&#3636;%20&#3617;&#3634;&#3621;&#3634;&#3614;&#3591;&#3625;&#3660;/&#3591;&#3634;&#3609;&#3626;&#3636;&#3609;&#3648;&#3594;&#3639;&#3656;&#3629;/&#3611;&#3637;%2051/&#3609;.&#3626;.&#3626;&#3617;&#3592;&#3636;&#3605;&#3619;&#3660;%20&#3614;&#3618;&#3640;&#3591;&#3623;&#3591;&#3625;&#3660;&#3649;&#3621;&#3632;&#3609;&#3634;&#3618;&#3629;&#3591;&#3629;&#3634;&#3592;%20&#3648;&#3607;&#3637;&#3656;&#3618;&#3591;&#3614;&#3641;&#3609;&#3623;&#3591;&#3625;&#3660;/CA%20&#3609;.&#3626;.&#3626;&#3617;&#3592;&#3636;&#3605;&#3619;&#3660;%20&#3614;&#3618;&#3640;&#3591;&#3623;&#3591;&#3625;&#3660;&#3649;&#3621;&#3632;&#3609;&#3634;&#3618;&#3629;&#3591;&#3629;&#3634;&#3592;%20&#3648;&#3607;&#3637;&#3656;&#3618;&#3591;&#3614;&#3641;&#3609;&#3623;&#3591;&#3625;&#3660;1.xls?058FC574" TargetMode="External"/><Relationship Id="rId1" Type="http://schemas.openxmlformats.org/officeDocument/2006/relationships/externalLinkPath" Target="file:///058FC574/CA%20&#3609;.&#3626;.&#3626;&#3617;&#3592;&#3636;&#3605;&#3619;&#3660;%20&#3614;&#3618;&#3640;&#3591;&#3623;&#3591;&#3625;&#3660;&#3649;&#3621;&#3632;&#3609;&#3634;&#3618;&#3629;&#3591;&#3629;&#3634;&#3592;%20&#3648;&#3607;&#3637;&#3656;&#3618;&#3591;&#3614;&#3641;&#3609;&#3623;&#3591;&#3625;&#3660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3585;&#3619;&#3632;&#3648;&#3611;&#3659;&#3634;/Pre%20-%20Screening/&#3605;&#3633;&#3623;&#3629;&#3618;&#3656;&#3634;&#3591;/Documents%20and%20Settings/pornpimolj/Local%20Settings/Temporary%20Internet%20Files/OLKF/EX.%20%20&#3629;&#3614;&#3634;&#3619;&#3660;&#3607;&#3648;&#3617;&#3657;&#3609;&#3607;&#3660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3609;&#3634;&#3618;&#3609;&#3636;&#3621;/&#3650;&#3619;&#3591;&#3585;&#3621;&#3638;&#3591;&#3612;&#3621;&#3607;&#3623;&#3637;&#3607;&#3619;&#3633;&#3614;&#3618;&#3660;/&#3585;&#3619;&#3632;&#3648;&#3611;&#3659;&#3634;/Pre%20-%20Screening/&#3605;&#3633;&#3623;&#3629;&#3618;&#3656;&#3634;&#3591;/Documents%20and%20Settings/pornpimolj/Local%20Settings/Temporary%20Internet%20Files/OLKF/EX.%20%20&#3629;&#3614;&#3634;&#3619;&#3660;&#3607;&#3648;&#3617;&#3657;&#3609;&#3607;&#3660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591;&#3634;&#3609;&#3626;&#3636;&#3609;&#3648;&#3594;&#3639;&#3656;&#3629;/&#3611;&#3637;%2051/&#3609;.&#3626;.&#3626;&#3617;&#3592;&#3636;&#3605;&#3619;&#3660;%20&#3614;&#3618;&#3640;&#3591;&#3623;&#3591;&#3625;&#3660;&#3649;&#3621;&#3632;&#3609;&#3634;&#3618;&#3629;&#3591;&#3629;&#3634;&#3592;%20&#3648;&#3607;&#3637;&#3656;&#3618;&#3591;&#3614;&#3641;&#3609;&#3623;&#3591;&#3625;&#3660;/CA%20&#3609;.&#3626;.&#3626;&#3617;&#3592;&#3636;&#3605;&#3619;&#3660;%20&#3614;&#3618;&#3640;&#3591;&#3623;&#3591;&#3625;&#3660;&#3649;&#3621;&#3632;&#3609;&#3634;&#3618;&#3629;&#3591;&#3629;&#3634;&#3592;%20&#3648;&#3607;&#3637;&#3656;&#3618;&#3591;&#3614;&#3641;&#3609;&#3623;&#3591;&#3625;&#3660;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CA%201-5%20&#3621;&#3610;.%20new/&#3649;&#3610;&#3610;&#3615;&#3629;&#3619;&#3660;&#3617;&#3629;&#3609;&#3640;&#3617;&#3633;&#3605;&#3636;%201-5%20&#3621;&#3610;.%20&#3610;&#3619;&#3636;&#3625;&#3633;&#3607;%20&#3595;&#3637;&#3649;&#3629;&#3621;&#3648;&#3629;&#3655;&#3617;%20&#3648;&#3607;&#3588;&#3650;&#3609;&#3650;&#3621;&#3618;&#3637;%20&#3592;&#3635;&#3585;&#3633;&#3604;(&#3614;&#3637;&#3656;&#3610;&#3629;&#3621;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ocuments%20and%20Settings/Administrator/My%20Documents/paymen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Ponglek/share/Data%20BOON%20BOOM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3626;&#3635;&#3609;&#3633;&#3585;&#3591;&#3634;&#3609;&#3648;&#3586;&#3605;14/&#3648;&#3586;&#3605;%2014/Dream%20Team/&#3618;&#3632;&#3621;&#3634;&#3611;&#3634;&#3619;&#3660;&#3588;&#3623;&#3636;&#3623;/&#3610;&#3592;&#3585;.&#3650;&#3619;&#3591;&#3649;&#3619;&#3617;&#3611;&#3634;&#3619;&#3660;&#3588;&#3623;&#3636;&#3623;&#3618;&#3632;&#3621;&#3634;.xls(&#3649;&#3585;&#3657;&#3652;&#3586;%2020-6-54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Com5/D/WINDOWS/Desktop/&#3627;&#3592;&#3585;.&#3623;&#3634;&#3619;&#3636;&#3609;&#3623;&#3633;&#3626;&#3604;&#3640;&#3585;&#3656;&#3629;&#3626;&#3619;&#3657;&#3634;&#3591;/&#3627;&#3592;&#3585;.&#3594;&#3609;&#3632;&#3648;&#3621;&#3636;&#3624;&#3650;&#3629;&#3594;&#3634;/&#3609;&#3634;&#3591;&#3626;&#3591;&#3623;&#3609;%20%20&#3629;&#3633;&#3585;&#3650;&#3586;/My%20Documents/loan/&#3607;&#3637;&#3614;&#3637;&#3629;&#3629;&#3650;&#3605;&#3657;&#3648;&#3607;&#3619;&#3604;/&#3648;&#3629;&#3585;&#3626;&#3634;&#3619;&#3649;&#3609;&#3610;(&#3607;&#3637;&#3614;&#3637;&#3629;&#3629;&#3650;&#3605;&#3657;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&#3610;&#3592;&#3585;.&#3649;&#3629;&#3604;&#3623;&#3634;&#3609;&#3595;&#3660;%20&#3626;&#3605;&#3637;&#3621;%20&#3652;&#3623;&#3619;&#3660;/&#3610;&#3592;&#3585;.&#3592;.&#3624;&#3633;&#3585;&#3604;&#3636;&#3660;&#3626;&#3623;&#3633;&#3626;&#3604;&#3636;&#3660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knkmp/&#3648;&#3626;&#3619;&#3655;&#3592;&#3626;&#3636;&#3657;&#3609;&#3649;&#3621;&#3657;&#3623;/&#3585;&#3619;&#3585;&#3598;&#3634;&#3588;&#3617;/&#3610;&#3592;&#3585;.&#3588;&#3629;&#3609;&#3648;&#3604;&#3588;%20&#3588;&#3619;&#3637;&#3648;&#3629;&#3594;&#3633;&#3656;&#3656;&#3609;/&#3610;&#3592;&#3585;.&#3648;&#3592;%20&#3626;&#3617;&#3636;&#3608;%20&#3650;&#3630;&#3621;&#3604;&#3636;&#3657;&#3591;%20(&#3607;&#3610;&#3607;&#3623;&#3609;%20CCF%20)/&#3610;&#3592;&#3585;.&#3648;&#3592;%20&#3626;&#3617;&#3636;&#3608;%20&#3650;&#3630;&#3621;&#3604;&#3636;&#3657;&#3591;%202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na47237/Desktop/CA-&#3629;&#3609;&#3640;&#3617;&#3633;&#3605;&#3636;/&#3649;&#3614;&#3619;&#3656;/CA-&#3608;&#3636;&#3604;&#3634;%20%20&#3610;&#3640;&#3597;&#3608;&#3619;&#3619;&#3617;/New%20Volume%20(D)/&#3626;&#3636;&#3609;&#3648;&#3594;&#3639;&#3656;&#3629;%20small%20sme/&#3649;&#3613;&#3604;&#3648;&#3615;&#3629;&#3619;&#3660;/Users/smebank/AppData/Roaming/Microsoft/Excel/&#3593;&#3633;&#3605;&#3619;&#3594;&#3633;&#3618;/&#3588;&#3635;&#3586;&#3629;&#3626;&#3636;&#3609;&#3648;&#3594;&#3639;&#3656;&#3629;/2548/&#3610;&#3592;&#3585;.HSL/Cashflow-%20&#3609;&#3634;&#3618;&#3594;&#3633;&#3618;&#3618;&#3624;%20&#3605;&#3633;&#3603;&#3601;&#3632;&#3592;&#3636;&#3609;&#3609;&#3632;.XLS?2E2C7EF7" TargetMode="External"/><Relationship Id="rId1" Type="http://schemas.openxmlformats.org/officeDocument/2006/relationships/externalLinkPath" Target="file:///2E2C7EF7/Cashflow-%20&#3609;&#3634;&#3618;&#3594;&#3633;&#3618;&#3618;&#3624;%20&#3605;&#3633;&#3603;&#3601;&#3632;&#3592;&#3636;&#3609;&#3609;&#3632;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salasak/AppData/Local/Microsoft/Windows/Temporary%20Internet%20Files/Low/Content.IE5/QKAFMNWM/&#3585;&#3619;&#3632;&#3648;&#3611;&#3659;&#3634;/Pre%20-%20Screening/&#3605;&#3633;&#3623;&#3629;&#3618;&#3656;&#3634;&#3591;/Documents%20and%20Settings/pornpimolj/Local%20Settings/Temporary%20Internet%20Files/OLKF/EX.%20%20&#3629;&#3614;&#3634;&#3619;&#3660;&#3607;&#3648;&#3617;&#3657;&#3609;&#3607;&#3660;.xls?38C0CECE" TargetMode="External"/><Relationship Id="rId1" Type="http://schemas.openxmlformats.org/officeDocument/2006/relationships/externalLinkPath" Target="file:///38C0CECE/EX.%20%20&#3629;&#3614;&#3634;&#3619;&#3660;&#3607;&#3648;&#3617;&#3657;&#3609;&#3607;&#366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8D1FD2E4/EX.%20%20&#3629;&#3614;&#3634;&#3619;&#3660;&#3607;&#3648;&#3617;&#3657;&#3609;&#3607;&#366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Khonkaen_01/san/pre/ca%2017%20&#3648;&#3617;.&#3618;.%2050/&#3627;&#3592;&#3585;.&#3617;&#3603;&#3607;&#3623;&#3619;&#3619;&#3625;&#3623;&#3636;&#3624;&#3623;&#3585;&#3619;&#3619;&#3617;&#3585;&#3634;&#3619;&#3650;&#3618;&#3608;&#3634;/credit%20report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NEW-LOANS/BANGKOK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3591;&#3634;&#3609;&#3611;&#3637;%202554/&#3609;&#3634;&#3618;&#3617;&#3621;&#3601;&#3621;%20&#3586;&#3618;&#3633;&#3609;&#3585;&#3636;&#3592;/CA/&#3591;&#3634;&#3609;&#3611;&#3637;%202554/&#3609;&#3634;&#3618;&#3623;&#3636;&#3648;&#3624;&#3625;%20&#3610;&#3640;&#3604;&#3604;&#3637;&#3614;&#3640;&#3608;/&#3614;&#3619;&#3607;&#3636;&#3614;&#3618;&#3660;%20%20%20&#3627;&#3633;&#3609;&#3592;&#3634;&#3591;&#3626;&#3636;&#3607;&#3608;&#3636;&#3660;/&#3585;&#3619;&#3632;&#3648;&#3611;&#3659;&#3634;/Pre%20-%20Screening/&#3605;&#3633;&#3623;&#3629;&#3618;&#3656;&#3634;&#3591;/Documents%20and%20Settings/pornpimolj/Local%20Settings/Temporary%20Internet%20Files/OLKF/EX.%20%20&#3629;&#3614;&#3634;&#3619;&#3660;&#3607;&#3648;&#3617;&#3657;&#3609;&#3607;&#3660;.xls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&#3610;&#3640;&#3619;&#3637;&#3619;&#3633;&#3617;&#3618;&#3660;/&#3621;&#3641;&#3585;&#3588;&#3657;&#3634;&#3619;&#3634;&#3618;%20&#3609;&#3634;&#3618;&#3609;&#3636;&#3619;&#3633;&#3605;&#3636;&#3624;&#3633;&#3618;%20&#3617;&#3603;&#3637;&#3585;&#3641;&#3621;%20&#3608;&#3640;&#3619;&#3585;&#3636;&#3592;%20&#3585;&#3619;&#3632;&#3606;&#3636;&#3609;&#3610;&#3604;/Users/salasak/AppData/Local/Microsoft/Windows/Temporary%20Internet%20Files/Low/Content.IE5/QKAFMNWM/&#3585;&#3619;&#3632;&#3648;&#3611;&#3659;&#3634;/Pre%20-%20Screening/&#3605;&#3633;&#3623;&#3629;&#3618;&#3656;&#3634;&#3591;/Documents%20and%20Settings/pornpimolj/Local%20Settings?38A0364C" TargetMode="External"/><Relationship Id="rId1" Type="http://schemas.openxmlformats.org/officeDocument/2006/relationships/externalLinkPath" Target="file:///38A0364C/Local%20Setting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ZONE%207/Case/Co-sign%20&#3626;&#3594;.&#3607;&#3656;&#3629;&#3591;&#3648;&#3607;&#3637;&#3656;&#3618;&#3623;/to%20over%20do/Documents%20and%20Settings/Veerachart/Local%20Settings/Temp/WINDOWS/Desktop/&#3591;&#3634;&#3609;&#3586;&#3629;&#3591;&#3610;&#3629;&#3618;/&#3610;&#3640;&#3627;&#3591;&#3634;%20-%20&#3611;&#3619;&#3632;&#3626;&#3636;&#3607;&#3608;&#3636;&#3660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a/&#3591;&#3610;&#3585;&#3634;&#3619;&#3648;&#3591;&#3636;&#3609;&#3626;&#3585;&#3621;&#3609;&#3588;&#3619;&#3652;&#3607;&#3618;&#3629;&#3637;&#3626;&#3634;&#3609;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salasak/AppData/Local/Microsoft/Windows/Temporary%20Internet%20Files/Low/Content.IE5/QKAFMNWM/CA/CA/CA-2-2%20&#3609;&#3657;&#3635;&#3629;&#3657;&#3629;&#3618;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&#3591;&#3634;&#3609;-&#3592;&#3636;&#3619;&#3634;&#3616;&#3619;&#3603;&#3660;/&#3591;&#3634;&#3609;&#3629;&#3657;&#3629;&#3617;%20-%20&#3611;&#3637;%202553/ca%20&#3651;&#3627;&#3617;&#3656;%20&#3648;&#3619;&#3636;&#3656;&#3617;&#3651;&#3594;&#3657;%20&#3617;&#3636;.&#3618;.53/&#3626;&#3617;&#3633;&#3618;%20%20&#3592;&#3633;&#3609;&#3607;&#3632;&#3623;&#3633;&#3602;&#3609;&#3660;/&#3614;&#3619;&#3607;&#3636;&#3614;&#3618;&#3660;%20%20%20&#3627;&#3633;&#3609;&#3592;&#3634;&#3591;&#3626;&#3636;&#3607;&#3608;&#3636;&#3660;/&#3585;&#3619;&#3632;&#3648;&#3611;&#3659;&#3634;/Pre%20-%20Screening/&#3605;&#3633;&#3623;&#3629;&#3618;&#3656;&#3634;&#3591;/Documents%20and%20Settings/pornpimolj/Local%20Settings/Temporary%20Internet%20Files/OLKF/EX.%20%20&#3629;&#3614;&#3634;&#3619;&#3660;&#3607;&#3648;&#3617;&#3657;&#3609;&#3607;&#3660;.xls?110705C6" TargetMode="External"/><Relationship Id="rId1" Type="http://schemas.openxmlformats.org/officeDocument/2006/relationships/externalLinkPath" Target="file:///110705C6/EX.%20%20&#3629;&#3614;&#3634;&#3619;&#3660;&#3607;&#3648;&#3617;&#3657;&#3609;&#3607;&#3660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&#3593;&#3633;&#3605;&#3619;&#3594;&#3633;&#3618;/&#3588;&#3635;&#3586;&#3629;&#3626;&#3636;&#3609;&#3648;&#3594;&#3639;&#3656;&#3629;/2548/&#3610;&#3592;&#3585;.HSL/Cashflow-%20&#3609;&#3634;&#3618;&#3594;&#3633;&#3618;&#3618;&#3624;%20&#3605;&#3633;&#3603;&#3601;&#3632;&#3592;&#3636;&#3609;&#3609;&#3632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93;&#3633;&#3605;&#3619;&#3594;&#3633;&#3618;/&#3588;&#3635;&#3586;&#3629;&#3626;&#3636;&#3609;&#3648;&#3594;&#3639;&#3656;&#3629;/2553/&#3610;&#3592;&#3585;.&#3585;&#3619;&#3637;&#3609;%20&#3652;&#3610;&#3650;&#3629;%20&#3648;&#3629;&#3655;&#3609;&#3648;&#3609;&#3629;&#3619;&#3660;&#3592;&#3637;%2019/&#3593;&#3633;&#3605;&#3619;&#3594;&#3633;&#3618;/&#3588;&#3635;&#3586;&#3629;&#3626;&#3636;&#3609;&#3648;&#3594;&#3639;&#3656;&#3629;/2548/&#3610;&#3592;&#3585;.HSL/Cashflow-%20&#3609;&#3634;&#3618;&#3594;&#3633;&#3618;&#3618;&#3624;%20&#3605;&#3633;&#3603;&#3601;&#3632;&#3592;&#3636;&#3609;&#3609;&#3632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A/my%20documents/Bp/Bp/Bc/Tkw_2544Gl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C3B1F2FC/EX.%20%20&#3629;&#3614;&#3634;&#3619;&#3660;&#3607;&#3648;&#3617;&#3657;&#3609;&#3607;&#3660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&#3593;&#3633;&#3605;&#3619;&#3594;&#3633;&#3618;/&#3588;&#3635;&#3586;&#3629;&#3626;&#3636;&#3609;&#3648;&#3594;&#3639;&#3656;&#3629;/2553/&#3610;&#3592;&#3585;.&#3585;&#3619;&#3637;&#3609;%20&#3652;&#3610;&#3650;&#3629;%20&#3648;&#3629;&#3655;&#3609;&#3648;&#3609;&#3629;&#3619;&#3660;&#3592;&#3637;%2019/&#3593;&#3633;&#3605;&#3619;&#3594;&#3633;&#3618;/&#3588;&#3635;&#3586;&#3629;&#3626;&#3636;&#3609;&#3648;&#3594;&#3639;&#3656;&#3629;/2548/&#3610;&#3592;&#3585;.HSL/Cashflow-%20&#3609;&#3634;&#3618;&#3594;&#3633;&#3618;&#3618;&#3624;%20&#3605;&#3633;&#3603;&#3601;&#3632;&#3592;&#3636;&#3609;&#3609;&#3632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3610;&#3640;&#3619;&#3637;&#3619;&#3633;&#3617;&#3618;&#3660;/&#3621;&#3641;&#3585;&#3588;&#3657;&#3634;&#3619;&#3634;&#3618;%20&#3609;&#3634;&#3618;&#3609;&#3636;&#3619;&#3633;&#3605;&#3636;&#3624;&#3633;&#3618;%20&#3617;&#3603;&#3637;&#3585;&#3641;&#3621;%20&#3608;&#3640;&#3619;&#3585;&#3636;&#3592;%20&#3585;&#3619;&#3632;&#3606;&#3636;&#3609;&#3610;&#3604;/Documents%20and%20Settings/Administrator/My%20Documents/&#3591;&#3634;&#3609;/&#3594;&#3656;&#3629;&#3591;&#3615;&#3657;&#3634;/kob%20f3/APZ2/APZ&#3606;&#3641;&#3585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Administrator/My%20Documents/&#3591;&#3634;&#3609;/&#3594;&#3656;&#3629;&#3591;&#3615;&#3657;&#3634;/kob%20f3/APZ2/APZ&#3606;&#3641;&#3585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3609;&#3634;&#3618;&#3609;&#3636;&#3621;/&#3650;&#3619;&#3591;&#3585;&#3621;&#3638;&#3591;&#3612;&#3621;&#3607;&#3623;&#3637;&#3607;&#3619;&#3633;&#3614;&#3618;&#3660;/Documents%20and%20Settings/Administrator/My%20Documents/&#3591;&#3634;&#3609;/&#3594;&#3656;&#3629;&#3591;&#3615;&#3657;&#3634;/kob%20f3/APZ2/APZ&#3606;&#3641;&#3585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Mydata/MyDoc(Ps)/Bt45/Bt/Bt/Bt44/Bt/Bt/Bc/Ba/Svh_2543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3621;&#3634;&#3616;&#3609;&#3636;&#3617;&#3636;&#3605;&#3619;/Users/AH51053/Desktop/&#3591;&#3634;&#3609;&#3626;&#3636;&#3609;&#3648;&#3594;&#3639;&#3656;&#3629;/2561/&#3649;&#3615;&#3588;&#3605;&#3629;&#3619;&#3636;&#3656;&#3591;/&#3610;&#3592;&#3585;.&#3652;&#3604;&#3609;&#3634;&#3617;&#3636;&#3588;%20&#3629;&#3629;&#3614;&#3605;&#3636;&#3588;&#3626;&#3660;/Pre-screening_CCF%20&#3610;&#3619;&#3636;&#3625;&#3633;&#3607;%20&#3652;&#3604;&#3609;&#3634;&#3617;&#3636;&#3588;%20&#3629;&#3629;&#3614;&#3605;&#3636;&#3588;&#3626;&#3660;%20&#3592;&#3635;&#3585;&#3633;&#3604;1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Documents%20and%20Settings/Administrator/My%20Documents/&#3591;&#3634;&#3609;/&#3594;&#3656;&#3629;&#3591;&#3615;&#3657;&#3634;/kob%20f3/APZ2/APZ&#3606;&#3641;&#3585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91;&#3634;&#3609;&#3611;&#3637;%202554/&#3626;&#3636;&#3609;&#3648;&#3594;&#3639;&#3656;&#3629;&#3619;&#3634;&#3618;&#3618;&#3656;&#3629;&#3618;/&#3609;&#3634;&#3591;&#3626;&#3634;&#3623;&#3626;&#3617;&#3610;&#3633;&#3605;&#3636;%20&#3617;&#3637;&#3650;&#3614;&#3591;/&#3629;&#3609;&#3640;&#3626;&#3619;&#3603;&#3660;%20%20%20&#3610;&#3591;&#3614;&#3633;&#3609;&#3608;&#3660;&#3649;&#3585;&#3657;&#3623;/Documents%20and%20Settings/Administrator/My%20Documents/&#3591;&#3634;&#3609;/&#3594;&#3656;&#3629;&#3591;&#3615;&#3657;&#3634;/kob%20f3/APZ2/APZ&#3606;&#3641;&#3585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na47237/Desktop/CA-&#3629;&#3609;&#3640;&#3617;&#3633;&#3605;&#3636;/&#3649;&#3614;&#3619;&#3656;/CA-&#3608;&#3636;&#3604;&#3634;%20%20&#3610;&#3640;&#3597;&#3608;&#3619;&#3619;&#3617;/New%20Volume%20(D)/&#3626;&#3636;&#3609;&#3648;&#3594;&#3639;&#3656;&#3629;%20small%20sme/&#3649;&#3613;&#3604;&#3648;&#3615;&#3629;&#3619;&#3660;/SME%20Bank_DATA/Credit/&#3626;&#3636;&#3609;&#3648;&#3594;&#3639;&#3656;&#3629;&#3650;&#3588;&#3619;&#3591;&#3585;&#3634;&#3619;/&#3627;&#3609;&#3637;&#3657;&#3626;&#3636;&#3609;&#3616;&#3634;&#3588;&#3611;&#3619;&#3632;&#3594;&#3634;&#3594;&#3609;/&#3609;&#3634;&#3591;&#3607;&#3640;&#3648;&#3619;&#3637;&#3618;&#3609;/CA%20&#3609;&#3634;&#3591;&#3607;&#3640;&#3648;&#3619;&#3637;&#3618;&#3609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Panitta/Local%20Settings/Temporary%20Internet%20Files/OLKA/Documents%20and%20Settings/prospec721/My%20Documents/VD4/SCBT733-51/REPORT/&#3650;&#3588;&#3619;&#3591;&#3585;&#3634;&#3619;%20copy/&#3648;&#3604;&#3639;&#3629;&#3609;&#3626;&#3636;&#3591;&#3627;&#3634;&#3588;&#3617;/TAMC027-47/LAND_BLD.XLS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wl20400/AppData/Roaming/Microsoft/Excel/Users/sme.SMEBANKNB-161/AppData/Local/Microsoft/Windows/INetCache/IE/N7FD0O5K/&#3616;&#3623;&#3636;&#3605;&#3634;/Documents%20and%20Settings/Panitta/Local%20Settings/Temporary%20Internet%20Files/OLKA/LAND_BLD.XLS?47DD572E" TargetMode="External"/><Relationship Id="rId1" Type="http://schemas.openxmlformats.org/officeDocument/2006/relationships/externalLinkPath" Target="file:///47DD572E/LAND_BLD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Cap03_03/Documents%20and%20Settings/Panitta/Local%20Settings/Temporary%20Internet%20Files/OLKA/LAND_BLD.XLS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na47237/Desktop/CA-&#3629;&#3609;&#3640;&#3617;&#3633;&#3605;&#3636;/&#3649;&#3614;&#3619;&#3656;/CA-&#3608;&#3636;&#3604;&#3634;%20%20&#3610;&#3640;&#3597;&#3608;&#3619;&#3619;&#3617;/New%20Volume%20(D)/&#3626;&#3636;&#3609;&#3648;&#3594;&#3639;&#3656;&#3629;%20small%20sme/&#3649;&#3613;&#3604;&#3648;&#3615;&#3629;&#3619;&#3660;/SARABURI/Credit/&#3619;&#3634;&#3618;&#3618;&#3656;&#3629;&#3618;/&#3610;&#3592;&#3585;.&#3614;&#3641;&#3621;&#3607;&#3619;&#3633;&#3614;&#3618;&#3660;%20&#3619;&#3637;&#3652;&#3595;&#3648;&#3588;&#3636;&#3621;/CA_&#3619;&#3634;&#3618;&#3618;&#3656;&#3629;&#3618;_&#3610;&#3592;&#3585;.&#3614;&#3641;&#3621;&#3607;&#3619;&#3633;&#3614;&#3618;&#3660;_&#3626;&#3656;&#3591;&#3612;&#3592;&#3585;.&#3623;&#3636;&#3592;&#3633;&#3618;.xls?9D074C90" TargetMode="External"/><Relationship Id="rId1" Type="http://schemas.openxmlformats.org/officeDocument/2006/relationships/externalLinkPath" Target="file:///9D074C90/CA_&#3619;&#3634;&#3618;&#3618;&#3656;&#3629;&#3618;_&#3610;&#3592;&#3585;.&#3614;&#3641;&#3621;&#3607;&#3619;&#3633;&#3614;&#3618;&#3660;_&#3626;&#3656;&#3591;&#3612;&#3592;&#3585;.&#3623;&#3636;&#3592;&#3633;&#3618;.xls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na47237/Desktop/CA-&#3629;&#3609;&#3640;&#3617;&#3633;&#3605;&#3636;/&#3649;&#3614;&#3619;&#3656;/CA-&#3608;&#3636;&#3604;&#3634;%20%20&#3610;&#3640;&#3597;&#3608;&#3619;&#3619;&#3617;/New%20Volume%20(D)/&#3626;&#3636;&#3609;&#3648;&#3594;&#3639;&#3656;&#3629;%20small%20sme/&#3649;&#3613;&#3604;&#3648;&#3615;&#3629;&#3619;&#3660;/&#3619;&#3634;&#3618;&#3618;&#3656;&#3629;&#3610;/SME%20Bank_DATA/Credit/&#3626;&#3636;&#3609;&#3648;&#3594;&#3639;&#3656;&#3629;&#3650;&#3588;&#3619;&#3591;&#3585;&#3634;&#3619;/&#3627;&#3609;&#3637;&#3657;&#3626;&#3636;&#3609;&#3616;&#3634;&#3588;&#3611;&#3619;&#3632;&#3594;&#3634;&#3594;&#3609;/&#3609;&#3634;&#3591;&#3607;&#3640;&#3648;&#3619;&#3637;&#3618;&#3609;/CA%20&#3609;&#3634;&#3591;&#3607;&#3640;&#3648;&#3619;&#3637;&#3618;&#3609;.xls?D460553C" TargetMode="External"/><Relationship Id="rId1" Type="http://schemas.openxmlformats.org/officeDocument/2006/relationships/externalLinkPath" Target="file:///D460553C/CA%20&#3609;&#3634;&#3591;&#3607;&#3640;&#3648;&#3619;&#3637;&#3618;&#3609;.xls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microsoft.com/office/2019/04/relationships/externalLinkLongPath" Target="file:///F:/Users/chisapat/AppData/Roaming/Microsoft/Excel/Documents%20and%20Settings/Panitta/Local%20Settings/Temporary%20Internet%20Files/OLKA/Documents%20and%20Settings/prospec721/My%20Documents/VD4/SCBT733-51/REPORT/&#3650;&#3588;&#3619;&#3591;&#3585;&#3634;&#3619;%20copy/&#3648;&#3604;&#3639;&#3629;&#3609;&#3626;&#3636;&#3591;&#3627;&#3634;&#3588;&#3617;/TAMC027-47/LAND_BLD.XLS?AC2413AB" TargetMode="External"/><Relationship Id="rId1" Type="http://schemas.openxmlformats.org/officeDocument/2006/relationships/externalLinkPath" Target="file:///AC2413AB/LAND_BLD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Cap03_03/Documents%20and%20Settings/Panitta/Local%20Settings/Temporary%20Internet%20Files/OLKA/Documents%20and%20Settings/prospec721/My%20Documents/VD4/SCBT733-51/REPORT/&#3650;&#3588;&#3619;&#3591;&#3585;&#3634;&#3619;%20copy/&#3648;&#3604;&#3639;&#3629;&#3609;&#3626;&#3636;&#3591;&#3627;&#3634;&#3588;&#3617;/TAMC027-47/LAND_BLD.XLS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wl20400/AppData/Roaming/Microsoft/Excel/Users/jumphol/AppData/Local/Microsoft/Windows/Temporary%20Internet%20Files/Low/Content.IE5/200G8MZG/Documents%20and%20Settings/Panitta/Local%20Settings/Temporary%20Internet%20Files/OLKA/LAND_BLD.XLS?917ACCB4" TargetMode="External"/><Relationship Id="rId1" Type="http://schemas.openxmlformats.org/officeDocument/2006/relationships/externalLinkPath" Target="file:///917ACCB4/LAND_BLD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sers/ha47489/AppData/Local/Microsoft/Windows/Temporary%20Internet%20Files/Content.IE5/ZEAP2TG2/Phitsanulok's%20Branch/2558/3.&#3626;&#3636;&#3609;&#3648;&#3594;&#3639;&#3656;&#3629;/1.Case%20&#3626;&#3636;&#3609;&#3648;&#3594;&#3639;&#3656;&#3629;%20JaJa's/0_&#3605;&#3633;&#3623;&#3629;&#3618;&#3656;&#3634;&#3591;%20&#3629;&#3629;&#3615;&#3615;&#3637;&#3656;/CA-&#3605;&#3634;&#3585;&#3648;&#3588;&#3607;&#3637;_&#3611;&#3633;&#3657;&#3617;&#3609;&#3657;&#3635;&#3617;&#3633;&#3609;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SIMAPORN/CA%20and%20CCF/&#3652;&#3594;&#3618;&#3634;&#3614;&#3619;&#3619;&#3603;/CA.&#3652;&#3594;&#3618;&#3634;&#3614;&#3619;&#3619;&#3603;(Rev1)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609;&#3633;&#3609;&#3607;&#3623;&#3633;&#3609;/&#3650;&#3585;&#3621;&#3648;&#3604;&#3657;&#3609;&#3607;&#3660;%20&#3615;&#3634;&#3619;&#3660;&#3617;%20&#3615;&#3641;&#3657;&#3604;/&#3610;&#3633;&#3597;&#3594;&#3637;/&#3591;&#3610;&#3648;&#3604;&#3639;&#3629;&#3609;/mail-&#3626;&#3657;&#3617;/&#3605;.&#3588;/&#3591;&#3610;&#3648;&#3604;&#3639;&#3629;&#3609;%20&#3605;.&#3588;.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3609;&#3634;&#3618;&#3609;&#3636;&#3621;/&#3650;&#3619;&#3591;&#3585;&#3621;&#3638;&#3591;&#3612;&#3621;&#3607;&#3623;&#3637;&#3607;&#3619;&#3633;&#3614;&#3618;&#3660;/New%20Folder%20(2)/&#3591;&#3634;&#3609;/&#3649;&#3585;&#3617;&#3617;&#3656;&#3634;&#3626;&#3605;&#3637;&#3621;/&#3649;&#3585;&#3617;&#3617;&#3656;&#3634;2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mydoc(ps)/Bp46/Fcg/Fcg_46(Bp)/My%20Documents/Bt/Bt44/Bs/Bc/Ba/Svh_2543a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mydata/MyBackup/MyData(Backup)/Bt/Bp/Bp2544/Bs/Bc/Ba/Svh_2543a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91;&#3634;&#3609;%20SME/Removable%20Disk/prapassorn/&#3591;&#3634;&#3609;&#3626;&#3634;&#3586;&#3634;&#3594;&#3621;&#3610;&#3640;&#3619;&#3637;%202553/&#3626;&#3636;&#3609;&#3648;&#3594;&#3639;&#3656;&#3629;&#3650;&#3621;&#3592;&#3636;&#3626;&#3605;&#3636;&#3585;&#3626;&#3660;/CA&#3607;&#3656;&#3629;&#3591;&#3648;&#3607;&#3637;&#3656;&#3618;&#3623;%20&#3626;&#3634;&#3618;&#3608;&#3634;&#3619;8-9-52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Pl42311/c/Teerapat/rin/&#3650;&#3585;&#3610;&#3629;&#3621;&#3614;&#3619;&#3636;&#3657;&#3609;&#3607;&#3660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65096CF9/EX.%20%20&#3629;&#3614;&#3634;&#3619;&#3660;&#3607;&#3648;&#3617;&#3657;&#3609;&#3607;&#3660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mydoc(pk)/My%20Documents/Bp/Bu/Bc/Ba/Svh_2543a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c51037_DATA/Desktop/&#3626;&#3636;&#3609;&#3648;&#3594;&#3639;&#3656;&#3629;%20&#3614;&#3636;&#3625;&#3603;&#3640;&#3650;&#3621;&#3585;/&#3610;&#3592;&#3585;.&#3586;&#3609;&#3626;&#3656;&#3591;&#3604;&#3637;/CA-&#3610;&#3592;&#3585;.&#3586;&#3609;&#3626;&#3656;&#3591;&#3604;&#3637;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sers/bs48104/AppData/Local/Microsoft/Windows/INetCache/IE/VEQOF8N0/Benz/&#3652;&#3615;&#3621;&#3660;&#3591;&#3634;&#3609;&#3585;&#3635;&#3621;&#3633;&#3591;&#3607;&#3635;/&#3609;&#3634;&#3618;&#3626;&#3617;&#3648;&#3585;&#3637;&#3618;&#3619;&#3605;&#3636;%20&#3617;&#3634;&#3621;&#3634;&#3614;&#3591;&#3625;&#3660;/uc51037_DATA/Desktop/&#3626;&#3636;&#3609;&#3648;&#3594;&#3639;&#3656;&#3629;%20&#3614;&#3636;&#3625;&#3603;&#3640;&#3650;&#3621;&#3585;/&#3610;&#3592;&#3585;.&#3586;&#3609;&#3626;&#3656;&#3591;&#3604;&#3637;/CA-&#3610;&#3592;&#3585;.&#3586;&#3609;&#3626;&#3656;&#3591;&#3604;&#3637;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NN/00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3626;&#3635;&#3609;&#3633;&#3585;&#3591;&#3634;&#3609;&#3648;&#3586;&#3605;14/Case%20&#3594;&#3656;&#3623;&#3618;&#3626;&#3634;&#3586;&#3634;/&#3614;&#3633;&#3607;&#3621;&#3640;&#3591;/CA%20Flood_&#3623;&#3636;&#3594;&#3634;&#3597;%20&#3649;&#3585;&#3657;&#3623;&#3604;&#3623;&#3591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62F62FBE/siam%20frit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KPCMS/My%20Documents/My%20Documents/LA-OO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Smb_06/my%20documents/&#3609;&#3588;&#3619;&#3619;&#3634;&#3594;&#3626;&#3637;&#3617;&#3634;/&#3615;&#3629;&#3619;&#3660;&#3617;&#3614;&#3636;&#3592;&#3634;&#3619;&#3603;&#3634;&#3626;&#3636;&#3609;&#3648;&#3594;&#3639;&#3656;&#3629;/&#3649;&#3610;&#3610;&#3615;&#3629;&#3619;&#3660;&#3617;&#3614;&#3636;&#3592;&#3634;&#3619;&#3603;&#3634;&#3626;&#3636;&#3609;&#3648;&#3594;&#3639;&#3656;&#3629;/NEW-LOANS/BANGKOK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AM/LP-WC9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js48280/AppData/Local/Microsoft/Windows/INetCache/IE/6L322KIS/AM/LP-WC9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3609;&#3634;&#3618;&#3609;&#3636;&#3621;/&#3650;&#3619;&#3591;&#3585;&#3621;&#3638;&#3591;&#3612;&#3621;&#3607;&#3623;&#3637;&#3607;&#3619;&#3633;&#3614;&#3618;&#3660;/AM/LP-WC9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Pl42313/c/My%20Documents/PROJECT/Supornthip/Su-W2/My%20Documents/PC/pc-l2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js48280/AppData/Local/Microsoft/Windows/INetCache/IE/6L322KIS/&#3585;&#3629;&#3591;&#3607;&#3640;&#3609;&#3619;&#3633;&#3591;&#3626;&#3636;&#3605;/&#3610;&#3592;&#3585;%20&#3588;&#3623;&#3629;&#3621;&#3636;&#3605;&#3637;&#3657;%20&#3614;&#3621;&#3633;&#3626;/Local%20Disk%20(D)/&#3627;&#3592;&#3585;.&#3603;&#3619;&#3591;&#3588;&#3660;&#3648;&#3614;&#3636;&#3656;&#3617;&#3612;&#3621;&#3604;&#3637;/&#3603;&#3619;&#3591;&#3588;&#3660;&#3648;&#3614;&#3636;&#3656;&#3617;&#3612;&#3621;&#3604;&#3637;/&#3648;&#3588;&#3619;&#3604;&#3636;&#3605;&#3610;&#3641;&#3650;&#3619;+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610;&#3619;&#3636;&#3625;&#3633;&#3607;%20&#3624;&#3619;&#3637;&#3648;&#3605;&#3655;&#3591;&#3585;&#3621;&#3585;&#3634;&#3619;%20&#3592;&#3635;&#3585;&#3633;&#3604;/File%20&#3591;&#3634;&#3609;/&#3626;&#3617;&#3588;&#3636;&#3604;%20&#3624;&#3619;&#3637;&#3588;&#3635;%20(&#3614;&#3632;&#3648;&#3618;&#3634;)/&#3594;&#3640;&#3604;&#3648;&#3626;&#3609;&#3629;&#3610;&#3629;&#3619;&#3660;&#3604;&#3611;&#3637;%2054/&#3649;&#3585;&#3657;&#3652;&#3586;&#3585;&#3621;&#3633;&#3656;&#3609;&#3585;&#3619;&#3629;&#3591;/File%20&#3591;&#3634;&#3609;/&#3614;&#3618;&#3640;&#3591;&#3624;&#3633;&#3585;&#3604;&#3636;&#3660;%20&#3592;&#3640;&#3657;&#3618;&#3604;&#3657;&#3623;&#3591;%20(&#3629;&#3640;&#3607;&#3633;&#3618;&#3608;&#3634;&#3609;&#3637;)/&#3594;&#3640;&#3604;&#3648;&#3586;&#3657;&#3634;&#3610;&#3629;&#3619;&#3660;&#3604;&#3611;&#3637;%2051/&#3612;&#3656;&#3629;&#3609;&#3594;&#3635;&#3619;&#3632;&#3651;&#3627;&#3617;&#365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Local%20Disk%20(D)/&#3627;&#3592;&#3585;.&#3603;&#3619;&#3591;&#3588;&#3660;&#3648;&#3614;&#3636;&#3656;&#3617;&#3612;&#3621;&#3604;&#3637;/&#3603;&#3619;&#3591;&#3588;&#3660;&#3648;&#3614;&#3636;&#3656;&#3617;&#3612;&#3621;&#3604;&#3637;/&#3648;&#3588;&#3619;&#3604;&#3636;&#3605;&#3610;&#3641;&#3650;&#3619;+ST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C9731_005/c/Aro%20NOI/NEW-LOANS/BANGKOK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pop/&#3626;&#3636;&#3609;&#3648;&#3594;&#3639;&#3656;&#3629;&#3607;&#3633;&#3656;&#3623;&#3652;&#3611;/&#3621;&#3641;&#3585;&#3588;&#3657;&#3634;&#3607;&#3637;&#3656;&#3629;&#3609;&#3640;&#3617;&#3633;&#3605;&#3636;/&#3629;&#3609;&#3640;&#3617;&#3633;&#3605;&#3636;%20&#3611;&#3637;%202552/&#3609;&#3634;&#3618;&#3648;&#3593;&#3621;&#3636;&#3617;&#3648;&#3585;&#3637;&#3618;&#3619;&#3605;&#3636;(&#3615;&#3634;&#3619;&#3660;&#3617;&#3627;&#3617;&#3641;)BioGas/&#3648;&#3610;&#3636;&#3585;&#3648;&#3591;&#3636;&#3609;%20&#3588;&#3640;&#3603;&#3648;&#3593;&#3621;&#3636;&#3617;&#3648;&#3585;&#3637;&#3618;&#3619;&#3605;&#3636;/&#3649;&#3610;&#3610;&#3615;&#3629;&#3619;&#3660;&#3617;&#3586;&#3629;&#3648;&#3610;&#3636;&#3585;&#3648;&#3591;&#3636;&#3609;&#3585;&#3641;&#3657;%20&#3621;&#3641;&#3585;&#3588;&#3657;&#3634;&#3619;&#3634;&#3618;&#3609;&#3634;&#3618;&#3648;&#3593;&#3621;&#3636;&#3617;&#3648;&#3585;&#3637;&#3618;&#3619;&#3605;&#3636;.xls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ARUNRAT%20PREEDAMEESUK/1-RO/4-&#3626;&#3636;&#3609;&#3648;&#3594;&#3639;&#3656;&#3629;&#3585;&#3629;&#3591;&#3607;&#3640;&#3609;&#3631;SMEs-&#3588;&#3609;&#3605;&#3633;&#3623;&#3648;&#3621;&#3655;&#3585;/20-&#3610;&#3592;&#3585;.&#3648;&#3586;&#3634;&#3621;&#3641;&#3585;&#3594;&#3657;&#3634;&#3591;&#3619;&#3640;&#3656;&#3591;&#3648;&#3619;&#3639;&#3629;&#3591;/Back%20Up/&#3617;&#3634;&#3592;&#3634;&#3585;%20Computer%20Bank/&#3618;&#3640;&#3657;&#3618;/customers/CCF/&#3610;&#3592;&#3585;.&#3614;&#3591;&#3625;&#3660;&#3626;&#3636;&#3607;&#3608;&#3636;&#3660;&#3648;&#3586;&#3655;&#3617;&#3648;&#3592;&#3634;&#3632;/CA_&#3610;&#3629;&#3619;&#3660;&#3604;%203_&#3649;&#3617;&#3607;&#3615;&#3629;&#3619;&#3660;&#3588;&#3629;&#3609;&#3626;&#3660;/projection1.xls?C66005B3" TargetMode="External"/><Relationship Id="rId1" Type="http://schemas.openxmlformats.org/officeDocument/2006/relationships/externalLinkPath" Target="file:///C66005B3/projection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Back%20Up/&#3617;&#3634;&#3592;&#3634;&#3585;%20Computer%20Bank/&#3618;&#3640;&#3657;&#3618;/customers/CCF/&#3610;&#3592;&#3585;.&#3614;&#3591;&#3625;&#3660;&#3626;&#3636;&#3607;&#3608;&#3636;&#3660;&#3648;&#3586;&#3655;&#3617;&#3648;&#3592;&#3634;&#3632;/CA_&#3610;&#3629;&#3619;&#3660;&#3604;%203_&#3649;&#3617;&#3607;&#3615;&#3629;&#3619;&#3660;&#3588;&#3629;&#3609;&#3626;&#3660;/projection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wan-&#3621;&#3641;&#3585;&#3588;&#3657;&#3634;/54-3.&#3627;&#3592;&#3585;.&#3593;&#3633;&#3605;&#3619;&#3594;&#3633;&#3618;&#3614;&#3634;&#3603;&#3636;&#3594;&#3618;&#3660;(&#3585;&#3634;&#3628;&#3626;&#3636;&#3609;&#3608;&#3640;&#3660;)/2554/&#3629;&#3609;&#3640;&#3617;&#3633;&#3605;&#3636;54/BASE%20CASE/wan-&#3621;&#3641;&#3585;&#3588;&#3657;&#3634;/54-1.&#3617;&#3603;&#3601;&#3621;&#3614;&#3633;&#3602;&#3609;&#3634;%20(&#3629;&#3640;&#3604;&#3619;)/&#3611;&#3619;&#3632;&#3617;&#3634;&#3603;&#3585;&#3634;&#3619;%20BASE/projection-BASE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3651;&#3627;&#3617;&#3656;&#3651;&#3627;&#3617;&#3656;/&#3619;&#3634;&#3618;&#3651;&#3627;&#3597;&#3656;/&#3610;&#3592;&#3585;.&#3617;&#3636;&#3605;&#3632;%20&#3630;&#3633;&#3588;&#3648;&#3588;&#3609;%20&#3649;&#3617;&#3648;&#3609;&#3592;&#3648;&#3617;&#3657;&#3609;&#3607;&#3660;/&#3610;&#3592;&#3585;.&#3648;&#3629;&#3655;&#3609;&#3648;&#3629;&#3655;&#3609;&#3610;&#3637;%20&#3629;&#3636;&#3609;&#3648;&#3605;&#3629;&#3619;&#3660;&#3648;&#3607;&#3619;&#3604;/Users/PT54033/AppData/Local/Microsoft/Windows/Temporary%20Internet%20Files/Content.IE5/9PSR2A2O/CA_&#3610;&#3619;&#3636;&#3625;&#3633;&#3607;%20&#3627;&#3657;&#3634;&#3591;&#3607;&#3629;&#3591;&#3652;&#3607;&#3618;&#3607;&#3623;&#3637;%206%20&#3592;&#3635;&#3585;&#3633;&#3604;%20(&#3619;&#3657;&#3634;&#3609;&#3607;&#3629;&#3591;)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File%20&#3591;&#3634;&#3609;/&#3626;&#3617;&#3588;&#3636;&#3604;%20&#3624;&#3619;&#3637;&#3588;&#3635;%20(&#3614;&#3632;&#3648;&#3618;&#3634;)/&#3594;&#3640;&#3604;&#3648;&#3626;&#3609;&#3629;&#3610;&#3629;&#3619;&#3660;&#3604;&#3611;&#3637;%2054/&#3649;&#3585;&#3657;&#3652;&#3586;&#3585;&#3621;&#3633;&#3656;&#3609;&#3585;&#3619;&#3629;&#3591;/&#3593;&#3633;&#3605;&#3619;&#3594;&#3633;&#3618;/&#3588;&#3635;&#3586;&#3629;&#3626;&#3636;&#3609;&#3648;&#3594;&#3639;&#3656;&#3629;/2548/&#3610;&#3592;&#3585;.HSL/Cashflow-%20&#3609;&#3634;&#3618;&#3594;&#3633;&#3618;&#3618;&#3624;%20&#3605;&#3633;&#3603;&#3601;&#3632;&#3592;&#3636;&#3609;&#3609;&#3632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/Com03/c/Documents%20and%20Settings/Administrator/My%20Documents/&#3623;&#3633;&#3594;&#3619;&#3632;/&#3623;&#3633;&#3594;&#3619;&#3632;/LOAN/&#3609;&#3634;&#3591;&#3585;&#3617;&#3621;&#3617;&#3634;&#3621;&#3618;&#3660;%20%20&#3619;&#3633;&#3605;&#3609;&#3650;&#3585;&#3648;&#3617;&#3624;/NENG/PROJECT/&#3649;&#3611;&#3621;&#3591;&#3626;&#3636;&#3609;&#3607;&#3619;&#3633;&#3614;&#3618;&#3660;/ca%20-%20&#3607;&#3619;&#3633;&#3614;&#3618;&#3660;&#3626;&#3636;&#3609;&#3607;&#3634;&#3591;&#3611;&#3633;&#3597;&#3597;&#3634;/&#3623;&#3636;&#3621;&#3634;&#3623;&#3619;&#3619;&#3603;%20-%20&#3621;&#3641;&#3585;&#3611;&#3619;&#3632;&#3588;&#3610;/cashflow%20-%20&#3623;&#3636;&#3621;&#3634;&#3623;&#3619;&#3619;&#3603;-&#3591;&#3610;&#3621;&#3591;&#3605;&#3633;&#3623;-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610;&#3619;&#3636;&#3625;&#3633;&#3607;%20&#3624;&#3619;&#3637;&#3648;&#3605;&#3655;&#3591;&#3585;&#3621;&#3585;&#3634;&#3619;%20&#3592;&#3635;&#3585;&#3633;&#3604;/File%20&#3591;&#3634;&#3609;/&#3626;&#3617;&#3588;&#3636;&#3604;%20&#3624;&#3619;&#3637;&#3588;&#3635;%20(&#3614;&#3632;&#3648;&#3618;&#3634;)/&#3594;&#3640;&#3604;&#3648;&#3626;&#3609;&#3629;&#3610;&#3629;&#3619;&#3660;&#3604;&#3611;&#3637;%2054/&#3649;&#3585;&#3657;&#3652;&#3586;&#3585;&#3621;&#3633;&#3656;&#3609;&#3585;&#3619;&#3629;&#3591;/&#3593;&#3633;&#3605;&#3619;&#3594;&#3633;&#3618;/&#3588;&#3635;&#3586;&#3629;&#3626;&#3636;&#3609;&#3648;&#3594;&#3639;&#3656;&#3629;/2548/&#3610;&#3592;&#3585;.HSL/Cashflow-%20&#3609;&#3634;&#3618;&#3594;&#3633;&#3618;&#3618;&#3624;%20&#3605;&#3633;&#3603;&#3601;&#3632;&#3592;&#3636;&#3609;&#3609;&#3632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78.&#3610;&#3592;&#3585;.&#3626;&#3636;&#3619;&#3636;&#3623;&#3633;&#3602;&#3609;&#3634;&#3608;&#3633;&#3597;&#3585;&#3636;&#3592;/&#3594;&#3641;&#3623;&#3636;&#3607;&#3618;&#3660;/Documents%20and%20Settings/user3.USER4/Desktop/&#3610;&#3629;&#3618;/&#3626;&#3640;&#3619;&#3636;&#3609;&#3607;&#3619;&#3660;&#3649;&#3630;&#3609;&#3604;&#3636;&#3588;&#3619;&#3634;&#3615;&#3607;&#3660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ARUNRAT%20PREEDAMEESUK/1-RO/3-&#3626;&#3636;&#3609;&#3648;&#3594;&#3639;&#3656;&#3629;Local%20Economy%20Loan/5-&#3609;&#3634;&#3618;&#3648;&#3594;&#3634;&#3623;&#3650;&#3619;&#3592;&#3609;&#3660;%20&#3626;&#3617;&#3626;&#3585;&#3640;&#3621;/pre/ca%2017%20&#3648;&#3617;.&#3618;.%2050/&#3627;&#3592;&#3585;.&#3617;&#3603;&#3607;&#3623;&#3619;&#3619;&#3625;&#3623;&#3636;&#3624;&#3623;&#3585;&#3619;&#3619;&#3617;&#3585;&#3634;&#3619;&#3650;&#3618;&#3608;&#3634;/credit%20report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610;&#3640;&#3619;&#3637;&#3619;&#3633;&#3617;&#3618;&#3660;/&#3621;&#3641;&#3585;&#3588;&#3657;&#3634;&#3619;&#3634;&#3618;%20&#3609;&#3634;&#3618;&#3609;&#3636;&#3619;&#3633;&#3605;&#3636;&#3624;&#3633;&#3618;%20&#3617;&#3603;&#3637;&#3585;&#3641;&#3621;%20&#3608;&#3640;&#3619;&#3585;&#3636;&#3592;%20&#3585;&#3619;&#3632;&#3606;&#3636;&#3609;&#3610;&#3604;/&#3591;&#3610;&#3585;&#3634;&#3619;&#3648;&#3591;&#3636;&#3609;.(&#3585;&#3619;&#3603;&#3637;%20Base%20Case).xls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js48280/AppData/Local/Microsoft/Windows/INetCache/IE/6L322KIS/ARUNRAT%20PREEDAMEESUK/1-RO/3-&#3626;&#3636;&#3609;&#3648;&#3594;&#3639;&#3656;&#3629;Local%20Economy%20Loan/5-&#3609;&#3634;&#3618;&#3648;&#3594;&#3634;&#3623;&#3650;&#3619;&#3592;&#3609;&#3660;%20&#3626;&#3617;&#3626;&#3585;&#3640;&#3621;/pre/ca%2017%20&#3648;&#3617;.&#3618;.%2050/&#3627;&#3592;&#3585;.&#3617;&#3603;&#3607;&#3623;&#3619;&#3619;&#3625;&#3623;&#3636;&#3624;&#3623;&#3585;&#3619;&#3619;&#3617;&#3585;&#3634;&#3619;&#3650;&#3618;&#3608;&#3634;/credit%20report.xls?618E526F" TargetMode="External"/><Relationship Id="rId1" Type="http://schemas.openxmlformats.org/officeDocument/2006/relationships/externalLinkPath" Target="file:///618E526F/credit%20report.xls" TargetMode="External"/></Relationships>
</file>

<file path=xl/externalLinks/_rels/externalLink93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salasak/AppData/Local/Microsoft/Windows/Temporary%20Internet%20Files/Low/Content.IE5/QKAFMNWM/&#3588;&#3635;&#3586;&#3629;&#3586;&#3657;&#3629;&#3617;&#3641;&#3621;&#3648;&#3588;&#3619;&#3604;&#3636;&#3605;&#3611;&#3637;%202551/&#3624;&#3636;&#3619;&#3636;&#3623;&#3633;&#3602;&#3609;&#3660;/&#3609;&#3636;&#3619;&#3640;&#3608;%20&#3607;&#3633;&#3656;&#3623;&#3652;&#3611;/&#3591;&#3610;&#3604;&#3640;&#3621;%20&#3609;&#3588;&#3619;&#3614;&#3609;&#3617;/00001%20&#3591;&#3634;&#3609;&#3648;&#3588;&#3619;&#3604;&#3636;&#3605;/&#3626;&#3591;&#3656;&#3634;%20&#3626;&#3640;&#3623;&#3619;&#3619;&#3603;&#3611;&#3619;&#3636;&#3626;&#3640;&#3607;&#3608;&#3636;&#3660;/WINDOWS/TEMP/TEST1.XLS?EF880AC6" TargetMode="External"/><Relationship Id="rId1" Type="http://schemas.openxmlformats.org/officeDocument/2006/relationships/externalLinkPath" Target="file:///EF880AC6/TEST1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610;&#3619;&#3636;&#3625;&#3633;&#3607;%20&#3624;&#3619;&#3637;&#3648;&#3605;&#3655;&#3591;&#3585;&#3621;&#3585;&#3634;&#3619;%20&#3592;&#3635;&#3585;&#3633;&#3604;/Users/smebank/AppData/Local/Microsoft/Windows/Temporary%20Internet%20Files/Content.IE5/UTGP2ZXB/&#3591;&#3610;&#3585;&#3634;&#3619;&#3648;&#3591;&#3636;&#3609;.(&#3585;&#3619;&#3603;&#3637;%20Base%20Case)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pre/ca%2017%20&#3648;&#3617;.&#3618;.%2050/&#3627;&#3592;&#3585;.&#3617;&#3603;&#3607;&#3623;&#3619;&#3619;&#3625;&#3623;&#3636;&#3624;&#3623;&#3585;&#3619;&#3619;&#3617;&#3585;&#3634;&#3619;&#3650;&#3618;&#3608;&#3634;/credit%20report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ARUNRAT%20PREEDAMEESUK/1-RO/4-&#3626;&#3636;&#3609;&#3648;&#3594;&#3639;&#3656;&#3629;&#3585;&#3629;&#3591;&#3607;&#3640;&#3609;&#3631;SMEs-&#3588;&#3609;&#3605;&#3633;&#3623;&#3648;&#3621;&#3655;&#3585;/20-&#3610;&#3592;&#3585;.&#3648;&#3586;&#3634;&#3621;&#3641;&#3585;&#3594;&#3657;&#3634;&#3591;&#3619;&#3640;&#3656;&#3591;&#3648;&#3619;&#3639;&#3629;&#3591;/78.&#3610;&#3592;&#3585;.&#3626;&#3636;&#3619;&#3636;&#3623;&#3633;&#3602;&#3609;&#3634;&#3608;&#3633;&#3597;&#3585;&#3636;&#3592;/&#3611;&#3619;&#3632;&#3626;&#3636;&#3607;&#3608;&#3609;&#3634;/CF%20&#3629;&#3614;&#3634;&#3619;&#3660;&#3607;&#3648;&#3617;&#3657;&#3609;&#3607;&#3660;&#3611;&#3619;&#3632;&#3626;&#3636;&#3607;&#3608;&#3636;&#3660;&#3608;&#3609;&#3634;21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/F5B1330B/CF%20&#3629;&#3614;&#3634;&#3619;&#3660;&#3607;&#3648;&#3617;&#3657;&#3609;&#3607;&#3660;&#3611;&#3619;&#3632;&#3626;&#3636;&#3607;&#3608;&#3636;&#3660;&#3608;&#3609;&#3634;21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78.&#3610;&#3592;&#3585;.&#3626;&#3636;&#3619;&#3636;&#3623;&#3633;&#3602;&#3609;&#3634;&#3608;&#3633;&#3597;&#3585;&#3636;&#3592;/&#3611;&#3619;&#3632;&#3626;&#3636;&#3607;&#3608;&#3609;&#3634;/CF%20&#3629;&#3614;&#3634;&#3619;&#3660;&#3607;&#3648;&#3617;&#3657;&#3609;&#3607;&#3660;&#3611;&#3619;&#3632;&#3626;&#3636;&#3607;&#3608;&#3636;&#3660;&#3608;&#3609;&#3634;21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610;&#3619;&#3636;&#3625;&#3633;&#3607;%20&#3624;&#3619;&#3637;&#3648;&#3605;&#3655;&#3591;&#3585;&#3621;&#3585;&#3634;&#3619;%20&#3592;&#3635;&#3585;&#3633;&#3604;/78.&#3610;&#3592;&#3585;.&#3626;&#3636;&#3619;&#3636;&#3623;&#3633;&#3602;&#3609;&#3634;&#3608;&#3633;&#3597;&#3585;&#3636;&#3592;/&#3611;&#3619;&#3632;&#3626;&#3636;&#3607;&#3608;&#3609;&#3634;/CF%20&#3629;&#3614;&#3634;&#3619;&#3660;&#3607;&#3648;&#3617;&#3657;&#3609;&#3607;&#3660;&#3611;&#3619;&#3632;&#3626;&#3636;&#3607;&#3608;&#3636;&#3660;&#3608;&#3609;&#3634;21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My%20Documents/&#3616;&#3641;&#3619;&#3637;&#3614;&#3633;&#3602;&#3609;&#3660;/&#3629;&#3640;&#3604;&#3619;/NEW-LOANS/BANGKOK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sn55035/AppData/Local/Microsoft/Windows/Temporary%20Internet%20Files/Content.IE5/827JU83K/My%20Documents/&#3616;&#3641;&#3619;&#3637;&#3614;&#3633;&#3602;&#3609;&#3660;/&#3629;&#3640;&#3604;&#3619;/NEW-LOANS/BANGKOK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js48280/AppData/Local/Microsoft/Windows/INetCache/IE/6L322KIS/&#3585;&#3629;&#3591;&#3607;&#3640;&#3609;&#3619;&#3633;&#3591;&#3626;&#3636;&#3605;/&#3610;&#3592;&#3585;%20&#3588;&#3623;&#3629;&#3621;&#3636;&#3605;&#3637;&#3657;%20&#3614;&#3621;&#3633;&#3626;/My%20Documents/&#3616;&#3641;&#3619;&#3637;&#3614;&#3633;&#3602;&#3609;&#3660;/&#3629;&#3640;&#3604;&#3619;/NEW-LOANS/BANGKOK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windows/TEMP/C.Lotus.Notes.Data/NEW-LOANS/BANGKOK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sn55035/AppData/Local/Microsoft/Windows/Temporary%20Internet%20Files/Content.IE5/827JU83K/windows/TEMP/C.Lotus.Notes.Data/NEW-LOANS/BANGKOK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js48280/AppData/Local/Microsoft/Windows/INetCache/IE/6L322KIS/&#3585;&#3629;&#3591;&#3607;&#3640;&#3609;&#3619;&#3633;&#3591;&#3626;&#3636;&#3605;/&#3610;&#3592;&#3585;%20&#3588;&#3623;&#3629;&#3621;&#3636;&#3605;&#3637;&#3657;%20&#3614;&#3621;&#3633;&#3626;/windows/TEMP/C.Lotus.Notes.Data/NEW-LOANS/BANGKOK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smebank/AppData/Roaming/Microsoft/Excel/Documents%20and%20Settings/maehongson/Desktop/pre/ca%2017%20&#3648;&#3617;.&#3618;.%2050/&#3627;&#3592;&#3585;.&#3617;&#3603;&#3607;&#3623;&#3619;&#3619;&#3625;&#3623;&#3636;&#3624;&#3623;&#3585;&#3619;&#3619;&#3617;&#3585;&#3634;&#3619;&#3650;&#3618;&#3608;&#3634;/credit%20report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3609;&#3634;&#3618;&#3609;&#3636;&#3621;/&#3650;&#3619;&#3591;&#3585;&#3621;&#3638;&#3591;&#3612;&#3621;&#3607;&#3623;&#3637;&#3607;&#3619;&#3633;&#3614;&#3618;&#3660;/Users/smebank/AppData/Roaming/Microsoft/Excel/Documents%20and%20Settings/maehongson/Desktop/pre/ca%2017%20&#3648;&#3617;.&#3618;.%2050/&#3627;&#3592;&#3585;.&#3617;&#3603;&#3607;&#3623;&#3619;&#3619;&#3625;&#3623;&#3636;&#3624;&#3623;&#3585;&#3619;&#3619;&#3617;&#3585;&#3634;&#3619;&#3650;&#3618;&#3608;&#3634;/credit%20report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WINDOWS/Desktop/FORM.SMB/NEW-LOANS/BANGKOK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sn55035/AppData/Local/Microsoft/Windows/Temporary%20Internet%20Files/Content.IE5/827JU83K/WINDOWS/Desktop/FORM.SMB/NEW-LOANS/BANGKOK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js48280/AppData/Local/Microsoft/Windows/INetCache/IE/6L322KIS/&#3585;&#3629;&#3591;&#3607;&#3640;&#3609;&#3619;&#3633;&#3591;&#3626;&#3636;&#3605;/&#3610;&#3592;&#3585;%20&#3588;&#3623;&#3629;&#3621;&#3636;&#3605;&#3637;&#3657;%20&#3614;&#3621;&#3633;&#3626;/WINDOWS/Desktop/FORM.SMB/NEW-LOANS/BANGKOK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pre/ca%2017%20&#3648;&#3617;.&#3618;.%2050/&#3627;&#3592;&#3585;.&#3617;&#3603;&#3607;&#3623;&#3619;&#3619;&#3625;&#3623;&#3636;&#3624;&#3623;&#3585;&#3619;&#3619;&#3617;&#3585;&#3634;&#3619;&#3650;&#3618;&#3608;&#3634;/credit%20report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productivity/&#3629;&#3609;&#3640;&#3617;&#3633;&#3605;&#3636;&#3649;&#3621;&#3657;&#3623;/&#3594;&#3621;&#3610;&#3640;&#3619;&#3637;/&#3649;&#3617;&#3655;&#3585;&#3595;&#3660;&#3650;&#3611;&#3619;/Productivity/&#3610;&#3592;&#3585;.&#3649;&#3629;&#3604;&#3623;&#3634;&#3609;&#3595;&#3660;%20&#3626;&#3605;&#3637;&#3621;%20&#3652;&#3623;&#3619;&#3660;/&#3610;&#3592;&#3585;.&#3592;.&#3624;&#3633;&#3585;&#3604;&#3636;&#3660;&#3626;&#3623;&#3633;&#3626;&#3604;&#3636;&#3660;.xls" TargetMode="External"/></Relationships>
</file>

<file path=xl/externalLinks/_rels/externalLink113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File%20&#3591;&#3634;&#3609;/&#3626;&#3617;&#3588;&#3636;&#3604;%20&#3624;&#3619;&#3637;&#3588;&#3635;%20(&#3614;&#3632;&#3648;&#3618;&#3634;)/&#3594;&#3640;&#3604;&#3648;&#3626;&#3609;&#3629;&#3610;&#3629;&#3619;&#3660;&#3604;&#3611;&#3637;%2054/&#3649;&#3585;&#3657;&#3652;&#3586;&#3585;&#3621;&#3633;&#3656;&#3609;&#3585;&#3619;&#3629;&#3591;/File%20&#3591;&#3634;&#3609;/&#3585;&#3621;&#3640;&#3656;&#3617;&#3608;&#3623;&#3633;&#3594;&#3594;&#3633;&#3618;&#3618;&#3609;&#3605;&#3660;/&#3627;&#3592;&#3585;.&#3608;&#3623;&#3633;&#3594;&#3594;&#3633;&#3618;&#3618;&#3609;&#3605;&#3660;/&#3594;&#3640;&#3604;&#3648;&#3586;&#3657;&#3634;&#3610;&#3629;&#3619;&#3660;&#3604;/File%20&#3621;&#3656;&#3634;&#3626;&#3640;&#3604;/File%20&#3591;&#3634;&#3609;/&#3614;&#3591;&#3625;&#3585;&#3619;-&#3614;&#3636;&#3614;&#3633;&#3602;&#3609;&#3660;%20&#3609;&#3634;&#3588;&#3606;&#3609;&#3629;&#3617;%20(&#3621;&#3635;&#3614;&#3641;&#3609;)/&#3648;&#3626;&#3609;&#3629;&#3610;&#3629;&#3619;&#3660;&#3604;/CF-&#3649;&#3585;&#3657;&#3652;&#3586;.xls?3BD0C2E0" TargetMode="External"/><Relationship Id="rId1" Type="http://schemas.openxmlformats.org/officeDocument/2006/relationships/externalLinkPath" Target="file:///3BD0C2E0/CF-&#3649;&#3585;&#3657;&#3652;&#3586;.xls" TargetMode="External"/></Relationships>
</file>

<file path=xl/externalLinks/_rels/externalLink114.xml.rels><?xml version="1.0" encoding="UTF-8" standalone="yes"?>
<Relationships xmlns="http://schemas.openxmlformats.org/package/2006/relationships"><Relationship Id="rId2" Type="http://schemas.microsoft.com/office/2019/04/relationships/externalLinkLongPath" Target="file:///G:/&#3610;&#3619;&#3636;&#3625;&#3633;&#3607;%20&#3624;&#3619;&#3637;&#3648;&#3605;&#3655;&#3591;&#3585;&#3621;&#3585;&#3634;&#3619;%20&#3592;&#3635;&#3585;&#3633;&#3604;/File%20&#3591;&#3634;&#3609;/&#3626;&#3617;&#3588;&#3636;&#3604;%20&#3624;&#3619;&#3637;&#3588;&#3635;%20(&#3614;&#3632;&#3648;&#3618;&#3634;)/&#3594;&#3640;&#3604;&#3648;&#3626;&#3609;&#3629;&#3610;&#3629;&#3619;&#3660;&#3604;&#3611;&#3637;%2054/&#3649;&#3585;&#3657;&#3652;&#3586;&#3585;&#3621;&#3633;&#3656;&#3609;&#3585;&#3619;&#3629;&#3591;/File%20&#3591;&#3634;&#3609;/&#3585;&#3621;&#3640;&#3656;&#3617;&#3608;&#3623;&#3633;&#3594;&#3594;&#3633;&#3618;&#3618;&#3609;&#3605;&#3660;/&#3627;&#3592;&#3585;.&#3608;&#3623;&#3633;&#3594;&#3594;&#3633;&#3618;&#3618;&#3609;&#3605;&#3660;/&#3594;&#3640;&#3604;&#3648;&#3586;&#3657;&#3634;&#3610;&#3629;&#3619;&#3660;&#3604;/File%20&#3621;&#3656;&#3634;&#3626;&#3640;&#3604;/File%20&#3591;&#3634;&#3609;/&#3614;&#3591;&#3625;&#3585;&#3619;-&#3614;&#3636;&#3614;&#3633;&#3602;&#3609;&#3660;%20&#3609;&#3634;&#3588;&#3606;&#3609;&#3629;&#3617;%20(&#3621;&#3635;&#3614;&#3641;&#3609;)/&#3648;&#3626;&#3609;&#3629;&#3610;&#3629;&#3619;&#3660;&#3604;/CF-&#3649;&#3585;&#3657;&#3652;&#3586;.xls?815ECFB4" TargetMode="External"/><Relationship Id="rId1" Type="http://schemas.openxmlformats.org/officeDocument/2006/relationships/externalLinkPath" Target="file:///815ECFB4/CF-&#3649;&#3585;&#3657;&#3652;&#3586;.xls" TargetMode="External"/></Relationships>
</file>

<file path=xl/externalLinks/_rels/externalLink115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File%20&#3591;&#3634;&#3609;/&#3626;&#3617;&#3588;&#3636;&#3604;%20&#3624;&#3619;&#3637;&#3588;&#3635;%20(&#3614;&#3632;&#3648;&#3618;&#3634;)/&#3594;&#3640;&#3604;&#3648;&#3626;&#3609;&#3629;&#3610;&#3629;&#3619;&#3660;&#3604;&#3611;&#3637;%2054/&#3649;&#3585;&#3657;&#3652;&#3586;&#3585;&#3621;&#3633;&#3656;&#3609;&#3585;&#3619;&#3629;&#3591;/File%20&#3591;&#3634;&#3609;/&#3585;&#3621;&#3640;&#3656;&#3617;&#3608;&#3623;&#3633;&#3594;&#3594;&#3633;&#3618;&#3618;&#3609;&#3605;&#3660;/&#3627;&#3592;&#3585;.&#3608;&#3623;&#3633;&#3594;&#3594;&#3633;&#3618;&#3618;&#3609;&#3605;&#3660;/&#3594;&#3640;&#3604;&#3648;&#3586;&#3657;&#3634;&#3610;&#3629;&#3619;&#3660;&#3604;/File%20&#3621;&#3656;&#3634;&#3626;&#3640;&#3604;/File%20&#3591;&#3634;&#3609;/&#3614;&#3618;&#3640;&#3591;&#3624;&#3633;&#3585;&#3604;&#3636;&#3660;%20&#3592;&#3640;&#3657;&#3618;&#3604;&#3657;&#3623;&#3591;%20(&#3629;&#3640;&#3607;&#3633;&#3618;&#3608;&#3634;&#3609;&#3637;)/&#3594;&#3640;&#3604;&#3648;&#3586;&#3657;&#3634;&#3610;&#3629;&#3619;&#3660;&#3604;&#3611;&#3637;%2051/&#3612;&#3656;&#3629;&#3609;&#3594;&#3635;&#3619;&#3632;&#3651;&#3627;&#3617;&#3656;.xls?EECAB032" TargetMode="External"/><Relationship Id="rId1" Type="http://schemas.openxmlformats.org/officeDocument/2006/relationships/externalLinkPath" Target="file:///EECAB032/&#3612;&#3656;&#3629;&#3609;&#3594;&#3635;&#3619;&#3632;&#3651;&#3627;&#3617;&#3656;.xls" TargetMode="External"/></Relationships>
</file>

<file path=xl/externalLinks/_rels/externalLink116.xml.rels><?xml version="1.0" encoding="UTF-8" standalone="yes"?>
<Relationships xmlns="http://schemas.openxmlformats.org/package/2006/relationships"><Relationship Id="rId2" Type="http://schemas.microsoft.com/office/2019/04/relationships/externalLinkLongPath" Target="file:///G:/&#3610;&#3619;&#3636;&#3625;&#3633;&#3607;%20&#3624;&#3619;&#3637;&#3648;&#3605;&#3655;&#3591;&#3585;&#3621;&#3585;&#3634;&#3619;%20&#3592;&#3635;&#3585;&#3633;&#3604;/File%20&#3591;&#3634;&#3609;/&#3626;&#3617;&#3588;&#3636;&#3604;%20&#3624;&#3619;&#3637;&#3588;&#3635;%20(&#3614;&#3632;&#3648;&#3618;&#3634;)/&#3594;&#3640;&#3604;&#3648;&#3626;&#3609;&#3629;&#3610;&#3629;&#3619;&#3660;&#3604;&#3611;&#3637;%2054/&#3649;&#3585;&#3657;&#3652;&#3586;&#3585;&#3621;&#3633;&#3656;&#3609;&#3585;&#3619;&#3629;&#3591;/File%20&#3591;&#3634;&#3609;/&#3585;&#3621;&#3640;&#3656;&#3617;&#3608;&#3623;&#3633;&#3594;&#3594;&#3633;&#3618;&#3618;&#3609;&#3605;&#3660;/&#3627;&#3592;&#3585;.&#3608;&#3623;&#3633;&#3594;&#3594;&#3633;&#3618;&#3618;&#3609;&#3605;&#3660;/&#3594;&#3640;&#3604;&#3648;&#3586;&#3657;&#3634;&#3610;&#3629;&#3619;&#3660;&#3604;/File%20&#3621;&#3656;&#3634;&#3626;&#3640;&#3604;/File%20&#3591;&#3634;&#3609;/&#3614;&#3618;&#3640;&#3591;&#3624;&#3633;&#3585;&#3604;&#3636;&#3660;%20&#3592;&#3640;&#3657;&#3618;&#3604;&#3657;&#3623;&#3591;%20(&#3629;&#3640;&#3607;&#3633;&#3618;&#3608;&#3634;&#3609;&#3637;)/&#3594;&#3640;&#3604;&#3648;&#3586;&#3657;&#3634;&#3610;&#3629;&#3619;&#3660;&#3604;&#3611;&#3637;%2051/&#3612;&#3656;&#3629;&#3609;&#3594;&#3635;&#3619;&#3632;&#3651;&#3627;&#3617;&#3656;.xls?673D5F7E" TargetMode="External"/><Relationship Id="rId1" Type="http://schemas.openxmlformats.org/officeDocument/2006/relationships/externalLinkPath" Target="file:///673D5F7E/&#3612;&#3656;&#3629;&#3609;&#3594;&#3635;&#3619;&#3632;&#3651;&#3627;&#3617;&#3656;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CP44058_DATA/Desktop/SW44037_DATA/Documents/my%20works-&#3613;&#3656;&#3634;&#3618;&#3610;&#3619;&#3636;&#3627;&#3634;&#3619;&#3627;&#3609;&#3637;&#3657;%203/&#3605;&#3633;&#3623;&#3629;&#3618;&#3656;&#3634;&#3591;&#3591;&#3634;&#3609;-&#3610;&#3619;&#3636;&#3627;&#3634;&#3619;&#3627;&#3609;&#3637;&#3657;/DR%20&#3626;&#3640;&#3616;&#3634;&#3623;&#3604;&#3637;/DR%20&#3626;&#3640;&#3616;&#3634;&#3623;&#3604;&#3637;/TDR%20&#3627;&#3634;&#3604;&#3651;&#3627;&#3597;&#3656;/&#3648;&#3629;&#3623;&#3633;&#3609;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/C08_pratoom/My%20Documents/Current%20Project/The%20Regent/BOQ-Contract/01%20Main%20Summary_SepContract_FS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/C9731_007/c/OLD%20NOI/NEW-LOANS/BANGKOK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/Khonkaen_01/san/NENG/PROJECT/&#3649;&#3611;&#3621;&#3591;&#3626;&#3636;&#3609;&#3607;&#3619;&#3633;&#3614;&#3618;&#3660;/ca%20-%20&#3607;&#3619;&#3633;&#3614;&#3618;&#3660;&#3626;&#3636;&#3609;&#3607;&#3634;&#3591;&#3611;&#3633;&#3597;&#3597;&#3634;/&#3623;&#3636;&#3621;&#3634;&#3623;&#3619;&#3619;&#3603;%20-%20&#3621;&#3641;&#3585;&#3611;&#3619;&#3632;&#3588;&#3610;/cashflow%20-%20&#3623;&#3636;&#3621;&#3634;&#3623;&#3619;&#3619;&#3603;-&#3591;&#3610;&#3621;&#3591;&#3605;&#3633;&#3623;-1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y%20Documents/&#3612;&#3641;&#3657;&#3585;&#3641;&#3657;/LG-&#3595;&#3629;&#3591;,&#3626;&#3633;&#3597;&#3597;&#3634;,&#3619;&#3633;&#3610;&#3619;&#3629;&#3591;&#3648;&#3588;&#3619;&#3604;&#3636;&#3605;,&#3627;&#3609;&#3633;&#3591;&#3626;&#3639;&#3629;&#3626;&#3609;&#3633;&#3609;&#3626;&#3609;&#3640;&#3609;&#3631;/NEW-LOANS/BANGKOK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/C8840_009/portfolio/PORTFOLIO-3.xls" TargetMode="External"/></Relationships>
</file>

<file path=xl/externalLinks/_rels/externalLink123.xml.rels><?xml version="1.0" encoding="UTF-8" standalone="yes"?>
<Relationships xmlns="http://schemas.openxmlformats.org/package/2006/relationships"><Relationship Id="rId2" Type="http://schemas.microsoft.com/office/2019/04/relationships/externalLinkLongPath" Target="file:///E:/&#3609;&#3634;&#3618;&#3609;&#3636;&#3621;/&#3650;&#3619;&#3591;&#3585;&#3621;&#3638;&#3591;&#3612;&#3621;&#3607;&#3623;&#3637;&#3607;&#3619;&#3633;&#3614;&#3618;&#3660;/Users/smebank/AppData/Roaming/Microsoft/Excel/Documents%20and%20Settings/maehongson/Desktop/NENG/PROJECT/&#3649;&#3611;&#3621;&#3591;&#3626;&#3636;&#3609;&#3607;&#3619;&#3633;&#3614;&#3618;&#3660;/ca%20-%20&#3607;&#3619;&#3633;&#3614;&#3618;&#3660;&#3626;&#3636;&#3609;&#3607;&#3634;&#3591;&#3611;&#3633;&#3597;&#3597;&#3634;/&#3623;&#3636;&#3621;&#3634;&#3623;&#3619;&#3619;&#3603;%20-%20&#3621;&#3641;&#3585;&#3611;&#3619;&#3632;&#3588;&#3610;/cashflow%20-%20&#3623;&#3636;&#3621;&#3634;&#3623;&#3619;&#3619;&#3603;-&#3591;&#3610;&#3621;&#3591;&#3605;&#3633;&#3623;-1.xls?78CDD4C9" TargetMode="External"/><Relationship Id="rId1" Type="http://schemas.openxmlformats.org/officeDocument/2006/relationships/externalLinkPath" Target="file:///78CDD4C9/cashflow%20-%20&#3623;&#3636;&#3621;&#3634;&#3623;&#3619;&#3619;&#3603;-&#3591;&#3610;&#3621;&#3591;&#3605;&#3633;&#3623;-1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NENG/PROJECT/&#3649;&#3611;&#3621;&#3591;&#3626;&#3636;&#3609;&#3607;&#3619;&#3633;&#3614;&#3618;&#3660;/ca%20-%20&#3607;&#3619;&#3633;&#3614;&#3618;&#3660;&#3626;&#3636;&#3609;&#3607;&#3634;&#3591;&#3611;&#3633;&#3597;&#3597;&#3634;/&#3623;&#3636;&#3621;&#3634;&#3623;&#3619;&#3619;&#3603;%20-%20&#3621;&#3641;&#3585;&#3611;&#3619;&#3632;&#3588;&#3610;/cashflow%20-%20&#3623;&#3636;&#3621;&#3634;&#3623;&#3619;&#3619;&#3603;-&#3591;&#3610;&#3621;&#3591;&#3605;&#3633;&#3623;-1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nui44/crod&#3607;&#3623;&#3636;&#3616;&#3633;&#3603;&#3601;&#3660;&#3630;&#3629;&#3604;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91;&#3634;&#3609;&#3611;&#3637;%202554/&#3626;&#3636;&#3609;&#3648;&#3594;&#3639;&#3656;&#3629;&#3619;&#3634;&#3618;&#3618;&#3656;&#3629;&#3618;/&#3609;&#3634;&#3591;&#3626;&#3634;&#3623;&#3626;&#3617;&#3610;&#3633;&#3605;&#3636;%20&#3617;&#3637;&#3650;&#3614;&#3591;/All%20for%20Me/1.My%20Work/1.&#3650;&#3588;&#3619;&#3591;&#3585;&#3634;&#3619;&#3626;&#3636;&#3609;&#3648;&#3594;&#3639;&#3656;&#3629;&#3619;&#3634;&#3618;&#3618;&#3656;&#3629;&#3618;/Documents%20and%20Settings/maehongson/Desktop/&#3649;&#3610;&#3610;&#3615;&#3629;&#3619;&#3660;&#3617;/Copy%20of%20&#3615;&#3619;&#3660;&#3629;&#3617;%20%203.0%20&#3621;&#3610;%20NEW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smebank/&#3585;&#3629;&#3591;&#3607;&#3640;&#3609;&#3619;&#3633;&#3591;&#3626;&#3636;&#3605;/&#3610;&#3592;&#3585;%20&#3588;&#3623;&#3629;&#3621;&#3636;&#3605;&#3637;&#3657;%20&#3614;&#3621;&#3633;&#3626;/PU/&#3610;&#3592;&#3585;.&#3614;&#3619;&#3627;&#3617;&#3648;&#3607;&#3614;/&#3610;&#3592;&#3585;.&#3610;&#3657;&#3634;&#3609;&#3626;&#3623;&#3609;/&#3627;&#3592;&#3585;.&#3604;&#3623;&#3591;&#3648;&#3624;&#3619;&#3625;&#3600;&#3637;&#3585;&#3634;&#3619;&#3650;&#3618;&#3608;&#3634;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js48280/AppData/Local/Microsoft/Windows/INetCache/IE/6L322KIS/&#3585;&#3629;&#3591;&#3607;&#3640;&#3609;&#3619;&#3633;&#3591;&#3626;&#3636;&#3605;/&#3610;&#3592;&#3585;%20&#3588;&#3623;&#3629;&#3621;&#3636;&#3605;&#3637;&#3657;%20&#3614;&#3621;&#3633;&#3626;/PU/&#3610;&#3592;&#3585;.&#3614;&#3619;&#3627;&#3617;&#3648;&#3607;&#3614;/&#3610;&#3592;&#3585;.&#3610;&#3657;&#3634;&#3609;&#3626;&#3623;&#3609;/&#3627;&#3592;&#3585;.&#3604;&#3623;&#3591;&#3648;&#3624;&#3619;&#3625;&#3600;&#3637;&#3585;&#3634;&#3619;&#3650;&#3618;&#3608;&#3634;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PU/&#3610;&#3592;&#3585;.&#3614;&#3619;&#3627;&#3617;&#3648;&#3607;&#3614;/&#3610;&#3592;&#3585;.&#3610;&#3657;&#3634;&#3609;&#3626;&#3623;&#3609;/&#3627;&#3592;&#3585;.&#3604;&#3623;&#3591;&#3648;&#3624;&#3619;&#3625;&#3600;&#3637;&#3585;&#3634;&#3619;&#3650;&#3618;&#3608;&#3634;.xls" TargetMode="External"/></Relationships>
</file>

<file path=xl/externalLinks/_rels/externalLink130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TS47412/AppData/Local/Microsoft/Windows/Temporary%20Internet%20Files/Content.IE5/8G6L4R92/Documents%20and%20Settings/Administrator/My%20Documents/My%20Download/chalrm/&#3615;&#3629;&#3619;&#3660;&#3617;&#3585;&#3634;&#3619;&#3648;&#3591;&#3636;&#3609;(&#3612;&#3641;&#3657;&#3592;&#3633;&#3604;&#3585;&#3634;&#3619;)/MEDIUM/MWO2V2.XLS?8D446C8F" TargetMode="External"/><Relationship Id="rId1" Type="http://schemas.openxmlformats.org/officeDocument/2006/relationships/externalLinkPath" Target="file:///8D446C8F/MWO2V2.XLS" TargetMode="External"/></Relationships>
</file>

<file path=xl/externalLinks/_rels/externalLink131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&#3585;&#3629;&#3591;&#3607;&#3640;&#3609;&#3619;&#3633;&#3591;&#3626;&#3636;&#3605;/&#3610;&#3592;&#3585;%20&#3588;&#3623;&#3629;&#3621;&#3636;&#3605;&#3637;&#3657;%20&#3614;&#3621;&#3633;&#3626;/Users/TS47412/AppData/Local/Microsoft/Windows/Temporary%20Internet%20Files/Content.IE5/8G6L4R92/Documents%20and%20Settings/Administrator/My%20Documents/My%20Download/chalrm/&#3615;&#3629;&#3619;&#3660;&#3617;&#3585;&#3634;&#3619;&#3648;&#3591;&#3636;&#3609;(&#3612;&#3641;&#3657;&#3592;&#3633;&#3604;&#3585;&#3634;&#3619;)/MEDIUM/MWO2V2.XLS?FC4576E1" TargetMode="External"/><Relationship Id="rId1" Type="http://schemas.openxmlformats.org/officeDocument/2006/relationships/externalLinkPath" Target="file:///FC4576E1/MWO2V2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3621;&#3634;&#3616;&#3609;&#3636;&#3617;&#3636;&#3605;&#3619;/Users/TS47412/AppData/Local/Microsoft/Windows/Temporary%20Internet%20Files/Content.IE5/8G6L4R92/Documents%20and%20Settings/Administrator/My%20Documents/My%20Download/chalrm/&#3615;&#3629;&#3619;&#3660;&#3617;&#3585;&#3634;&#3619;&#3648;&#3591;&#3636;&#3609;(&#3612;&#3641;&#3657;&#3592;&#3633;&#3604;&#3585;&#3634;&#3619;)/MEDIUM/MWO2V2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3609;&#3634;&#3618;&#3609;&#3636;&#3621;/&#3650;&#3619;&#3591;&#3585;&#3621;&#3638;&#3591;&#3612;&#3621;&#3607;&#3623;&#3637;&#3607;&#3619;&#3633;&#3614;&#3618;&#3660;/&#3591;&#3634;&#3609;&#3626;&#3636;&#3609;&#3648;&#3594;&#3639;&#3656;&#3629;/&#3611;&#3637;%2051/&#3609;.&#3626;.&#3626;&#3617;&#3592;&#3636;&#3605;&#3619;&#3660;%20&#3614;&#3618;&#3640;&#3591;&#3623;&#3591;&#3625;&#3660;&#3649;&#3621;&#3632;&#3609;&#3634;&#3618;&#3629;&#3591;&#3629;&#3634;&#3592;%20&#3648;&#3607;&#3637;&#3656;&#3618;&#3591;&#3614;&#3641;&#3609;&#3623;&#3591;&#3625;&#3660;/CA%20&#3609;.&#3626;.&#3626;&#3617;&#3592;&#3636;&#3605;&#3619;&#3660;%20&#3614;&#3618;&#3640;&#3591;&#3623;&#3591;&#3625;&#3660;&#3649;&#3621;&#3632;&#3609;&#3634;&#3618;&#3629;&#3591;&#3629;&#3634;&#3592;%20&#3648;&#3607;&#3637;&#3656;&#3618;&#3591;&#3614;&#3641;&#3609;&#3623;&#3591;&#3625;&#3660;1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3609;&#3634;&#3618;&#3609;&#3636;&#3621;/&#3650;&#3619;&#3591;&#3585;&#3621;&#3638;&#3591;&#3612;&#3621;&#3607;&#3623;&#3637;&#3607;&#3619;&#3633;&#3614;&#3618;&#3660;/Documents%20and%20Settings/wichai.UFP/Local%20Settings/Temporary%20Internet%20Files/OLK172/Documents%20and%20Settings/Napaporn/My%20Documents/R&amp;D-F-001%20for%202007/PTL-BTS_Chill%20Q3-07%231_250707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/C9731_008/c/windows/TEMP/C.Lotus.Notes.Data/NEW-LOANS/BANGKOK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y%20Documents/NEW-LOANS/BANGKOK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3609;&#3634;&#3618;&#3609;&#3636;&#3621;/&#3650;&#3619;&#3591;&#3585;&#3621;&#3638;&#3591;&#3612;&#3621;&#3607;&#3623;&#3637;&#3607;&#3619;&#3633;&#3614;&#3618;&#3660;/Documents%20and%20Settings/wichai.UFP/Local%20Settings/Temporary%20Internet%20Files/OLK172/DATA/&#3613;&#3656;&#3634;&#3618;&#3623;&#3636;&#3592;&#3633;&#3618;&#3649;&#3621;&#3632;&#3614;&#3661;&#3602;&#3609;&#3634;&#3612;&#3621;&#3636;&#3605;&#3616;&#3633;&#3603;&#3601;&#3660;/R&amp;df001/R&amp;DF001_2005_301105/Pran%20Talay/Frozen%20Dinner%20Meal%20%232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REPORT/FORM2/ATUI/BEH/BEH_FIN3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91;&#3634;&#3609;&#3611;&#3637;%202554/&#3626;&#3636;&#3609;&#3648;&#3594;&#3639;&#3656;&#3629;&#3619;&#3634;&#3618;&#3618;&#3656;&#3629;&#3618;/&#3609;&#3634;&#3591;&#3626;&#3634;&#3623;&#3626;&#3617;&#3610;&#3633;&#3605;&#3636;%20&#3617;&#3637;&#3650;&#3614;&#3591;/&#3629;&#3609;&#3640;&#3626;&#3619;&#3603;&#3660;%20%20%20&#3610;&#3591;&#3614;&#3633;&#3609;&#3608;&#3660;&#3649;&#3585;&#3657;&#3623;/My%20works/CA/&#3607;&#3633;&#3656;&#3623;&#3652;&#3611;/&#3611;&#3637;%202552/&#3627;&#3592;&#3585;.&#3609;.&#3648;&#3592;&#3619;&#3636;&#3597;&#3614;&#3634;&#3609;&#3636;&#3594;%2029/&#3605;&#3633;&#3623;&#3629;&#3618;&#3656;&#3634;&#3591;&#3614;&#3637;&#3656;&#3648;&#3611;&#3655;&#3585;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TDR&#3585;&#3633;&#3617;&#3611;&#3609;&#3634;&#3607;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3609;&#3634;&#3618;&#3609;&#3636;&#3621;/&#3650;&#3619;&#3591;&#3585;&#3621;&#3638;&#3591;&#3612;&#3621;&#3607;&#3623;&#3637;&#3607;&#3619;&#3633;&#3614;&#3618;&#3660;/Documents%20and%20Settings/wichai.UFP/Local%20Settings/Temporary%20Internet%20Files/OLK172/Documents%20and%20Settings/User/My%20Documents/CUSTOMER%20SPEC_281005/LOTUS/Final_Recipe48%20MENU_production220506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/Lp44021/&#3610;&#3629;&#3618;/&#3610;&#3629;&#3618;/Project/&#3585;&#3621;&#3640;&#3656;&#3617;&#3648;&#3621;&#3656;&#3634;&#3595;&#3640;&#3656;&#3609;&#3648;&#3626;&#3655;&#3591;/Spicha/&#3626;&#3605;&#3634;&#3619;&#3660;&#3614;&#3636;&#3594;&#3633;&#3618;-wk47-1.xls" TargetMode="External"/></Relationships>
</file>

<file path=xl/externalLinks/_rels/externalLink143.xml.rels><?xml version="1.0" encoding="UTF-8" standalone="yes"?>
<Relationships xmlns="http://schemas.openxmlformats.org/package/2006/relationships"><Relationship Id="rId2" Type="http://schemas.microsoft.com/office/2019/04/relationships/externalLinkLongPath" Target="file:///E:/&#3609;&#3634;&#3618;&#3609;&#3636;&#3621;/&#3650;&#3619;&#3591;&#3585;&#3621;&#3638;&#3591;&#3612;&#3621;&#3607;&#3623;&#3637;&#3607;&#3619;&#3633;&#3614;&#3618;&#3660;/Documents%20and%20Settings/wichai.UFP/Local%20Settings/Temporary%20Internet%20Files/OLK172/Documents%20and%20Settings/User/Local%20Settings/Temporary%20Internet%20Files/Content.IE5/KP6NYJGX/MealJap_Salmon&amp;saba_031006.xls?447988F5" TargetMode="External"/><Relationship Id="rId1" Type="http://schemas.openxmlformats.org/officeDocument/2006/relationships/externalLinkPath" Target="file:///447988F5/MealJap_Salmon&amp;saba_031006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/M45006/c/My%20Documents/&#3626;.&#3618;&#3609;&#3605;&#3660;&#3648;&#3604;&#3594;&#3634;/AT-L1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na47237/Desktop/CA-&#3629;&#3609;&#3640;&#3617;&#3633;&#3605;&#3636;/&#3649;&#3614;&#3619;&#3656;/CA-&#3608;&#3636;&#3604;&#3634;%20%20&#3610;&#3640;&#3597;&#3608;&#3619;&#3619;&#3617;/CA_%20&#3609;&#3634;&#3591;&#3608;&#3636;&#3604;&#3634;%20%20&#3610;&#3640;&#3597;&#3608;&#3619;&#3619;&#3617;.xlsx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3609;&#3634;&#3618;&#3609;&#3636;&#3621;/&#3650;&#3619;&#3591;&#3585;&#3621;&#3638;&#3591;&#3612;&#3621;&#3607;&#3623;&#3637;&#3607;&#3619;&#3633;&#3614;&#3618;&#3660;/DOCUME~1/16900/LOCALS~1/Temp/Domino%20Web%20Access/&#3612;&#3621;&#3591;&#3634;&#3609;&#3611;&#3637;%202545/crod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wichai.UFP/Local%20Settings/Temporary%20Internet%20Files/OLK172/Documents%20and%20Settings/User/Local%20Settings/Temporary%20Internet%20Files/Content.IE5/KP6NYJGX/Chill%20Meal-SevenEleven_Recost_160206.xls" TargetMode="External"/></Relationships>
</file>

<file path=xl/externalLinks/_rels/externalLink148.xml.rels><?xml version="1.0" encoding="UTF-8" standalone="yes"?>
<Relationships xmlns="http://schemas.openxmlformats.org/package/2006/relationships"><Relationship Id="rId2" Type="http://schemas.microsoft.com/office/2019/04/relationships/externalLinkLongPath" Target="file:///E:/&#3609;&#3634;&#3618;&#3609;&#3636;&#3621;/&#3650;&#3619;&#3591;&#3585;&#3621;&#3638;&#3591;&#3612;&#3621;&#3607;&#3623;&#3637;&#3607;&#3619;&#3633;&#3614;&#3618;&#3660;/Documents%20and%20Settings/wichai.UFP/Local%20Settings/Temporary%20Internet%20Files/OLK172/Documents%20and%20Settings/yaowaluk/Local%20Settings/Temporary%20Internet%20Files/Content.IE5/D33JTHOE/Cost%20Meal_Carrefour#0_260707.xls?366EC4DD" TargetMode="External"/><Relationship Id="rId1" Type="http://schemas.openxmlformats.org/officeDocument/2006/relationships/externalLinkPath" Target="file:///366EC4DD/Cost%20Meal_Carrefour%230_260707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DOCUME~1/16900/LOCALS~1/Temp/Domino%20Web%20Access/&#3612;&#3621;&#3591;&#3634;&#3609;&#3611;&#3637;%202545/crod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sn55035/AppData/Local/Microsoft/Windows/Temporary%20Internet%20Files/Content.IE5/827JU83K/DOCUME~1/16900/LOCALS~1/Temp/Domino%20Web%20Access/&#3612;&#3621;&#3591;&#3634;&#3609;&#3611;&#3637;%202545/crod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js48280/AppData/Local/Microsoft/Windows/INetCache/IE/6L322KIS/&#3585;&#3629;&#3591;&#3607;&#3640;&#3609;&#3619;&#3633;&#3591;&#3626;&#3636;&#3605;/&#3610;&#3592;&#3585;%20&#3588;&#3623;&#3629;&#3621;&#3636;&#3605;&#3637;&#3657;%20&#3614;&#3621;&#3633;&#3626;/DOCUME~1/16900/LOCALS~1/Temp/Domino%20Web%20Access/&#3612;&#3621;&#3591;&#3634;&#3609;&#3611;&#3637;%202545/crod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16;&#3634;&#3625;&#3636;&#3605;/drive%20c/&#3627;&#3592;&#3585;.%20&#3592;&#3636;&#3605;&#3619;&#3626;&#3635;&#3619;&#3623;&#3618;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chanwit/Chanwit/&#3612;&#3621;&#3591;&#3634;&#3609;_48/&#3612;&#3621;&#3591;&#3634;&#3609;/PEK/DOCUME~1/WANNAS~1/LOCALS~1/Temp/DOCUME~1/panu/LOCALS~1/Temp/&#3604;&#3629;&#3585;&#3648;&#3610;&#3637;&#3657;&#3618;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wan-&#3621;&#3641;&#3585;&#3588;&#3657;&#3634;/54-3.&#3627;&#3592;&#3585;.&#3593;&#3633;&#3605;&#3619;&#3594;&#3633;&#3618;&#3614;&#3634;&#3603;&#3636;&#3594;&#3618;&#3660;(&#3585;&#3634;&#3628;&#3626;&#3636;&#3609;&#3608;&#3640;&#3660;)/2554/&#3629;&#3609;&#3640;&#3617;&#3633;&#3605;&#3636;54/BASE%20CASE/&#3612;&#3621;&#3591;&#3634;&#3609;&#3611;&#3637;%202545/crod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wichai.UFP/Local%20Settings/Temporary%20Internet%20Files/OLK172/Documents%20and%20Settings/Yaowaluk/Local%20Settings/Temporary%20Internet%20Files/Content.IE5/O5YJ492R/PTL_FzAppitizer%20pack4%230_250107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odel99b.xls" TargetMode="External"/></Relationships>
</file>

<file path=xl/externalLinks/_rels/externalLink157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sn55035/AppData/Local/Microsoft/Windows/Temporary%20Internet%20Files/Content.IE5/GFJGI5AT/&#3624;&#3641;&#3609;&#3618;&#3660;&#3623;&#3636;&#3648;&#3588;&#3619;&#3634;&#3632;&#3627;&#3660;&#3626;&#3636;&#3609;&#3648;&#3594;&#3639;&#3656;&#3629;&#3614;&#3619;&#3632;&#3609;&#3588;&#3619;&#3624;&#3619;&#3637;&#3629;&#3618;&#3640;&#3608;&#3618;&#3634;%20&#3648;&#3586;&#3605;%2011/Small%20&#3610;&#3592;&#3585;%20&#3629;&#3634;&#3618;&#3632;&#3605;&#3636;/Euro%20grand5555555555555555555555/&#3649;&#3585;&#3657;&#3591;&#3610;.xls?B522A3B4" TargetMode="External"/><Relationship Id="rId1" Type="http://schemas.openxmlformats.org/officeDocument/2006/relationships/externalLinkPath" Target="file:///B522A3B4/&#3649;&#3585;&#3657;&#3591;&#3610;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624;&#3641;&#3609;&#3618;&#3660;&#3623;&#3636;&#3648;&#3588;&#3619;&#3634;&#3632;&#3627;&#3660;&#3626;&#3636;&#3609;&#3648;&#3594;&#3639;&#3656;&#3629;&#3614;&#3619;&#3632;&#3609;&#3588;&#3619;&#3624;&#3619;&#3637;&#3629;&#3618;&#3640;&#3608;&#3618;&#3634;%20&#3648;&#3586;&#3605;%2011/Small%20&#3610;&#3592;&#3585;%20&#3629;&#3634;&#3618;&#3632;&#3605;&#3636;/Euro%20grand5555555555555555555555/&#3649;&#3585;&#3657;&#3591;&#3610;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/Mahasarakham_50/my%20documents/Prescreen%2049/&#3592;&#3633;&#3585;&#3619;&#3614;&#3633;&#3609;&#3608;&#3660;/&#3615;&#3634;&#3619;&#3660;&#3617;&#3627;&#3617;&#3641;/&#3615;&#3634;&#3619;&#3660;&#3617;&#3627;&#3617;&#3641;%20&#3649;&#3585;&#3657;&#3652;&#3586;.xls" TargetMode="External"/></Relationships>
</file>

<file path=xl/externalLinks/_rels/externalLink160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ck49197/AppData/Local/Microsoft/Windows/Temporary%20Internet%20Files/Content.IE5/POZDIQWV/CA%20&#3610;&#3657;&#3634;&#3609;&#3650;&#3611;&#3656;&#3591;/&#3609;&#3634;&#3591;&#3626;&#3634;&#3623;&#3603;&#3616;&#3633;&#3607;&#3619;%20&#3617;&#3637;&#3614;&#3619;&#3657;&#3629;&#3617;/CA%20&#3619;&#3606;&#3610;&#3633;&#3626;/ca/Documents%20and%20Settings/prakit.k/My%20Documents/misc/form/&#3623;&#3636;&#3648;&#3588;&#3619;&#3634;&#3632;&#3627;&#3660;/model99b.xls?C22CA339" TargetMode="External"/><Relationship Id="rId1" Type="http://schemas.openxmlformats.org/officeDocument/2006/relationships/externalLinkPath" Target="file:///C22CA339/model99b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File%20&#3591;&#3634;&#3609;/&#3626;&#3617;&#3588;&#3636;&#3604;%20&#3624;&#3619;&#3637;&#3588;&#3635;%20(&#3614;&#3632;&#3648;&#3618;&#3634;)/&#3594;&#3640;&#3604;&#3648;&#3626;&#3609;&#3629;&#3610;&#3629;&#3619;&#3660;&#3604;&#3611;&#3637;%2054/&#3649;&#3585;&#3657;&#3652;&#3586;&#3585;&#3621;&#3633;&#3656;&#3609;&#3585;&#3619;&#3629;&#3591;/File%20&#3591;&#3634;&#3609;/&#3614;&#3618;&#3640;&#3591;&#3624;&#3633;&#3585;&#3604;&#3636;&#3660;%20&#3592;&#3640;&#3657;&#3618;&#3604;&#3657;&#3623;&#3591;%20(&#3629;&#3640;&#3607;&#3633;&#3618;&#3608;&#3634;&#3609;&#3637;)/&#3594;&#3640;&#3604;&#3648;&#3586;&#3657;&#3634;&#3610;&#3629;&#3619;&#3660;&#3604;&#3611;&#3637;%2051/&#3612;&#3656;&#3629;&#3609;&#3594;&#3635;&#3619;&#3632;&#3651;&#3627;&#3617;&#3656;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3621;&#3634;&#3616;&#3609;&#3636;&#3617;&#3636;&#3605;&#3619;/File%20&#3591;&#3634;&#3609;/&#3626;&#3617;&#3588;&#3636;&#3604;%20&#3624;&#3619;&#3637;&#3588;&#3635;%20(&#3614;&#3632;&#3648;&#3618;&#3634;)/&#3594;&#3640;&#3604;&#3648;&#3626;&#3609;&#3629;&#3610;&#3629;&#3619;&#3660;&#3604;&#3611;&#3637;%2054/&#3649;&#3585;&#3657;&#3652;&#3586;&#3585;&#3621;&#3633;&#3656;&#3609;&#3585;&#3619;&#3629;&#3591;/File%20&#3591;&#3634;&#3609;/&#3614;&#3618;&#3640;&#3591;&#3624;&#3633;&#3585;&#3604;&#3636;&#3660;%20&#3592;&#3640;&#3657;&#3618;&#3604;&#3657;&#3623;&#3591;%20(&#3629;&#3640;&#3607;&#3633;&#3618;&#3608;&#3634;&#3609;&#3637;)/&#3594;&#3640;&#3604;&#3648;&#3586;&#3657;&#3634;&#3610;&#3629;&#3619;&#3660;&#3604;&#3611;&#3637;%2051/&#3612;&#3656;&#3629;&#3609;&#3594;&#3635;&#3619;&#3632;&#3651;&#3627;&#3617;&#3656;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js48280/AppData/Local/Microsoft/Windows/INetCache/IE/6L322KIS/&#3585;&#3629;&#3591;&#3607;&#3640;&#3609;&#3619;&#3633;&#3591;&#3626;&#3636;&#3605;/&#3610;&#3592;&#3585;%20&#3588;&#3623;&#3629;&#3621;&#3636;&#3605;&#3637;&#3657;%20&#3614;&#3621;&#3633;&#3626;/&#3610;&#3592;&#3585;.&#3649;&#3629;&#3604;&#3623;&#3634;&#3609;&#3595;&#3660;%20&#3626;&#3605;&#3637;&#3621;%20&#3652;&#3623;&#3619;&#3660;/&#3610;&#3592;&#3585;.&#3592;.&#3624;&#3633;&#3585;&#3604;&#3636;&#3660;&#3626;&#3623;&#3633;&#3626;&#3604;&#3636;&#3660;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urchase%20Order1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/Sme_03/My%20Documents/TAWAT/CA/&#3594;&#3641;&#3623;&#3636;&#3607;&#3618;&#3660;&#3615;&#3634;&#3619;&#3660;&#3617;/ca100%20-%20&#3594;&#3641;&#3623;&#3636;&#3607;&#3618;&#3660;1%20&#3648;&#3629;&#3634;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78.&#3610;&#3592;&#3585;.&#3626;&#3636;&#3619;&#3636;&#3623;&#3633;&#3602;&#3609;&#3634;&#3608;&#3633;&#3597;&#3585;&#3636;&#3592;/&#3594;&#3641;&#3623;&#3636;&#3607;&#3618;&#3660;/TAWAT/CA/&#3594;&#3641;&#3623;&#3636;&#3607;&#3618;&#3660;&#3615;&#3634;&#3619;&#3660;&#3617;/ca100%20-%20&#3594;&#3641;&#3623;&#3636;&#3607;&#3618;&#3660;1%20&#3648;&#3629;&#3634;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610;&#3619;&#3636;&#3625;&#3633;&#3607;%20&#3624;&#3619;&#3637;&#3648;&#3605;&#3655;&#3591;&#3585;&#3621;&#3585;&#3634;&#3619;%20&#3592;&#3635;&#3585;&#3633;&#3604;/File%20&#3591;&#3634;&#3609;/&#3626;&#3617;&#3588;&#3636;&#3604;%20&#3624;&#3619;&#3637;&#3588;&#3635;%20(&#3614;&#3632;&#3648;&#3618;&#3634;)/&#3594;&#3640;&#3604;&#3648;&#3626;&#3609;&#3629;&#3610;&#3629;&#3619;&#3660;&#3604;&#3611;&#3637;%2054/&#3649;&#3585;&#3657;&#3652;&#3586;&#3585;&#3621;&#3633;&#3656;&#3609;&#3585;&#3619;&#3629;&#3591;/TAWAT/CA/&#3594;&#3641;&#3623;&#3636;&#3607;&#3618;&#3660;&#3615;&#3634;&#3619;&#3660;&#3617;/ca100%20-%20&#3594;&#3641;&#3623;&#3636;&#3607;&#3618;&#3660;1%20&#3648;&#3629;&#3634;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spec82/d/&#3650;&#3588;&#3619;&#3591;&#3585;&#3634;&#3619;%20copy/&#3648;&#3604;&#3639;&#3629;&#3609;&#3626;&#3636;&#3591;&#3627;&#3634;&#3588;&#3617;/TAMC027-47/LAND_BLD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3621;&#3634;&#3616;&#3609;&#3636;&#3617;&#3636;&#3605;&#3619;/File%20&#3591;&#3634;&#3609;/&#3626;&#3617;&#3588;&#3636;&#3604;%20&#3624;&#3619;&#3637;&#3588;&#3635;%20(&#3614;&#3632;&#3648;&#3618;&#3634;)/&#3594;&#3640;&#3604;&#3648;&#3626;&#3609;&#3629;&#3610;&#3629;&#3619;&#3660;&#3604;&#3611;&#3637;%2054/&#3649;&#3585;&#3657;&#3652;&#3586;&#3585;&#3621;&#3633;&#3656;&#3609;&#3585;&#3619;&#3629;&#3591;/File%20&#3591;&#3634;&#3609;/&#3585;&#3621;&#3640;&#3656;&#3617;&#3608;&#3623;&#3633;&#3594;&#3594;&#3633;&#3618;&#3618;&#3609;&#3605;&#3660;/&#3627;&#3592;&#3585;.&#3608;&#3623;&#3633;&#3594;&#3594;&#3633;&#3618;&#3618;&#3609;&#3605;&#3660;/&#3594;&#3640;&#3604;&#3648;&#3586;&#3657;&#3634;&#3610;&#3629;&#3619;&#3660;&#3604;/File%20&#3621;&#3656;&#3634;&#3626;&#3640;&#3604;/File%20&#3591;&#3634;&#3609;/&#3614;&#3618;&#3640;&#3591;&#3624;&#3633;&#3585;&#3604;&#3636;&#3660;%20&#3592;&#3640;&#3657;&#3618;&#3604;&#3657;&#3623;&#3591;%20(&#3629;&#3640;&#3607;&#3633;&#3618;&#3608;&#3634;&#3609;&#3637;)/&#3594;&#3640;&#3604;&#3648;&#3586;&#3657;&#3634;&#3610;&#3629;&#3619;&#3660;&#3604;&#3611;&#3637;%2051/&#3612;&#3656;&#3629;&#3609;&#3594;&#3635;&#3619;&#3632;&#3651;&#3627;&#3617;&#3656;.xls" TargetMode="External"/></Relationships>
</file>

<file path=xl/externalLinks/_rels/externalLink170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File%20&#3591;&#3634;&#3609;/Cluster/CA%20Co-Sign/&#3610;&#3633;&#3597;&#3594;&#3637;&#3648;&#3604;&#3637;&#3618;&#3623;/&#3607;&#3633;&#3624;&#3609;&#3637;&#3618;&#3634;%20&#3627;&#3629;&#3617;&#3648;&#3618;&#3655;&#3609;/&#3591;&#3634;&#3609;&#3611;&#3637;%202554/&#3626;&#3636;&#3609;&#3648;&#3594;&#3639;&#3656;&#3629;&#3619;&#3634;&#3618;&#3618;&#3656;&#3629;&#3618;/&#3609;&#3634;&#3591;&#3626;&#3634;&#3623;&#3626;&#3617;&#3610;&#3633;&#3605;&#3636;%20&#3617;&#3637;&#3650;&#3614;&#3591;/&#3629;&#3609;&#3640;&#3626;&#3619;&#3603;&#3660;%20%20%20&#3610;&#3591;&#3614;&#3633;&#3609;&#3608;&#3660;&#3649;&#3585;&#3657;&#3623;/My%20works/CA/&#3607;&#3633;&#3656;&#3623;&#3652;&#3611;/&#3611;&#3637;%202552/&#3627;&#3592;&#3585;.&#3609;.&#3648;&#3592;&#3619;&#3636;&#3597;&#3614;&#3634;&#3609;&#3636;&#3594;%2029/&#3605;&#3633;&#3623;&#3629;&#3618;&#3656;&#3634;&#3591;&#3614;&#3637;&#3656;&#3648;&#3611;&#3655;&#3585;.xls?F3C48607" TargetMode="External"/><Relationship Id="rId1" Type="http://schemas.openxmlformats.org/officeDocument/2006/relationships/externalLinkPath" Target="file:///F3C48607/&#3605;&#3633;&#3623;&#3629;&#3618;&#3656;&#3634;&#3591;&#3614;&#3637;&#3656;&#3648;&#3611;&#3655;&#3585;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3621;&#3634;&#3616;&#3609;&#3636;&#3617;&#3636;&#3605;&#3619;/File%20&#3591;&#3634;&#3609;/&#3626;&#3617;&#3588;&#3636;&#3604;%20&#3624;&#3619;&#3637;&#3588;&#3635;%20(&#3614;&#3632;&#3648;&#3618;&#3634;)/&#3594;&#3640;&#3604;&#3648;&#3626;&#3609;&#3629;&#3610;&#3629;&#3619;&#3660;&#3604;&#3611;&#3637;%2054/&#3649;&#3585;&#3657;&#3652;&#3586;&#3585;&#3621;&#3633;&#3656;&#3609;&#3585;&#3619;&#3629;&#3591;/File%20&#3591;&#3634;&#3609;/&#3585;&#3621;&#3640;&#3656;&#3617;&#3608;&#3623;&#3633;&#3594;&#3594;&#3633;&#3618;&#3618;&#3609;&#3605;&#3660;/&#3627;&#3592;&#3585;.&#3608;&#3623;&#3633;&#3594;&#3594;&#3633;&#3618;&#3618;&#3609;&#3605;&#3660;/&#3594;&#3640;&#3604;&#3648;&#3586;&#3657;&#3634;&#3610;&#3629;&#3619;&#3660;&#3604;/File%20&#3621;&#3656;&#3634;&#3626;&#3640;&#3604;/File%20&#3591;&#3634;&#3609;/&#3614;&#3591;&#3625;&#3585;&#3619;-&#3614;&#3636;&#3614;&#3633;&#3602;&#3609;&#3660;%20&#3609;&#3634;&#3588;&#3606;&#3609;&#3629;&#3617;%20(&#3621;&#3635;&#3614;&#3641;&#3609;)/&#3648;&#3626;&#3609;&#3629;&#3610;&#3629;&#3619;&#3660;&#3604;/CF-&#3649;&#3585;&#3657;&#3652;&#3586;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/C9731_008/c/My%20Documents/NEW-LOANS/BANGKOK.XLS" TargetMode="External"/></Relationships>
</file>

<file path=xl/externalLinks/_rels/externalLink173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uc47322/Downloads/Users/pj45309/AppData/Local/Microsoft/Windows/Temporary%20Internet%20Files/Content.IE5/W8RC2EEO/&#3591;&#3634;&#3609;/&#3605;&#3633;&#3623;&#3629;&#3618;&#3656;&#3634;&#3591;/my/DOCUME~1/WANNAS~1/LOCALS~1/Temp/DOCUME~1/panu/LOCALS~1/Temp/&#3604;&#3629;&#3585;&#3648;&#3610;&#3637;&#3657;&#3618;.xls?5992D15E" TargetMode="External"/><Relationship Id="rId1" Type="http://schemas.openxmlformats.org/officeDocument/2006/relationships/externalLinkPath" Target="file:///5992D15E/&#3604;&#3629;&#3585;&#3648;&#3610;&#3637;&#3657;&#3618;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DOCUME~1/panu/LOCALS~1/Temp/&#3604;&#3629;&#3585;&#3648;&#3610;&#3637;&#3657;&#3618;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sers/bs48104/AppData/Local/Microsoft/Windows/INetCache/IE/VEQOF8N0/Benz/&#3652;&#3615;&#3621;&#3660;&#3591;&#3634;&#3609;&#3585;&#3635;&#3621;&#3633;&#3591;&#3607;&#3635;/&#3609;&#3634;&#3618;&#3626;&#3617;&#3648;&#3585;&#3637;&#3618;&#3619;&#3605;&#3636;%20&#3617;&#3634;&#3621;&#3634;&#3614;&#3591;&#3625;&#3660;/DOCUME~1/panu/LOCALS~1/Temp/&#3604;&#3629;&#3585;&#3648;&#3610;&#3637;&#3657;&#3618;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smebank/&#3585;&#3629;&#3591;&#3607;&#3640;&#3609;&#3619;&#3633;&#3591;&#3626;&#3636;&#3605;/&#3610;&#3592;&#3585;%20&#3588;&#3623;&#3629;&#3621;&#3636;&#3605;&#3637;&#3657;%20&#3614;&#3621;&#3633;&#3626;/vasuthorn_DATA/Documents/&#3609;&#3635;&#3648;&#3626;&#3609;&#3629;&#3605;&#3635;&#3609;&#3634;&#3609;&#3611;&#3656;&#3634;/CA/Projection_&#3605;&#3635;&#3609;&#3634;&#3609;&#3611;&#3656;&#3634;_basecase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js48280/AppData/Local/Microsoft/Windows/INetCache/IE/6L322KIS/&#3585;&#3629;&#3591;&#3607;&#3640;&#3609;&#3619;&#3633;&#3591;&#3626;&#3636;&#3605;/&#3610;&#3592;&#3585;%20&#3588;&#3623;&#3629;&#3621;&#3636;&#3605;&#3637;&#3657;%20&#3614;&#3621;&#3633;&#3626;/vasuthorn_DATA/Documents/&#3609;&#3635;&#3648;&#3626;&#3609;&#3629;&#3605;&#3635;&#3609;&#3634;&#3609;&#3611;&#3656;&#3634;/CA/Projection_&#3605;&#3635;&#3609;&#3634;&#3609;&#3611;&#3656;&#3634;_basecase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vasuthorn_DATA/Documents/&#3609;&#3635;&#3648;&#3626;&#3609;&#3629;&#3605;&#3635;&#3609;&#3634;&#3609;&#3611;&#3656;&#3634;/CA/Projection_&#3605;&#3635;&#3609;&#3634;&#3609;&#3611;&#3656;&#3634;_basecase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2551/VD8/NEW/KB/KB498-51/REPORT/DOCUME~1/SINTHU~1.PRO/LOCALS~1/Temp/IncrediMail/VD5/&#3591;&#3634;&#3609;&#3611;&#3637;2548/BAY027-48/Report/KOMKRIT/Komkrit1/&#3650;&#3588;&#3619;&#3591;&#3585;&#3634;&#3619;/LAND_BLD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4/customer-report/VD5/&#3591;&#3634;&#3609;&#3611;&#3637;2548/BAY027-48/Report/KOMKRIT/Komkrit1/&#3650;&#3588;&#3619;&#3591;&#3585;&#3634;&#3619;/LAND_BLD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aum2561/&#3648;&#3588;&#3626;&#3626;&#3636;&#3609;&#3648;&#3594;&#3639;&#3656;&#3629;/&#3648;&#3588;&#3626;_Local%20Economy/&#3616;&#3623;&#3636;&#3605;&#3634;/Users/jumphol/AppData/Local/Microsoft/Windows/Temporary%20Internet%20Files/Low/Content.IE5/200G8MZG/VD5/&#3591;&#3634;&#3609;&#3611;&#3637;2548/BAY027-48/Report/KOMKRIT/Komkrit1/&#3650;&#3588;&#3619;&#3591;&#3585;&#3634;&#3619;/LAND_BLD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sers/jumphol/AppData/Local/Microsoft/Windows/Temporary%20Internet%20Files/Low/Content.IE5/200G8MZG/&#3605;&#3633;&#3623;&#3629;&#3618;&#3656;&#3634;&#3591;&#3591;&#3634;&#3609;&#3626;&#3617;&#3624;&#3633;&#3585;&#3604;&#3636;&#3660;/&#3591;&#3634;&#3609;&#3650;&#3588;&#3619;&#3591;&#3585;&#3634;&#3619;/VD5/&#3591;&#3634;&#3609;&#3611;&#3637;2548/BAY027-48/Report/KOMKRIT/Komkrit1/&#3650;&#3588;&#3619;&#3591;&#3585;&#3634;&#3619;/LAND_BLD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/Aun/Sever/SCIB706-52/Report/Users/BenQ/Desktop/&#3617;&#3633;&#3656;&#3623;/Documents%20and%20Settings/prospecv501/Desktop/VD5/&#3591;&#3634;&#3609;&#3611;&#3637;2548/BAY027-48/Report/KOMKRIT/Komkrit1/&#3650;&#3588;&#3619;&#3591;&#3585;&#3634;&#3619;/LAND_BLD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/Tunya_ch/&#3619;&#3634;&#3618;&#3591;&#3634;&#3618;&#3585;&#3634;&#3619;&#3611;&#3619;&#3632;&#3594;&#3640;&#3617;&#3619;&#3633;&#3610;&#3619;&#3634;&#3588;&#3634;&#3627;&#3621;&#3633;&#3585;&#3611;&#3619;&#3632;&#3585;&#3633;&#3609;&#3607;&#3633;&#3657;&#3591;&#3627;&#3617;&#3604;/VD5/&#3591;&#3634;&#3609;&#3611;&#3637;2548/BAY027-48/Report/KOMKRIT/Komkrit1/&#3650;&#3588;&#3619;&#3591;&#3585;&#3634;&#3619;/LAND_BLD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aum2561/&#3648;&#3588;&#3626;&#3626;&#3636;&#3609;&#3648;&#3594;&#3639;&#3656;&#3629;/&#3648;&#3588;&#3626;_Local%20Economy/&#3616;&#3623;&#3636;&#3605;&#3634;/Users/chisapat/AppData/Roaming/Microsoft/Excel/VD5/&#3591;&#3634;&#3609;&#3611;&#3637;2548/BAY027-48/Report/KOMKRIT/Komkrit1/&#3650;&#3588;&#3619;&#3591;&#3585;&#3634;&#3619;/LAND_BLD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/Keeratiya/l/VD5/&#3591;&#3634;&#3609;&#3611;&#3637;2548/BAY027-48/Report/KOMKRIT/Komkrit1/&#3650;&#3588;&#3619;&#3591;&#3585;&#3634;&#3619;/LAND_BLD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3/d/VD5/&#3591;&#3634;&#3609;&#3611;&#3637;2548/BAY027-48/Report/KOMKRIT/Komkrit1/&#3650;&#3588;&#3619;&#3591;&#3585;&#3634;&#3619;/LAND_BLD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4/customer-report/2551/VD8/NEW/BAY/BAY007-51/REPORT/VD5/&#3591;&#3634;&#3609;&#3611;&#3637;%202549/BT/BT138-2-49/Report/VD5/&#3591;&#3634;&#3609;&#3611;&#3637;2548/BAY027-48/Report/KOMKRIT/Komkrit1/&#3650;&#3588;&#3619;&#3591;&#3585;&#3634;&#3619;/LAND_BLD.XLS" TargetMode="External"/></Relationships>
</file>

<file path=xl/externalLinks/_rels/externalLink189.xml.rels><?xml version="1.0" encoding="UTF-8" standalone="yes"?>
<Relationships xmlns="http://schemas.openxmlformats.org/package/2006/relationships"><Relationship Id="rId2" Type="http://schemas.microsoft.com/office/2019/04/relationships/externalLinkLongPath" Target="file:///R:/SCIB325-52/Report/KTB011-51(&#3605;&#3591;.08)/Report/Report/KTB011-51(&#3605;&#3591;.04)/Report/KTB011-51(&#3605;&#3591;.03)/REPORT/KTB011-51(&#3605;&#3591;.02)/REPORT/Report/8.&#3626;.&#3588;/&#3619;&#3641;&#3611;&#3618;&#3656;&#3629;%20&#3650;&#3588;&#3619;&#3591;%20&#3617;.%20&#3626;&#3640;&#3586;&#3651;&#3592;/VD5/&#3591;&#3634;&#3609;&#3611;&#3637;%202549/BT/BT138-2-49/Report/VD5/&#3591;&#3634;&#3609;&#3611;&#3637;2548/BAY027-48/Re?67969FFE" TargetMode="External"/><Relationship Id="rId1" Type="http://schemas.openxmlformats.org/officeDocument/2006/relationships/externalLinkPath" Target="file:///67969FFE/Re" TargetMode="External"/></Relationships>
</file>

<file path=xl/externalLinks/_rels/externalLink190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wl20400/AppData/Roaming/Microsoft/Excel/Users/sme.SMEBANKNB-161/AppData/Local/Microsoft/Windows/INetCache/IE/N7FD0O5K/&#3616;&#3623;&#3636;&#3605;&#3634;/&#3591;&#3634;&#3609;&#3611;&#3637;%2051/&#3623;&#3636;&#3648;&#3594;&#3637;&#3618;&#3619;/1370&#3629;&#3634;&#3609;&#3656;&#3634;&#3648;&#3585;&#3634;&#3632;&#3594;&#3657;&#3634;&#3591;/wn_private/PNS/proposal%20to%20bank/Cost%20Estimate%20&#3629;&#3634;&#3588;&#3634;&#3619;&#3627;&#3629;&#3614;&#3633;&#3585;.xls?BB6D3B33" TargetMode="External"/><Relationship Id="rId1" Type="http://schemas.openxmlformats.org/officeDocument/2006/relationships/externalLinkPath" Target="file:///BB6D3B33/Cost%20Estimate%20&#3629;&#3634;&#3588;&#3634;&#3619;&#3627;&#3629;&#3614;&#3633;&#3585;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/Smes-1/&#3605;&#3657;&#3609;/Documents%20and%20Settings/kanit/Local%20Settings/Temporary%20Internet%20Files/OLK4/&#3591;&#3610;&#3585;&#3634;&#3619;&#3648;&#3591;&#3636;&#3609;&#3652;&#3585;&#3656;&#3626;&#3640;&#3588;&#3609;&#3608;&#3660;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ocuments%20and%20Settings/kanit/Local%20Settings/Temporary%20Internet%20Files/OLK4/&#3591;&#3610;&#3585;&#3634;&#3619;&#3648;&#3591;&#3636;&#3609;&#3652;&#3585;&#3656;&#3626;&#3640;&#3588;&#3609;&#3608;&#3660;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93;&#3633;&#3605;&#3619;&#3594;&#3633;&#3618;/&#3588;&#3635;&#3586;&#3629;&#3626;&#3636;&#3609;&#3648;&#3594;&#3639;&#3656;&#3629;/2554/&#3626;&#3640;&#3603;&#3637;%20&#3648;&#3609;&#3634;&#3623;&#3619;&#3633;&#3605;&#3609;&#3660;/&#3627;&#3592;&#3585;.&#3609;&#3588;&#3619;&#3626;&#3623;&#3619;&#3619;&#3588;&#3660;&#3648;&#3629;&#3648;&#3595;&#3637;&#3618;/CF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/Krabi_01/&#3614;&#3637;&#3619;&#3632;&#3614;&#3602;&#3609;&#3660;/Documents%20and%20Settings/Administrator/My%20Documents/Documents%20and%20Settings/Thungsong/My%20Documents/Pre-screening/&#3650;&#3588;&#3619;&#3591;&#3585;&#3634;&#3619;&#3609;&#3634;&#3618;&#3652;&#3626;&#3623;%20%20&#3627;&#3609;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610;&#3619;&#3636;&#3625;&#3633;&#3607;%20&#3624;&#3619;&#3637;&#3648;&#3605;&#3655;&#3591;&#3585;&#3621;&#3585;&#3634;&#3619;%20&#3592;&#3635;&#3585;&#3633;&#3604;/File%20&#3591;&#3634;&#3609;/&#3626;&#3617;&#3588;&#3636;&#3604;%20&#3624;&#3619;&#3637;&#3588;&#3635;%20(&#3614;&#3632;&#3648;&#3618;&#3634;)/&#3594;&#3640;&#3604;&#3648;&#3626;&#3609;&#3629;&#3610;&#3629;&#3619;&#3660;&#3604;&#3611;&#3637;%2054/&#3649;&#3585;&#3657;&#3652;&#3586;&#3585;&#3621;&#3633;&#3656;&#3609;&#3585;&#3619;&#3629;&#3591;/File%20&#3591;&#3634;&#3609;/&#3585;&#3621;&#3640;&#3656;&#3617;&#3608;&#3623;&#3633;&#3594;&#3594;&#3633;&#3618;&#3618;&#3609;&#3605;&#3660;/&#3627;&#3592;&#3585;.&#3608;&#3623;&#3633;&#3594;&#3594;&#3633;&#3618;&#3618;&#3609;&#3605;&#3660;/&#3594;&#3640;&#3604;&#3648;&#3586;&#3657;&#3634;&#3610;&#3629;&#3619;&#3660;&#3604;/File%20&#3621;&#3656;&#3634;&#3626;&#3640;&#3604;/File%20&#3591;&#3634;&#3609;/&#3626;&#3617;&#3588;&#3636;&#3604;%20&#3624;&#3619;&#3637;&#3588;&#3635;%20(&#3614;&#3632;&#3648;&#3618;&#3634;)/&#3594;&#3640;&#3604;&#3648;&#3626;&#3609;&#3629;&#3610;&#3629;&#3619;&#3660;&#3604;/CF.xls" TargetMode="External"/></Relationships>
</file>

<file path=xl/externalLinks/_rels/externalLink196.xml.rels><?xml version="1.0" encoding="UTF-8" standalone="yes"?>
<Relationships xmlns="http://schemas.openxmlformats.org/package/2006/relationships"><Relationship Id="rId2" Type="http://schemas.microsoft.com/office/2019/04/relationships/externalLinkLongPath" Target="file:///G:/&#3610;&#3619;&#3636;&#3625;&#3633;&#3607;%20&#3624;&#3619;&#3637;&#3648;&#3605;&#3655;&#3591;&#3585;&#3621;&#3585;&#3634;&#3619;%20&#3592;&#3635;&#3585;&#3633;&#3604;/File%20&#3591;&#3634;&#3609;/&#3626;&#3617;&#3588;&#3636;&#3604;%20&#3624;&#3619;&#3637;&#3588;&#3635;%20(&#3614;&#3632;&#3648;&#3618;&#3634;)/&#3594;&#3640;&#3604;&#3648;&#3626;&#3609;&#3629;&#3610;&#3629;&#3619;&#3660;&#3604;&#3611;&#3637;%2054/&#3649;&#3585;&#3657;&#3652;&#3586;&#3585;&#3621;&#3633;&#3656;&#3609;&#3585;&#3619;&#3629;&#3591;/File%20&#3591;&#3634;&#3609;/&#3585;&#3621;&#3640;&#3656;&#3617;&#3608;&#3623;&#3633;&#3594;&#3594;&#3633;&#3618;&#3618;&#3609;&#3605;&#3660;/&#3627;&#3592;&#3585;.&#3608;&#3623;&#3633;&#3594;&#3594;&#3633;&#3618;&#3618;&#3609;&#3605;&#3660;/&#3594;&#3640;&#3604;&#3648;&#3586;&#3657;&#3634;&#3610;&#3629;&#3619;&#3660;&#3604;/File%20&#3621;&#3656;&#3634;&#3626;&#3640;&#3604;/File%20&#3591;&#3634;&#3609;/&#3614;&#3618;&#3640;&#3591;&#3624;&#3633;&#3585;&#3604;&#3636;&#3660;%20&#3592;&#3640;&#3657;&#3618;&#3604;&#3657;&#3623;&#3591;%20(&#3629;&#3640;&#3607;&#3633;&#3618;&#3608;&#3634;&#3609;&#3637;)/&#3594;&#3640;&#3604;&#3648;&#3586;&#3657;&#3634;&#3610;&#3629;&#3619;&#3660;&#3604;/&#3612;&#3656;&#3629;&#3609;&#3594;&#3635;&#3619;&#3632;&#3651;&#3627;&#3617;&#3656;.xls?324F4406" TargetMode="External"/><Relationship Id="rId1" Type="http://schemas.openxmlformats.org/officeDocument/2006/relationships/externalLinkPath" Target="file:///324F4406/&#3612;&#3656;&#3629;&#3609;&#3594;&#3635;&#3619;&#3632;&#3651;&#3627;&#3617;&#3656;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&#3593;&#3633;&#3605;&#3619;&#3594;&#3633;&#3618;/&#3588;&#3635;&#3586;&#3629;&#3626;&#3636;&#3609;&#3648;&#3594;&#3639;&#3656;&#3629;/2554/&#3626;&#3640;&#3603;&#3637;%20&#3648;&#3609;&#3634;&#3623;&#3619;&#3633;&#3605;&#3609;&#3660;/&#3627;&#3592;&#3585;.&#3609;&#3588;&#3619;&#3626;&#3623;&#3619;&#3619;&#3588;&#3660;&#3648;&#3629;&#3648;&#3595;&#3637;&#3618;/CF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&#3627;&#3592;&#3585;.&#3609;&#3588;&#3619;&#3626;&#3623;&#3619;&#3619;&#3588;&#3660;&#3648;&#3629;&#3648;&#3595;&#3637;&#3618;/CF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smebank/&#3585;&#3629;&#3591;&#3607;&#3640;&#3609;&#3619;&#3633;&#3591;&#3626;&#3636;&#3605;/&#3610;&#3592;&#3585;%20&#3588;&#3623;&#3629;&#3621;&#3636;&#3605;&#3637;&#3657;%20&#3614;&#3621;&#3633;&#3626;/&#3593;&#3633;&#3605;&#3619;&#3594;&#3633;&#3618;/&#3588;&#3635;&#3586;&#3629;&#3626;&#3636;&#3609;&#3648;&#3594;&#3639;&#3656;&#3629;/2554/&#3626;&#3640;&#3603;&#3637;%20&#3648;&#3609;&#3634;&#3623;&#3619;&#3633;&#3605;&#3609;&#3660;/&#3627;&#3592;&#3585;.&#3609;&#3588;&#3619;&#3626;&#3623;&#3619;&#3619;&#3588;&#3660;&#3648;&#3629;&#3648;&#3595;&#3637;&#3618;/CF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smebank/&#3585;&#3629;&#3591;&#3607;&#3640;&#3609;&#3619;&#3633;&#3591;&#3626;&#3636;&#3605;/&#3610;&#3592;&#3585;%20&#3588;&#3623;&#3629;&#3621;&#3636;&#3605;&#3637;&#3657;%20&#3614;&#3621;&#3633;&#3626;/&#3627;&#3592;&#3585;.&#3609;&#3588;&#3619;&#3626;&#3623;&#3619;&#3619;&#3588;&#3660;&#3648;&#3629;&#3648;&#3595;&#3637;&#3618;/CF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js48280/AppData/Local/Microsoft/Windows/INetCache/IE/6L322KIS/&#3585;&#3629;&#3591;&#3607;&#3640;&#3609;&#3619;&#3633;&#3591;&#3626;&#3636;&#3605;/&#3610;&#3592;&#3585;%20&#3588;&#3623;&#3629;&#3621;&#3636;&#3605;&#3637;&#3657;%20&#3614;&#3621;&#3633;&#3626;/&#3593;&#3633;&#3605;&#3619;&#3594;&#3633;&#3618;/&#3588;&#3635;&#3586;&#3629;&#3626;&#3636;&#3609;&#3648;&#3594;&#3639;&#3656;&#3629;/2554/&#3626;&#3640;&#3603;&#3637;%20&#3648;&#3609;&#3634;&#3623;&#3619;&#3633;&#3605;&#3609;&#3660;/&#3627;&#3592;&#3585;.&#3609;&#3588;&#3619;&#3626;&#3623;&#3619;&#3619;&#3588;&#3660;&#3648;&#3629;&#3648;&#3595;&#3637;&#3618;/CF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js48280/AppData/Local/Microsoft/Windows/INetCache/IE/6L322KIS/&#3585;&#3629;&#3591;&#3607;&#3640;&#3609;&#3619;&#3633;&#3591;&#3626;&#3636;&#3605;/&#3610;&#3592;&#3585;%20&#3588;&#3623;&#3629;&#3621;&#3636;&#3605;&#3637;&#3657;%20&#3614;&#3621;&#3633;&#3626;/&#3627;&#3592;&#3585;.&#3609;&#3588;&#3619;&#3626;&#3623;&#3619;&#3619;&#3588;&#3660;&#3648;&#3629;&#3648;&#3595;&#3637;&#3618;/CF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3609;&#3634;&#3618;&#3609;&#3636;&#3621;/&#3650;&#3619;&#3591;&#3585;&#3621;&#3638;&#3591;&#3612;&#3621;&#3607;&#3623;&#3637;&#3607;&#3619;&#3633;&#3614;&#3618;&#3660;/&#3626;&#3636;&#3609;&#3648;&#3594;&#3639;&#3656;&#3629;/&#3626;&#3636;&#3609;&#3648;&#3594;&#3639;&#3656;&#3629;/&#3626;&#3636;&#3609;&#3648;&#3594;&#3639;&#3656;&#3629;&#3619;&#3634;&#3618;&#3618;&#3656;&#3629;&#3618;/New%20folder/Productitvity@&#3626;&#3609;&#3591;.&#3648;&#3586;&#3605;%2010%20&#3626;&#3640;&#3619;&#3634;&#3625;&#3598;&#3619;&#3660;%20%2018-22%20&#3608;.&#3588;.55/&#3613;&#3657;&#3634;&#3618;/&#3626;&#3636;&#3609;&#3648;&#3594;&#3639;&#3656;&#3629;/&#3621;&#3641;&#3585;&#3588;&#3657;&#3634;&#3626;&#3636;&#3609;&#3648;&#3594;&#3639;&#3656;&#3629;/&#3610;&#3640;&#3588;&#3588;&#3621;&#3608;&#3619;&#3619;&#3617;&#3604;&#3634;/&#3648;&#3585;&#3637;&#3618;&#3619;&#3605;&#3636;&#3624;&#3633;&#3585;&#3604;&#3636;&#3660;/ca/&#3609;&#3634;&#3591;&#3626;&#3617;&#3627;&#3617;&#3634;&#3618;/Copy%20of%20PS-100%20&#3626;&#3633;&#3609;&#3605;&#3636;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Documents%20and%20Settings/lamphun/Desktop/Documents%20and%20Settings/kanit/Local%20Settings/Temporary%20Internet%20Files/OLK4/&#3591;&#3610;&#3585;&#3634;&#3619;&#3648;&#3591;&#3636;&#3609;&#3652;&#3585;&#3656;&#3626;&#3640;&#3588;&#3609;&#3608;&#3660;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78.&#3610;&#3592;&#3585;.&#3626;&#3636;&#3619;&#3636;&#3623;&#3633;&#3602;&#3609;&#3634;&#3608;&#3633;&#3597;&#3585;&#3636;&#3592;/Documents%20and%20Settings/kanit/Local%20Settings/Temporary%20Internet%20Files/OLK4/&#3591;&#3610;&#3585;&#3634;&#3619;&#3648;&#3591;&#3636;&#3609;&#3652;&#3585;&#3656;&#3626;&#3640;&#3588;&#3609;&#3608;&#3660;.xls" TargetMode="External"/></Relationships>
</file>

<file path=xl/externalLinks/_rels/externalLink206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&#3585;&#3629;&#3591;&#3607;&#3640;&#3609;&#3619;&#3633;&#3591;&#3626;&#3636;&#3605;/&#3610;&#3592;&#3585;%20&#3588;&#3623;&#3629;&#3621;&#3636;&#3605;&#3637;&#3657;%20&#3614;&#3621;&#3633;&#3626;/SK46205_DATA/Desktop/TDR%2074.&#3610;&#3592;&#3585;.&#3626;&#3636;&#3619;&#3636;&#3623;&#3633;&#3602;&#3609;&#3634;&#3608;&#3633;&#3597;&#3585;&#3636;&#3592;/&#3648;&#3611;&#3621;&#3637;&#3656;&#3618;&#3609;&#3649;&#3611;&#3621;&#3591;&#3648;&#3591;&#3639;&#3656;&#3629;&#3609;&#3652;&#3586;%2025.&#3610;&#3592;&#3585;.&#3626;&#3636;&#3619;&#3636;&#3623;&#3633;&#3602;&#3609;&#3634;&#3608;&#3633;&#3597;&#3585;&#3636;&#3592;%20(3)/78.&#3610;&#3592;&#3585;.&#3626;&#3636;&#3619;&#3636;&#3623;&#3633;&#3602;&#3609;&#3634;&#3608;&#3633;&#3597;&#3585;&#3636;&#3592;/&#3594;&#3641;&#3623;&#3636;&#3607;&#3618;&#3660;/Documents%20and%20Settings/user3.USER4/Desktop/&#3610;&#3629;&#3618;/&#3626;&#3640;&#3619;&#3636;&#3609;&#3607;&#3619;&#3660;&#3649;&#3630;&#3609;&#3604;&#3636;&#3588;&#3619;&#3634;&#3615;&#3607;&#3660;.xls?42FB9083" TargetMode="External"/><Relationship Id="rId1" Type="http://schemas.openxmlformats.org/officeDocument/2006/relationships/externalLinkPath" Target="file:///42FB9083/&#3626;&#3640;&#3619;&#3636;&#3609;&#3607;&#3619;&#3660;&#3649;&#3630;&#3609;&#3604;&#3636;&#3588;&#3619;&#3634;&#3615;&#3607;&#3660;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smebank/&#3585;&#3629;&#3591;&#3607;&#3640;&#3609;&#3619;&#3633;&#3591;&#3626;&#3636;&#3605;/&#3610;&#3592;&#3585;%20&#3588;&#3623;&#3629;&#3621;&#3636;&#3605;&#3637;&#3657;%20&#3614;&#3621;&#3633;&#3626;/78.&#3610;&#3592;&#3585;.&#3626;&#3636;&#3619;&#3636;&#3623;&#3633;&#3602;&#3609;&#3634;&#3608;&#3633;&#3597;&#3585;&#3636;&#3592;/&#3616;&#3634;&#3603;&#3640;&#3614;&#3621;/&#3611;&#3619;&#3632;&#3617;&#3634;&#3603;&#3616;&#3634;&#3609;&#3640;&#3614;&#3621;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js48280/AppData/Local/Microsoft/Windows/INetCache/IE/6L322KIS/&#3585;&#3629;&#3591;&#3607;&#3640;&#3609;&#3619;&#3633;&#3591;&#3626;&#3636;&#3605;/&#3610;&#3592;&#3585;%20&#3588;&#3623;&#3629;&#3621;&#3636;&#3605;&#3637;&#3657;%20&#3614;&#3621;&#3633;&#3626;/78.&#3610;&#3592;&#3585;.&#3626;&#3636;&#3619;&#3636;&#3623;&#3633;&#3602;&#3609;&#3634;&#3608;&#3633;&#3597;&#3585;&#3636;&#3592;/&#3616;&#3634;&#3603;&#3640;&#3614;&#3621;/&#3611;&#3619;&#3632;&#3617;&#3634;&#3603;&#3616;&#3634;&#3609;&#3640;&#3614;&#3621;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78.&#3610;&#3592;&#3585;.&#3626;&#3636;&#3619;&#3636;&#3623;&#3633;&#3602;&#3609;&#3634;&#3608;&#3633;&#3597;&#3585;&#3636;&#3592;/&#3616;&#3634;&#3603;&#3640;&#3614;&#3621;/&#3611;&#3619;&#3632;&#3617;&#3634;&#3603;&#3616;&#3634;&#3609;&#3640;&#3614;&#3621;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/C8947A33/Cashflow-%20&#3609;&#3634;&#3618;&#3594;&#3633;&#3618;&#3618;&#3624;%20&#3605;&#3633;&#3603;&#3601;&#3632;&#3592;&#3636;&#3609;&#3609;&#3632;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3621;&#3634;&#3616;&#3609;&#3636;&#3617;&#3636;&#3605;&#3619;/File%20&#3591;&#3634;&#3609;/&#3626;&#3617;&#3588;&#3636;&#3604;%20&#3624;&#3619;&#3637;&#3588;&#3635;%20(&#3614;&#3632;&#3648;&#3618;&#3634;)/&#3594;&#3640;&#3604;&#3648;&#3626;&#3609;&#3629;&#3610;&#3629;&#3619;&#3660;&#3604;&#3611;&#3637;%2054/&#3649;&#3585;&#3657;&#3652;&#3586;&#3585;&#3621;&#3633;&#3656;&#3609;&#3585;&#3619;&#3629;&#3591;/&#3593;&#3633;&#3605;&#3619;&#3594;&#3633;&#3618;/&#3588;&#3635;&#3586;&#3629;&#3626;&#3636;&#3609;&#3648;&#3594;&#3639;&#3656;&#3629;/2548/&#3610;&#3592;&#3585;.HSL/Cashflow-%20&#3609;&#3634;&#3618;&#3594;&#3633;&#3618;&#3618;&#3624;%20&#3605;&#3633;&#3603;&#3601;&#3632;&#3592;&#3636;&#3609;&#3609;&#3632;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CA%20&#3585;&#3629;&#3591;&#3607;&#3640;&#3609;_&#3610;&#3592;&#3585;.&#3585;&#3619;&#3594;&#3623;&#3633;&#3621;%202002%20(NEW).xlsx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File%20&#3591;&#3634;&#3609;/&#3610;&#3592;&#3585;.&#3649;&#3611;&#3595;&#3636;&#3615;&#3636;&#3585;%20&#3615;&#3619;&#3640;&#3605;/&#3649;&#3611;&#3595;&#3636;&#3615;&#3636;&#3585;/CF-&#3649;&#3611;&#3595;&#3636;&#3615;&#3636;&#3585;(B)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File%20&#3591;&#3634;&#3609;/&#3626;&#3617;&#3588;&#3636;&#3604;%20&#3624;&#3619;&#3637;&#3588;&#3635;%20(&#3614;&#3632;&#3648;&#3618;&#3634;)/&#3594;&#3640;&#3604;&#3648;&#3626;&#3609;&#3629;&#3610;&#3629;&#3619;&#3660;&#3604;&#3611;&#3637;%2054/&#3649;&#3585;&#3657;&#3652;&#3586;&#3585;&#3621;&#3633;&#3656;&#3609;&#3585;&#3619;&#3629;&#3591;/File%20&#3591;&#3634;&#3609;/&#3610;&#3592;&#3585;.&#3649;&#3611;&#3595;&#3636;&#3615;&#3636;&#3585;%20&#3615;&#3619;&#3640;&#3605;/&#3614;&#3609;&#3633;&#3594;&#3585;&#3619;/CF-&#3614;&#3609;&#3633;&#3594;&#3585;&#3619;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js48280/AppData/Local/Microsoft/Windows/INetCache/IE/6L322KIS/&#3585;&#3629;&#3591;&#3607;&#3640;&#3609;&#3619;&#3633;&#3591;&#3626;&#3636;&#3605;/&#3610;&#3592;&#3585;%20&#3588;&#3623;&#3629;&#3621;&#3636;&#3605;&#3637;&#3657;%20&#3614;&#3621;&#3633;&#3626;/File%20&#3591;&#3634;&#3609;/&#3610;&#3592;&#3585;.&#3649;&#3611;&#3595;&#3636;&#3615;&#3636;&#3585;%20&#3615;&#3619;&#3640;&#3605;/&#3649;&#3611;&#3595;&#3636;&#3615;&#3636;&#3585;/CF-&#3649;&#3611;&#3595;&#3636;&#3615;&#3636;&#3585;(B)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610;&#3619;&#3636;&#3625;&#3633;&#3607;%20&#3624;&#3619;&#3637;&#3648;&#3605;&#3655;&#3591;&#3585;&#3621;&#3585;&#3634;&#3619;%20&#3592;&#3635;&#3585;&#3633;&#3604;/File%20&#3591;&#3634;&#3609;/&#3626;&#3617;&#3588;&#3636;&#3604;%20&#3624;&#3619;&#3637;&#3588;&#3635;%20(&#3614;&#3632;&#3648;&#3618;&#3634;)/&#3594;&#3640;&#3604;&#3648;&#3626;&#3609;&#3629;&#3610;&#3629;&#3619;&#3660;&#3604;&#3611;&#3637;%2054/&#3649;&#3585;&#3657;&#3652;&#3586;&#3585;&#3621;&#3633;&#3656;&#3609;&#3585;&#3619;&#3629;&#3591;/File%20&#3591;&#3634;&#3609;/&#3610;&#3592;&#3585;.&#3649;&#3611;&#3595;&#3636;&#3615;&#3636;&#3585;%20&#3615;&#3619;&#3640;&#3605;/&#3614;&#3609;&#3633;&#3594;&#3585;&#3619;/CF-&#3614;&#3609;&#3633;&#3594;&#3585;&#3619;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/Sudarat/My%20Documents/Documents%20and%20Settings/Administrator/Local%20Settings/Temporary%20Internet%20Files/Content.IE5/70HEPRX9/&#3611;&#3633;&#3658;&#3617;&#3649;&#3585;&#3658;&#3626;%20&#3629;.&#3609;&#3634;&#3649;&#3585;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/ECE21FD3/&#3629;&#3619;&#3614;&#3636;&#3609;%20(&#3626;&#3640;&#3619;&#3636;&#3609;&#3607;&#3619;&#3660;)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File%20&#3591;&#3634;&#3609;/&#3614;&#3591;&#3625;&#3585;&#3619;-&#3614;&#3636;&#3614;&#3633;&#3602;&#3609;&#3660;%20&#3609;&#3634;&#3588;&#3606;&#3609;&#3629;&#3617;%20(&#3621;&#3635;&#3614;&#3641;&#3609;)/&#3648;&#3626;&#3609;&#3629;&#3610;&#3629;&#3619;&#3660;&#3604;/CF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3591;&#3634;&#3609;&#3629;&#3609;&#3640;&#3617;&#3633;&#3605;&#3636;/&#3591;&#3634;&#3609;%202560/&#3648;&#3586;&#3605;%20+++/&#3614;&#3633;&#3607;&#3618;&#3634;/&#3627;&#3592;&#3585;.&#3648;&#3629;%20&#3648;&#3629;&#3626;%20&#3623;&#3633;&#3609;%20&#3629;&#3629;&#3618;&#3621;&#3660;%20_&#3610;&#3633;&#3597;&#3594;&#3637;&#3648;&#3604;&#3637;&#3618;&#3623;%20(&#3648;&#3611;&#3621;&#3637;&#3656;&#3618;&#3609;&#3652;&#3611;&#3651;&#3594;&#3657;&#3615;&#3629;&#3619;&#3660;&#3617;&#3607;&#3633;&#3656;&#3623;&#3652;&#3611;).xlsx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3591;&#3634;&#3609;&#3611;&#3637;%2051/&#3623;&#3636;&#3648;&#3594;&#3637;&#3618;&#3619;/1370&#3629;&#3634;&#3609;&#3656;&#3634;&#3648;&#3585;&#3634;&#3632;&#3594;&#3657;&#3634;&#3591;/wn_private/PNS/proposal%20to%20bank/Cost%20Estimate%20&#3629;&#3634;&#3588;&#3634;&#3619;&#3627;&#3629;&#3614;&#3633;&#3585;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CA%20&#3623;&#3633;&#3602;&#3609;&#3632;%20(&#3613;&#3656;&#3634;&#3618;&#3626;&#3636;&#3609;&#3648;&#3594;&#3639;&#3656;&#3629;%206)/&#3605;&#3633;&#3623;&#3629;&#3618;&#3656;&#3634;&#3591;%20CA%20&#3614;&#3637;&#3656;&#3629;&#3633;&#3659;&#3609;/Documents%20and%20Settings/Veerachart/Local%20Settings/Temp/Documents%20and%20Settings/user3.USER4/Desktop/&#3610;&#3629;&#3618;/&#3608;&#3609;&#3634;&#3585;&#3619;%20&#3648;&#3627;&#3621;&#3639;&#3629;&#3591;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/53C6B62E/&#3608;&#3609;&#3634;&#3585;&#3619;%20&#3648;&#3627;&#3621;&#3639;&#3629;&#3591;.xls" TargetMode="External"/></Relationships>
</file>

<file path=xl/externalLinks/_rels/externalLink224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sn55035/AppData/Local/Microsoft/Windows/Temporary%20Internet%20Files/Content.IE5/827JU83K/windows/TEMP/Domino%20Web%20Access/My%20Documents/&#3591;&#3634;&#3609;&#3619;&#3632;&#3627;&#3623;&#3656;&#3634;&#3591;&#3607;&#3635;/BKK1/&#3608;&#3619;&#3619;&#3617;&#3624;&#3634;&#3626;&#3605;&#3619;&#3660;&#3619;&#3633;&#3591;&#3626;&#3636;&#3605;-&#3617;&#3603;&#3637;&#3619;&#3633;&#3605;&#3609;&#3660;Risk.xls?AE7E2F95" TargetMode="External"/><Relationship Id="rId1" Type="http://schemas.openxmlformats.org/officeDocument/2006/relationships/externalLinkPath" Target="file:///AE7E2F95/&#3608;&#3619;&#3619;&#3617;&#3624;&#3634;&#3626;&#3605;&#3619;&#3660;&#3619;&#3633;&#3591;&#3626;&#3636;&#3605;-&#3617;&#3603;&#3637;&#3619;&#3633;&#3605;&#3609;&#3660;Risk.xls" TargetMode="External"/></Relationships>
</file>

<file path=xl/externalLinks/_rels/externalLink225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&#3585;&#3629;&#3591;&#3607;&#3640;&#3609;&#3619;&#3633;&#3591;&#3626;&#3636;&#3605;/&#3610;&#3592;&#3585;%20&#3588;&#3623;&#3629;&#3621;&#3636;&#3605;&#3637;&#3657;%20&#3614;&#3621;&#3633;&#3626;/Users/smebank/AppData/Local/Microsoft/Windows/Temporary%20Internet%20Files/Content.IE5/0GO0NNJT/&#3629;&#3609;&#3640;&#3617;&#3633;&#3605;&#3636;&#3649;&#3621;&#3657;&#3623;/&#3594;&#3621;&#3610;&#3640;&#3619;&#3637;/&#3649;&#3617;&#3655;&#3585;&#3595;&#3660;&#3650;&#3611;&#3619;/Productivity/&#3610;&#3592;&#3585;.&#3649;&#3629;&#3604;&#3623;&#3634;&#3609;&#3595;&#3660;%20&#3626;&#3605;&#3637;&#3621;%20&#3652;&#3623;&#3619;&#3660;/&#3610;&#3592;&#3585;.&#3592;.&#3624;&#3633;&#3585;&#3604;&#3636;&#3660;&#3626;&#3623;&#3633;&#3626;&#3604;&#3636;&#3660;.xls?F909684A" TargetMode="External"/><Relationship Id="rId1" Type="http://schemas.openxmlformats.org/officeDocument/2006/relationships/externalLinkPath" Target="file:///F909684A/&#3610;&#3592;&#3585;.&#3592;.&#3624;&#3633;&#3585;&#3604;&#3636;&#3660;&#3626;&#3623;&#3633;&#3626;&#3604;&#3636;&#3660;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wan-&#3621;&#3641;&#3585;&#3588;&#3657;&#3634;/54-3.&#3627;&#3592;&#3585;.&#3593;&#3633;&#3605;&#3619;&#3594;&#3633;&#3618;&#3614;&#3634;&#3603;&#3636;&#3594;&#3618;&#3660;(&#3585;&#3634;&#3628;&#3626;&#3636;&#3609;&#3608;&#3640;&#3660;)/2554/&#3629;&#3609;&#3640;&#3617;&#3633;&#3605;&#3636;54/BASE%20CASE/My%20Documents/&#3591;&#3634;&#3609;&#3619;&#3632;&#3627;&#3623;&#3656;&#3634;&#3591;&#3607;&#3635;/BKK1/&#3608;&#3619;&#3619;&#3617;&#3624;&#3634;&#3626;&#3605;&#3619;&#3660;&#3619;&#3633;&#3591;&#3626;&#3636;&#3605;-&#3617;&#3603;&#3637;&#3619;&#3633;&#3605;&#3609;&#3660;Risk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cd221.CD221/AppData/Roaming/Microsoft/Excel/&#3619;&#3623;&#3617;&#3648;&#3619;&#3639;&#3656;&#3629;&#3591;%20%20CO/MaduZi/oct/&#3605;&#3633;&#3623;&#3629;&#3618;&#3656;&#3634;&#3591;/WINDOWS/Desktop/&#3591;&#3634;&#3609;&#3648;&#3626;&#3619;&#3655;&#3592;/11111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Documents%20and%20Settings/Kusuma/My%20Documents/CashFlow%20&#3609;&#3634;&#3618;%20&#3592;&#3633;&#3585;&#3619;&#3585;&#3620;&#3594;%20&#3615;&#3657;&#3634;&#3585;&#3619;&#3632;&#3592;&#3656;&#3634;&#3591;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3621;&#3634;&#3616;&#3609;&#3636;&#3617;&#3636;&#3605;&#3619;/File%20&#3591;&#3634;&#3609;/&#3626;&#3617;&#3588;&#3636;&#3604;%20&#3624;&#3619;&#3637;&#3588;&#3635;%20(&#3614;&#3632;&#3648;&#3618;&#3634;)/&#3594;&#3640;&#3604;&#3648;&#3626;&#3609;&#3629;&#3610;&#3629;&#3619;&#3660;&#3604;&#3611;&#3637;%2054/&#3649;&#3585;&#3657;&#3652;&#3586;&#3585;&#3621;&#3633;&#3656;&#3609;&#3585;&#3619;&#3629;&#3591;/CFBase&#3649;&#3585;&#3657;&#3652;&#3586;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&#3618;&#3640;&#3657;&#3618;/&#3605;&#3633;&#3623;&#3629;&#3618;&#3656;&#3634;&#3591;%20case/&#3624;&#3640;&#3616;&#3585;&#3636;&#3592;%20&#3588;&#3641;&#3619;&#3624;&#3636;&#3619;&#3636;&#3585;&#3640;&#3621;/CF&#3624;&#3640;&#3616;&#3585;&#3636;&#3592;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/Pilailux/c/WINDOWS/Desktop/&#3627;&#3592;&#3585;.&#3623;&#3634;&#3619;&#3636;&#3609;&#3623;&#3633;&#3626;&#3604;&#3640;&#3585;&#3656;&#3629;&#3626;&#3619;&#3657;&#3634;&#3591;/&#3627;&#3592;&#3585;.&#3594;&#3609;&#3632;&#3648;&#3621;&#3636;&#3624;&#3650;&#3629;&#3594;&#3634;/&#3609;&#3634;&#3591;&#3626;&#3591;&#3623;&#3609;%20%20&#3629;&#3633;&#3585;&#3650;&#3586;/My%20Documents/loan/&#3607;&#3637;&#3614;&#3637;&#3629;&#3629;&#3650;&#3605;&#3657;&#3648;&#3607;&#3619;&#3604;/&#3648;&#3629;&#3585;&#3626;&#3634;&#3619;&#3649;&#3609;&#3610;(&#3607;&#3637;&#3614;&#3637;&#3629;&#3629;&#3650;&#3605;&#3657;)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78.&#3610;&#3592;&#3585;.&#3626;&#3636;&#3619;&#3636;&#3623;&#3633;&#3602;&#3609;&#3634;&#3608;&#3633;&#3597;&#3585;&#3636;&#3592;/&#3594;&#3641;&#3623;&#3636;&#3607;&#3618;&#3660;/Documents%20and%20Settings/user3.USER4/Desktop/&#3610;&#3629;&#3618;/&#3626;&#3640;&#3619;&#3636;&#3609;&#3607;&#3619;&#3660;&#3649;&#3630;&#3609;&#3604;&#3636;&#3588;&#3619;&#3634;&#3615;&#3607;&#3660;.xls" TargetMode="External"/></Relationships>
</file>

<file path=xl/externalLinks/_rels/externalLink233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&#3585;&#3629;&#3591;&#3607;&#3640;&#3609;&#3619;&#3633;&#3591;&#3626;&#3636;&#3605;/&#3610;&#3592;&#3585;%20&#3588;&#3623;&#3629;&#3621;&#3636;&#3605;&#3637;&#3657;%20&#3614;&#3621;&#3633;&#3626;/&#3591;&#3634;&#3609;&#3607;&#3637;&#3656;&#3629;&#3609;&#3640;&#3617;&#3633;&#3605;&#3636;&#3649;&#3621;&#3657;&#3623;%20(&#3652;&#3585;&#3656;)/&#3626;&#3617;&#3594;&#3634;&#3618;%20%20&#3610;&#3640;&#3597;&#3594;&#3641;&#3629;&#3618;&#3641;&#3656;&#3588;&#3591;/&#3586;&#3629;%20LG&#3648;&#3614;&#3636;&#3656;&#3617;/Local%20Disk%20(D)/&#3591;&#3634;&#3609;&#3607;&#3637;&#3656;&#3629;&#3609;&#3640;&#3617;&#3633;&#3605;&#3636;&#3649;&#3621;&#3657;&#3623;(&#3608;&#3640;&#3619;&#3585;&#3636;&#3592;&#3612;&#3621;&#3636;&#3605;&#3594;&#3636;&#3657;&#3609;&#3626;&#3656;&#3623;&#3609;&#3648;&#3588;&#3619;&#3639;&#3656;&#3629;&#3591;&#3592;&#3633;&#3585;&#3619;&#3626;&#3656;&#3591;&#3629;&#3629;&#3585;)/&#3610;&#3592;&#3585;.&#3648;&#3588;&#3610;&#3637;&#3610;&#3637;%20&#3649;&#3617;&#3655;&#3588;&#3588;&#3634;&#3609;&#3636;&#3588;/&#3648;&#3588;&#3610;&#3637;&#3610;&#3637;%20-%20&#3649;&#3585;&#3657;&#3619;&#3629;&#3610;&#3607;&#3637;&#3656;......xls?E381FECF" TargetMode="External"/><Relationship Id="rId1" Type="http://schemas.openxmlformats.org/officeDocument/2006/relationships/externalLinkPath" Target="file:///E381FECF/&#3648;&#3588;&#3610;&#3637;&#3610;&#3637;%20-%20&#3649;&#3585;&#3657;&#3619;&#3629;&#3610;&#3607;&#3637;&#3656;.....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smebank/&#3585;&#3629;&#3591;&#3607;&#3640;&#3609;&#3619;&#3633;&#3591;&#3626;&#3636;&#3605;/&#3610;&#3592;&#3585;%20&#3588;&#3623;&#3629;&#3621;&#3636;&#3605;&#3637;&#3657;%20&#3614;&#3621;&#3633;&#3626;/&#3591;&#3634;&#3609;&#3607;&#3637;&#3656;&#3629;&#3609;&#3640;&#3617;&#3633;&#3605;&#3636;&#3649;&#3621;&#3657;&#3623;%20(&#3652;&#3585;&#3656;)/&#3626;&#3617;&#3594;&#3634;&#3618;%20%20&#3610;&#3640;&#3597;&#3594;&#3641;&#3629;&#3618;&#3641;&#3656;&#3588;&#3591;/&#3586;&#3629;%20LG&#3648;&#3614;&#3636;&#3656;&#3617;/Documents%20and%20Settings/User/Desktop/&#3619;&#3636;&#3648;&#3623;&#3629;&#3619;&#3660;&#3595;&#3636;&#3605;&#3637;&#3657;/&#3619;&#3657;&#3634;&#3609;&#3626;&#3634;&#3617;&#3611;&#3633;&#3657;&#3609;&#3585;&#3634;&#3619;&#3648;&#3585;&#3625;&#3605;&#3619;(&#3585;&#3633;&#3609;&#3618;&#3634;&#3618;&#3609;)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/7A213451/&#3619;&#3657;&#3634;&#3609;&#3626;&#3634;&#3617;&#3611;&#3633;&#3657;&#3609;&#3585;&#3634;&#3619;&#3648;&#3585;&#3625;&#3605;&#3619;(&#3585;&#3633;&#3609;&#3618;&#3634;&#3618;&#3609;)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&#3591;&#3634;&#3609;&#3607;&#3637;&#3656;&#3629;&#3609;&#3640;&#3617;&#3633;&#3605;&#3636;&#3649;&#3621;&#3657;&#3623;%20(&#3652;&#3585;&#3656;)/&#3626;&#3617;&#3594;&#3634;&#3618;%20%20&#3610;&#3640;&#3597;&#3594;&#3641;&#3629;&#3618;&#3641;&#3656;&#3588;&#3591;/&#3586;&#3629;%20LG&#3648;&#3614;&#3636;&#3656;&#3617;/Documents%20and%20Settings/User/Desktop/&#3619;&#3636;&#3648;&#3623;&#3629;&#3619;&#3660;&#3595;&#3636;&#3605;&#3637;&#3657;/&#3619;&#3657;&#3634;&#3609;&#3626;&#3634;&#3617;&#3611;&#3633;&#3657;&#3609;&#3585;&#3634;&#3619;&#3648;&#3585;&#3625;&#3605;&#3619;(&#3585;&#3633;&#3609;&#3618;&#3634;&#3618;&#3609;)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/Mahasarakham_50/my%20documents/Documents%20and%20Settings/khonkaen/My%20Documents/&#3627;&#3592;&#3585;.&#3617;&#3603;&#3607;&#3623;&#3619;&#3619;&#3625;&#3623;&#3636;&#3624;&#3623;&#3585;&#3619;&#3619;&#3617;&#3585;&#3634;&#3619;&#3650;&#3618;&#3608;&#3634;/credit%20report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smebank/AppData/Local/Microsoft/Windows/Temporary%20Internet%20Files/Content.IE5/O7IVWIWW/&#3614;&#3637;&#3619;&#3614;&#3591;&#3624;&#3660;/&#3626;&#3636;&#3609;&#3648;&#3594;&#3639;&#3656;&#3629;&#3650;&#3621;&#3592;&#3636;&#3626;&#3605;&#3636;&#3585;&#3626;&#3660;%2054/Cluster/CA%20Co-Sign/Trading/&#3626;&#3636;&#3609;&#3648;&#3594;&#3639;&#3656;&#3629;/CA/&#3604;&#3629;&#3585;&#3648;&#3610;&#3637;&#3657;&#3618;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610;&#3619;&#3636;&#3625;&#3633;&#3607;%20&#3624;&#3619;&#3637;&#3648;&#3605;&#3655;&#3591;&#3585;&#3621;&#3585;&#3634;&#3619;%20&#3592;&#3635;&#3585;&#3633;&#3604;/Users/smebank/AppData/Local/Microsoft/Windows/Temporary%20Internet%20Files/Content.IE5/O7IVWIWW/&#3614;&#3637;&#3619;&#3614;&#3591;&#3624;&#3660;/&#3626;&#3636;&#3609;&#3648;&#3594;&#3639;&#3656;&#3629;&#3650;&#3621;&#3592;&#3636;&#3626;&#3605;&#3636;&#3585;&#3626;&#3660;%2054/Cluster/CA%20Co-Sign/Trading/&#3626;&#3636;&#3609;&#3648;&#3594;&#3639;&#3656;&#3629;/CA/&#3604;&#3629;&#3585;&#3648;&#3610;&#3637;&#3657;&#3618;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610;&#3640;&#3619;&#3637;&#3619;&#3633;&#3617;&#3618;&#3660;/55%20-%20CA%20&#3594;&#3641;&#3594;&#3634;&#3605;&#3636;.xlsx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610;&#3640;&#3619;&#3637;&#3619;&#3633;&#3617;&#3618;&#3660;/&#3621;&#3641;&#3585;&#3588;&#3657;&#3634;&#3619;&#3634;&#3618;%20&#3609;&#3634;&#3618;&#3609;&#3636;&#3619;&#3633;&#3605;&#3636;&#3624;&#3633;&#3618;%20&#3617;&#3603;&#3637;&#3585;&#3641;&#3621;%20&#3608;&#3640;&#3619;&#3585;&#3636;&#3592;%20&#3585;&#3619;&#3632;&#3606;&#3636;&#3609;&#3610;&#3604;/Users/smebank/AppData/Local/Microsoft/Windows/Temporary%20Internet%20Files/Content.IE5/RG5ERUGM/CA%20&#3621;&#3641;&#3585;&#3588;&#3657;&#3634;&#3594;&#3633;&#3657;&#3609;&#3604;&#3637;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/052C31A6/CA_&#3610;&#3592;&#3585;.&#3650;&#3611;&#3619;&#3649;&#3614;&#3621;&#3609;%20&#3629;&#3640;&#3605;&#3626;&#3634;&#3627;&#3585;&#3619;&#3619;&#3617;%20(&#3650;&#3588;&#3619;&#3591;&#3585;&#3634;&#3619;&#3585;&#3629;&#3591;&#3607;&#3640;&#3609;&#3611;&#3619;&#3632;&#3594;&#3634;&#3619;&#3633;&#3600;&#3631;).xlsx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smebank/&#3585;&#3629;&#3591;&#3607;&#3640;&#3609;&#3619;&#3633;&#3591;&#3626;&#3636;&#3605;/&#3610;&#3592;&#3585;%20&#3588;&#3623;&#3629;&#3621;&#3636;&#3605;&#3637;&#3657;%20&#3614;&#3621;&#3633;&#3626;/Local%20Disk%20(D)/&#3605;&#3618;.&#3611;&#3659;&#3634;/&#3648;&#3592;&#3637;&#3656;&#3618;&#3648;&#3586;&#3657;&#3634;&#3610;&#3629;&#3619;&#3660;&#3604;/CF%20&#3648;&#3586;&#3657;&#3634;&#3610;&#3629;&#3619;&#3660;&#3604;%20&#3649;&#3585;&#3657;&#3652;&#3586;%20cqc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js48280/AppData/Local/Microsoft/Windows/INetCache/IE/6L322KIS/&#3585;&#3629;&#3591;&#3607;&#3640;&#3609;&#3619;&#3633;&#3591;&#3626;&#3636;&#3605;/&#3610;&#3592;&#3585;%20&#3588;&#3623;&#3629;&#3621;&#3636;&#3605;&#3637;&#3657;%20&#3614;&#3621;&#3633;&#3626;/Local%20Disk%20(D)/&#3605;&#3618;.&#3611;&#3659;&#3634;/&#3648;&#3592;&#3637;&#3656;&#3618;&#3648;&#3586;&#3657;&#3634;&#3610;&#3629;&#3619;&#3660;&#3604;/CF%20&#3648;&#3586;&#3657;&#3634;&#3610;&#3629;&#3619;&#3660;&#3604;%20&#3649;&#3585;&#3657;&#3652;&#3586;%20cqc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Local%20Disk%20(D)/&#3605;&#3618;.&#3611;&#3659;&#3634;/&#3648;&#3592;&#3637;&#3656;&#3618;&#3648;&#3586;&#3657;&#3634;&#3610;&#3629;&#3619;&#3660;&#3604;/CF%20&#3648;&#3586;&#3657;&#3634;&#3610;&#3629;&#3619;&#3660;&#3604;%20&#3649;&#3585;&#3657;&#3652;&#3586;%20cqc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/C9731_008/c/Aro%20NOI/NEW-LOANS/BANGKOK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My%20Documents/NEW-LOANS/BANGKOK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sn55035/AppData/Local/Microsoft/Windows/Temporary%20Internet%20Files/Content.IE5/827JU83K/My%20Documents/NEW-LOANS/BANGKOK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js48280/AppData/Local/Microsoft/Windows/INetCache/IE/6L322KIS/&#3585;&#3629;&#3591;&#3607;&#3640;&#3609;&#3619;&#3633;&#3591;&#3626;&#3636;&#3605;/&#3610;&#3592;&#3585;%20&#3588;&#3623;&#3629;&#3621;&#3636;&#3605;&#3637;&#3657;%20&#3614;&#3621;&#3633;&#3626;/My%20Documents/NEW-LOANS/BANGKOK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Documents%20and%20Settings/anawat/My%20Documents/CA%20&#3586;&#3629;&#3629;&#3609;&#3640;&#3617;&#3633;&#3605;&#3636;&#3626;&#3636;&#3609;&#3648;&#3594;&#3639;&#3656;&#3629;/&#3626;&#3640;&#3619;&#3634;&#3625;&#3598;&#3619;&#3660;&#3608;&#3634;&#3609;&#3637;/&#3624;&#3640;&#3610;&#3591;&#3585;&#3594;/&#3624;&#3640;&#3610;&#3591;&#3585;&#3594;.XLS" TargetMode="External"/></Relationships>
</file>

<file path=xl/externalLinks/_rels/externalLink251.xml.rels><?xml version="1.0" encoding="UTF-8" standalone="yes"?>
<Relationships xmlns="http://schemas.openxmlformats.org/package/2006/relationships"><Relationship Id="rId2" Type="http://schemas.microsoft.com/office/2019/04/relationships/externalLinkLongPath" Target="file:///F:/&#3621;&#3634;&#3616;&#3609;&#3636;&#3617;&#3636;&#3605;&#3619;/Users/smebank/AppData/Local/Microsoft/Windows/Temporary%20Internet%20Files/Content.IE5/UTGP2ZXB/Toadti/&#3591;&#3634;&#3609;&#3650;&#3605;&#3658;&#3604;/CA/&#3626;&#3636;&#3609;&#3648;&#3594;&#3639;&#3656;&#3629;&#3619;&#3634;&#3618;&#3618;&#3656;&#3629;&#3618;/Documents%20and%20Settings/maehongson/Desktop/&#3649;&#3610;&#3610;&#3615;&#3629;&#3619;&#3660;&#3617;/Copy%20of%20&#3615;&#3619;&#3660;&#3629;&#3617;%20%203.0%20&#3621;&#3610;%20NEW.xls?FC42E233" TargetMode="External"/><Relationship Id="rId1" Type="http://schemas.openxmlformats.org/officeDocument/2006/relationships/externalLinkPath" Target="file:///FC42E233/Copy%20of%20&#3615;&#3619;&#3660;&#3629;&#3617;%20%203.0%20&#3621;&#3610;%20NEW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sers/ps53184/Desktop/&#3621;&#3641;&#3585;&#3588;&#3657;&#3634;&#3619;&#3634;&#3618;%20&#3609;&#3634;&#3591;&#3585;&#3609;&#3585;&#3623;&#3619;&#3619;&#3603;%20&#3605;&#3609;&#3634;&#3623;&#3619;&#3619;&#3603;%20SMALL.xlsx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Nanaphat/CF/ton/Pre-screening/&#3650;&#3619;&#3591;&#3612;&#3621;&#3636;&#3605;&#3609;&#3657;&#3635;&#3649;&#3586;&#3655;&#3591;&#3627;&#3621;&#3629;&#3604;/Documents%20and%20Settings/user3.USER4/Desktop/&#3610;&#3629;&#3618;/&#3608;&#3609;&#3634;&#3585;&#3619;%20&#3648;&#3627;&#3621;&#3639;&#3629;&#3591;.xls" TargetMode="External"/></Relationships>
</file>

<file path=xl/externalLinks/_rels/externalLink254.xml.rels><?xml version="1.0" encoding="UTF-8" standalone="yes"?>
<Relationships xmlns="http://schemas.openxmlformats.org/package/2006/relationships"><Relationship Id="rId2" Type="http://schemas.microsoft.com/office/2019/04/relationships/externalLinkLongPath" Target="file:///F:/Users/bs48104/AppData/Local/Microsoft/Windows/INetCache/IE/VEQOF8N0/Benz/&#3652;&#3615;&#3621;&#3660;&#3591;&#3634;&#3609;&#3585;&#3635;&#3621;&#3633;&#3591;&#3607;&#3635;/&#3609;&#3634;&#3618;&#3626;&#3617;&#3648;&#3585;&#3637;&#3618;&#3619;&#3605;&#3636;%20&#3617;&#3634;&#3621;&#3634;&#3614;&#3591;&#3625;&#3660;/Nanaphat/CF/ton/Pre-screening/&#3650;&#3619;&#3591;&#3612;&#3621;&#3636;&#3605;&#3609;&#3657;&#3635;&#3649;&#3586;&#3655;&#3591;&#3627;&#3621;&#3629;&#3604;/Documents%20and%20Settings/user3.USER4/Desktop/&#3610;&#3629;&#3618;/&#3608;&#3609;&#3634;&#3585;&#3619;%20&#3648;&#3627;&#3621;&#3639;&#3629;&#3591;.xls?6735924C" TargetMode="External"/><Relationship Id="rId1" Type="http://schemas.openxmlformats.org/officeDocument/2006/relationships/externalLinkPath" Target="file:///6735924C/&#3608;&#3609;&#3634;&#3585;&#3619;%20&#3648;&#3627;&#3621;&#3639;&#3629;&#3591;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/B5D3979D/CA-&#3626;&#3640;&#3619;&#3623;&#3640;&#3602;&#3636;%201.0%20&#3621;&#3610;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sers/weerapat/AppData/Local/Microsoft/Windows/Temporary%20Internet%20Files/Low/Content.IE5/4QLC3QXG/Users/smebank/AppData/Local/Microsoft/Windows/Temporary%20Internet%20Files/Content.IE5/RG5ERUGM/CA%20&#3621;&#3641;&#3585;&#3588;&#3657;&#3634;&#3594;&#3633;&#3657;&#3609;&#3604;&#3637;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Euro%20grand5555555555555555555555/&#3649;&#3585;&#3657;&#3591;&#3610;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clients/2554/&#3592;&#3619;&#3636;&#3618;&#3607;&#3619;&#3633;&#3614;&#3618;&#3660;/project/CF-&#3609;&#3634;&#3591;&#3607;&#3629;&#3591;&#3588;&#3635;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CAST%20STUDY/TOURISM/&#3585;&#3619;&#3640;&#3591;&#3594;&#3636;&#3591;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sers/bs48104/AppData/Local/Microsoft/Windows/INetCache/IE/VEQOF8N0/Benz/&#3652;&#3615;&#3621;&#3660;&#3591;&#3634;&#3609;&#3585;&#3635;&#3621;&#3633;&#3591;&#3607;&#3635;/&#3609;&#3634;&#3618;&#3626;&#3617;&#3648;&#3585;&#3637;&#3618;&#3619;&#3605;&#3636;%20&#3617;&#3634;&#3621;&#3634;&#3614;&#3591;&#3625;&#3660;/CAST%20STUDY/TOURISM/&#3585;&#3619;&#3640;&#3591;&#3594;&#3636;&#3591;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TS47412/AppData/Local/Microsoft/Windows/Temporary%20Internet%20Files/Content.IE5/8G6L4R92/Documents%20and%20Settings/Veerachart/My%20Documents/&#3588;&#3636;&#3591;&#3626;&#3605;&#3634;&#3619;&#3660;&#3648;&#3615;&#3629;&#3619;&#3660;&#3609;&#3636;&#3648;&#3592;&#3629;&#3619;&#3660;/&#3591;&#3610;&#3585;&#3634;&#3619;&#3648;&#3591;&#3636;&#3609;&#3588;&#3636;&#3591;&#3626;&#3605;&#3634;&#3619;&#3660;.xls" TargetMode="External"/></Relationships>
</file>

<file path=xl/externalLinks/_rels/externalLink262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&#3585;&#3629;&#3591;&#3607;&#3640;&#3609;&#3619;&#3633;&#3591;&#3626;&#3636;&#3605;/&#3610;&#3592;&#3585;%20&#3588;&#3623;&#3629;&#3621;&#3636;&#3605;&#3637;&#3657;%20&#3614;&#3621;&#3633;&#3626;/Users/TS47412/AppData/Local/Microsoft/Windows/Temporary%20Internet%20Files/Content.IE5/8G6L4R92/Documents%20and%20Settings/Veerachart/My%20Documents/&#3588;&#3636;&#3591;&#3626;&#3605;&#3634;&#3619;&#3660;&#3648;&#3615;&#3629;&#3619;&#3660;&#3609;&#3636;&#3648;&#3592;&#3629;&#3619;&#3660;/&#3591;&#3610;&#3585;&#3634;&#3619;&#3648;&#3591;&#3636;&#3609;&#3588;&#3636;&#3591;&#3626;&#3605;&#3634;&#3619;&#3660;.xls?69F1B35C" TargetMode="External"/><Relationship Id="rId1" Type="http://schemas.openxmlformats.org/officeDocument/2006/relationships/externalLinkPath" Target="file:///69F1B35C/&#3591;&#3610;&#3585;&#3634;&#3619;&#3648;&#3591;&#3636;&#3609;&#3588;&#3636;&#3591;&#3626;&#3605;&#3634;&#3619;&#3660;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3621;&#3634;&#3616;&#3609;&#3636;&#3617;&#3636;&#3605;&#3619;/Users/TS47412/AppData/Local/Microsoft/Windows/Temporary%20Internet%20Files/Content.IE5/8G6L4R92/Documents%20and%20Settings/Veerachart/My%20Documents/&#3588;&#3636;&#3591;&#3626;&#3605;&#3634;&#3619;&#3660;&#3648;&#3615;&#3629;&#3619;&#3660;&#3609;&#3636;&#3648;&#3592;&#3629;&#3619;&#3660;/&#3591;&#3610;&#3585;&#3634;&#3619;&#3648;&#3591;&#3636;&#3609;&#3588;&#3636;&#3591;&#3626;&#3605;&#3634;&#3619;&#3660;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/C9731_008/c/ANOI/&#3610;&#3657;&#3634;&#3609;&#3612;&#3639;&#3629;&#3649;&#3585;&#3658;&#3626;1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Documents%20and%20Settings/SRISAKED/My%20Documents/&#3626;&#3636;&#3609;&#3648;&#3594;&#3639;&#3656;&#3629;2551/CA/&#3610;&#3592;&#3585;.&#3585;&#3633;&#3609;&#3607;&#3619;&#3621;&#3633;&#3585;&#3625;&#3660;&#3619;&#3640;&#3656;&#3591;&#3648;&#3619;&#3639;&#3629;&#3591;(&#3650;&#3619;&#3591;&#3626;&#3637;)/&#3610;&#3592;&#3585;.&#3585;&#3633;&#3609;&#3607;&#3619;&#3621;&#3633;&#3585;&#3625;&#3660;&#3619;&#3640;&#3656;&#3591;&#3648;&#3619;&#3639;&#3629;&#3591;/&#3626;&#3640;&#3619;&#3623;&#3640;&#3602;&#3636;/&#3626;&#3640;&#3619;&#3623;&#3640;&#3602;&#3636;/CA-&#3626;&#3640;&#3619;&#3623;&#3640;&#3602;&#3636;%201.0%20&#3621;&#3610;.xls" TargetMode="External"/></Relationships>
</file>

<file path=xl/externalLinks/_rels/externalLink266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File%20&#3591;&#3634;&#3609;/Cluster/CA%20Co-Sign/&#3610;&#3633;&#3597;&#3594;&#3637;&#3648;&#3604;&#3637;&#3618;&#3623;/&#3607;&#3633;&#3624;&#3609;&#3637;&#3618;&#3634;%20&#3627;&#3629;&#3617;&#3648;&#3618;&#3655;&#3609;/Documents%20and%20Settings/SRISAKED/My%20Documents/&#3626;&#3636;&#3609;&#3648;&#3594;&#3639;&#3656;&#3629;2551/CA/&#3610;&#3592;&#3585;.&#3585;&#3633;&#3609;&#3607;&#3619;&#3621;&#3633;&#3585;&#3625;&#3660;&#3619;&#3640;&#3656;&#3591;&#3648;&#3619;&#3639;&#3629;&#3591;(&#3650;&#3619;&#3591;&#3626;&#3637;)/&#3610;&#3592;&#3585;.&#3585;&#3633;&#3609;&#3607;&#3619;&#3621;&#3633;&#3585;&#3625;&#3660;&#3619;&#3640;&#3656;&#3591;&#3648;&#3619;&#3639;&#3629;&#3591;/&#3626;&#3640;&#3619;&#3623;&#3640;&#3602;&#3636;/&#3626;&#3640;&#3619;&#3623;&#3640;&#3602;&#3636;/CA-&#3626;&#3640;&#3619;&#3623;&#3640;&#3602;&#3636;%201.0%20&#3621;&#3610;.xls?D1224699" TargetMode="External"/><Relationship Id="rId1" Type="http://schemas.openxmlformats.org/officeDocument/2006/relationships/externalLinkPath" Target="file:///D1224699/CA-&#3626;&#3640;&#3619;&#3623;&#3640;&#3602;&#3636;%201.0%20&#3621;&#3610;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backup%20apinan/&#3624;&#3624;&#3636;&#3614;&#3591;&#3625;&#3660;-&#3614;&#3594;&#3619;&#3623;&#3619;&#3619;&#3603;%20&#3592;&#3633;&#3609;&#3607;&#3619;&#3626;&#3634;&#3586;&#3634;/Documents%20and%20Settings/sake/My%20Documents/&#3623;&#3636;&#3648;&#3588;&#3619;&#3634;&#3632;&#3627;&#3660;&#3626;&#3636;&#3609;&#3648;&#3594;&#3639;&#3656;&#3629;/&#3619;.&#3619;.&#3626;&#3618;&#3634;&#3617;/&#3650;&#3619;&#3591;&#3648;&#3619;&#3637;&#3618;&#3609;8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610;&#3619;&#3636;&#3625;&#3633;&#3607;%20&#3624;&#3619;&#3637;&#3648;&#3605;&#3655;&#3591;&#3585;&#3621;&#3585;&#3634;&#3619;%20&#3592;&#3635;&#3585;&#3633;&#3604;/Documents%20and%20Settings/SRISAKED/My%20Documents/&#3626;&#3636;&#3609;&#3648;&#3594;&#3639;&#3656;&#3629;2551/CA/&#3610;&#3592;&#3585;.&#3585;&#3633;&#3609;&#3607;&#3619;&#3621;&#3633;&#3585;&#3625;&#3660;&#3619;&#3640;&#3656;&#3591;&#3648;&#3619;&#3639;&#3629;&#3591;(&#3650;&#3619;&#3591;&#3626;&#3637;)/&#3610;&#3592;&#3585;.&#3585;&#3633;&#3609;&#3607;&#3619;&#3621;&#3633;&#3585;&#3625;&#3660;&#3619;&#3640;&#3656;&#3591;&#3648;&#3619;&#3639;&#3629;&#3591;/&#3626;&#3640;&#3619;&#3623;&#3640;&#3602;&#3636;/&#3626;&#3640;&#3619;&#3623;&#3640;&#3602;&#3636;/CA-&#3626;&#3640;&#3619;&#3623;&#3640;&#3602;&#3636;%201.0%20&#3621;&#3610;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/VD5/&#3591;&#3634;&#3609;&#3611;&#3637;2548/BAY027-48/Report/KOMKRIT/Komkrit1/&#3650;&#3588;&#3619;&#3591;&#3585;&#3634;&#3619;/LAND_BLD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weken/Local%20Settings/Temp/VD5/&#3591;&#3634;&#3609;&#3611;&#3637;2548/BAY027-48/Report/KOMKRIT/Komkrit1/&#3650;&#3588;&#3619;&#3591;&#3585;&#3634;&#3619;/LAND_BLD.XLS" TargetMode="External"/></Relationships>
</file>

<file path=xl/externalLinks/_rels/externalLink271.xml.rels><?xml version="1.0" encoding="UTF-8" standalone="yes"?>
<Relationships xmlns="http://schemas.openxmlformats.org/package/2006/relationships"><Relationship Id="rId2" Type="http://schemas.microsoft.com/office/2019/04/relationships/externalLinkLongPath" Target="file:///F:/aum2561/&#3648;&#3588;&#3626;&#3626;&#3636;&#3609;&#3648;&#3594;&#3639;&#3656;&#3629;/&#3648;&#3588;&#3626;_Local%20Economy/&#3616;&#3623;&#3636;&#3605;&#3634;/Documents%20and%20Settings/Panitta/Local%20Settings/Temporary%20Internet%20Files/OLK9/2550/VD5/NEW/KB/KB406-50/REPORT/VD5/&#3591;&#3634;&#3609;&#3611;&#3637;2548/BAY027-48/Report/KOMKRIT/Komkrit1/&#3650;&#3588;&#3619;&#3591;&#3585;&#3634;&#3619;/LAND_BLD.XLS?6D740F47" TargetMode="External"/><Relationship Id="rId1" Type="http://schemas.openxmlformats.org/officeDocument/2006/relationships/externalLinkPath" Target="file:///6D740F47/LAND_BLD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3/customer-report/VD5/&#3591;&#3634;&#3609;&#3611;&#3637;2548/BAY027-48/Report/KOMKRIT/Komkrit1/&#3650;&#3588;&#3619;&#3591;&#3585;&#3634;&#3619;/LAND_BLD.XLS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Panitta/Local%20Settings/Temporary%20Internet%20Files/OLK9/2550/VD5/NEW/KB/KB406-50/REPORT/VD5/&#3591;&#3634;&#3609;&#3611;&#3637;2548/BAY027-48/Report/KOMKRIT/Komkrit1/&#3650;&#3588;&#3619;&#3591;&#3585;&#3634;&#3619;/LAND_BLD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/Keeratiya/l/Documents%20and%20Settings/Panitta/Local%20Settings/Temporary%20Internet%20Files/OLK9/VD5/&#3591;&#3634;&#3609;&#3611;&#3637;2548/BAY027-48/Report/KOMKRIT/Komkrit1/&#3650;&#3588;&#3619;&#3591;&#3585;&#3634;&#3619;/LAND_BLD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aum2561/&#3648;&#3588;&#3626;&#3626;&#3636;&#3609;&#3648;&#3594;&#3639;&#3656;&#3629;/&#3648;&#3588;&#3626;_Local%20Economy/&#3616;&#3623;&#3636;&#3605;&#3634;/Documents%20and%20Settings/Administrator/Local%20Settings/Temporary%20Internet%20Files/Content.IE5/ADCZU1Y1/VD5/&#3591;&#3634;&#3609;&#3611;&#3637;2548/BAY027-48/Report/KOMKRIT/Komkrit1/&#3650;&#3588;&#3619;&#3591;&#3585;&#3634;&#3619;/LAND_BLD.XLS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4/customer-report/VD5/&#3591;&#3634;&#3609;&#3611;&#3637;2548/SCNB024-48/Report/VD5/&#3591;&#3634;&#3609;&#3611;&#3637;2548/BAY027-48/Report/KOMKRIT/Komkrit1/&#3650;&#3588;&#3619;&#3591;&#3585;&#3634;&#3619;/LAND_BLD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/Somtob/D/Documents%20and%20Settings/Administrator/Local%20Settings/Temporary%20Internet%20Files/Content.IE5/ADCZU1Y1/VD5/&#3591;&#3634;&#3609;&#3611;&#3637;2548/BAY027-48/Report/KOMKRIT/Komkrit1/&#3650;&#3588;&#3619;&#3591;&#3585;&#3634;&#3619;/LAND_BLD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4/customer-report/2551/VD8/NEW/BAY/BAY007-51/REPORT/VD5/&#3591;&#3634;&#3609;&#3611;&#3637;2548/BAY027-48/Report/KOMKRIT/Komkrit1/&#3650;&#3588;&#3619;&#3591;&#3585;&#3634;&#3619;/LAND_BLD.XLS" TargetMode="External"/></Relationships>
</file>

<file path=xl/externalLinks/_rels/externalLink279.xml.rels><?xml version="1.0" encoding="UTF-8" standalone="yes"?>
<Relationships xmlns="http://schemas.openxmlformats.org/package/2006/relationships"><Relationship Id="rId2" Type="http://schemas.microsoft.com/office/2019/04/relationships/externalLinkLongPath" Target="file:///Keeratiya/L/&#3591;&#3634;&#3609;&#3611;&#3619;&#3632;&#3648;&#3617;&#3636;&#3609;&#3627;&#3621;&#3633;&#3585;&#3611;&#3619;&#3632;&#3585;&#3633;&#3609;/&#3619;&#3634;&#3618;&#3591;&#3634;&#3609;&#3611;&#3619;&#3632;&#3594;&#3640;&#3617;&#3588;&#3603;&#3632;&#3585;&#3619;&#3619;&#3617;&#3585;&#3634;&#3619;_51/&#3648;&#3604;&#3639;&#3629;&#3609;%20&#3605;.&#3588;.%2051%20(&#3588;&#3619;&#3633;&#3657;&#3591;&#3607;&#3637;&#3656;%2041%20-%2045)/2551/VD2/NEW/SME/SME017-51/Report/VD5/&#3591;&#3634;&#3609;&#3611;&#3637;2548/SCNB024-48/Report/VD5/&#3591;&#3634;&#3609;&#3611;&#3637;2548/BAY027-48/Report/KOMKRIT/Komkrit1/&#3650;&#3588;&#3619;&#3591;&#3585;&#3634;&#3619;/LAND_BLD.XLS?AE2AAA3F" TargetMode="External"/><Relationship Id="rId1" Type="http://schemas.openxmlformats.org/officeDocument/2006/relationships/externalLinkPath" Target="file:///AE2AAA3F/LAND_BLD.XLS" TargetMode="External"/></Relationships>
</file>

<file path=xl/externalLinks/_rels/externalLink280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wl20400/AppData/Roaming/Microsoft/Excel/Users/sme.SMEBANKNB-161/AppData/Local/Microsoft/Windows/INetCache/IE/N7FD0O5K/&#3616;&#3623;&#3636;&#3605;&#3634;/VD5/&#3591;&#3634;&#3609;&#3611;&#3637;2548/SCNB024-48/Report/VD5/&#3591;&#3634;&#3609;&#3611;&#3637;2548/BAY027-48/Report/KOMKRIT/Komkrit1/&#3650;&#3588;&#3619;&#3591;&#3585;&#3634;&#3619;/LAND_BLD.XLS?5A15946B" TargetMode="External"/><Relationship Id="rId1" Type="http://schemas.openxmlformats.org/officeDocument/2006/relationships/externalLinkPath" Target="file:///5A15946B/LAND_BLD.XLS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/18B53C72/LAND_BLD.XLS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aum2561/&#3648;&#3588;&#3626;&#3626;&#3636;&#3609;&#3648;&#3594;&#3639;&#3656;&#3629;/&#3648;&#3588;&#3626;_Local%20Economy/&#3616;&#3623;&#3636;&#3605;&#3634;/Eang/&#3591;&#3634;&#3609;&#3651;&#3627;&#3617;&#3656;/VD8/ACL026-4-51/REPORT/VD5/&#3591;&#3634;&#3609;&#3611;&#3637;2548/BAY027-48/Report/KOMKRIT/Komkrit1/&#3650;&#3588;&#3619;&#3591;&#3585;&#3634;&#3619;/LAND_BLD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Panitta/Local%20Settings/Temporary%20Internet%20Files/OLK9/DOCUME~1/narit/LOCALS~1/Temp/IncrediMail/VD5/&#3591;&#3634;&#3609;&#3611;&#3637;2548/BAY027-48/Report/KOMKRIT/Komkrit1/&#3650;&#3588;&#3619;&#3591;&#3585;&#3634;&#3619;/LAND_BLD.XLS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/SCIB325-52/Report/KTB011-51(&#3605;&#3591;.08)/Report/Report/KTB011-51(&#3605;&#3591;.04)/Report/2551/VD2/REVIEW/REVIEW-1/KB/KB093-51-RE1-51/REPORT/VD5/&#3591;&#3634;&#3609;&#3611;&#3637;2548/BAY027-48/Report/KOMKRIT/Komkrit1/&#3650;&#3588;&#3619;&#3591;&#3585;&#3634;&#3619;/LAND_BLD.XLS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4/customer-report/VD5/&#3591;&#3634;&#3609;&#3611;&#3637;%202549/BT/BT138-2-49/Report/LAND_BLD.XLS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/LAND_BLD.XLS" TargetMode="External"/></Relationships>
</file>

<file path=xl/externalLinks/_rels/externalLink2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wl20400/AppData/Roaming/Microsoft/Excel/Users/sme.SMEBANKNB-161/AppData/Local/Microsoft/Windows/INetCache/IE/N7FD0O5K/&#3616;&#3623;&#3636;&#3605;&#3634;/LAND_BLD.XLS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weken/Local%20Settings/Temp/LAND_BLD.XLS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/Tunya_ch/&#3619;&#3634;&#3618;&#3591;&#3634;&#3618;&#3585;&#3634;&#3619;&#3611;&#3619;&#3632;&#3594;&#3640;&#3617;&#3619;&#3633;&#3610;&#3619;&#3634;&#3588;&#3634;&#3627;&#3621;&#3633;&#3585;&#3611;&#3619;&#3632;&#3585;&#3633;&#3609;&#3607;&#3633;&#3657;&#3591;&#3627;&#3617;&#3604;/LAND_BLD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aum2561/&#3648;&#3588;&#3626;&#3626;&#3636;&#3609;&#3648;&#3594;&#3639;&#3656;&#3629;/&#3648;&#3588;&#3626;_Local%20Economy/&#3616;&#3623;&#3636;&#3605;&#3634;/Documents%20and%20Settings/Panitta/Local%20Settings/Temporary%20Internet%20Files/OLK9/2550/VD5/NEW/KB/KB406-50/REPORT/LAND_BLD.XLS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/Keeratiya/l/LAND_BLD.XLS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aum2561/&#3648;&#3588;&#3626;&#3626;&#3636;&#3609;&#3648;&#3594;&#3639;&#3656;&#3629;/&#3648;&#3588;&#3626;_Local%20Economy/&#3616;&#3623;&#3636;&#3605;&#3634;/Users/jumphol/AppData/Local/Microsoft/Windows/Temporary%20Internet%20Files/Low/Content.IE5/200G8MZG/LAND_BLD.XLS" TargetMode="External"/></Relationships>
</file>

<file path=xl/externalLinks/_rels/externalLink2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Panitta/Local%20Settings/Temporary%20Internet%20Files/OLK9/2550/VD5/NEW/KB/KB406-50/REPORT/LAND_BLD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openxmlformats.org/officeDocument/2006/relationships/externalLinkPath" Target="/Keeratiya/l/Documents%20and%20Settings/Panitta/Local%20Settings/Temporary%20Internet%20Files/OLK9/LAND_BLD.XLS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aum2561/&#3648;&#3588;&#3626;&#3626;&#3636;&#3609;&#3648;&#3594;&#3639;&#3656;&#3629;/&#3648;&#3588;&#3626;_Local%20Economy/&#3616;&#3623;&#3636;&#3605;&#3634;/Users/jumphol/AppData/Local/Microsoft/Windows/Temporary%20Internet%20Files/Low/Content.IE5/200G8MZG/2552/VD8/NEW/SCBT/SCBT241-52/REPORT/UOB239-49-RE1-52/REPORT/LAND_BLD.XLS" TargetMode="External"/></Relationships>
</file>

<file path=xl/externalLinks/_rels/externalLink2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aum2561/&#3648;&#3588;&#3626;&#3626;&#3636;&#3609;&#3648;&#3594;&#3639;&#3656;&#3629;/&#3648;&#3588;&#3626;_Local%20Economy/&#3616;&#3623;&#3636;&#3605;&#3634;/Documents%20and%20Settings/Administrator/Local%20Settings/Temporary%20Internet%20Files/Content.IE5/ADCZU1Y1/LAND_BLD.XLS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/Aun/Sever/SCIB706-52/Report/Users/BenQ/Desktop/&#3617;&#3633;&#3656;&#3623;/Documents%20and%20Settings/prospecv501/Desktop/LAND_BLD.XLS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4/customer-report/VD5/&#3591;&#3634;&#3609;&#3611;&#3637;2548/SCNB024-48/Report/LAND_BLD.XLS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/Somtob/D/Documents%20and%20Settings/Administrator/Local%20Settings/Temporary%20Internet%20Files/Content.IE5/ADCZU1Y1/LAND_BLD.XLS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4/customer-report/2551/VD8/NEW/BAY/BAY007-51/REPORT/VD5/&#3591;&#3634;&#3609;&#3611;&#3637;%202549/BT/BT138-2-49/Report/LAND_BLD.XLS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openxmlformats.org/officeDocument/2006/relationships/externalLinkPath" Target="/Keeratiya/l/&#3591;&#3634;&#3609;&#3611;&#3619;&#3632;&#3648;&#3617;&#3636;&#3609;&#3627;&#3621;&#3633;&#3585;&#3611;&#3619;&#3632;&#3585;&#3633;&#3609;/&#3619;&#3634;&#3618;&#3591;&#3634;&#3609;&#3611;&#3619;&#3632;&#3594;&#3640;&#3617;&#3588;&#3603;&#3632;&#3585;&#3619;&#3619;&#3617;&#3585;&#3634;&#3619;_51/&#3648;&#3604;&#3639;&#3629;&#3609;%20&#3605;.&#3588;.%2051%20(&#3588;&#3619;&#3633;&#3657;&#3591;&#3607;&#3637;&#3656;%2041%20-%2045)/2551/VD2/NEW/SME/SME017-51/Report/VD5/&#3591;&#3634;&#3609;&#3611;&#3637;2548/SCNB024-48/Report/LAND_BLD.XLS" TargetMode="External"/></Relationships>
</file>

<file path=xl/externalLinks/_rels/externalLink3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/SCIB325-52/Report/KTB011-51(&#3605;&#3591;.08)/Report/Report/KTB011-51(&#3605;&#3591;.04)/Report/KTB011-51(&#3605;&#3591;.03)/REPORT/KTB011-51(&#3605;&#3591;.02)/REPORT/Report/8.&#3626;.&#3588;/&#3619;&#3641;&#3611;&#3618;&#3656;&#3629;%20&#3650;&#3588;&#3619;&#3591;%20&#3617;.%20&#3626;&#3640;&#3586;&#3651;&#3592;/VD5/&#3591;&#3634;&#3609;&#3611;&#3637;%202549/BT/BT138-2-49/Report/LAND_BLD.XLS" TargetMode="External"/></Relationships>
</file>

<file path=xl/externalLinks/_rels/externalLink3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aum2561/&#3648;&#3588;&#3626;&#3626;&#3636;&#3609;&#3648;&#3594;&#3639;&#3656;&#3629;/&#3648;&#3588;&#3626;_Local%20Economy/&#3616;&#3623;&#3636;&#3605;&#3634;/Documents%20and%20Settings/Panitta/Local%20Settings/Temporary%20Internet%20Files/OLK9/DOCUME~1/narit/LOCALS~1/Temp/IncrediMail/LAND_BLD.XLS" TargetMode="External"/></Relationships>
</file>

<file path=xl/externalLinks/_rels/externalLink3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wl20400/AppData/Roaming/Microsoft/Excel/Users/sme.SMEBANKNB-161/AppData/Local/Microsoft/Windows/INetCache/IE/N7FD0O5K/&#3616;&#3623;&#3636;&#3605;&#3634;/Eang/&#3591;&#3634;&#3609;&#3651;&#3627;&#3617;&#3656;/VD8/ACL026-4-51/REPORT/LAND_BLD.XLS" TargetMode="External"/></Relationships>
</file>

<file path=xl/externalLinks/_rels/externalLink3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Panitta/Local%20Settings/Temporary%20Internet%20Files/OLK9/DOCUME~1/narit/LOCALS~1/Temp/IncrediMail/LAND_BLD.XLS" TargetMode="External"/></Relationships>
</file>

<file path=xl/externalLinks/_rels/externalLink3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/SCIB325-52/Report/KTB011-51(&#3605;&#3591;.08)/Report/Report/KTB011-51(&#3605;&#3591;.04)/Report/2551/VD2/REVIEW/REVIEW-1/KB/KB093-51-RE1-51/REPORT/LAND_BLD.XLS" TargetMode="External"/></Relationships>
</file>

<file path=xl/externalLinks/_rels/externalLink3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aum2561/&#3648;&#3588;&#3626;&#3626;&#3636;&#3609;&#3648;&#3594;&#3639;&#3656;&#3629;/&#3648;&#3588;&#3626;_Local%20Economy/&#3616;&#3623;&#3636;&#3605;&#3634;/Users/ha47489/AppData/Local/Microsoft/Windows/Temporary%20Internet%20Files/Content.IE5/ZEAP2TG2/Module&#3629;&#3639;&#3656;&#3609;/&#3609;&#3636;&#3607;&#3633;&#3624;&#3609;&#3660;.xls" TargetMode="External"/></Relationships>
</file>

<file path=xl/externalLinks/_rels/externalLink30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611;&#3621;&#3633;&#3604;&#3610;&#3619;&#3619;&#3648;&#3592;&#3636;&#3604;%20&#3626;&#3634;&#3619;&#3636;&#3614;&#3633;&#3602;&#3609;&#3660;/&#3591;&#3610;&#3610;&#3619;&#3619;&#3648;&#3592;&#3636;&#3604;.XLS" TargetMode="External"/></Relationships>
</file>

<file path=xl/externalLinks/_rels/externalLink3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Case_&#3626;&#3636;&#3609;&#3648;&#3594;&#3639;&#3656;&#3629;/&#3626;&#3617;&#3648;&#3592;&#3605;&#3619;&#3660;%20&#3604;&#3657;&#3623;&#3591;&#3612;&#3638;&#3657;&#3591;/CA.xls" TargetMode="External"/></Relationships>
</file>

<file path=xl/externalLinks/_rels/externalLink310.xml.rels><?xml version="1.0" encoding="UTF-8" standalone="yes"?>
<Relationships xmlns="http://schemas.openxmlformats.org/package/2006/relationships"><Relationship Id="rId1" Type="http://schemas.openxmlformats.org/officeDocument/2006/relationships/externalLinkPath" Target="/Khonkaen_03/pon/&#3594;&#3623;&#3609;&#3614;&#3636;&#3624;/&#3609;&#3636;&#3611;&#3611;&#3629;&#3609;/SSID/&#3610;&#3592;&#3585;.&#3586;&#3629;&#3609;&#3649;&#3585;&#3656;&#3609;&#3614;&#3621;&#3634;&#3626;&#3605;&#3636;&#3585;/&#3629;&#3640;&#3610;&#3621;&#3592;&#3633;&#3585;&#3619;&#3614;&#3591;&#3625;&#3660;/job/oil/saim-dankuntod/job/oil/chutikarn%20Jun/Documents%20and%20Settings/Veerachart/My%20Documents/&#3588;&#3636;&#3591;&#3626;&#3605;&#3634;&#3619;&#3660;&#3648;&#3615;&#3629;&#3619;&#3660;&#3609;&#3636;&#3648;&#3592;&#3629;&#3619;&#3660;/&#3591;&#3610;&#3585;&#3634;&#3619;&#3648;&#3591;&#3636;&#3609;&#3588;&#3636;&#3591;&#3626;&#3605;&#3634;&#3619;&#3660;.xls" TargetMode="External"/></Relationships>
</file>

<file path=xl/externalLinks/_rels/externalLink3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backup%20apinan/&#3624;&#3624;&#3636;&#3614;&#3591;&#3625;&#3660;-&#3614;&#3594;&#3619;&#3623;&#3619;&#3619;&#3603;%20&#3592;&#3633;&#3609;&#3607;&#3619;&#3626;&#3634;&#3586;&#3634;/Documents%20and%20Settings/sake/My%20Documents/&#3623;&#3636;&#3648;&#3588;&#3619;&#3634;&#3632;&#3627;&#3660;&#3626;&#3636;&#3609;&#3648;&#3594;&#3639;&#3656;&#3629;/&#3619;.&#3619;.&#3626;&#3618;&#3634;&#3617;/&#3650;&#3619;&#3591;&#3648;&#3619;&#3637;&#3618;&#3609;8.xls" TargetMode="External"/></Relationships>
</file>

<file path=xl/externalLinks/_rels/externalLink312.xml.rels><?xml version="1.0" encoding="UTF-8" standalone="yes"?>
<Relationships xmlns="http://schemas.openxmlformats.org/package/2006/relationships"><Relationship Id="rId1" Type="http://schemas.openxmlformats.org/officeDocument/2006/relationships/externalLinkPath" Target="/Bunjong/nong/iam/case%20%20loan/&#3623;&#3637;.&#3648;&#3588;/&#3591;&#3610;&#3585;&#3634;&#3619;&#3648;&#3591;&#3636;&#3609;%20&#3623;&#3637;&#3648;&#3588;%20%20&#3605;&#3634;&#3619;&#3634;&#3591;&#3585;&#3634;&#3619;&#3592;&#3656;&#3634;&#3618;&#3648;&#3591;&#3636;&#3609;&#3585;&#3641;&#3657;.xls" TargetMode="External"/></Relationships>
</file>

<file path=xl/externalLinks/_rels/externalLink3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ARUNRAT%20PREEDAMEESUK/1-RO/3-&#3626;&#3636;&#3609;&#3648;&#3594;&#3639;&#3656;&#3629;Local%20Economy%20Loan/5-&#3609;&#3634;&#3618;&#3648;&#3594;&#3634;&#3623;&#3650;&#3619;&#3592;&#3609;&#3660;%20&#3626;&#3617;&#3626;&#3585;&#3640;&#3621;/&#3611;&#3621;&#3633;&#3604;&#3610;&#3619;&#3619;&#3648;&#3592;&#3636;&#3604;%20&#3626;&#3634;&#3619;&#3636;&#3614;&#3633;&#3602;&#3609;&#3660;/&#3591;&#3610;&#3610;&#3619;&#3619;&#3648;&#3592;&#3636;&#3604;.XLS" TargetMode="External"/></Relationships>
</file>

<file path=xl/externalLinks/_rels/externalLink3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js48280/AppData/Local/Microsoft/Windows/INetCache/IE/6L322KIS/ARUNRAT%20PREEDAMEESUK/1-RO/3-&#3626;&#3636;&#3609;&#3648;&#3594;&#3639;&#3656;&#3629;Local%20Economy%20Loan/5-&#3609;&#3634;&#3618;&#3648;&#3594;&#3634;&#3623;&#3650;&#3619;&#3592;&#3609;&#3660;%20&#3626;&#3617;&#3626;&#3585;&#3640;&#3621;/&#3611;&#3621;&#3633;&#3604;&#3610;&#3619;&#3619;&#3648;&#3592;&#3636;&#3604;%20&#3626;&#3634;&#3619;&#3636;&#3614;&#3633;&#3602;&#3609;&#3660;/&#3591;&#3610;&#3610;&#3619;&#3619;&#3648;&#3592;&#3636;&#3604;.XLS" TargetMode="External"/></Relationships>
</file>

<file path=xl/externalLinks/_rels/externalLink3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610;&#3619;&#3636;&#3625;&#3633;&#3607;%20&#3624;&#3619;&#3637;&#3648;&#3605;&#3655;&#3591;&#3585;&#3621;&#3585;&#3634;&#3619;%20&#3592;&#3635;&#3585;&#3633;&#3604;/File%20&#3591;&#3634;&#3609;/&#3626;&#3617;&#3588;&#3636;&#3604;%20&#3624;&#3619;&#3637;&#3588;&#3635;%20(&#3614;&#3632;&#3648;&#3618;&#3634;)/&#3594;&#3640;&#3604;&#3648;&#3626;&#3609;&#3629;&#3610;&#3629;&#3619;&#3660;&#3604;&#3611;&#3637;%2054/&#3649;&#3585;&#3657;&#3652;&#3586;&#3585;&#3621;&#3633;&#3656;&#3609;&#3585;&#3619;&#3629;&#3591;/Documents%20and%20Settings/anawat/My%20Documents/CA%20&#3586;&#3629;&#3629;&#3609;&#3640;&#3617;&#3633;&#3605;&#3636;&#3626;&#3636;&#3609;&#3648;&#3594;&#3639;&#3656;&#3629;/&#3626;&#3640;&#3619;&#3634;&#3625;&#3598;&#3619;&#3660;&#3608;&#3634;&#3609;&#3637;/&#3624;&#3640;&#3610;&#3591;&#3585;&#3594;/&#3624;&#3640;&#3610;&#3591;&#3585;&#3594;.XLS" TargetMode="External"/></Relationships>
</file>

<file path=xl/externalLinks/_rels/externalLink316.xml.rels><?xml version="1.0" encoding="UTF-8" standalone="yes"?>
<Relationships xmlns="http://schemas.openxmlformats.org/package/2006/relationships"><Relationship Id="rId1" Type="http://schemas.openxmlformats.org/officeDocument/2006/relationships/externalLinkPath" Target="/464638A7/CA&#3607;&#3656;&#3629;&#3591;&#3648;&#3607;&#3637;&#3656;&#3618;&#3623;%20&#3626;&#3634;&#3618;&#3608;&#3634;&#3619;8-9-52.xls" TargetMode="External"/></Relationships>
</file>

<file path=xl/externalLinks/_rels/externalLink317.xml.rels><?xml version="1.0" encoding="UTF-8" standalone="yes"?>
<Relationships xmlns="http://schemas.openxmlformats.org/package/2006/relationships"><Relationship Id="rId1" Type="http://schemas.openxmlformats.org/officeDocument/2006/relationships/externalLinkPath" Target="/M42121/nok(c)/0-NOK/LT/ADISORN/TCP/TCP_1.XLW" TargetMode="External"/></Relationships>
</file>

<file path=xl/externalLinks/_rels/externalLink3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File%20&#3591;&#3634;&#3609;/&#3626;&#3617;&#3588;&#3636;&#3604;%20&#3624;&#3619;&#3637;&#3588;&#3635;%20(&#3614;&#3632;&#3648;&#3618;&#3634;)/&#3594;&#3640;&#3604;&#3648;&#3626;&#3609;&#3629;&#3610;&#3629;&#3619;&#3660;&#3604;&#3611;&#3637;%2054/&#3649;&#3585;&#3657;&#3652;&#3586;&#3585;&#3621;&#3633;&#3656;&#3609;&#3585;&#3619;&#3629;&#3591;/Documents%20and%20Settings/anawat/My%20Documents/CA%20&#3586;&#3629;&#3629;&#3609;&#3640;&#3617;&#3633;&#3605;&#3636;&#3626;&#3636;&#3609;&#3648;&#3594;&#3639;&#3656;&#3629;/&#3626;&#3640;&#3619;&#3634;&#3625;&#3598;&#3619;&#3660;&#3608;&#3634;&#3609;&#3637;/&#3624;&#3640;&#3610;&#3591;&#3585;&#3594;/&#3624;&#3640;&#3610;&#3591;&#3585;&#3594;.XLS" TargetMode="External"/></Relationships>
</file>

<file path=xl/externalLinks/_rels/externalLink3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File%20&#3591;&#3634;&#3609;/&#3626;&#3617;&#3588;&#3636;&#3604;%20&#3624;&#3619;&#3637;&#3588;&#3635;%20(&#3614;&#3632;&#3648;&#3618;&#3634;)/&#3594;&#3640;&#3604;&#3648;&#3626;&#3609;&#3629;&#3610;&#3629;&#3619;&#3660;&#3604;&#3611;&#3637;%2054/&#3649;&#3585;&#3657;&#3652;&#3586;&#3585;&#3621;&#3633;&#3656;&#3609;&#3585;&#3619;&#3629;&#3591;/CFBase&#3649;&#3585;&#3657;&#3652;&#3586;.xls" TargetMode="External"/></Relationships>
</file>

<file path=xl/externalLinks/_rels/externalLink3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610;&#3619;&#3636;&#3625;&#3633;&#3607;%20&#3624;&#3619;&#3637;&#3648;&#3605;&#3655;&#3591;&#3585;&#3621;&#3585;&#3634;&#3619;%20&#3592;&#3635;&#3585;&#3633;&#3604;/&#3611;&#3619;&#3634;&#3591;&#3588;&#3660;&#3607;&#3629;&#3591;/job/oil/saim-dankuntod/job/oil/chutikarn%20Jun/Documents%20and%20Settings/Veerachart/My%20Documents/&#3588;&#3636;&#3591;&#3626;&#3605;&#3634;&#3619;&#3660;&#3648;&#3615;&#3629;&#3619;&#3660;&#3609;&#3636;&#3648;&#3592;&#3629;&#3619;&#3660;/&#3591;&#3610;&#3585;&#3634;&#3619;&#3648;&#3591;&#3636;&#3609;&#3588;&#3636;&#3591;&#3626;&#3605;&#3634;&#3619;&#3660;.xls" TargetMode="External"/></Relationships>
</file>

<file path=xl/externalLinks/_rels/externalLink3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78.&#3610;&#3592;&#3585;.&#3626;&#3636;&#3619;&#3636;&#3623;&#3633;&#3602;&#3609;&#3634;&#3608;&#3633;&#3597;&#3585;&#3636;&#3592;/&#3616;&#3634;&#3603;&#3640;&#3614;&#3621;/&#3611;&#3619;&#3632;&#3617;&#3634;&#3603;&#3616;&#3634;&#3609;&#3640;&#3614;&#3621;.xls" TargetMode="External"/></Relationships>
</file>

<file path=xl/externalLinks/_rels/externalLink322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Documents%20and%20Settings/sunetra/Local%20Settings/Temporary%20Internet%20Files/OLK33/backup%20apinan/&#3624;&#3624;&#3636;&#3614;&#3591;&#3625;&#3660;-&#3614;&#3594;&#3619;&#3623;&#3619;&#3619;&#3603;%20&#3592;&#3633;&#3609;&#3607;&#3619;&#3626;&#3634;&#3586;&#3634;/Documents%20and%20Settings/sake/My%20Documents/&#3623;&#3636;&#3648;&#3588;&#3619;&#3634;&#3632;&#3627;&#3660;&#3626;&#3636;&#3609;&#3648;&#3594;&#3639;&#3656;&#3629;/&#3619;.&#3619;.&#3626;&#3618;&#3634;&#3617;/&#3650;&#3619;&#3591;&#3648;&#3619;&#3637;&#3618;&#3609;8.xls?C0B6D15A" TargetMode="External"/><Relationship Id="rId1" Type="http://schemas.openxmlformats.org/officeDocument/2006/relationships/externalLinkPath" Target="file:///C0B6D15A/&#3650;&#3619;&#3591;&#3648;&#3619;&#3637;&#3618;&#3609;8.xls" TargetMode="External"/></Relationships>
</file>

<file path=xl/externalLinks/_rels/externalLink3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92;&#3633;&#3604;&#3607;&#3635;&#3626;&#3636;&#3609;&#3648;&#3594;&#3639;&#3656;&#3629;%20&#3611;&#3637;%20%202552/&#3624;&#3619;&#3637;&#3623;&#3636;&#3594;&#3633;&#3618;/backup%20apinan/&#3624;&#3624;&#3636;&#3614;&#3591;&#3625;&#3660;-&#3614;&#3594;&#3619;&#3623;&#3619;&#3619;&#3603;%20&#3592;&#3633;&#3609;&#3607;&#3619;&#3626;&#3634;&#3586;&#3634;/Documents%20and%20Settings/sake/My%20Documents/&#3623;&#3636;&#3648;&#3588;&#3619;&#3634;&#3632;&#3627;&#3660;&#3626;&#3636;&#3609;&#3648;&#3594;&#3639;&#3656;&#3629;/&#3619;.&#3619;.&#3626;&#3618;&#3634;&#3617;/&#3650;&#3619;&#3591;&#3648;&#3619;&#3637;&#3618;&#3609;8.xls" TargetMode="External"/></Relationships>
</file>

<file path=xl/externalLinks/_rels/externalLink3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3627;&#3592;&#3585;.&#3623;&#3634;&#3619;&#3636;&#3609;&#3623;&#3633;&#3626;&#3604;&#3640;&#3585;&#3656;&#3629;&#3626;&#3619;&#3657;&#3634;&#3591;/&#3627;&#3592;&#3585;.&#3594;&#3609;&#3632;&#3648;&#3621;&#3636;&#3624;&#3650;&#3629;&#3594;&#3634;/&#3609;&#3634;&#3591;&#3626;&#3591;&#3623;&#3609;%20%20&#3629;&#3633;&#3585;&#3650;&#3586;/My%20Documents/loan/&#3607;&#3637;&#3614;&#3637;&#3629;&#3629;&#3650;&#3605;&#3657;&#3648;&#3607;&#3619;&#3604;/&#3648;&#3629;&#3585;&#3626;&#3634;&#3619;&#3649;&#3609;&#3610;(&#3607;&#3637;&#3614;&#3637;&#3629;&#3629;&#3650;&#3605;&#3657;).xls" TargetMode="External"/></Relationships>
</file>

<file path=xl/externalLinks/_rels/externalLink3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sers/bs48104/AppData/Local/Microsoft/Windows/INetCache/IE/VEQOF8N0/Benz/&#3652;&#3615;&#3621;&#3660;&#3591;&#3634;&#3609;&#3585;&#3635;&#3621;&#3633;&#3591;&#3607;&#3635;/&#3609;&#3634;&#3618;&#3626;&#3617;&#3648;&#3585;&#3637;&#3618;&#3619;&#3605;&#3636;%20&#3617;&#3634;&#3621;&#3634;&#3614;&#3591;&#3625;&#3660;/&#3626;&#3636;&#3609;&#3648;&#3594;&#3639;&#3656;&#3629;/&#3626;&#3636;&#3609;&#3648;&#3594;&#3639;&#3656;&#3629;/&#3626;&#3636;&#3609;&#3648;&#3594;&#3639;&#3656;&#3629;&#3619;&#3634;&#3618;&#3618;&#3656;&#3629;&#3618;/New%20folder/ca/&#3591;&#3610;&#3585;&#3634;&#3619;&#3648;&#3591;&#3636;&#3609;&#3626;&#3585;&#3621;&#3609;&#3588;&#3619;&#3652;&#3607;&#3618;&#3629;&#3637;&#3626;&#3634;&#3609;.xlsx" TargetMode="External"/></Relationships>
</file>

<file path=xl/externalLinks/_rels/externalLink3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Documents%20and%20Settings/weerapong/My%20Documents/UM'S%20Work%20On%20Hand/&#3648;&#3592;&#3619;&#3636;&#3597;%20&#3627;&#3591;&#3657;&#3634;&#3613;&#3634;/&#3623;&#3636;&#3648;&#3588;&#3619;&#3634;&#3632;&#3627;&#3660;&#3609;&#3634;&#3618;&#3648;&#3592;&#3619;&#3636;&#3597;%2017.02.48%20&#3648;&#3586;&#3657;&#3634;&#3610;&#3629;&#3619;&#3660;&#3604;.xls" TargetMode="External"/></Relationships>
</file>

<file path=xl/externalLinks/_rels/externalLink3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y%20Documents/loan/&#3607;&#3637;&#3614;&#3637;&#3629;&#3629;&#3650;&#3605;&#3657;&#3648;&#3607;&#3619;&#3604;/&#3648;&#3629;&#3585;&#3626;&#3634;&#3619;&#3649;&#3609;&#3610;(&#3607;&#3637;&#3614;&#3637;&#3629;&#3629;&#3650;&#3605;&#3657;).xls" TargetMode="External"/></Relationships>
</file>

<file path=xl/externalLinks/_rels/externalLink3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Documents%20and%20Settings/somchit/Local%20Settings/Temporary%20Internet%20Files/OLKBA/ton/Pre-screening/&#3650;&#3619;&#3591;&#3612;&#3621;&#3636;&#3605;&#3609;&#3657;&#3635;&#3649;&#3586;&#3655;&#3591;&#3627;&#3621;&#3629;&#3604;/Documents%20and%20Settings/user3.USER4/Desktop/&#3610;&#3629;&#3618;/&#3608;&#3609;&#3634;&#3585;&#3619;%20&#3648;&#3627;&#3621;&#3639;&#3629;&#3591;.xls" TargetMode="External"/></Relationships>
</file>

<file path=xl/externalLinks/_rels/externalLink329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&#3585;&#3629;&#3591;&#3607;&#3640;&#3609;&#3619;&#3633;&#3591;&#3626;&#3636;&#3605;/&#3610;&#3592;&#3585;%20&#3588;&#3623;&#3629;&#3621;&#3636;&#3605;&#3637;&#3657;%20&#3614;&#3621;&#3633;&#3626;/Documents%20and%20Settings/somchit/Local%20Settings/Temporary%20Internet%20Files/OLKBA/ton/Pre-screening/&#3650;&#3619;&#3591;&#3612;&#3621;&#3636;&#3605;&#3609;&#3657;&#3635;&#3649;&#3586;&#3655;&#3591;&#3627;&#3621;&#3629;&#3604;/Documents%20and%20Settings/user3.USER4/Desktop/&#3610;&#3629;&#3618;/&#3608;&#3609;&#3634;&#3585;&#3619;%20&#3648;&#3627;&#3621;&#3639;&#3629;&#3591;.xls?D8E0E2C3" TargetMode="External"/><Relationship Id="rId1" Type="http://schemas.openxmlformats.org/officeDocument/2006/relationships/externalLinkPath" Target="file:///D8E0E2C3/&#3608;&#3609;&#3634;&#3585;&#3619;%20&#3648;&#3627;&#3621;&#3639;&#3629;&#3591;.xls" TargetMode="External"/></Relationships>
</file>

<file path=xl/externalLinks/_rels/externalLink3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ca/&#3591;&#3610;&#3585;&#3634;&#3619;&#3648;&#3591;&#3636;&#3609;&#3626;&#3585;&#3621;&#3609;&#3588;&#3619;&#3652;&#3607;&#3618;&#3629;&#3637;&#3626;&#3634;&#3609;.xlsx" TargetMode="External"/></Relationships>
</file>

<file path=xl/externalLinks/_rels/externalLink3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3621;&#3634;&#3616;&#3609;&#3636;&#3617;&#3636;&#3605;&#3619;/ca/&#3591;&#3610;&#3585;&#3634;&#3619;&#3648;&#3591;&#3636;&#3609;&#3626;&#3585;&#3621;&#3609;&#3588;&#3619;&#3652;&#3607;&#3618;&#3629;&#3637;&#3626;&#3634;&#3609;.xlsx" TargetMode="External"/></Relationships>
</file>

<file path=xl/externalLinks/_rels/externalLink3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smebank/&#3585;&#3629;&#3591;&#3607;&#3640;&#3609;&#3619;&#3633;&#3591;&#3626;&#3636;&#3605;/&#3610;&#3592;&#3585;%20&#3588;&#3623;&#3629;&#3621;&#3636;&#3605;&#3637;&#3657;%20&#3614;&#3621;&#3633;&#3626;/Case_&#3626;&#3636;&#3609;&#3648;&#3594;&#3639;&#3656;&#3629;/&#3626;&#3617;&#3648;&#3592;&#3605;&#3619;&#3660;%20&#3604;&#3657;&#3623;&#3591;&#3612;&#3638;&#3657;&#3591;/CA.xls" TargetMode="External"/></Relationships>
</file>

<file path=xl/externalLinks/_rels/externalLink3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js48280/AppData/Local/Microsoft/Windows/INetCache/IE/6L322KIS/&#3585;&#3629;&#3591;&#3607;&#3640;&#3609;&#3619;&#3633;&#3591;&#3626;&#3636;&#3605;/&#3610;&#3592;&#3585;%20&#3588;&#3623;&#3629;&#3621;&#3636;&#3605;&#3637;&#3657;%20&#3614;&#3621;&#3633;&#3626;/Case_&#3626;&#3636;&#3609;&#3648;&#3594;&#3639;&#3656;&#3629;/&#3626;&#3617;&#3648;&#3592;&#3605;&#3619;&#3660;%20&#3604;&#3657;&#3623;&#3591;&#3612;&#3638;&#3657;&#3591;/CA.xls" TargetMode="External"/></Relationships>
</file>

<file path=xl/externalLinks/_rels/externalLink334.xml.rels><?xml version="1.0" encoding="UTF-8" standalone="yes"?>
<Relationships xmlns="http://schemas.openxmlformats.org/package/2006/relationships"><Relationship Id="rId1" Type="http://schemas.openxmlformats.org/officeDocument/2006/relationships/externalLinkPath" Target="/Hy44-092/&#3594;&#3634;&#3618;&#3650;&#3619;&#3592;&#3609;&#3660;/Chairoj%20(A)/Collateral/RM%202%20(Busarin)/CHAI/TECHNIC.XLS" TargetMode="External"/></Relationships>
</file>

<file path=xl/externalLinks/_rels/externalLink3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3627;&#3592;&#3585;.&#3623;&#3636;&#3652;&#3621;&#3614;&#3619;&#3624;&#3619;&#3637;&#3648;&#3617;&#3639;&#3629;&#3591;&#3651;&#3627;&#3617;&#3656;/&#3609;&#3634;&#3618;&#3626;&#3640;&#3619;&#3648;&#3604;&#3594;&#3649;&#3621;&#3632;&#3609;&#3634;&#3591;&#3629;&#3609;&#3591;&#3588;&#3660;%20%20&#3612;&#3656;&#3629;&#3591;&#3649;&#3612;&#3657;&#3623;/&#3609;&#3634;&#3618;&#3626;&#3640;&#3619;&#3648;&#3604;&#3594;&#3649;&#3621;&#3632;&#3609;&#3634;&#3591;&#3629;&#3609;&#3591;&#3588;&#3660;%20%20&#3612;&#3656;&#3629;&#3591;&#3649;&#3612;&#3657;&#3623;/&#3609;&#3634;&#3618;&#3603;&#3633;&#3600;&#3623;&#3633;&#3594;&#3619;&#3660;%20%20&#3594;&#3633;&#3618;&#3617;&#3591;&#3588;&#3621;&#3624;&#3633;&#3585;&#3604;&#3636;&#3660;/&#3627;&#3592;&#3585;.&#3594;&#3609;&#3632;&#3648;&#3621;&#3636;&#3624;&#3650;&#3629;&#3594;&#3634;/&#3609;&#3634;&#3591;&#3626;&#3591;&#3623;&#3609;%20%20&#3629;&#3633;&#3585;&#3650;&#3586;/My%20Documents/loan/&#3607;&#3637;&#3614;&#3637;&#3629;&#3629;&#3650;&#3605;&#3657;&#3648;&#3607;&#3619;&#3604;/&#3648;&#3629;&#3585;&#3626;&#3634;&#3619;&#3649;&#3609;&#3610;(&#3607;&#3637;&#3614;&#3637;&#3629;&#3629;&#3650;&#3605;&#3657;).xls" TargetMode="External"/></Relationships>
</file>

<file path=xl/externalLinks/_rels/externalLink336.xml.rels><?xml version="1.0" encoding="UTF-8" standalone="yes"?>
<Relationships xmlns="http://schemas.openxmlformats.org/package/2006/relationships"><Relationship Id="rId1" Type="http://schemas.openxmlformats.org/officeDocument/2006/relationships/externalLinkPath" Target="/Jompoag/c/WINDOWS/Desktop/&#3627;&#3592;&#3585;.&#3623;&#3634;&#3619;&#3636;&#3609;&#3623;&#3633;&#3626;&#3604;&#3640;&#3585;&#3656;&#3629;&#3626;&#3619;&#3657;&#3634;&#3591;/&#3627;&#3592;&#3585;.&#3594;&#3609;&#3632;&#3648;&#3621;&#3636;&#3624;&#3650;&#3629;&#3594;&#3634;/&#3609;&#3634;&#3591;&#3626;&#3591;&#3623;&#3609;%20%20&#3629;&#3633;&#3585;&#3650;&#3586;/My%20Documents/loan/&#3607;&#3637;&#3614;&#3637;&#3629;&#3629;&#3650;&#3605;&#3657;&#3648;&#3607;&#3619;&#3604;/&#3648;&#3629;&#3585;&#3626;&#3634;&#3619;&#3649;&#3609;&#3610;(&#3607;&#3637;&#3614;&#3637;&#3629;&#3629;&#3650;&#3605;&#3657;).xls" TargetMode="External"/></Relationships>
</file>

<file path=xl/externalLinks/_rels/externalLink337.xml.rels><?xml version="1.0" encoding="UTF-8" standalone="yes"?>
<Relationships xmlns="http://schemas.openxmlformats.org/package/2006/relationships"><Relationship Id="rId2" Type="http://schemas.microsoft.com/office/2019/04/relationships/externalLinkLongPath" Target="file:///E:/&#3609;&#3634;&#3618;&#3609;&#3636;&#3621;/&#3650;&#3619;&#3591;&#3585;&#3621;&#3638;&#3591;&#3612;&#3621;&#3607;&#3623;&#3637;&#3607;&#3619;&#3633;&#3614;&#3618;&#3660;/Documents%20and%20Settings/wichai.UFP/Local%20Settings/Temporary%20Internet%20Files/OLK172/Documents%20and%20Settings/user/Local%20Settings/Temporary%20Internet%20Files/Content.IE5/DXGAB2NY/PTL_Fz711_Phase2_Rev1#190906.xls?9E26C3B6" TargetMode="External"/><Relationship Id="rId1" Type="http://schemas.openxmlformats.org/officeDocument/2006/relationships/externalLinkPath" Target="file:///9E26C3B6/PTL_Fz711_Phase2_Rev1%23190906.xls" TargetMode="External"/></Relationships>
</file>

<file path=xl/externalLinks/_rels/externalLink338.xml.rels><?xml version="1.0" encoding="UTF-8" standalone="yes"?>
<Relationships xmlns="http://schemas.openxmlformats.org/package/2006/relationships"><Relationship Id="rId1" Type="http://schemas.openxmlformats.org/officeDocument/2006/relationships/externalLinkPath" Target="/0E45B76B/&#3608;&#3609;&#3634;&#3585;&#3619;%20&#3648;&#3627;&#3621;&#3639;&#3629;&#3591;.xls" TargetMode="External"/></Relationships>
</file>

<file path=xl/externalLinks/_rels/externalLink3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am10295/AppData/Local/Microsoft/Windows/Temporary%20Internet%20Files/Content.IE5/BMMU6IO3/&#3618;&#3640;&#3657;&#3618;/&#3605;&#3633;&#3623;&#3629;&#3618;&#3656;&#3634;&#3591;%20case/&#3624;&#3640;&#3616;&#3585;&#3636;&#3592;%20&#3588;&#3641;&#3619;&#3624;&#3636;&#3619;&#3636;&#3585;&#3640;&#3621;/CF&#3624;&#3640;&#3616;&#3585;&#3636;&#3592;.xls" TargetMode="External"/></Relationships>
</file>

<file path=xl/externalLinks/_rels/externalLink3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sn55035/AppData/Local/Microsoft/Windows/Temporary%20Internet%20Files/Content.IE5/827JU83K/windows/TEMP/Domino%20Web%20Access/My%20Documents/&#3591;&#3634;&#3609;&#3619;&#3632;&#3627;&#3623;&#3656;&#3634;&#3591;&#3607;&#3635;/BKK1/&#3626;&#3632;&#3614;&#3634;&#3609;&#3609;&#3609;&#3607;&#3610;&#3640;&#3619;&#3637;-&#3619;&#3640;&#3656;&#3591;&#3594;&#3633;&#3618;Risk.xls" TargetMode="External"/></Relationships>
</file>

<file path=xl/externalLinks/_rels/externalLink3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y%20Documents/OCT%202004/JOB/scoreing.xls" TargetMode="External"/></Relationships>
</file>

<file path=xl/externalLinks/_rels/externalLink3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wan-&#3621;&#3641;&#3585;&#3588;&#3657;&#3634;/54-3.&#3627;&#3592;&#3585;.&#3593;&#3633;&#3605;&#3619;&#3594;&#3633;&#3618;&#3614;&#3634;&#3603;&#3636;&#3594;&#3618;&#3660;(&#3585;&#3634;&#3628;&#3626;&#3636;&#3609;&#3608;&#3640;&#3660;)/2554/&#3629;&#3609;&#3640;&#3617;&#3633;&#3605;&#3636;54/BASE%20CASE/My%20Documents/&#3591;&#3634;&#3609;&#3619;&#3632;&#3627;&#3623;&#3656;&#3634;&#3591;&#3607;&#3635;/BKK1/&#3626;&#3632;&#3614;&#3634;&#3609;&#3609;&#3609;&#3607;&#3610;&#3640;&#3619;&#3637;-&#3619;&#3640;&#3656;&#3591;&#3594;&#3633;&#3618;Risk.xls" TargetMode="External"/></Relationships>
</file>

<file path=xl/externalLinks/_rels/externalLink3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Documents/clients/2558/R&amp;D%20Food%20Product/&#3619;&#3641;&#3611;R&amp;D.xlsx" TargetMode="External"/></Relationships>
</file>

<file path=xl/externalLinks/_rels/externalLink344.xml.rels><?xml version="1.0" encoding="UTF-8" standalone="yes"?>
<Relationships xmlns="http://schemas.openxmlformats.org/package/2006/relationships"><Relationship Id="rId1" Type="http://schemas.openxmlformats.org/officeDocument/2006/relationships/externalLinkPath" Target="/Aaaaa/&#3648;&#3629;&#3585;&#3626;&#3636;&#3609;/Documents%20and%20Settings/smebank.SMEBANK-XIJQW55/My%20Documents/&#3648;&#3629;&#3585;&#3626;&#3636;&#3609;/CA/CA%20&#3618;&#3629;&#3604;&#3594;&#3634;&#3618;%20%20&#3609;&#3634;&#3617;&#3623;&#3591;&#3624;&#3660;/CA%20&#3618;&#3629;&#3604;&#3594;&#3634;&#3618;%20%20&#3609;&#3634;&#3617;&#3623;&#3591;&#3624;&#3660;.xls" TargetMode="External"/></Relationships>
</file>

<file path=xl/externalLinks/_rels/externalLink3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3609;&#3634;&#3618;&#3609;&#3636;&#3621;/&#3650;&#3619;&#3591;&#3585;&#3621;&#3638;&#3591;&#3612;&#3621;&#3607;&#3623;&#3637;&#3607;&#3619;&#3633;&#3614;&#3618;&#3660;/windows/TEMP/Domino%20Web%20Access/My%20Documents/&#3649;&#3610;&#3610;&#3615;&#3629;&#3619;&#3660;&#3617;/&#3649;&#3610;&#3610;&#3615;&#3629;&#3619;&#3660;&#3617;&#3607;&#3637;&#3656;&#3651;&#3594;&#3657;/Ratthaphol/As%20of%20April%2029,%201998/SCCC/GULF/KBR.XLS" TargetMode="External"/></Relationships>
</file>

<file path=xl/externalLinks/_rels/externalLink3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knkmp/&#3586;&#3657;&#3629;&#3617;&#3641;&#3621;&#3611;&#3619;&#3632;&#3585;&#3629;&#3610;&#3585;&#3634;&#3619;&#3623;&#3636;&#3648;&#3588;&#3619;&#3634;&#3632;&#3627;&#3660;/New%20folder/&#3649;&#3610;&#3610;&#3615;&#3629;&#3619;&#3660;&#3617;&#3585;&#3634;&#3619;&#3648;&#3619;&#3637;&#3618;&#3585;&#3648;&#3585;&#3655;&#3610;&#3591;&#3623;&#3604;&#3591;&#3634;&#3609;.xlsx" TargetMode="External"/></Relationships>
</file>

<file path=xl/externalLinks/_rels/externalLink347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&#3610;&#3640;&#3619;&#3637;&#3619;&#3633;&#3617;&#3618;&#3660;/&#3621;&#3641;&#3585;&#3588;&#3657;&#3634;&#3619;&#3634;&#3618;%20&#3609;&#3634;&#3618;&#3609;&#3636;&#3619;&#3633;&#3605;&#3636;&#3624;&#3633;&#3618;%20&#3617;&#3603;&#3637;&#3585;&#3641;&#3621;%20&#3608;&#3640;&#3619;&#3585;&#3636;&#3592;%20&#3585;&#3619;&#3632;&#3606;&#3636;&#3609;&#3610;&#3604;/Documents%20and%20Settings/sunetra/Local%20Settings/Temporary%20Internet%20Files/OLK33/&#3606;&#3609;&#3629;&#3617;&#3614;&#3634;&#3603;&#3636;&#3594;&#3618;&#3660;/Documents%20and%20Settings/user3.USER4/Desktop/&#3610;&#3629;&#3618;/&#3608;&#3609;&#3634;&#3585;&#3619;%20&#3648;&#3627;&#3621;&#3639;&#3629;&#3591;.xls?B02FDEB5" TargetMode="External"/><Relationship Id="rId1" Type="http://schemas.openxmlformats.org/officeDocument/2006/relationships/externalLinkPath" Target="file:///B02FDEB5/&#3608;&#3609;&#3634;&#3585;&#3619;%20&#3648;&#3627;&#3621;&#3639;&#3629;&#3591;.xls" TargetMode="External"/></Relationships>
</file>

<file path=xl/externalLinks/_rels/externalLink3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VJ_Rubber/Module&#3629;&#3639;&#3656;&#3609;/&#3609;&#3636;&#3607;&#3633;&#3624;&#3609;&#3660;.xls" TargetMode="External"/></Relationships>
</file>

<file path=xl/externalLinks/_rels/externalLink3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Module&#3629;&#3639;&#3656;&#3609;/&#3609;&#3636;&#3607;&#3633;&#3624;&#3609;&#3660;.xls" TargetMode="External"/></Relationships>
</file>

<file path=xl/externalLinks/_rels/externalLink350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ARUNRAT%20PREEDAMEESUK/1-RO/4-&#3626;&#3636;&#3609;&#3648;&#3594;&#3639;&#3656;&#3629;&#3585;&#3629;&#3591;&#3607;&#3640;&#3609;&#3631;SMEs-&#3588;&#3609;&#3605;&#3633;&#3623;&#3648;&#3621;&#3655;&#3585;/13-&#3610;&#3592;&#3585;.&#3592;.&#3648;&#3592;&#3619;&#3636;&#3597;&#3627;&#3633;&#3623;&#3627;&#3636;&#3609;/Documents%20and%20Settings/sunetra/Local%20Settings/Temporary%20Internet%20Files/OLK33/&#3606;&#3609;&#3629;&#3617;&#3614;&#3634;&#3603;&#3636;&#3594;&#3618;&#3660;/Documents%20and%20Settings/user3.USER4/Desktop/&#3610;&#3629;&#3618;/&#3608;&#3609;&#3634;&#3585;&#3619;%20&#3648;&#3627;&#3621;&#3639;&#3629;&#3591;.xls?67228372" TargetMode="External"/><Relationship Id="rId1" Type="http://schemas.openxmlformats.org/officeDocument/2006/relationships/externalLinkPath" Target="file:///67228372/&#3608;&#3609;&#3634;&#3585;&#3619;%20&#3648;&#3627;&#3621;&#3639;&#3629;&#3591;.xls" TargetMode="External"/></Relationships>
</file>

<file path=xl/externalLinks/_rels/externalLink351.xml.rels><?xml version="1.0" encoding="UTF-8" standalone="yes"?>
<Relationships xmlns="http://schemas.openxmlformats.org/package/2006/relationships"><Relationship Id="rId1" Type="http://schemas.openxmlformats.org/officeDocument/2006/relationships/externalLinkPath" Target="/Sudarat/My%20Documents/Documents%20and%20Settings/Napassakorn/&#3591;&#3634;&#3609;&#3626;&#3636;&#3609;&#3648;&#3594;&#3639;&#3656;&#3629;%2045/&#3609;&#3634;&#3618;&#3626;&#3635;&#3619;&#3634;&#3597;/old%20payment%20%20&#3626;&#3635;&#3619;&#3634;&#3597;.xls" TargetMode="External"/></Relationships>
</file>

<file path=xl/externalLinks/_rels/externalLink352.xml.rels><?xml version="1.0" encoding="UTF-8" standalone="yes"?>
<Relationships xmlns="http://schemas.openxmlformats.org/package/2006/relationships"><Relationship Id="rId1" Type="http://schemas.openxmlformats.org/officeDocument/2006/relationships/externalLinkPath" Target="/F3FA42DF/&#3608;&#3609;&#3634;&#3585;&#3619;%20&#3648;&#3627;&#3621;&#3639;&#3629;&#3591;.xls" TargetMode="External"/></Relationships>
</file>

<file path=xl/externalLinks/_rels/externalLink3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ck49197/AppData/Local/Microsoft/Windows/Temporary%20Internet%20Files/Content.IE5/POZDIQWV/CA%20&#3610;&#3657;&#3634;&#3609;&#3650;&#3611;&#3656;&#3591;/&#3609;&#3634;&#3591;&#3626;&#3634;&#3623;&#3603;&#3616;&#3633;&#3607;&#3619;%20&#3617;&#3637;&#3614;&#3619;&#3657;&#3629;&#3617;/CA%20&#3619;&#3606;&#3610;&#3633;&#3626;/VJ_Rubber/Module&#3629;&#3639;&#3656;&#3609;/&#3609;&#3636;&#3607;&#3633;&#3624;&#3609;&#3660;.xls" TargetMode="External"/></Relationships>
</file>

<file path=xl/externalLinks/_rels/externalLink354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sn55035/AppData/Local/Microsoft/Windows/Temporary%20Internet%20Files/Content.IE5/827JU83K/windows/TEMP/Domino%20Web%20Access/My%20Documents/&#3649;&#3610;&#3610;&#3615;&#3629;&#3619;&#3660;&#3617;/&#3649;&#3610;&#3610;&#3615;&#3629;&#3619;&#3660;&#3617;&#3607;&#3637;&#3656;&#3651;&#3594;&#3657;/Ratthaphol/As%20of%20April%2029,%201998/SCCC/GULF/KBR.XLS?6A7DC6A5" TargetMode="External"/><Relationship Id="rId1" Type="http://schemas.openxmlformats.org/officeDocument/2006/relationships/externalLinkPath" Target="file:///6A7DC6A5/KBR.XLS" TargetMode="External"/></Relationships>
</file>

<file path=xl/externalLinks/_rels/externalLink3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3591;&#3634;&#3609;&#3626;&#3636;&#3609;&#3648;&#3594;&#3636;&#3657;&#3629;/&#3648;&#3629;&#3655;&#3617;.&#3649;&#3629;&#3621;.&#3648;&#3629;&#3655;&#3609;&#3592;&#3636;&#3648;&#3609;&#3637;&#3618;&#3619;&#3636;&#3656;&#3591;/cashflowML.xls" TargetMode="External"/></Relationships>
</file>

<file path=xl/externalLinks/_rels/externalLink3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8;&#3619;&#3633;&#3623;&#3611;&#3633;&#3585;&#3625;&#3660;&#3651;&#3605;&#3657;%20&#3619;&#3637;&#3649;&#3621;&#3585;&#3595;&#3660;%20&#3585;&#3634;&#3619;&#3660;&#3648;&#3604;&#3657;&#3609;/Documents%20and%20Settings/Trang/Desktop/&#3627;&#3592;&#3585;.&#3652;&#3617;&#3657;&#3618;&#3634;&#3591;&#3614;&#3634;&#3619;&#3634;&#3652;&#3607;&#3618;&#3594;&#3636;&#3657;&#3609;&#3626;&#3656;&#3623;&#3609;%20%20&#3592;.&#3605;&#3619;&#3633;&#3591;%20(&#3651;&#3627;&#3617;&#3656;).xls" TargetMode="External"/></Relationships>
</file>

<file path=xl/externalLinks/_rels/externalLink3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607;&#3632;&#3648;&#3610;&#3637;&#3618;&#3609;&#3626;&#3636;&#3609;&#3648;&#3594;&#3639;&#3656;&#3629;%20&#3611;&#3637;%2050%20&#3603;.%20%2012%20&#3617;&#3637;.&#3588;.50.xls" TargetMode="External"/></Relationships>
</file>

<file path=xl/externalLinks/_rels/externalLink3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3609;&#3634;&#3618;&#3609;&#3636;&#3621;/&#3650;&#3619;&#3591;&#3585;&#3621;&#3638;&#3591;&#3612;&#3621;&#3607;&#3623;&#3637;&#3607;&#3619;&#3633;&#3614;&#3618;&#3660;/&#3626;&#3636;&#3609;&#3648;&#3594;&#3639;&#3656;&#3629;/&#3626;&#3636;&#3609;&#3648;&#3594;&#3639;&#3656;&#3629;/&#3626;&#3636;&#3609;&#3648;&#3594;&#3639;&#3656;&#3629;&#3619;&#3634;&#3618;&#3618;&#3656;&#3629;&#3618;/New%20folder/ca/&#3591;&#3610;&#3585;&#3634;&#3619;&#3648;&#3591;&#3636;&#3609;&#3626;&#3585;&#3621;&#3609;&#3588;&#3619;&#3652;&#3607;&#3618;&#3629;&#3637;&#3626;&#3634;&#3609;.xlsx" TargetMode="External"/></Relationships>
</file>

<file path=xl/externalLinks/_rels/externalLink3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610;&#3640;&#3619;&#3637;&#3619;&#3633;&#3617;&#3618;&#3660;/ca/&#3591;&#3610;&#3585;&#3634;&#3619;&#3648;&#3591;&#3636;&#3609;&#3626;&#3585;&#3621;&#3609;&#3588;&#3619;&#3652;&#3607;&#3618;&#3629;&#3637;&#3626;&#3634;&#3609;.xlsx" TargetMode="External"/></Relationships>
</file>

<file path=xl/externalLinks/_rels/externalLink3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ck49197/AppData/Local/Microsoft/Windows/Temporary%20Internet%20Files/Content.IE5/POZDIQWV/CA%20&#3610;&#3657;&#3634;&#3609;&#3650;&#3611;&#3656;&#3591;/&#3609;&#3634;&#3591;&#3626;&#3634;&#3623;&#3603;&#3616;&#3633;&#3607;&#3619;%20&#3617;&#3637;&#3614;&#3619;&#3657;&#3629;&#3617;/CA%20&#3619;&#3606;&#3610;&#3633;&#3626;/ca/&#3591;&#3610;&#3585;&#3634;&#3619;&#3648;&#3591;&#3636;&#3609;&#3626;&#3585;&#3621;&#3609;&#3588;&#3619;&#3652;&#3607;&#3618;&#3629;&#3637;&#3626;&#3634;&#3609;.xlsx" TargetMode="External"/></Relationships>
</file>

<file path=xl/externalLinks/_rels/externalLink361.xml.rels><?xml version="1.0" encoding="UTF-8" standalone="yes"?>
<Relationships xmlns="http://schemas.openxmlformats.org/package/2006/relationships"><Relationship Id="rId1" Type="http://schemas.openxmlformats.org/officeDocument/2006/relationships/externalLinkPath" Target="/Aaaaa/&#3648;&#3629;&#3585;&#3626;&#3636;&#3609;/Documents%20and%20Settings/smebank.SMEBANK-XIJQW55/My%20Documents/&#3648;&#3629;&#3585;&#3626;&#3636;&#3609;/CA/CA%20&#3610;&#3638;&#3591;&#3585;&#3634;&#3597;&#3592;&#3609;&#3660;/CA%20%20&#3610;&#3638;&#3591;&#3585;&#3634;&#3597;&#3592;&#3609;&#3660;.xls" TargetMode="External"/></Relationships>
</file>

<file path=xl/externalLinks/_rels/externalLink3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6;&#3657;&#3629;&#3617;&#3641;&#3621;%20&#3586;&#3634;&#3618;%20&#3619;&#3634;&#3618;%20&#3609;&#3634;&#3618;&#3612;&#3604;&#3640;&#3657;&#3591;.xlsx" TargetMode="External"/></Relationships>
</file>

<file path=xl/externalLinks/_rels/externalLink363.xml.rels><?xml version="1.0" encoding="UTF-8" standalone="yes"?>
<Relationships xmlns="http://schemas.openxmlformats.org/package/2006/relationships"><Relationship Id="rId1" Type="http://schemas.openxmlformats.org/officeDocument/2006/relationships/externalLinkPath" Target="/M42121/nok(c)/ARUNEE/0PAE/PCM-EXP.XLS" TargetMode="External"/></Relationships>
</file>

<file path=xl/externalLinks/_rels/externalLink3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3609;&#3634;&#3618;&#3609;&#3636;&#3621;/&#3650;&#3619;&#3591;&#3585;&#3621;&#3638;&#3591;&#3612;&#3621;&#3607;&#3623;&#3637;&#3607;&#3619;&#3633;&#3614;&#3618;&#3660;/Nanaphat-bangkok/CA-Bangkok2552/&#3609;&#3634;&#3618;&#3629;&#3634;&#3607;&#3619;%20%20&#3618;&#3636;&#3609;&#3648;&#3592;&#3619;&#3636;&#3597;/CF&#3629;&#3634;&#3607;&#3619;-&#3586;&#3629;&#3648;&#3614;&#3636;&#3656;&#3617;&#3650;&#3619;&#3591;&#3648;&#3619;&#3639;&#3629;&#3609;2552.xls" TargetMode="External"/></Relationships>
</file>

<file path=xl/externalLinks/_rels/externalLink3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3609;&#3634;&#3618;&#3609;&#3636;&#3621;/&#3650;&#3619;&#3591;&#3585;&#3621;&#3638;&#3591;&#3612;&#3621;&#3607;&#3623;&#3637;&#3607;&#3619;&#3633;&#3614;&#3618;&#3660;/DOCUME~1/16900/LOCALS~1/Temp/Domino%20Web%20Access/My%20Documents/&#3623;&#3636;&#3648;&#3588;&#3619;&#3634;&#3632;&#3627;&#3660;&#3626;&#3636;&#3609;&#3648;&#3594;&#3639;&#3656;&#3629;/&#3614;&#3636;&#3617;&#3634;&#3618;/WINDOWS/TEMP/Domino%20Web%20Access/&#3605;&#3633;&#3623;&#3629;&#3618;&#3656;&#3634;&#3591;&#3649;&#3610;&#3610;&#3615;&#3629;&#3619;&#3660;&#3617;Midcap2.xls" TargetMode="External"/></Relationships>
</file>

<file path=xl/externalLinks/_rels/externalLink3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ARUNRAT%20PREEDAMEESUK/1-RO/4-&#3626;&#3636;&#3609;&#3648;&#3594;&#3639;&#3656;&#3629;&#3585;&#3629;&#3591;&#3607;&#3640;&#3609;&#3631;SMEs-&#3588;&#3609;&#3605;&#3633;&#3623;&#3648;&#3621;&#3655;&#3585;/20-&#3610;&#3592;&#3585;.&#3648;&#3586;&#3634;&#3621;&#3641;&#3585;&#3594;&#3657;&#3634;&#3591;&#3619;&#3640;&#3656;&#3591;&#3648;&#3619;&#3639;&#3629;&#3591;/Nanaphat-bangkok/CA-Bangkok2552/&#3609;&#3634;&#3618;&#3629;&#3634;&#3607;&#3619;%20%20&#3618;&#3636;&#3609;&#3648;&#3592;&#3619;&#3636;&#3597;/CF&#3629;&#3634;&#3607;&#3619;-&#3586;&#3629;&#3648;&#3614;&#3636;&#3656;&#3617;&#3650;&#3619;&#3591;&#3648;&#3619;&#3639;&#3629;&#3609;2552.xls" TargetMode="External"/></Relationships>
</file>

<file path=xl/externalLinks/_rels/externalLink3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Nanaphat-bangkok/CA-Bangkok2552/&#3609;&#3634;&#3618;&#3629;&#3634;&#3607;&#3619;%20%20&#3618;&#3636;&#3609;&#3648;&#3592;&#3619;&#3636;&#3597;/CF&#3629;&#3634;&#3607;&#3619;-&#3586;&#3629;&#3648;&#3614;&#3636;&#3656;&#3617;&#3650;&#3619;&#3591;&#3648;&#3619;&#3639;&#3629;&#3609;2552.xls" TargetMode="External"/></Relationships>
</file>

<file path=xl/externalLinks/_rels/externalLink368.xml.rels><?xml version="1.0" encoding="UTF-8" standalone="yes"?>
<Relationships xmlns="http://schemas.openxmlformats.org/package/2006/relationships"><Relationship Id="rId1" Type="http://schemas.openxmlformats.org/officeDocument/2006/relationships/externalLinkPath" Target="/00DCCE2F/CF&#3629;&#3634;&#3607;&#3619;-&#3586;&#3629;&#3648;&#3614;&#3636;&#3656;&#3617;&#3650;&#3619;&#3591;&#3648;&#3619;&#3639;&#3629;&#3609;2552.xls" TargetMode="External"/></Relationships>
</file>

<file path=xl/externalLinks/_rels/externalLink3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&#3611;&#3619;&#3634;&#3591;&#3588;&#3660;&#3607;&#3629;&#3591;/job/oil/saim-dankuntod/job/oil/chutikarn%20Jun/&#3585;&#3636;&#3605;&#3605;&#3636;&#3616;&#3634;&#3626;&#3649;&#3588;&#3619;&#3637;&#3656;/job/&#3585;&#3636;&#3605;&#3605;&#3636;&#3616;&#3634;&#3626;&#3649;&#3588;&#3619;&#3637;&#3656;/job/&#3585;&#3636;&#3605;&#3605;&#3636;&#3616;&#3634;&#3626;&#3649;&#3588;&#3619;&#3637;&#3656;/CA%20&amp;%20Projection_&#3585;&#3636;&#3605;&#3636;&#3616;&#3634;&#3626;%20&#3649;&#3588;&#3619;&#3637;&#3656;%20(&#3626;&#3633;&#3597;&#3597;&#3634;&#3648;&#3594;&#3656;&#3634;).xls" TargetMode="External"/></Relationships>
</file>

<file path=xl/externalLinks/_rels/externalLink3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3651;&#3627;&#3617;&#3656;&#3651;&#3627;&#3617;&#3656;/&#3619;&#3634;&#3618;&#3651;&#3627;&#3597;&#3656;/&#3610;&#3592;&#3585;.&#3617;&#3636;&#3605;&#3632;%20&#3630;&#3633;&#3588;&#3648;&#3588;&#3609;%20&#3649;&#3617;&#3648;&#3609;&#3592;&#3648;&#3617;&#3657;&#3609;&#3607;&#3660;/&#3610;&#3592;&#3585;.&#3648;&#3629;&#3655;&#3609;&#3648;&#3629;&#3655;&#3609;&#3610;&#3637;%20&#3629;&#3636;&#3609;&#3648;&#3605;&#3629;&#3619;&#3660;&#3648;&#3607;&#3619;&#3604;/DOCUME~1/16900/LOCALS~1/Temp/Domino%20Web%20Access/My%20Documents/&#3623;&#3636;&#3648;&#3588;&#3619;&#3634;&#3632;&#3627;&#3660;&#3626;&#3636;&#3609;&#3648;&#3594;&#3639;&#3656;&#3629;/&#3614;&#3636;&#3617;&#3634;&#3618;/WINDOWS/TEMP/Domino%20Web%20Access/&#3605;&#3633;&#3623;&#3629;&#3618;&#3656;&#3634;&#3591;&#3649;&#3610;&#3610;&#3615;&#3629;&#3619;&#3660;&#3617;Midcap2.xls" TargetMode="External"/></Relationships>
</file>

<file path=xl/externalLinks/_rels/externalLink371.xml.rels><?xml version="1.0" encoding="UTF-8" standalone="yes"?>
<Relationships xmlns="http://schemas.openxmlformats.org/package/2006/relationships"><Relationship Id="rId1" Type="http://schemas.openxmlformats.org/officeDocument/2006/relationships/externalLinkPath" Target="/Aaaaa/&#3648;&#3629;&#3585;&#3626;&#3636;&#3609;/Documents%20and%20Settings/smebank.SMEBANK-XIJQW55/My%20Documents/&#3648;&#3629;&#3585;&#3626;&#3636;&#3609;/CA/CA%20&#3594;&#3633;&#3618;&#3618;&#3640;&#3607;&#3608;%20%20&#3650;&#3594;&#3605;&#3636;&#3648;&#3592;&#3619;&#3636;&#3597;&#3652;&#3614;&#3624;&#3634;&#3621;/ca%20&#3594;&#3633;&#3618;&#3618;&#3640;&#3607;&#3608;.xls" TargetMode="External"/></Relationships>
</file>

<file path=xl/externalLinks/_rels/externalLink3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16;&#3634;&#3625;&#3636;&#3605;/drive%20c/&#3616;&#3634;&#3625;&#3636;&#3605;/CA/CA&#3619;&#3632;&#3627;&#3623;&#3656;&#3634;&#3591;&#3604;&#3635;&#3648;&#3609;&#3636;&#3609;&#3585;&#3634;&#3619;/&#3627;&#3592;&#3585;.&#3607;&#3637;.&#3623;&#3637;.&#3648;&#3588;.&#3615;&#3641;&#3604;(&#3611;&#3619;&#3632;&#3648;&#3607;&#3624;&#3652;&#3607;&#3618;).xls" TargetMode="External"/></Relationships>
</file>

<file path=xl/externalLinks/_rels/externalLink373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sn55035/AppData/Local/Microsoft/Windows/Temporary%20Internet%20Files/Content.IE5/827JU83K/DOCUME~1/16900/LOCALS~1/Temp/Domino%20Web%20Access/My%20Documents/&#3623;&#3636;&#3648;&#3588;&#3619;&#3634;&#3632;&#3627;&#3660;&#3626;&#3636;&#3609;&#3648;&#3594;&#3639;&#3656;&#3629;/&#3614;&#3636;&#3617;&#3634;&#3618;/WINDOWS/TEMP/Domino%20Web%20Access/&#3605;&#3633;&#3623;&#3629;&#3618;&#3656;&#3634;&#3591;&#3649;&#3610;&#3610;&#3615;&#3629;&#3619;&#3660;&#3617;Midcap2.xls?DC02C4D7" TargetMode="External"/><Relationship Id="rId1" Type="http://schemas.openxmlformats.org/officeDocument/2006/relationships/externalLinkPath" Target="file:///DC02C4D7/&#3605;&#3633;&#3623;&#3629;&#3618;&#3656;&#3634;&#3591;&#3649;&#3610;&#3610;&#3615;&#3629;&#3619;&#3660;&#3617;Midcap2.xls" TargetMode="External"/></Relationships>
</file>

<file path=xl/externalLinks/_rels/externalLink374.xml.rels><?xml version="1.0" encoding="UTF-8" standalone="yes"?>
<Relationships xmlns="http://schemas.openxmlformats.org/package/2006/relationships"><Relationship Id="rId1" Type="http://schemas.openxmlformats.org/officeDocument/2006/relationships/externalLinkPath" Target="/9D1867BC/&#3605;&#3633;&#3623;&#3629;&#3618;&#3656;&#3634;&#3591;&#3649;&#3610;&#3610;&#3615;&#3629;&#3619;&#3660;&#3617;Midcap2.xls" TargetMode="External"/></Relationships>
</file>

<file path=xl/externalLinks/_rels/externalLink3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DOCUME~1/16900/LOCALS~1/Temp/Domino%20Web%20Access/My%20Documents/&#3623;&#3636;&#3648;&#3588;&#3619;&#3634;&#3632;&#3627;&#3660;&#3626;&#3636;&#3609;&#3648;&#3594;&#3639;&#3656;&#3629;/&#3614;&#3636;&#3617;&#3634;&#3618;/WINDOWS/TEMP/Domino%20Web%20Access/&#3605;&#3633;&#3623;&#3629;&#3618;&#3656;&#3634;&#3591;&#3649;&#3610;&#3610;&#3615;&#3629;&#3619;&#3660;&#3617;Midcap2.xls" TargetMode="External"/></Relationships>
</file>

<file path=xl/externalLinks/_rels/externalLink3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3651;&#3627;&#3617;&#3656;&#3651;&#3627;&#3617;&#3656;/&#3619;&#3634;&#3618;&#3651;&#3627;&#3597;&#3656;/&#3610;&#3592;&#3585;.&#3617;&#3636;&#3605;&#3632;%20&#3630;&#3633;&#3588;&#3648;&#3588;&#3609;%20&#3649;&#3617;&#3648;&#3609;&#3592;&#3648;&#3617;&#3657;&#3609;&#3607;&#3660;/&#3610;&#3592;&#3585;.&#3648;&#3629;&#3655;&#3609;&#3648;&#3629;&#3655;&#3609;&#3610;&#3637;%20&#3629;&#3636;&#3609;&#3648;&#3605;&#3629;&#3619;&#3660;&#3648;&#3607;&#3619;&#3604;/Users/smebank/AppData/Local/Microsoft/Windows/Temporary%20Internet%20Files/Content.IE5/3A3FS33K/&#3591;&#3634;&#3609;&#3619;&#3632;&#3627;&#3623;&#3656;&#3634;&#3591;&#3607;&#3635;/CA-&#3626;&#3640;&#3623;&#3636;&#3607;&#3618;&#3660;04(1).xls" TargetMode="External"/></Relationships>
</file>

<file path=xl/externalLinks/_rels/externalLink377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js48280/AppData/Local/Microsoft/Windows/INetCache/IE/6L322KIS/&#3585;&#3629;&#3591;&#3607;&#3640;&#3609;&#3619;&#3633;&#3591;&#3626;&#3636;&#3605;/&#3610;&#3592;&#3585;%20&#3588;&#3623;&#3629;&#3621;&#3636;&#3605;&#3637;&#3657;%20&#3614;&#3621;&#3633;&#3626;/&#3591;&#3634;&#3609;%20SME/Removable%20Disk/prapassorn/&#3591;&#3634;&#3609;&#3626;&#3634;&#3586;&#3634;&#3594;&#3621;&#3610;&#3640;&#3619;&#3637;%202553/&#3626;&#3636;&#3609;&#3648;&#3594;&#3639;&#3656;&#3629;&#3650;&#3621;&#3592;&#3636;&#3626;&#3605;&#3636;&#3585;&#3626;&#3660;/CA&#3607;&#3656;&#3629;&#3591;&#3648;&#3607;&#3637;&#3656;&#3618;&#3623;%20&#3626;&#3634;&#3618;&#3608;&#3634;&#3619;8-9-52.xls?2EE7DE89" TargetMode="External"/><Relationship Id="rId1" Type="http://schemas.openxmlformats.org/officeDocument/2006/relationships/externalLinkPath" Target="file:///2EE7DE89/CA&#3607;&#3656;&#3629;&#3591;&#3648;&#3607;&#3637;&#3656;&#3618;&#3623;%20&#3626;&#3634;&#3618;&#3608;&#3634;&#3619;8-9-52.xls" TargetMode="External"/></Relationships>
</file>

<file path=xl/externalLinks/_rels/externalLink3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&#3591;&#3634;&#3609;%20SME/Removable%20Disk/prapassorn/&#3591;&#3634;&#3609;&#3626;&#3634;&#3586;&#3634;&#3594;&#3621;&#3610;&#3640;&#3619;&#3637;%202553/&#3626;&#3636;&#3609;&#3648;&#3594;&#3639;&#3656;&#3629;&#3650;&#3621;&#3592;&#3636;&#3626;&#3605;&#3636;&#3585;&#3626;&#3660;/CA&#3607;&#3656;&#3629;&#3591;&#3648;&#3607;&#3637;&#3656;&#3618;&#3623;%20&#3626;&#3634;&#3618;&#3608;&#3634;&#3619;8-9-52.xls" TargetMode="External"/></Relationships>
</file>

<file path=xl/externalLinks/_rels/externalLink3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Job%20SME/CF_&#3610;&#3633;&#3591;&#3588;&#3636;&#3656;&#3609;%20BASE%20CASE.xls" TargetMode="External"/></Relationships>
</file>

<file path=xl/externalLinks/_rels/externalLink38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smebank/&#3585;&#3629;&#3591;&#3607;&#3640;&#3609;&#3619;&#3633;&#3591;&#3626;&#3636;&#3605;/&#3610;&#3592;&#3585;%20&#3588;&#3623;&#3629;&#3621;&#3636;&#3605;&#3637;&#3657;%20&#3614;&#3621;&#3633;&#3626;/Job%20SME/CF_&#3610;&#3633;&#3591;&#3588;&#3636;&#3656;&#3609;%20BASE%20CASE.xls" TargetMode="External"/></Relationships>
</file>

<file path=xl/externalLinks/_rels/externalLink3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js48280/AppData/Local/Microsoft/Windows/INetCache/IE/6L322KIS/&#3585;&#3629;&#3591;&#3607;&#3640;&#3609;&#3619;&#3633;&#3591;&#3626;&#3636;&#3605;/&#3610;&#3592;&#3585;%20&#3588;&#3623;&#3629;&#3621;&#3636;&#3605;&#3637;&#3657;%20&#3614;&#3621;&#3633;&#3626;/Job%20SME/CF_&#3610;&#3633;&#3591;&#3588;&#3636;&#3656;&#3609;%20BASE%20CASE.xls" TargetMode="External"/></Relationships>
</file>

<file path=xl/externalLinks/_rels/externalLink382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ARUNRAT%20PREEDAMEESUK/1-RO/4-&#3626;&#3636;&#3609;&#3648;&#3594;&#3639;&#3656;&#3629;&#3585;&#3629;&#3591;&#3607;&#3640;&#3609;&#3631;SMEs-&#3588;&#3609;&#3605;&#3633;&#3623;&#3648;&#3621;&#3655;&#3585;/20-&#3610;&#3592;&#3585;.&#3648;&#3586;&#3634;&#3621;&#3641;&#3585;&#3594;&#3657;&#3634;&#3591;&#3619;&#3640;&#3656;&#3591;&#3648;&#3619;&#3639;&#3629;&#3591;/78.&#3610;&#3592;&#3585;.&#3626;&#3636;&#3619;&#3636;&#3623;&#3633;&#3602;&#3609;&#3634;&#3608;&#3633;&#3597;&#3585;&#3636;&#3592;/ton/Pre-screening/&#3650;&#3619;&#3591;&#3612;&#3621;&#3636;&#3605;&#3609;&#3657;&#3635;&#3649;&#3586;&#3655;&#3591;&#3627;&#3621;&#3629;&#3604;/Documents%20and%20Settings/user3.USER4/Desktop/&#3610;&#3629;&#3618;/&#3608;&#3609;&#3634;&#3585;&#3619;%20&#3648;&#3627;&#3621;&#3639;&#3629;&#3591;.xls?66C46D4C" TargetMode="External"/><Relationship Id="rId1" Type="http://schemas.openxmlformats.org/officeDocument/2006/relationships/externalLinkPath" Target="file:///66C46D4C/&#3608;&#3609;&#3634;&#3585;&#3619;%20&#3648;&#3627;&#3621;&#3639;&#3629;&#3591;.xls" TargetMode="External"/></Relationships>
</file>

<file path=xl/externalLinks/_rels/externalLink3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Documents%20and%20Settings/user3.USER4/Desktop/&#3610;&#3629;&#3618;/&#3608;&#3609;&#3634;&#3585;&#3619;%20&#3648;&#3627;&#3621;&#3639;&#3629;&#3591;.xls" TargetMode="External"/></Relationships>
</file>

<file path=xl/externalLinks/_rels/externalLink38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78.&#3610;&#3592;&#3585;.&#3626;&#3636;&#3619;&#3636;&#3623;&#3633;&#3602;&#3609;&#3634;&#3608;&#3633;&#3597;&#3585;&#3636;&#3592;/ton/Pre-screening/&#3650;&#3619;&#3591;&#3612;&#3621;&#3636;&#3605;&#3609;&#3657;&#3635;&#3649;&#3586;&#3655;&#3591;&#3627;&#3621;&#3629;&#3604;/Documents%20and%20Settings/user3.USER4/Desktop/&#3610;&#3629;&#3618;/&#3608;&#3609;&#3634;&#3585;&#3619;%20&#3648;&#3627;&#3621;&#3639;&#3629;&#3591;.xls" TargetMode="External"/></Relationships>
</file>

<file path=xl/externalLinks/_rels/externalLink385.xml.rels><?xml version="1.0" encoding="UTF-8" standalone="yes"?>
<Relationships xmlns="http://schemas.openxmlformats.org/package/2006/relationships"><Relationship Id="rId1" Type="http://schemas.openxmlformats.org/officeDocument/2006/relationships/externalLinkPath" Target="/Sme_03/My%20Documents/Documents%20and%20Settings/user3.USER4/Desktop/&#3610;&#3629;&#3618;/&#3626;&#3640;&#3619;&#3636;&#3609;&#3607;&#3619;&#3660;&#3649;&#3630;&#3609;&#3604;&#3636;&#3588;&#3619;&#3634;&#3615;&#3607;&#3660;.xls" TargetMode="External"/></Relationships>
</file>

<file path=xl/externalLinks/_rels/externalLink3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Big%20%20AE/Case/&#3619;&#3634;&#3618;&#3591;&#3634;&#3609;&#3623;&#3636;&#3648;&#3588;&#3619;&#3634;&#3632;&#3627;&#3660;%20%2046/Case%20&#3607;&#3637;&#3656;&#3629;&#3609;&#3640;&#3617;&#3633;&#3605;&#3636;&#3649;&#3621;&#3657;&#3623;/&#3627;&#3592;&#3585;.&#3611;&#3619;&#3633;&#3597;&#3594;&#3633;&#3618;/&#3627;&#3592;&#3585;.&#3611;&#3619;&#3633;&#3597;&#3594;&#3633;&#3618;%202546.xls" TargetMode="External"/></Relationships>
</file>

<file path=xl/externalLinks/_rels/externalLink3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607;&#3610;&#3607;&#3623;&#3609;&#3623;&#3591;&#3648;&#3591;&#3636;&#3609;/BIG%20A/CASE%20ON%20%20PROCESS/&#3610;&#3592;&#3585;.%20&#3629;&#3634;&#3588;&#3648;&#3609;&#3618;&#3660;/cash%20flow&#3629;&#3634;&#3588;&#3648;&#3609;&#3618;&#3660;&#3585;&#3641;&#3657;&#3648;&#3614;&#3636;&#3656;&#3617;.xls" TargetMode="External"/></Relationships>
</file>

<file path=xl/externalLinks/_rels/externalLink3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ocuments%20and%20Settings/Veerachart/Local%20Settings/Temp/Documents%20and%20Settings/user3.USER4/Desktop/&#3610;&#3629;&#3618;/Documents%20and%20Settings/user2/My%20Documents/&#3607;&#3635;&#3651;&#3627;&#3617;&#3656;&#3626;&#3640;&#3619;&#3636;&#3609;&#3607;&#3619;&#3660;&#3649;&#3630;&#3609;&#3604;&#3636;&#3588;&#3619;&#3634;&#3615;&#3607;&#3660;.xls" TargetMode="External"/></Relationships>
</file>

<file path=xl/externalLinks/_rels/externalLink389.xml.rels><?xml version="1.0" encoding="UTF-8" standalone="yes"?>
<Relationships xmlns="http://schemas.openxmlformats.org/package/2006/relationships"><Relationship Id="rId1" Type="http://schemas.openxmlformats.org/officeDocument/2006/relationships/externalLinkPath" Target="/Smebank-poo/c/ton/Pre-screening/&#3650;&#3619;&#3591;&#3612;&#3621;&#3636;&#3605;&#3609;&#3657;&#3635;&#3649;&#3586;&#3655;&#3591;&#3627;&#3621;&#3629;&#3604;/Documents%20and%20Settings/user3.USER4/Desktop/&#3610;&#3629;&#3618;/&#3608;&#3609;&#3634;&#3585;&#3619;%20&#3648;&#3627;&#3621;&#3639;&#3629;&#3591;.xls" TargetMode="External"/></Relationships>
</file>

<file path=xl/externalLinks/_rels/externalLink390.xml.rels><?xml version="1.0" encoding="UTF-8" standalone="yes"?>
<Relationships xmlns="http://schemas.openxmlformats.org/package/2006/relationships"><Relationship Id="rId1" Type="http://schemas.openxmlformats.org/officeDocument/2006/relationships/externalLinkPath" Target="/Anuphon/anuphon2/Compaq2Anuphon/Prescreening/Pre&#3609;&#3634;&#3618;&#3623;&#3636;&#3594;&#3634;&#3597;.xls" TargetMode="External"/></Relationships>
</file>

<file path=xl/externalLinks/_rels/externalLink391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&#3591;&#3634;&#3609;&#3611;&#3637;%202554/&#3626;&#3636;&#3609;&#3648;&#3594;&#3639;&#3656;&#3629;&#3619;&#3634;&#3618;&#3618;&#3656;&#3629;&#3618;/&#3609;&#3634;&#3591;&#3626;&#3634;&#3623;&#3626;&#3617;&#3610;&#3633;&#3605;&#3636;%20&#3617;&#3637;&#3650;&#3614;&#3591;/All%20for%20Me/1.My%20Work/1.&#3650;&#3588;&#3619;&#3591;&#3585;&#3634;&#3619;&#3626;&#3636;&#3609;&#3648;&#3594;&#3639;&#3656;&#3629;&#3619;&#3634;&#3618;&#3618;&#3656;&#3629;&#3618;/Documents%20and%20Settings/SRISAKED/My%20Documents/&#3626;&#3636;&#3609;&#3648;&#3594;&#3639;&#3656;&#3629;2551/CA/&#3610;&#3592;&#3585;.&#3585;&#3633;&#3609;&#3607;&#3619;&#3621;&#3633;&#3585;&#3625;&#3660;&#3619;&#3640;&#3656;&#3591;&#3648;&#3619;&#3639;&#3629;&#3591;(&#3650;&#3619;&#3591;&#3626;&#3637;)/&#3610;&#3592;&#3585;.&#3585;&#3633;&#3609;&#3607;&#3619;&#3621;&#3633;&#3585;&#3625;&#3660;&#3619;&#3640;&#3656;&#3591;&#3648;&#3619;&#3639;&#3629;&#3591;/project/CF-&#3609;&#3634;&#3591;&#3607;&#3629;&#3591;&#3588;&#3635;.XLS?76BEA637" TargetMode="External"/><Relationship Id="rId1" Type="http://schemas.openxmlformats.org/officeDocument/2006/relationships/externalLinkPath" Target="file:///76BEA637/CF-&#3609;&#3634;&#3591;&#3607;&#3629;&#3591;&#3588;&#3635;.XLS" TargetMode="External"/></Relationships>
</file>

<file path=xl/externalLinks/_rels/externalLink392.xml.rels><?xml version="1.0" encoding="UTF-8" standalone="yes"?>
<Relationships xmlns="http://schemas.openxmlformats.org/package/2006/relationships"><Relationship Id="rId1" Type="http://schemas.openxmlformats.org/officeDocument/2006/relationships/externalLinkPath" Target="/41D54290/CF-&#3609;&#3634;&#3591;&#3607;&#3629;&#3591;&#3588;&#3635;.XLS" TargetMode="External"/></Relationships>
</file>

<file path=xl/externalLinks/_rels/externalLink3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user3.USER4/Desktop/&#3610;&#3629;&#3618;/Documents%20and%20Settings/user2/My%20Documents/&#3607;&#3635;&#3651;&#3627;&#3617;&#3656;&#3626;&#3640;&#3619;&#3636;&#3609;&#3607;&#3619;&#3660;&#3649;&#3630;&#3609;&#3604;&#3636;&#3588;&#3619;&#3634;&#3615;&#3607;&#3660;.xls" TargetMode="External"/></Relationships>
</file>

<file path=xl/externalLinks/_rels/externalLink394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&#3610;&#3640;&#3619;&#3637;&#3619;&#3633;&#3617;&#3618;&#3660;/&#3621;&#3641;&#3585;&#3588;&#3657;&#3634;&#3619;&#3634;&#3618;%20&#3609;&#3634;&#3618;&#3609;&#3636;&#3619;&#3633;&#3605;&#3636;&#3624;&#3633;&#3618;%20&#3617;&#3603;&#3637;&#3585;&#3641;&#3621;%20&#3608;&#3640;&#3619;&#3585;&#3636;&#3592;%20&#3585;&#3619;&#3632;&#3606;&#3636;&#3609;&#3610;&#3604;/Documents%20and%20Settings/theeraphung/Desktop/Case%20&#3629;&#3609;&#3640;&#3617;&#3633;&#3605;&#3636;/&#3619;&#3633;&#3600;&#3617;&#3640;&#3609;&#3636;&#3585;&#3634;&#3609;&#3609;&#3607;&#3660;(&#3648;&#3594;&#3637;&#3618;&#3591;&#3619;&#3634;&#3618;)/CF%20&#3627;&#3592;&#3585;.&#3619;&#3633;&#3600;&#3617;&#3640;&#3609;&#3636;&#3585;&#3634;&#3609;&#3609;&#3607;&#3660;%202.3(&#3649;&#3585;&#3657;&#3652;&#3586;&#3621;&#3656;&#3634;&#3626;&#3640;&#3604;%2021-3-50).xls?7CEDFFB3" TargetMode="External"/><Relationship Id="rId1" Type="http://schemas.openxmlformats.org/officeDocument/2006/relationships/externalLinkPath" Target="file:///7CEDFFB3/CF%20&#3627;&#3592;&#3585;.&#3619;&#3633;&#3600;&#3617;&#3640;&#3609;&#3636;&#3585;&#3634;&#3609;&#3609;&#3607;&#3660;%202.3(&#3649;&#3585;&#3657;&#3652;&#3586;&#3621;&#3656;&#3634;&#3626;&#3640;&#3604;%2021-3-50).xls" TargetMode="External"/></Relationships>
</file>

<file path=xl/externalLinks/_rels/externalLink39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Documents%20and%20Settings/user3.USER4/Desktop/&#3610;&#3629;&#3618;/Documents%20and%20Settings/user2/My%20Documents/&#3607;&#3635;&#3651;&#3627;&#3617;&#3656;&#3626;&#3640;&#3619;&#3636;&#3609;&#3607;&#3619;&#3660;&#3649;&#3630;&#3609;&#3604;&#3636;&#3588;&#3619;&#3634;&#3615;&#3607;&#3660;.xls" TargetMode="External"/></Relationships>
</file>

<file path=xl/externalLinks/_rels/externalLink396.xml.rels><?xml version="1.0" encoding="UTF-8" standalone="yes"?>
<Relationships xmlns="http://schemas.openxmlformats.org/package/2006/relationships"><Relationship Id="rId1" Type="http://schemas.openxmlformats.org/officeDocument/2006/relationships/externalLinkPath" Target="/Smebank-poo/c/ton/Pre-screening/&#3650;&#3619;&#3591;&#3612;&#3621;&#3636;&#3605;&#3609;&#3657;&#3635;&#3649;&#3586;&#3655;&#3591;&#3627;&#3621;&#3629;&#3604;/Documents%20and%20Settings/user3.USER4/Desktop/&#3610;&#3629;&#3618;/&#3610;&#3640;&#3627;&#3591;&#3634;.xls" TargetMode="External"/></Relationships>
</file>

<file path=xl/externalLinks/_rels/externalLink397.xml.rels><?xml version="1.0" encoding="UTF-8" standalone="yes"?>
<Relationships xmlns="http://schemas.openxmlformats.org/package/2006/relationships"><Relationship Id="rId2" Type="http://schemas.microsoft.com/office/2019/04/relationships/externalLinkLongPath" Target="file:///F:/&#3621;&#3634;&#3616;&#3609;&#3636;&#3617;&#3636;&#3605;&#3619;/Users/smebank/AppData/Local/Microsoft/Windows/Temporary%20Internet%20Files/Content.IE5/UTGP2ZXB/Documents%20and%20Settings/theeraphung/Desktop/Case%20&#3629;&#3609;&#3640;&#3617;&#3633;&#3605;&#3636;/&#3619;&#3633;&#3600;&#3617;&#3640;&#3609;&#3636;&#3585;&#3634;&#3609;&#3609;&#3607;&#3660;(&#3648;&#3594;&#3637;&#3618;&#3591;&#3619;&#3634;&#3618;)/CF%20&#3627;&#3592;&#3585;.&#3619;&#3633;&#3600;&#3617;&#3640;&#3609;&#3636;&#3585;&#3634;&#3609;&#3609;&#3607;&#3660;%202.3(&#3649;&#3585;&#3657;&#3652;&#3586;&#3621;&#3656;&#3634;&#3626;&#3640;&#3604;%2021-3-50).xls?C51D7310" TargetMode="External"/><Relationship Id="rId1" Type="http://schemas.openxmlformats.org/officeDocument/2006/relationships/externalLinkPath" Target="file:///C51D7310/CF%20&#3627;&#3592;&#3585;.&#3619;&#3633;&#3600;&#3617;&#3640;&#3609;&#3636;&#3585;&#3634;&#3609;&#3609;&#3607;&#3660;%202.3(&#3649;&#3585;&#3657;&#3652;&#3586;&#3621;&#3656;&#3634;&#3626;&#3640;&#3604;%2021-3-50).xls" TargetMode="External"/></Relationships>
</file>

<file path=xl/externalLinks/_rels/externalLink3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92;&#3633;&#3604;&#3607;&#3635;&#3626;&#3636;&#3609;&#3648;&#3594;&#3639;&#3656;&#3629;%20&#3611;&#3637;%20%202552/&#3624;&#3619;&#3637;&#3623;&#3636;&#3594;&#3633;&#3618;/transfer/Documents%20and%20Settings/user3.USER4/Desktop/&#3610;&#3629;&#3618;/Documents%20and%20Settings/user2/My%20Documents/&#3607;&#3635;&#3651;&#3627;&#3617;&#3656;&#3626;&#3640;&#3619;&#3636;&#3609;&#3607;&#3619;&#3660;&#3649;&#3630;&#3609;&#3604;&#3636;&#3588;&#3619;&#3634;&#3615;&#3607;&#3660;.xls" TargetMode="External"/></Relationships>
</file>

<file path=xl/externalLinks/_rels/externalLink399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&#3585;&#3629;&#3591;&#3607;&#3640;&#3609;&#3619;&#3633;&#3591;&#3626;&#3636;&#3605;/&#3610;&#3592;&#3585;%20&#3588;&#3623;&#3629;&#3621;&#3636;&#3605;&#3637;&#3657;%20&#3614;&#3621;&#3633;&#3626;/78.&#3610;&#3592;&#3585;.&#3626;&#3636;&#3619;&#3636;&#3623;&#3633;&#3602;&#3609;&#3634;&#3608;&#3633;&#3597;&#3585;&#3636;&#3592;/ton/Pre-screening/&#3650;&#3619;&#3591;&#3612;&#3621;&#3636;&#3605;&#3609;&#3657;&#3635;&#3649;&#3586;&#3655;&#3591;&#3627;&#3621;&#3629;&#3604;/Documents%20and%20Settings/user3.USER4/Desktop/&#3610;&#3629;&#3618;/Documents%20and%20Settings/user2/My%20Documents/&#3607;&#3635;&#3651;&#3627;&#3617;&#3656;&#3626;&#3640;&#3619;&#3636;&#3609;&#3607;&#3619;&#3660;&#3649;&#3630;&#3609;&#3604;&#3636;&#3588;&#3619;&#3634;&#3615;&#3607;&#3660;.xls?1935D9EF" TargetMode="External"/><Relationship Id="rId1" Type="http://schemas.openxmlformats.org/officeDocument/2006/relationships/externalLinkPath" Target="file:///1935D9EF/&#3607;&#3635;&#3651;&#3627;&#3617;&#3656;&#3626;&#3640;&#3619;&#3636;&#3609;&#3607;&#3619;&#3660;&#3649;&#3630;&#3609;&#3604;&#3636;&#3588;&#3619;&#3634;&#3615;&#3607;&#3660;.xls" TargetMode="External"/></Relationships>
</file>

<file path=xl/externalLinks/_rels/externalLink400.xml.rels><?xml version="1.0" encoding="UTF-8" standalone="yes"?>
<Relationships xmlns="http://schemas.openxmlformats.org/package/2006/relationships"><Relationship Id="rId2" Type="http://schemas.microsoft.com/office/2019/04/relationships/externalLinkLongPath" Target="file:///G:/&#3610;&#3619;&#3636;&#3625;&#3633;&#3607;%20&#3624;&#3619;&#3637;&#3648;&#3605;&#3655;&#3591;&#3585;&#3621;&#3585;&#3634;&#3619;%20&#3592;&#3635;&#3585;&#3633;&#3604;/Nanaphat-north%20east/CA-north%20east/&#3611;&#3603;&#3633;&#3626;&#3618;&#3660;%20&#3607;&#3629;&#3591;&#3650;&#3618;&#3608;&#3637;/ton/Pre-screening/&#3650;&#3619;&#3591;&#3612;&#3621;&#3636;&#3605;&#3609;&#3657;&#3635;&#3649;&#3586;&#3655;&#3591;&#3627;&#3621;&#3629;&#3604;/Documents%20and%20Settings/user3.USER4/Desktop/&#3610;&#3629;&#3618;/Documents%20and%20Settings/user2/My%20Documents/&#3607;&#3635;&#3651;&#3627;&#3617;&#3656;&#3626;&#3640;&#3619;&#3636;&#3609;&#3607;&#3619;&#3660;&#3649;&#3630;&#3609;&#3604;&#3636;&#3588;&#3619;&#3634;&#3615;&#3607;&#3660;.xls?0D7BB7A5" TargetMode="External"/><Relationship Id="rId1" Type="http://schemas.openxmlformats.org/officeDocument/2006/relationships/externalLinkPath" Target="file:///0D7BB7A5/&#3607;&#3635;&#3651;&#3627;&#3617;&#3656;&#3626;&#3640;&#3619;&#3636;&#3609;&#3607;&#3619;&#3660;&#3649;&#3630;&#3609;&#3604;&#3636;&#3588;&#3619;&#3634;&#3615;&#3607;&#3660;.xls" TargetMode="External"/></Relationships>
</file>

<file path=xl/externalLinks/_rels/externalLink401.xml.rels><?xml version="1.0" encoding="UTF-8" standalone="yes"?>
<Relationships xmlns="http://schemas.openxmlformats.org/package/2006/relationships"><Relationship Id="rId1" Type="http://schemas.openxmlformats.org/officeDocument/2006/relationships/externalLinkPath" Target="/Krabi_100/charing/Documents%20and%20Settings/krabi/My%20Documents/&#3607;&#3619;&#3591;&#3624;&#3633;&#3585;&#3604;&#3636;&#3660;/&#3611;&#3633;&#3658;&#3617;&#3609;&#3657;&#3635;&#3617;&#3633;&#3609;%20&#3609;&#3634;&#3618;&#3629;&#3617;&#3620;&#3607;&#3608;&#3636;&#3660;%20&#3594;&#3604;&#3594;&#3657;&#3629;&#3618;.xls" TargetMode="External"/></Relationships>
</file>

<file path=xl/externalLinks/_rels/externalLink4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sers/bs48104/AppData/Local/Microsoft/Windows/INetCache/IE/VEQOF8N0/Benz/&#3652;&#3615;&#3621;&#3660;&#3591;&#3634;&#3609;&#3585;&#3635;&#3621;&#3633;&#3591;&#3607;&#3635;/&#3609;&#3634;&#3618;&#3626;&#3617;&#3648;&#3585;&#3637;&#3618;&#3619;&#3605;&#3636;%20&#3617;&#3634;&#3621;&#3634;&#3614;&#3591;&#3625;&#3660;/&#3591;&#3634;&#3609;&#3648;&#3619;&#3636;&#3656;&#3617;&#3605;&#3657;&#3609;%2016102009/&#3609;&#3634;&#3618;&#3623;&#3636;&#3648;&#3594;&#3637;&#3618;&#3619;%20&#3648;&#3592;&#3619;&#3636;&#3597;&#3626;&#3640;&#3586;/&#3609;&#3634;&#3618;&#3623;&#3636;&#3648;&#3594;&#3637;&#3618;&#3619;%20&#3648;&#3592;&#3619;&#3636;&#3597;&#3626;&#3640;&#3586;.xls" TargetMode="External"/></Relationships>
</file>

<file path=xl/externalLinks/_rels/externalLink403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3/Data/2547/new/Tamc/TAMC173-47/Report/TAMC045-47/LAND_BLD.XLS" TargetMode="External"/></Relationships>
</file>

<file path=xl/externalLinks/_rels/externalLink404.xml.rels><?xml version="1.0" encoding="UTF-8" standalone="yes"?>
<Relationships xmlns="http://schemas.openxmlformats.org/package/2006/relationships"><Relationship Id="rId1" Type="http://schemas.openxmlformats.org/officeDocument/2006/relationships/externalLinkPath" Target="/Prospec01/d/&#3650;&#3588;&#3619;&#3591;&#3585;&#3634;&#3619;%20copy/&#3648;&#3604;&#3639;&#3629;&#3609;&#3626;&#3636;&#3591;&#3627;&#3634;&#3588;&#3617;/TAMC027-47/LAND_BLD.XLS" TargetMode="External"/></Relationships>
</file>

<file path=xl/externalLinks/_rels/externalLink405.xml.rels><?xml version="1.0" encoding="UTF-8" standalone="yes"?>
<Relationships xmlns="http://schemas.openxmlformats.org/package/2006/relationships"><Relationship Id="rId1" Type="http://schemas.openxmlformats.org/officeDocument/2006/relationships/externalLinkPath" Target="/Rayong_51/D/&#3610;&#3592;&#3585;.&#3649;&#3629;&#3604;&#3623;&#3634;&#3609;&#3595;&#3660;%20&#3626;&#3605;&#3637;&#3621;%20&#3652;&#3623;&#3619;&#3660;/&#3610;&#3592;&#3585;.&#3592;.&#3624;&#3633;&#3585;&#3604;&#3636;&#3660;&#3626;&#3623;&#3633;&#3626;&#3604;&#3636;&#3660;.xls" TargetMode="External"/></Relationships>
</file>

<file path=xl/externalLinks/_rels/externalLink406.xml.rels><?xml version="1.0" encoding="UTF-8" standalone="yes"?>
<Relationships xmlns="http://schemas.openxmlformats.org/package/2006/relationships"><Relationship Id="rId1" Type="http://schemas.openxmlformats.org/officeDocument/2006/relationships/externalLinkPath" Target="/C8920_006/credit%20work/Credit%20Work/Hospital/Vibavadee/SRISAKUL_FILE/&#3614;&#3619;&#3624;&#3619;&#3637;/cf_&#3614;&#3619;&#3624;&#3619;&#3637;.xls" TargetMode="External"/></Relationships>
</file>

<file path=xl/externalLinks/_rels/externalLink4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js48280/AppData/Local/Microsoft/Windows/INetCache/IE/6L322KIS/Documents%20and%20Settings/nattaya/My%20Documents/&#3626;&#3619;&#3632;&#3610;&#3640;&#3619;&#3637;/&#3591;&#3610;&#3650;&#3619;&#3591;&#3626;&#3637;%20&#3626;.%20&#3626;&#3640;&#3623;&#3619;&#3619;&#3603;&#3616;&#3641;&#3617;&#3636;.xls" TargetMode="External"/></Relationships>
</file>

<file path=xl/externalLinks/_rels/externalLink4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3609;&#3634;&#3618;&#3609;&#3636;&#3621;/&#3650;&#3619;&#3591;&#3585;&#3621;&#3638;&#3591;&#3612;&#3621;&#3607;&#3623;&#3637;&#3607;&#3619;&#3633;&#3614;&#3618;&#3660;/&#3626;&#3636;&#3609;&#3648;&#3594;&#3639;&#3656;&#3629;/&#3626;&#3636;&#3609;&#3648;&#3594;&#3639;&#3656;&#3629;/&#3626;&#3636;&#3609;&#3648;&#3594;&#3639;&#3656;&#3629;&#3619;&#3634;&#3618;&#3618;&#3656;&#3629;&#3618;/New%20folder/Productitvity@&#3626;&#3609;&#3591;.&#3648;&#3586;&#3605;%2010%20&#3626;&#3640;&#3619;&#3634;&#3625;&#3598;&#3619;&#3660;%20%2018-22%20&#3608;.&#3588;.55/Users/SantaMario/Desktop/&#3648;&#3588;&#3626;&#3594;&#3640;&#3617;&#3614;&#3619;/&#3609;&#3634;&#3591;&#3592;&#3636;&#3619;&#3634;&#3616;&#3619;&#3603;&#3660;%20&#3627;&#3609;&#3641;&#3609;&#3634;&#3588;%20(%20&#3609;&#3657;&#3635;&#3607;&#3656;&#3623;&#3617;%20)/&#3648;&#3588;&#3621;&#3639;&#3656;&#3629;&#3609;&#3652;&#3627;&#3623;&#3610;&#3633;&#3597;&#3594;&#3637;%20%20-%20&#3612;&#3641;&#3657;&#3585;&#3641;&#3657;.xls" TargetMode="External"/></Relationships>
</file>

<file path=xl/externalLinks/_rels/externalLink4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Documents%20and%20Settings/nattaya/My%20Documents/&#3626;&#3619;&#3632;&#3610;&#3640;&#3619;&#3637;/&#3591;&#3610;&#3650;&#3619;&#3591;&#3626;&#3637;%20&#3626;.%20&#3626;&#3640;&#3623;&#3619;&#3619;&#3603;&#3616;&#3641;&#3617;&#3636;.xls" TargetMode="External"/></Relationships>
</file>

<file path=xl/externalLinks/_rels/externalLink4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3609;&#3634;&#3618;&#3609;&#3636;&#3621;/&#3650;&#3619;&#3591;&#3585;&#3621;&#3638;&#3591;&#3612;&#3621;&#3607;&#3623;&#3637;&#3607;&#3619;&#3633;&#3614;&#3618;&#3660;/My%20Documents/Credit%20Work/Sahaisant/Bumrungrad/Banpu/My%20Documents/&#3607;&#3640;&#3609;&#3648;&#3607;&#3658;&#3585;&#3595;&#3660;/SRISAKUL_FILE/&#3614;&#3619;&#3624;&#3619;&#3637;/cf_&#3614;&#3619;&#3624;&#3619;&#3637;.xls" TargetMode="External"/></Relationships>
</file>

<file path=xl/externalLinks/_rels/externalLink411.xml.rels><?xml version="1.0" encoding="UTF-8" standalone="yes"?>
<Relationships xmlns="http://schemas.openxmlformats.org/package/2006/relationships"><Relationship Id="rId1" Type="http://schemas.openxmlformats.org/officeDocument/2006/relationships/externalLinkPath" Target="/39111/c/BIRD/cpl-l2.xls" TargetMode="External"/></Relationships>
</file>

<file path=xl/externalLinks/_rels/externalLink4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604;&#3634;&#3605;&#3657;&#3634;&#3648;&#3595;&#3615;/&#3623;&#3633;&#3591;&#3618;&#3634;&#3623;&#3611;&#3636;&#3650;&#3605;&#3619;&#3648;&#3621;&#3637;&#3618;&#3617;/&#3648;&#3588;.&#3614;&#3637;.&#3595;&#3637;/&#3648;&#3588;.&#3614;&#3637;.&#3595;&#3637;.&#3629;&#3636;&#3609;&#3650;&#3609;&#3648;&#3623;&#3594;&#3633;&#3656;&#3609;.xls" TargetMode="External"/></Relationships>
</file>

<file path=xl/externalLinks/_rels/externalLink4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My%20Documents/Credit%20Work/Sahaisant/Bumrungrad/Banpu/My%20Documents/&#3607;&#3640;&#3609;&#3648;&#3607;&#3658;&#3585;&#3595;&#3660;/SRISAKUL_FILE/&#3614;&#3619;&#3624;&#3619;&#3637;/cf_&#3614;&#3619;&#3624;&#3619;&#3637;.xls" TargetMode="External"/></Relationships>
</file>

<file path=xl/externalLinks/_rels/externalLink414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sn55035/AppData/Local/Microsoft/Windows/Temporary%20Internet%20Files/Content.IE5/827JU83K/My%20Documents/Credit%20Work/Sahaisant/Bumrungrad/Banpu/My%20Documents/&#3607;&#3640;&#3609;&#3648;&#3607;&#3658;&#3585;&#3595;&#3660;/SRISAKUL_FILE/&#3614;&#3619;&#3624;&#3619;&#3637;/cf_&#3614;&#3619;&#3624;&#3619;&#3637;.xls?73362155" TargetMode="External"/><Relationship Id="rId1" Type="http://schemas.openxmlformats.org/officeDocument/2006/relationships/externalLinkPath" Target="file:///73362155/cf_&#3614;&#3619;&#3624;&#3619;&#3637;.xls" TargetMode="External"/></Relationships>
</file>

<file path=xl/externalLinks/_rels/externalLink415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js48280/AppData/Local/Microsoft/Windows/INetCache/IE/6L322KIS/&#3585;&#3629;&#3591;&#3607;&#3640;&#3609;&#3619;&#3633;&#3591;&#3626;&#3636;&#3605;/&#3610;&#3592;&#3585;%20&#3588;&#3623;&#3629;&#3621;&#3636;&#3605;&#3637;&#3657;%20&#3614;&#3621;&#3633;&#3626;/My%20Documents/Credit%20Work/Sahaisant/Bumrungrad/Banpu/My%20Documents/&#3607;&#3640;&#3609;&#3648;&#3607;&#3658;&#3585;&#3595;&#3660;/SRISAKUL_FILE/&#3614;&#3619;&#3624;&#3619;&#3637;/cf_&#3614;&#3619;&#3624;&#3619;&#3637;.xls?59FEE5EB" TargetMode="External"/><Relationship Id="rId1" Type="http://schemas.openxmlformats.org/officeDocument/2006/relationships/externalLinkPath" Target="file:///59FEE5EB/cf_&#3614;&#3619;&#3624;&#3619;&#3637;.xls" TargetMode="External"/></Relationships>
</file>

<file path=xl/externalLinks/_rels/externalLink4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/VD5/&#3591;&#3634;&#3609;&#3611;&#3637;2548/SCNB024-48/Report/LAND_BLD.XLS" TargetMode="External"/></Relationships>
</file>

<file path=xl/externalLinks/_rels/externalLink4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Documents%20and%20Settings/theeraphung/Desktop/Case%20&#3629;&#3609;&#3640;&#3617;&#3633;&#3605;&#3636;/&#3619;&#3633;&#3600;&#3617;&#3640;&#3609;&#3636;&#3585;&#3634;&#3609;&#3609;&#3607;&#3660;(&#3648;&#3594;&#3637;&#3618;&#3591;&#3619;&#3634;&#3618;)/CF%20&#3627;&#3592;&#3585;.&#3619;&#3633;&#3600;&#3617;&#3640;&#3609;&#3636;&#3585;&#3634;&#3609;&#3609;&#3607;&#3660;%202.3(&#3649;&#3585;&#3657;&#3652;&#3586;&#3621;&#3656;&#3634;&#3626;&#3640;&#3604;%2021-3-50).xls" TargetMode="External"/></Relationships>
</file>

<file path=xl/externalLinks/_rels/externalLink4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wan-&#3621;&#3641;&#3585;&#3588;&#3657;&#3634;/54-3.&#3627;&#3592;&#3585;.&#3593;&#3633;&#3605;&#3619;&#3594;&#3633;&#3618;&#3614;&#3634;&#3603;&#3636;&#3594;&#3618;&#3660;(&#3585;&#3634;&#3628;&#3626;&#3636;&#3609;&#3608;&#3640;&#3660;)/2554/&#3629;&#3609;&#3640;&#3617;&#3633;&#3605;&#3636;54/BASE%20CASE/DOCUME~1/15279/LOCALS~1/Temp/Domino%20Web%20Access/My%20Documents/CRM_manual/NEW-LOANS/BANGKOK.XLS" TargetMode="External"/></Relationships>
</file>

<file path=xl/externalLinks/_rels/externalLink4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user3.USER4/Desktop/&#3610;&#3629;&#3618;/&#3610;&#3640;&#3627;&#3591;&#3634;.xls" TargetMode="External"/></Relationships>
</file>

<file path=xl/externalLinks/_rels/externalLink4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92;&#3633;&#3604;&#3607;&#3635;&#3626;&#3636;&#3609;&#3648;&#3594;&#3639;&#3656;&#3629;%20&#3611;&#3637;%20%202552/&#3624;&#3619;&#3637;&#3623;&#3636;&#3594;&#3633;&#3618;/transfer/Documents%20and%20Settings/user3.USER4/Desktop/&#3610;&#3629;&#3618;/&#3610;&#3640;&#3627;&#3591;&#3634;.xls" TargetMode="External"/></Relationships>
</file>

<file path=xl/externalLinks/_rels/externalLink4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Documents%20and%20Settings/user3.USER4/Desktop/&#3610;&#3629;&#3618;/&#3610;&#3640;&#3627;&#3591;&#3634;.xls" TargetMode="External"/></Relationships>
</file>

<file path=xl/externalLinks/_rels/externalLink4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78.&#3610;&#3592;&#3585;.&#3626;&#3636;&#3619;&#3636;&#3623;&#3633;&#3602;&#3609;&#3634;&#3608;&#3633;&#3597;&#3585;&#3636;&#3592;/ton/Pre-screening/&#3650;&#3619;&#3591;&#3612;&#3621;&#3636;&#3605;&#3609;&#3657;&#3635;&#3649;&#3586;&#3655;&#3591;&#3627;&#3621;&#3629;&#3604;/Documents%20and%20Settings/user3.USER4/Desktop/&#3610;&#3629;&#3618;/&#3610;&#3640;&#3627;&#3591;&#3634;.xls" TargetMode="External"/></Relationships>
</file>

<file path=xl/externalLinks/_rels/externalLink4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y%20Documents/CA%20Big%20Master.xls" TargetMode="External"/></Relationships>
</file>

<file path=xl/externalLinks/_rels/externalLink4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Documents%20and%20Settings/THAKOON/Local%20Settings/Temporary%20Internet%20Files/OLK6/CF%20&#3611;&#3619;&#3632;&#3607;&#3637;&#3611;-cash.xls" TargetMode="External"/></Relationships>
</file>

<file path=xl/externalLinks/_rels/externalLink425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js48280/AppData/Local/Microsoft/Windows/INetCache/IE/6L322KIS/&#3585;&#3629;&#3591;&#3607;&#3640;&#3609;&#3619;&#3633;&#3591;&#3626;&#3636;&#3605;/&#3610;&#3592;&#3585;%20&#3588;&#3623;&#3629;&#3621;&#3636;&#3605;&#3637;&#3657;%20&#3614;&#3621;&#3633;&#3626;/Documents%20and%20Settings/THAKOON/Local%20Settings/Temporary%20Internet%20Files/OLK6/CF%20&#3611;&#3619;&#3632;&#3607;&#3637;&#3611;-cash.xls?5B9866E0" TargetMode="External"/><Relationship Id="rId1" Type="http://schemas.openxmlformats.org/officeDocument/2006/relationships/externalLinkPath" Target="file:///5B9866E0/CF%20&#3611;&#3619;&#3632;&#3607;&#3637;&#3611;-cash.xls" TargetMode="External"/></Relationships>
</file>

<file path=xl/externalLinks/_rels/externalLink4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91;&#3634;&#3609;&#3611;&#3637;%202554/&#3626;&#3636;&#3609;&#3648;&#3594;&#3639;&#3656;&#3629;&#3619;&#3634;&#3618;&#3618;&#3656;&#3629;&#3618;/&#3609;&#3634;&#3591;&#3626;&#3634;&#3623;&#3626;&#3617;&#3610;&#3633;&#3605;&#3636;%20&#3617;&#3637;&#3650;&#3614;&#3591;/All%20for%20Me/1.My%20Work/1.&#3650;&#3588;&#3619;&#3591;&#3585;&#3634;&#3619;&#3626;&#3636;&#3609;&#3648;&#3594;&#3639;&#3656;&#3629;&#3619;&#3634;&#3618;&#3618;&#3656;&#3629;&#3618;/My%20works/CA/&#3607;&#3633;&#3656;&#3623;&#3652;&#3611;/&#3611;&#3637;%202552/&#3627;&#3592;&#3585;.&#3609;.&#3648;&#3592;&#3619;&#3636;&#3597;&#3614;&#3634;&#3609;&#3636;&#3594;%2029/&#3605;&#3633;&#3623;&#3629;&#3618;&#3656;&#3634;&#3591;&#3614;&#3637;&#3656;&#3648;&#3611;&#3655;&#3585;.xls" TargetMode="External"/></Relationships>
</file>

<file path=xl/externalLinks/_rels/externalLink4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Documents%20and%20Settings/lamphun/Desktop/Documents%20and%20Settings/THAKOON/Local%20Settings/Temporary%20Internet%20Files/OLK6/CF%20&#3611;&#3619;&#3632;&#3607;&#3637;&#3611;-cash.xls" TargetMode="External"/></Relationships>
</file>

<file path=xl/externalLinks/_rels/externalLink428.xml.rels><?xml version="1.0" encoding="UTF-8" standalone="yes"?>
<Relationships xmlns="http://schemas.openxmlformats.org/package/2006/relationships"><Relationship Id="rId1" Type="http://schemas.openxmlformats.org/officeDocument/2006/relationships/externalLinkPath" Target="/C9531_003/arosmb/My%20Documents/NEW-LOANS/BANGKOK.XLS" TargetMode="External"/></Relationships>
</file>

<file path=xl/externalLinks/_rels/externalLink4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puipui%20&#3611;&#3637;%2047/Leasing/&#3610;&#3592;.&#3609;&#3588;&#3619;&#3626;&#3623;&#3619;&#3619;&#3588;&#3660;&#3617;&#3634;&#3605;&#3640;&#3621;&#3637;&#3618;&#3634;&#3609;&#3618;&#3609;&#3605;&#3660;/CF.xls" TargetMode="External"/></Relationships>
</file>

<file path=xl/externalLinks/_rels/externalLink4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js48280/AppData/Local/Microsoft/Windows/INetCache/IE/6L322KIS/puipui%20&#3611;&#3637;%2047/Leasing/&#3610;&#3592;.&#3609;&#3588;&#3619;&#3626;&#3623;&#3619;&#3619;&#3588;&#3660;&#3617;&#3634;&#3605;&#3640;&#3621;&#3637;&#3618;&#3634;&#3609;&#3618;&#3609;&#3605;&#3660;/CF.xls" TargetMode="External"/></Relationships>
</file>

<file path=xl/externalLinks/_rels/externalLink4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theeraphung/Desktop/Case%20&#3629;&#3609;&#3640;&#3617;&#3633;&#3605;&#3636;/&#3619;&#3633;&#3600;&#3617;&#3640;&#3609;&#3636;&#3585;&#3634;&#3609;&#3609;&#3607;&#3660;(&#3648;&#3594;&#3637;&#3618;&#3591;&#3619;&#3634;&#3618;)/CF%20&#3627;&#3592;&#3585;.&#3619;&#3633;&#3600;&#3617;&#3640;&#3609;&#3636;&#3585;&#3634;&#3609;&#3609;&#3607;&#3660;%202.3(&#3649;&#3585;&#3657;&#3652;&#3586;&#3621;&#3656;&#3634;&#3626;&#3640;&#3604;%2021-3-50).xls" TargetMode="External"/></Relationships>
</file>

<file path=xl/externalLinks/_rels/externalLink4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3609;&#3634;&#3618;&#3609;&#3636;&#3621;/&#3650;&#3619;&#3591;&#3585;&#3621;&#3638;&#3591;&#3612;&#3621;&#3607;&#3623;&#3637;&#3607;&#3619;&#3633;&#3614;&#3618;&#3660;/Documents%20and%20Settings/theeraphung/Desktop/Case%20&#3629;&#3609;&#3640;&#3617;&#3633;&#3605;&#3636;/&#3619;&#3633;&#3600;&#3617;&#3640;&#3609;&#3636;&#3585;&#3634;&#3609;&#3609;&#3607;&#3660;(&#3648;&#3594;&#3637;&#3618;&#3591;&#3619;&#3634;&#3618;)/CF%20&#3627;&#3592;&#3585;.&#3619;&#3633;&#3600;&#3617;&#3640;&#3609;&#3636;&#3585;&#3634;&#3609;&#3609;&#3607;&#3660;%202.3(&#3649;&#3585;&#3657;&#3652;&#3586;&#3621;&#3656;&#3634;&#3626;&#3640;&#3604;%2021-3-50).xls" TargetMode="External"/></Relationships>
</file>

<file path=xl/externalLinks/_rels/externalLink433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4/customer-report/&#3650;&#3588;&#3619;&#3591;&#3585;&#3634;&#3619;%20copy/&#3648;&#3604;&#3639;&#3629;&#3609;&#3626;&#3636;&#3591;&#3627;&#3634;&#3588;&#3617;/TAMC027-47/LAND_BLD.XLS" TargetMode="External"/></Relationships>
</file>

<file path=xl/externalLinks/_rels/externalLink4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2551/VD8/NEW/KB/KB498-51/REPORT/LAND_BLD.XLS" TargetMode="External"/></Relationships>
</file>

<file path=xl/externalLinks/_rels/externalLink4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aum2561/&#3648;&#3588;&#3626;&#3626;&#3636;&#3609;&#3648;&#3594;&#3639;&#3656;&#3629;/&#3648;&#3588;&#3626;_Local%20Economy/&#3616;&#3623;&#3636;&#3605;&#3634;/Documents%20and%20Settings/Panitta/Local%20Settings/Temporary%20Internet%20Files/OLK9/Chiangmai_04/D/&#3650;&#3588;&#3619;&#3591;&#3585;&#3634;&#3619;%20copy/&#3648;&#3604;&#3639;&#3629;&#3609;&#3626;&#3636;&#3591;&#3627;&#3634;&#3588;&#3617;/TAMC027-47/LAND_BLD.XLS" TargetMode="External"/></Relationships>
</file>

<file path=xl/externalLinks/_rels/externalLink4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wl20400/AppData/Roaming/Microsoft/Excel/Users/sme.SMEBANKNB-161/AppData/Local/Microsoft/Windows/INetCache/IE/N7FD0O5K/&#3616;&#3623;&#3636;&#3605;&#3634;/&#3650;&#3588;&#3619;&#3591;&#3585;&#3634;&#3619;%20copy/&#3648;&#3604;&#3639;&#3629;&#3609;&#3626;&#3636;&#3591;&#3627;&#3634;&#3588;&#3617;/TAMC027-47/LAND_BLD.XLS" TargetMode="External"/></Relationships>
</file>

<file path=xl/externalLinks/_rels/externalLink437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wl20400/AppData/Roaming/Microsoft/Excel/Users/sme.SMEBANKNB-161/AppData/Local/Microsoft/Windows/INetCache/IE/N7FD0O5K/&#3616;&#3623;&#3636;&#3605;&#3634;/Eang/&#3591;&#3634;&#3609;&#3651;&#3627;&#3617;&#3656;/VD2/KB487-51/Report/2547/new/Gr/GR248-18-47/GR248-13-47/GR199-2-47/LAND_BLD.XLS?BB10FA16" TargetMode="External"/><Relationship Id="rId1" Type="http://schemas.openxmlformats.org/officeDocument/2006/relationships/externalLinkPath" Target="file:///BB10FA16/LAND_BLD.XLS" TargetMode="External"/></Relationships>
</file>

<file path=xl/externalLinks/_rels/externalLink4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spec71/d/LAND_BLD.XLS" TargetMode="External"/></Relationships>
</file>

<file path=xl/externalLinks/_rels/externalLink439.xml.rels><?xml version="1.0" encoding="UTF-8" standalone="yes"?>
<Relationships xmlns="http://schemas.openxmlformats.org/package/2006/relationships"><Relationship Id="rId1" Type="http://schemas.openxmlformats.org/officeDocument/2006/relationships/externalLinkPath" Target="/Amnart/D/LAND_BLD.XLS" TargetMode="External"/></Relationships>
</file>

<file path=xl/externalLinks/_rels/externalLink4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Panitta/Local%20Settings/Temporary%20Internet%20Files/OLK9/Chiangmai_04/D/&#3650;&#3588;&#3619;&#3591;&#3585;&#3634;&#3619;%20copy/&#3648;&#3604;&#3639;&#3629;&#3609;&#3626;&#3636;&#3591;&#3627;&#3634;&#3588;&#3617;/TAMC027-47/LAND_BLD.XLS" TargetMode="External"/></Relationships>
</file>

<file path=xl/externalLinks/_rels/externalLink441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4/customer-report/2547/new/Tamc/TAMC046-47/LAND_BLD.XLS" TargetMode="External"/></Relationships>
</file>

<file path=xl/externalLinks/_rels/externalLink4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Panitta/Local%20Settings/Temporary%20Internet%20Files/OLK9/2550/VD5/NEW/KB/KB406-50/REPORT/&#3650;&#3588;&#3619;&#3591;&#3585;&#3634;&#3619;%20copy/&#3648;&#3604;&#3639;&#3629;&#3609;&#3626;&#3636;&#3591;&#3627;&#3634;&#3588;&#3617;/TAMC027-47/LAND_BLD.XLS" TargetMode="External"/></Relationships>
</file>

<file path=xl/externalLinks/_rels/externalLink443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wl20400/AppData/Roaming/Microsoft/Excel/Users/sme.SMEBANKNB-161/AppData/Local/Microsoft/Windows/INetCache/IE/N7FD0O5K/&#3616;&#3623;&#3636;&#3605;&#3634;/Documents%20and%20Settings/PROSPEC704/Desktop/LAND_BLD.XLS?DEDC1975" TargetMode="External"/><Relationship Id="rId1" Type="http://schemas.openxmlformats.org/officeDocument/2006/relationships/externalLinkPath" Target="file:///DEDC1975/LAND_BLD.XLS" TargetMode="External"/></Relationships>
</file>

<file path=xl/externalLinks/_rels/externalLink4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wl20400/AppData/Roaming/Microsoft/Excel/Users/sme.SMEBANKNB-161/AppData/Local/Microsoft/Windows/INetCache/IE/N7FD0O5K/&#3616;&#3623;&#3636;&#3605;&#3634;/2551/VD8/NEW/KB/KB498-51/REPORT/LAND_BLD.XLS" TargetMode="External"/></Relationships>
</file>

<file path=xl/externalLinks/_rels/externalLink445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3/d/&#3650;&#3588;&#3619;&#3591;&#3585;&#3634;&#3619;%20copy/&#3648;&#3604;&#3639;&#3629;&#3609;&#3626;&#3636;&#3591;&#3627;&#3634;&#3588;&#3617;/TAMC027-47/LAND_BLD.XLS" TargetMode="External"/></Relationships>
</file>

<file path=xl/externalLinks/_rels/externalLink446.xml.rels><?xml version="1.0" encoding="UTF-8" standalone="yes"?>
<Relationships xmlns="http://schemas.openxmlformats.org/package/2006/relationships"><Relationship Id="rId1" Type="http://schemas.openxmlformats.org/officeDocument/2006/relationships/externalLinkPath" Target="/Amnart/D/&#3650;&#3588;&#3619;&#3591;&#3585;&#3634;&#3619;%20copy/&#3648;&#3604;&#3639;&#3629;&#3609;&#3626;&#3636;&#3591;&#3627;&#3634;&#3588;&#3617;/TAMC027-47/LAND_BLD.XLS" TargetMode="External"/></Relationships>
</file>

<file path=xl/externalLinks/_rels/externalLink447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3/Data/&#3650;&#3588;&#3619;&#3591;&#3585;&#3634;&#3619;%20copy/&#3648;&#3604;&#3639;&#3629;&#3609;&#3626;&#3636;&#3591;&#3627;&#3634;&#3588;&#3617;/TAMC027-47/LAND_BLD.XLS" TargetMode="External"/></Relationships>
</file>

<file path=xl/externalLinks/_rels/externalLink448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4/customer-report/VD5/Komkit/ORIGINAL/&#3629;&#3614;&#3634;&#3619;&#3660;&#3605;&#3648;&#3617;&#3609;&#3607;&#3660;/LAND_BLD.XLS" TargetMode="External"/></Relationships>
</file>

<file path=xl/externalLinks/_rels/externalLink4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aum2561/&#3648;&#3588;&#3626;&#3626;&#3636;&#3609;&#3648;&#3594;&#3639;&#3656;&#3629;/&#3648;&#3588;&#3626;_Local%20Economy/&#3616;&#3623;&#3636;&#3605;&#3634;/Documents%20and%20Settings/Panitta/Local%20Settings/Temporary%20Internet%20Files/OLK9/&#3650;&#3588;&#3619;&#3591;&#3585;&#3634;&#3619;%20copy/&#3648;&#3604;&#3639;&#3629;&#3609;&#3626;&#3636;&#3591;&#3627;&#3634;&#3588;&#3617;/TAMC027-47/LAND_BLD.XLS" TargetMode="External"/></Relationships>
</file>

<file path=xl/externalLinks/_rels/externalLink4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/VD2/&#3611;&#3619;&#3636;&#3597;&#3597;&#3634;/SME001-51/REPORT/&#3650;&#3588;&#3619;&#3591;&#3585;&#3634;&#3619;%20copy/&#3648;&#3604;&#3639;&#3629;&#3609;&#3626;&#3636;&#3591;&#3627;&#3634;&#3588;&#3617;/TAMC027-47/LAND_BLD.XLS" TargetMode="External"/></Relationships>
</file>

<file path=xl/externalLinks/_rels/externalLink4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sers/ha47489/AppData/Local/Microsoft/Windows/Temporary%20Internet%20Files/Content.IE5/ZEAP2TG2/Nanaphat/CF/Documents%20and%20Settings/THAKOON/Local%20Settings/Temporary%20Internet%20Files/OLK6/CF%20&#3611;&#3619;&#3632;&#3607;&#3637;&#3611;-cash.xls" TargetMode="External"/></Relationships>
</file>

<file path=xl/externalLinks/_rels/externalLink4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Panitta/Local%20Settings/Temporary%20Internet%20Files/OLK9/&#3650;&#3588;&#3619;&#3591;&#3585;&#3634;&#3619;%20copy/&#3648;&#3604;&#3639;&#3629;&#3609;&#3626;&#3636;&#3591;&#3627;&#3634;&#3588;&#3617;/TAMC027-47/LAND_BLD.XLS" TargetMode="External"/></Relationships>
</file>

<file path=xl/externalLinks/_rels/externalLink4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LAND_BLD.XLS" TargetMode="External"/></Relationships>
</file>

<file path=xl/externalLinks/_rels/externalLink4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sn55035/AppData/Local/Microsoft/Windows/Temporary%20Internet%20Files/Content.IE5/827JU83K/My%20Documents/&#3591;&#3634;&#3609;&#3619;&#3632;&#3627;&#3623;&#3656;&#3634;&#3591;&#3607;&#3635;/BKK1/&#3626;&#3632;&#3614;&#3634;&#3609;&#3609;&#3609;&#3607;&#3610;&#3640;&#3619;&#3637;-&#3619;&#3640;&#3656;&#3591;&#3594;&#3633;&#3618;Risk.xls" TargetMode="External"/></Relationships>
</file>

<file path=xl/externalLinks/_rels/externalLink4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js48280/AppData/Local/Microsoft/Windows/INetCache/IE/6L322KIS/&#3585;&#3629;&#3591;&#3607;&#3640;&#3609;&#3619;&#3633;&#3591;&#3626;&#3636;&#3605;/&#3610;&#3592;&#3585;%20&#3588;&#3623;&#3629;&#3621;&#3636;&#3605;&#3637;&#3657;%20&#3614;&#3621;&#3633;&#3626;/My%20Documents/&#3591;&#3634;&#3609;&#3619;&#3632;&#3627;&#3623;&#3656;&#3634;&#3591;&#3607;&#3635;/BKK1/&#3626;&#3632;&#3614;&#3634;&#3609;&#3609;&#3609;&#3607;&#3610;&#3640;&#3619;&#3637;-&#3619;&#3640;&#3656;&#3591;&#3594;&#3633;&#3618;Risk.xls" TargetMode="External"/></Relationships>
</file>

<file path=xl/externalLinks/_rels/externalLink4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My%20Documents/&#3591;&#3634;&#3609;&#3619;&#3632;&#3627;&#3623;&#3656;&#3634;&#3591;&#3607;&#3635;/BKK1/&#3626;&#3632;&#3614;&#3634;&#3609;&#3609;&#3609;&#3607;&#3610;&#3640;&#3619;&#3637;-&#3619;&#3640;&#3656;&#3591;&#3594;&#3633;&#3618;Risk.xls" TargetMode="External"/></Relationships>
</file>

<file path=xl/externalLinks/_rels/externalLink4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78.&#3610;&#3592;&#3585;.&#3626;&#3636;&#3619;&#3636;&#3623;&#3633;&#3602;&#3609;&#3634;&#3608;&#3633;&#3597;&#3585;&#3636;&#3592;/Documents%20and%20Settings/THAKOON/Local%20Settings/Temporary%20Internet%20Files/OLK6/CF%20&#3611;&#3619;&#3632;&#3607;&#3637;&#3611;-cash.xls" TargetMode="External"/></Relationships>
</file>

<file path=xl/externalLinks/_rels/externalLink4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610;&#3619;&#3636;&#3625;&#3633;&#3607;%20&#3624;&#3619;&#3637;&#3648;&#3605;&#3655;&#3591;&#3585;&#3621;&#3585;&#3634;&#3619;%20&#3592;&#3635;&#3585;&#3633;&#3604;/File%20&#3591;&#3634;&#3609;/&#3626;&#3617;&#3588;&#3636;&#3604;%20&#3624;&#3619;&#3637;&#3588;&#3635;%20(&#3614;&#3632;&#3648;&#3618;&#3634;)/&#3594;&#3640;&#3604;&#3648;&#3626;&#3609;&#3629;&#3610;&#3629;&#3619;&#3660;&#3604;&#3611;&#3637;%2054/&#3649;&#3585;&#3657;&#3652;&#3586;&#3585;&#3621;&#3633;&#3656;&#3609;&#3585;&#3619;&#3629;&#3591;/Documents%20and%20Settings/THAKOON/Local%20Settings/Temporary%20Internet%20Files/OLK6/CF%20&#3611;&#3619;&#3632;&#3607;&#3637;&#3611;-cash.xls" TargetMode="External"/></Relationships>
</file>

<file path=xl/externalLinks/_rels/externalLink4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cd221.CD221/AppData/Roaming/Microsoft/Excel/&#3619;&#3623;&#3617;&#3648;&#3619;&#3639;&#3656;&#3629;&#3591;%20%20CO/MaduZi/FORM_MEM/M%20I%20D%20C%20A%20P/Credit%20Application_SME&amp;MidCap&amp;Corp/C%20A_bellonly/CA_BELL_S0.xls" TargetMode="External"/></Relationships>
</file>

<file path=xl/externalLinks/_rels/externalLink460.xml.rels><?xml version="1.0" encoding="UTF-8" standalone="yes"?>
<Relationships xmlns="http://schemas.openxmlformats.org/package/2006/relationships"><Relationship Id="rId2" Type="http://schemas.microsoft.com/office/2019/04/relationships/externalLinkLongPath" Target="http://intra.smebank/&#3585;&#3629;&#3591;&#3607;&#3640;&#3609;&#3619;&#3633;&#3591;&#3626;&#3636;&#3605;/&#3610;&#3592;&#3585;%20&#3588;&#3623;&#3629;&#3621;&#3636;&#3605;&#3637;&#3657;%20&#3614;&#3621;&#3633;&#3626;/Documents%20and%20Settings/somchit/Local%20Settings/Temporary%20Internet%20Files/OLKBA/ton/Pre-screening/&#3650;&#3619;&#3591;&#3612;&#3621;&#3636;&#3605;&#3609;&#3657;&#3635;&#3649;&#3586;&#3655;&#3591;&#3627;&#3621;&#3629;&#3604;/Documents%20and%20Settings/user3.USER4/Desktop/&#3610;&#3629;&#3618;/&#3608;&#3609;&#3634;&#3585;&#3619;%20&#3648;&#3627;&#3621;&#3639;&#3629;&#3591;.xls?E3FAF2F7" TargetMode="External"/><Relationship Id="rId1" Type="http://schemas.openxmlformats.org/officeDocument/2006/relationships/externalLinkPath" Target="file:///E3FAF2F7/&#3608;&#3609;&#3634;&#3585;&#3619;%20&#3648;&#3627;&#3621;&#3639;&#3629;&#3591;.xls" TargetMode="External"/></Relationships>
</file>

<file path=xl/externalLinks/_rels/externalLink4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user3.USER4/Desktop/&#3610;&#3629;&#3618;/&#3608;&#3609;&#3634;&#3585;&#3619;%20&#3648;&#3627;&#3621;&#3639;&#3629;&#3591;.xls" TargetMode="External"/></Relationships>
</file>

<file path=xl/externalLinks/_rels/externalLink4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92;&#3633;&#3604;&#3607;&#3635;&#3626;&#3636;&#3609;&#3648;&#3594;&#3639;&#3656;&#3629;%20&#3611;&#3637;%20%202552/&#3624;&#3619;&#3637;&#3623;&#3636;&#3594;&#3633;&#3618;/transfer/Documents%20and%20Settings/user3.USER4/Desktop/&#3610;&#3629;&#3618;/&#3608;&#3609;&#3634;&#3585;&#3619;%20&#3648;&#3627;&#3621;&#3639;&#3629;&#3591;.xls" TargetMode="External"/></Relationships>
</file>

<file path=xl/externalLinks/_rels/externalLink463.xml.rels><?xml version="1.0" encoding="UTF-8" standalone="yes"?>
<Relationships xmlns="http://schemas.openxmlformats.org/package/2006/relationships"><Relationship Id="rId1" Type="http://schemas.openxmlformats.org/officeDocument/2006/relationships/externalLinkPath" Target="/Khonkaen_01/san/pre/ca%2017%20&#3648;&#3617;.&#3618;.%2050/&#3627;&#3592;&#3585;.&#3617;&#3603;&#3607;&#3623;&#3619;&#3619;&#3625;&#3623;&#3636;&#3624;&#3623;&#3585;&#3619;&#3619;&#3617;&#3585;&#3634;&#3619;&#3650;&#3618;&#3608;&#3634;/Documents%20and%20Settings/Administrator/My%20Documents/&#3623;&#3633;&#3594;&#3619;&#3632;/&#3623;&#3633;&#3594;&#3619;&#3632;/LOAN/&#3609;&#3634;&#3591;&#3626;&#3640;&#3604;&#3634;%20%20&#3629;&#3640;&#3656;&#3609;&#3617;&#3640;&#3585;&#3604;&#3634;/&#3626;&#3640;&#3604;&#3634;%20%20%20&#3616;&#3634;&#3588;&#3611;&#3619;&#3632;&#3594;&#3634;&#3594;&#3609;.xls" TargetMode="External"/></Relationships>
</file>

<file path=xl/externalLinks/_rels/externalLink464.xml.rels><?xml version="1.0" encoding="UTF-8" standalone="yes"?>
<Relationships xmlns="http://schemas.openxmlformats.org/package/2006/relationships"><Relationship Id="rId1" Type="http://schemas.openxmlformats.org/officeDocument/2006/relationships/externalLinkPath" Target="/Khonkaen_01/san/pre/ca%2017%20&#3648;&#3617;.&#3618;.%2050/&#3627;&#3592;&#3585;.&#3617;&#3603;&#3607;&#3623;&#3619;&#3619;&#3625;&#3623;&#3636;&#3624;&#3623;&#3585;&#3619;&#3619;&#3617;&#3585;&#3634;&#3619;&#3650;&#3618;&#3608;&#3634;/Documents%20and%20Settings/Administrator/My%20Documents/&#3623;&#3633;&#3594;&#3619;&#3632;/&#3623;&#3633;&#3594;&#3619;&#3632;/LOAN/&#3609;&#3634;&#3591;&#3626;&#3640;&#3604;&#3634;%20%20&#3629;&#3640;&#3656;&#3609;&#3617;&#3640;&#3585;&#3604;&#3634;/credit%20report.xls" TargetMode="External"/></Relationships>
</file>

<file path=xl/externalLinks/_rels/externalLink465.xml.rels><?xml version="1.0" encoding="UTF-8" standalone="yes"?>
<Relationships xmlns="http://schemas.openxmlformats.org/package/2006/relationships"><Relationship Id="rId1" Type="http://schemas.openxmlformats.org/officeDocument/2006/relationships/externalLinkPath" Target="/GIS_SERVER/Typing/UOBR.&#3611;&#3619;&#3633;&#3610;&#3649;&#3585;&#3657;.xls" TargetMode="External"/></Relationships>
</file>

<file path=xl/externalLinks/_rels/externalLink466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r/C/LAND_BLD.XLS" TargetMode="External"/></Relationships>
</file>

<file path=xl/externalLinks/_rels/externalLink467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Documents%20and%20Settings/lamphun/Desktop/&#3610;&#3640;&#3597;&#3594;&#3633;&#3618;/&#3629;&#3640;&#3610;&#3621;&#3592;&#3633;&#3585;&#3619;&#3614;&#3591;&#3625;&#3660;/job/oil/saim-dankuntod/job/oil/chutikarn%20Jun/Documents%20and%20Settings/Veerachart/My%20Documents/&#3588;&#3636;&#3591;&#3626;&#3605;&#3634;&#3619;&#3660;&#3648;&#3615;&#3629;&#3619;&#3660;&#3609;&#3636;&#3648;&#3592;&#3629;&#3619;&#3660;/&#3591;&#3610;&#3585;&#3634;&#3619;&#3648;&#3591;&#3636;&#3609;&#3588;&#3636;&#3591;&#3626;&#3605;&#3634;&#3619;&#3660;.xls?A30B8A97" TargetMode="External"/><Relationship Id="rId1" Type="http://schemas.openxmlformats.org/officeDocument/2006/relationships/externalLinkPath" Target="file:///A30B8A97/&#3591;&#3610;&#3585;&#3634;&#3619;&#3648;&#3591;&#3636;&#3609;&#3588;&#3636;&#3591;&#3626;&#3605;&#3634;&#3619;&#3660;.xls" TargetMode="External"/></Relationships>
</file>

<file path=xl/externalLinks/_rels/externalLink4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&#3648;&#3629;&#3623;&#3633;&#3609;.xls" TargetMode="External"/></Relationships>
</file>

<file path=xl/externalLinks/_rels/externalLink469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3/d/VD5/&#3591;&#3634;&#3609;&#3611;&#3637;2548/SCNB024-48/Report/LAND_BLD.XLS" TargetMode="External"/></Relationships>
</file>

<file path=xl/externalLinks/_rels/externalLink4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File%20&#3591;&#3634;&#3609;/Cluster/CA%20Co-Sign/&#3610;&#3633;&#3597;&#3594;&#3637;&#3648;&#3604;&#3637;&#3618;&#3623;/&#3607;&#3633;&#3624;&#3609;&#3637;&#3618;&#3634;%20&#3627;&#3629;&#3617;&#3648;&#3618;&#3655;&#3609;/ca/&#3591;&#3610;&#3585;&#3634;&#3619;&#3648;&#3591;&#3636;&#3609;&#3626;&#3585;&#3621;&#3609;&#3588;&#3619;&#3652;&#3607;&#3618;&#3629;&#3637;&#3626;&#3634;&#3609;.xlsx" TargetMode="External"/></Relationships>
</file>

<file path=xl/externalLinks/_rels/externalLink471.xml.rels><?xml version="1.0" encoding="UTF-8" standalone="yes"?>
<Relationships xmlns="http://schemas.openxmlformats.org/package/2006/relationships"><Relationship Id="rId1" Type="http://schemas.openxmlformats.org/officeDocument/2006/relationships/externalLinkPath" Target="/C8830_006/&#3607;&#3623;&#3609;&#3608;&#3609;/NEW-LOANS/BANGKOK.XLS" TargetMode="External"/></Relationships>
</file>

<file path=xl/externalLinks/_rels/externalLink472.xml.rels><?xml version="1.0" encoding="UTF-8" standalone="yes"?>
<Relationships xmlns="http://schemas.openxmlformats.org/package/2006/relationships"><Relationship Id="rId1" Type="http://schemas.openxmlformats.org/officeDocument/2006/relationships/externalLinkPath" Target="/C9731_007/c/My%20Documents/&#3604;&#3629;&#3585;&#3648;&#3610;&#3637;&#3657;&#3618;%20&#3605;&#3634;&#3619;&#3634;&#3591;&#3648;&#3591;&#3636;&#3609;&#3585;&#3641;&#3657;/NEW-LOANS/BANGKOK.XLS" TargetMode="External"/></Relationships>
</file>

<file path=xl/externalLinks/_rels/externalLink4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&#3591;&#3634;&#3609;&#3607;&#3637;&#3656;&#3629;&#3609;&#3640;&#3617;&#3633;&#3605;&#3636;&#3649;&#3621;&#3657;&#3623;%20(&#3652;&#3585;&#3656;)/&#3626;&#3617;&#3594;&#3634;&#3618;%20%20&#3610;&#3640;&#3597;&#3594;&#3641;&#3629;&#3618;&#3641;&#3656;&#3588;&#3591;/&#3586;&#3629;%20LG&#3648;&#3614;&#3636;&#3656;&#3617;/Documents%20and%20Settings/User/Desktop/&#3619;&#3636;&#3648;&#3623;&#3629;&#3619;&#3660;&#3595;&#3636;&#3605;&#3637;&#3657;/CA.3%20&#3594;&#3633;&#3618;&#3603;&#3619;&#3591;&#3588;&#3660;%20%20&#3626;&#3619;&#3640;&#3611;.xls" TargetMode="External"/></Relationships>
</file>

<file path=xl/externalLinks/_rels/externalLink47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smebank/&#3586;&#3629;&#3629;&#3609;&#3640;&#3617;&#3633;&#3605;&#3636;&#3605;&#3656;&#3634;&#3591;%20&#3654;/CA_&#3586;&#3629;&#3629;&#3609;&#3640;&#3617;&#3633;&#3605;&#3636;(&#3607;&#3633;&#3656;&#3623;&#3652;&#3611;)/&#3650;&#3619;&#3591;&#3648;&#3619;&#3637;&#3618;&#3609;/School_&#3624;&#3636;&#3619;&#3636;&#3629;&#3619;/&#3605;&#3634;&#3619;&#3634;&#3591;%20payment.xls" TargetMode="External"/></Relationships>
</file>

<file path=xl/externalLinks/_rels/externalLink4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&#3586;&#3629;&#3629;&#3609;&#3640;&#3617;&#3633;&#3605;&#3636;&#3605;&#3656;&#3634;&#3591;%20&#3654;/CA_&#3586;&#3629;&#3629;&#3609;&#3640;&#3617;&#3633;&#3605;&#3636;(&#3607;&#3633;&#3656;&#3623;&#3652;&#3611;)/&#3650;&#3619;&#3591;&#3648;&#3619;&#3637;&#3618;&#3609;/School_&#3624;&#3636;&#3619;&#3636;&#3629;&#3619;/&#3605;&#3634;&#3619;&#3634;&#3591;%20payment.xls" TargetMode="External"/></Relationships>
</file>

<file path=xl/externalLinks/_rels/externalLink4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File%20&#3591;&#3634;&#3609;/&#3610;&#3592;&#3585;.&#3649;&#3611;&#3595;&#3636;&#3615;&#3636;&#3585;%20&#3615;&#3619;&#3640;&#3605;/&#3649;&#3611;&#3595;&#3636;&#3615;&#3636;&#3585;/CF-&#3649;&#3611;&#3595;&#3636;&#3615;&#3636;&#3585;(B).xls" TargetMode="External"/></Relationships>
</file>

<file path=xl/externalLinks/_rels/externalLink4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sers/bs48104/AppData/Local/Microsoft/Windows/INetCache/IE/VEQOF8N0/Benz/&#3652;&#3615;&#3621;&#3660;&#3591;&#3634;&#3609;&#3585;&#3635;&#3621;&#3633;&#3591;&#3607;&#3635;/&#3609;&#3634;&#3618;&#3626;&#3617;&#3648;&#3585;&#3637;&#3618;&#3619;&#3605;&#3636;%20&#3617;&#3634;&#3621;&#3634;&#3614;&#3591;&#3625;&#3660;/File%20&#3591;&#3634;&#3609;/&#3610;&#3592;&#3585;.&#3649;&#3611;&#3595;&#3636;&#3615;&#3636;&#3585;%20&#3615;&#3619;&#3640;&#3605;/&#3649;&#3611;&#3595;&#3636;&#3615;&#3636;&#3585;/CF-&#3649;&#3611;&#3595;&#3636;&#3615;&#3636;&#3585;(B).xls" TargetMode="External"/></Relationships>
</file>

<file path=xl/externalLinks/_rels/externalLink478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4/customer-report/2550/VD5/NEW/BAY/BAY033-50/Report/2550/Pro/NEW/BAY/BAY008-50/Report/&#3650;&#3588;&#3619;&#3591;&#3585;&#3634;&#3619;%20copy/&#3648;&#3604;&#3639;&#3629;&#3609;&#3626;&#3636;&#3591;&#3627;&#3634;&#3588;&#3617;/TAMC027-47/LAND_BLD.XLS" TargetMode="External"/></Relationships>
</file>

<file path=xl/externalLinks/_rels/externalLink4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/&#3650;&#3588;&#3619;&#3591;&#3585;&#3634;&#3619;%20copy/&#3648;&#3604;&#3639;&#3629;&#3609;&#3626;&#3636;&#3591;&#3627;&#3634;&#3588;&#3617;/TAMC027-47/LAND_BLD.XLS" TargetMode="External"/></Relationships>
</file>

<file path=xl/externalLinks/_rels/externalLink480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wl20400/AppData/Roaming/Microsoft/Excel/Users/sme.SMEBANKNB-161/AppData/Local/Microsoft/Windows/INetCache/IE/N7FD0O5K/&#3616;&#3623;&#3636;&#3605;&#3634;/Eang/&#3591;&#3634;&#3609;&#3649;&#3585;&#3657;/&#3650;&#3588;&#3619;&#3591;&#3585;&#3634;&#3619;%20copy/&#3648;&#3604;&#3639;&#3629;&#3609;&#3626;&#3636;&#3591;&#3627;&#3634;&#3588;&#3617;/TAMC027-47/LAND_BLD.XLS?1A544AE3" TargetMode="External"/><Relationship Id="rId1" Type="http://schemas.openxmlformats.org/officeDocument/2006/relationships/externalLinkPath" Target="file:///1A544AE3/LAND_BLD.XLS" TargetMode="External"/></Relationships>
</file>

<file path=xl/externalLinks/_rels/externalLink4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weken/Local%20Settings/Temp/&#3650;&#3588;&#3619;&#3591;&#3585;&#3634;&#3619;%20copy/&#3648;&#3604;&#3639;&#3629;&#3609;&#3626;&#3636;&#3591;&#3627;&#3634;&#3588;&#3617;/TAMC027-47/LAND_BLD.XLS" TargetMode="External"/></Relationships>
</file>

<file path=xl/externalLinks/_rels/externalLink482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wl20400/AppData/Roaming/Microsoft/Excel/Documents%20and%20Settings/user/Desktop/Lampang_02/data%20(d)/Documents%20and%20Settings/LINKIN%20PARK/Desktop/&#3591;&#3634;&#3609;&#3607;&#3633;&#3657;&#3591;&#3627;&#3617;&#3604;/&#3614;&#3634;&#3603;&#3636;&#3594;&#3618;&#3660;/LP%20KTB%20001-49/My%20Documents/&#3591;&#3634;&#3609;&#3626;&#3656;&#3591;%20&#3648;&#3629;&#3585;&#3594;&#3633;&#3618;/&#3650;&#3588;&#3619;&#3591;&#3585;&#3634;&#3619;%20copy/&#3648;&#3604;&#3639;&#3629;&#3609;&#3626;&#3636;&#3591;&#3627;&#3634;&#3588;&#3617;?0CC43238" TargetMode="External"/><Relationship Id="rId1" Type="http://schemas.openxmlformats.org/officeDocument/2006/relationships/externalLinkPath" Target="file:///0CC43238/&#3648;&#3604;&#3639;&#3629;&#3609;&#3626;&#3636;&#3591;&#3627;&#3634;&#3588;&#3617;" TargetMode="External"/></Relationships>
</file>

<file path=xl/externalLinks/_rels/externalLink4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3650;&#3588;&#3619;&#3591;&#3585;&#3634;&#3619;%20copy/&#3648;&#3604;&#3639;&#3629;&#3609;&#3626;&#3636;&#3591;&#3627;&#3634;&#3588;&#3617;/TAMC027-47/LAND_BLD.XLS" TargetMode="External"/></Relationships>
</file>

<file path=xl/externalLinks/_rels/externalLink4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aum2561/&#3648;&#3588;&#3626;&#3626;&#3636;&#3609;&#3648;&#3594;&#3639;&#3656;&#3629;/&#3648;&#3588;&#3626;_Local%20Economy/&#3616;&#3623;&#3636;&#3605;&#3634;/Documents%20and%20Settings/Administrator/Local%20Settings/Temporary%20Internet%20Files/Content.IE5/ADCZU1Y1/&#3650;&#3588;&#3619;&#3591;&#3585;&#3634;&#3619;%20copy/&#3648;&#3604;&#3639;&#3629;&#3609;&#3626;&#3636;&#3591;&#3627;&#3634;&#3588;&#3617;/TAMC027-47/LAND_BLD.XLS" TargetMode="External"/></Relationships>
</file>

<file path=xl/externalLinks/_rels/externalLink485.xml.rels><?xml version="1.0" encoding="UTF-8" standalone="yes"?>
<Relationships xmlns="http://schemas.openxmlformats.org/package/2006/relationships"><Relationship Id="rId1" Type="http://schemas.openxmlformats.org/officeDocument/2006/relationships/externalLinkPath" Target="/Keeratiya/l/Documents%20and%20Settings/Panitta/Local%20Settings/Temporary%20Internet%20Files/OLK9/&#3650;&#3588;&#3619;&#3591;&#3585;&#3634;&#3619;%20copy/&#3648;&#3604;&#3639;&#3629;&#3609;&#3626;&#3636;&#3591;&#3627;&#3634;&#3588;&#3617;/TAMC027-47/LAND_BLD.XLS" TargetMode="External"/></Relationships>
</file>

<file path=xl/externalLinks/_rels/externalLink4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/Aun/Sever/SCIB706-52/Report/Users/BenQ/Desktop/&#3617;&#3633;&#3656;&#3623;/2551/VD8/NEW/BBL/BBL056-4-51/REPORT/&#3650;&#3588;&#3619;&#3591;&#3585;&#3634;&#3619;%20copy/&#3648;&#3604;&#3639;&#3629;&#3609;&#3626;&#3636;&#3591;&#3627;&#3634;&#3588;&#3617;/TAMC027-47/LAND_BLD.XLS" TargetMode="External"/></Relationships>
</file>

<file path=xl/externalLinks/_rels/externalLink4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/&#3650;&#3588;&#3619;&#3591;&#3585;&#3634;&#3619;%20copy/&#3648;&#3604;&#3639;&#3629;&#3609;&#3626;&#3636;&#3591;&#3627;&#3634;&#3588;&#3617;/TAMC027-47/LAND_BLD.XLS" TargetMode="External"/></Relationships>
</file>

<file path=xl/externalLinks/_rels/externalLink488.xml.rels><?xml version="1.0" encoding="UTF-8" standalone="yes"?>
<Relationships xmlns="http://schemas.openxmlformats.org/package/2006/relationships"><Relationship Id="rId1" Type="http://schemas.openxmlformats.org/officeDocument/2006/relationships/externalLinkPath" Target="/Somtob/D/Documents%20and%20Settings/Administrator/Local%20Settings/Temporary%20Internet%20Files/Content.IE5/ADCZU1Y1/&#3650;&#3588;&#3619;&#3591;&#3585;&#3634;&#3619;%20copy/&#3648;&#3604;&#3639;&#3629;&#3609;&#3626;&#3636;&#3591;&#3627;&#3634;&#3588;&#3617;/TAMC027-47/LAND_BLD.XLS" TargetMode="External"/></Relationships>
</file>

<file path=xl/externalLinks/_rels/externalLink489.xml.rels><?xml version="1.0" encoding="UTF-8" standalone="yes"?>
<Relationships xmlns="http://schemas.openxmlformats.org/package/2006/relationships"><Relationship Id="rId1" Type="http://schemas.openxmlformats.org/officeDocument/2006/relationships/externalLinkPath" Target="/Somtob/D/&#3650;&#3588;&#3619;&#3591;&#3585;&#3634;&#3619;%20copy/&#3648;&#3604;&#3639;&#3629;&#3609;&#3626;&#3636;&#3591;&#3627;&#3634;&#3588;&#3617;/TAMC027-47/LAND_BLD.XLS" TargetMode="External"/></Relationships>
</file>

<file path=xl/externalLinks/_rels/externalLink490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wl20400/AppData/Roaming/Microsoft/Excel/Users/sme.SMEBANKNB-161/AppData/Local/Microsoft/Windows/INetCache/IE/N7FD0O5K/&#3616;&#3623;&#3636;&#3605;&#3634;/2551/VD8/NEW/KB/KB498-51/REPORT/&#3650;&#3588;&#3619;&#3591;&#3585;&#3634;&#3619;%20copy/&#3648;&#3604;&#3639;&#3629;&#3609;&#3626;&#3636;&#3591;&#3627;&#3634;&#3588;&#3617;/TAMC027-47/LAND_BLD.XLS?4241BA0C" TargetMode="External"/><Relationship Id="rId1" Type="http://schemas.openxmlformats.org/officeDocument/2006/relationships/externalLinkPath" Target="file:///4241BA0C/LAND_BLD.XLS" TargetMode="External"/></Relationships>
</file>

<file path=xl/externalLinks/_rels/externalLink491.xml.rels><?xml version="1.0" encoding="UTF-8" standalone="yes"?>
<Relationships xmlns="http://schemas.openxmlformats.org/package/2006/relationships"><Relationship Id="rId2" Type="http://schemas.microsoft.com/office/2019/04/relationships/externalLinkLongPath" Target="file:///F:/aum2561/&#3648;&#3588;&#3626;&#3626;&#3636;&#3609;&#3648;&#3594;&#3639;&#3656;&#3629;/&#3648;&#3588;&#3626;_Local%20Economy/&#3616;&#3623;&#3636;&#3605;&#3634;/Users/jumphol/AppData/Local/Microsoft/Windows/Temporary%20Internet%20Files/Low/Content.IE5/200G8MZG/&#3605;&#3633;&#3623;&#3629;&#3618;&#3656;&#3634;&#3591;&#3591;&#3634;&#3609;&#3626;&#3617;&#3624;&#3633;&#3585;&#3604;&#3636;&#3660;/&#3591;&#3634;&#3609;&#3650;&#3588;&#3619;&#3591;&#3585;&#3634;&#3619;/&#3650;&#3588;&#3619;&#3591;&#3585;&#3634;&#3619;%20copy/&#3648;&#3604;&#3639;&#3629;&#3609;&#3626;&#3636;&#3591;&#3627;&#3634;&#3588;&#3617;/TAMC027-47/LAND_BLD.XLS?E43EFCA6" TargetMode="External"/><Relationship Id="rId1" Type="http://schemas.openxmlformats.org/officeDocument/2006/relationships/externalLinkPath" Target="file:///E43EFCA6/LAND_BLD.XLS" TargetMode="External"/></Relationships>
</file>

<file path=xl/externalLinks/_rels/externalLink492.xml.rels><?xml version="1.0" encoding="UTF-8" standalone="yes"?>
<Relationships xmlns="http://schemas.openxmlformats.org/package/2006/relationships"><Relationship Id="rId2" Type="http://schemas.microsoft.com/office/2019/04/relationships/externalLinkLongPath" Target="file:///Keeratiya/L/&#3591;&#3634;&#3609;&#3611;&#3619;&#3632;&#3648;&#3617;&#3636;&#3609;&#3627;&#3621;&#3633;&#3585;&#3611;&#3619;&#3632;&#3585;&#3633;&#3609;/&#3619;&#3634;&#3618;&#3591;&#3634;&#3609;&#3611;&#3619;&#3632;&#3594;&#3640;&#3617;&#3588;&#3603;&#3632;&#3585;&#3619;&#3619;&#3617;&#3585;&#3634;&#3619;_51/&#3648;&#3604;&#3639;&#3629;&#3609;%20&#3605;.&#3588;.%2051%20(&#3588;&#3619;&#3633;&#3657;&#3591;&#3607;&#3637;&#3656;%2041%20-%2045)/Documents%20and%20Settings/Panitta/Local%20Settings/Temporary%20Internet%20Files/OLK9/&#3591;&#3634;&#3609;RE&#3621;&#3656;&#3634;&#3626;&#3640;&#3604;/BBL046-51/&#3650;&#3588;&#3619;&#3591;&#3585;&#3634;&#3619;%20copy/&#3648;&#3604;&#3639;&#3629;&#3609;&#3626;&#3636;&#3591;&#3627;&#3634;&#3588;&#3617;/TAMC027-47/LAND_BLD.XLS?9C890797" TargetMode="External"/><Relationship Id="rId1" Type="http://schemas.openxmlformats.org/officeDocument/2006/relationships/externalLinkPath" Target="file:///9C890797/LAND_BLD.XLS" TargetMode="External"/></Relationships>
</file>

<file path=xl/externalLinks/_rels/externalLink4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2551/VD8/NEW/KB/KB498-51/REPORT/&#3650;&#3588;&#3619;&#3591;&#3585;&#3634;&#3619;%20copy/&#3648;&#3604;&#3639;&#3629;&#3609;&#3626;&#3636;&#3591;&#3627;&#3634;&#3588;&#3617;/TAMC027-47/LAND_BLD.XLS" TargetMode="External"/></Relationships>
</file>

<file path=xl/externalLinks/_rels/externalLink494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4/customer-report/&#3591;&#3634;&#3609;/&#3649;&#3610;&#3610;&#3615;&#3629;&#3619;&#3660;&#3591;&#3634;&#3609;&#3614;&#3636;&#3617;&#3614;&#3660;%20Kb%20&#3652;&#3617;&#3656;&#3617;&#3637;&#3617;&#3641;&#3621;&#3588;&#3656;&#3634;&#3610;&#3633;&#3591;&#3588;&#3633;&#3610;&#3586;&#3634;&#3618;%20&#3649;&#3605;&#3656;&#3608;&#3609;&#3634;&#3588;&#3634;&#3619;&#3629;&#3639;&#3656;&#3609;&#3617;&#3637;/F%20&#3607;&#3637;&#3656;&#3604;&#3636;&#3609;&#3614;&#3619;&#3657;&#3629;&#3617;&#3626;&#3636;&#3656;&#3591;&#3611;&#3621;&#3641;&#3585;&#3626;&#3619;&#3657;&#3634;&#3591;/LAND_BLD.XLS" TargetMode="External"/></Relationships>
</file>

<file path=xl/externalLinks/_rels/externalLink495.xml.rels><?xml version="1.0" encoding="UTF-8" standalone="yes"?>
<Relationships xmlns="http://schemas.openxmlformats.org/package/2006/relationships"><Relationship Id="rId1" Type="http://schemas.openxmlformats.org/officeDocument/2006/relationships/externalLinkPath" Target="/Valuation03/&#3651;&#3610;&#3626;&#3619;&#3640;&#3611;/&#3650;&#3611;&#3619;&#3626;&#3648;&#3611;&#3588;/&#3650;&#3588;&#3619;&#3591;&#3585;&#3634;&#3619;%20copy/&#3648;&#3604;&#3639;&#3629;&#3609;&#3626;&#3636;&#3591;&#3627;&#3634;&#3588;&#3617;/TAMC027-47/LAND_BLD.XLS" TargetMode="External"/></Relationships>
</file>

<file path=xl/externalLinks/_rels/externalLink496.xml.rels><?xml version="1.0" encoding="UTF-8" standalone="yes"?>
<Relationships xmlns="http://schemas.openxmlformats.org/package/2006/relationships"><Relationship Id="rId1" Type="http://schemas.openxmlformats.org/officeDocument/2006/relationships/externalLinkPath" Target="/1A371371/LAND_BLD.XLS" TargetMode="External"/></Relationships>
</file>

<file path=xl/externalLinks/_rels/externalLink497.xml.rels><?xml version="1.0" encoding="UTF-8" standalone="yes"?>
<Relationships xmlns="http://schemas.openxmlformats.org/package/2006/relationships"><Relationship Id="rId1" Type="http://schemas.openxmlformats.org/officeDocument/2006/relationships/externalLinkPath" Target="/Smebank-poo/c/ton/Pre-screening/&#3650;&#3619;&#3591;&#3612;&#3621;&#3636;&#3605;&#3609;&#3657;&#3635;&#3649;&#3586;&#3655;&#3591;&#3627;&#3621;&#3629;&#3604;/WINDOWS/Desktop/&#3591;&#3634;&#3609;&#3586;&#3629;&#3591;&#3610;&#3629;&#3618;/&#3610;&#3640;&#3627;&#3591;&#3634;%20-%20&#3611;&#3619;&#3632;&#3626;&#3636;&#3607;&#3608;&#3636;&#3660;.xls" TargetMode="External"/></Relationships>
</file>

<file path=xl/externalLinks/_rels/externalLink498.xml.rels><?xml version="1.0" encoding="UTF-8" standalone="yes"?>
<Relationships xmlns="http://schemas.openxmlformats.org/package/2006/relationships"><Relationship Id="rId1" Type="http://schemas.openxmlformats.org/officeDocument/2006/relationships/externalLinkPath" Target="/Ekachai/1%20val%20case/1%20val%20case/FORM/My%20Documents/Choke/Tisco/TISCO151_1_46(L).xls" TargetMode="External"/></Relationships>
</file>

<file path=xl/externalLinks/_rels/externalLink499.xml.rels><?xml version="1.0" encoding="UTF-8" standalone="yes"?>
<Relationships xmlns="http://schemas.openxmlformats.org/package/2006/relationships"><Relationship Id="rId1" Type="http://schemas.openxmlformats.org/officeDocument/2006/relationships/externalLinkPath" Target="/Hy44-092/&#3594;&#3634;&#3618;&#3650;&#3619;&#3592;&#3609;&#3660;/Chairoj%20(A)/Collateral/RM%202%20(Busarin)/IMPLELTD.XLS" TargetMode="External"/></Relationships>
</file>

<file path=xl/externalLinks/_rels/externalLink5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3609;&#3634;&#3618;&#3609;&#3636;&#3621;/&#3650;&#3619;&#3591;&#3585;&#3621;&#3638;&#3591;&#3612;&#3621;&#3607;&#3623;&#3637;&#3607;&#3619;&#3633;&#3614;&#3618;&#3660;/1%20AUTOMOBILE%20DATA/Format%20Form/lachane%20Nuchai/Cashflow%20&#3619;&#3634;&#3648;&#3594;&#3609;.xls" TargetMode="External"/></Relationships>
</file>

<file path=xl/externalLinks/_rels/externalLink5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92;&#3633;&#3604;&#3607;&#3635;&#3626;&#3636;&#3609;&#3648;&#3594;&#3639;&#3656;&#3629;%20&#3611;&#3637;%20%202552/&#3624;&#3619;&#3637;&#3623;&#3636;&#3594;&#3633;&#3618;/transfer/WINDOWS/Desktop/&#3591;&#3634;&#3609;&#3586;&#3629;&#3591;&#3610;&#3629;&#3618;/&#3610;&#3640;&#3627;&#3591;&#3634;%20-%20&#3611;&#3619;&#3632;&#3626;&#3636;&#3607;&#3608;&#3636;&#3660;.xls" TargetMode="External"/></Relationships>
</file>

<file path=xl/externalLinks/_rels/externalLink50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WINDOWS/Desktop/&#3591;&#3634;&#3609;&#3586;&#3629;&#3591;&#3610;&#3629;&#3618;/&#3610;&#3640;&#3627;&#3591;&#3634;%20-%20&#3611;&#3619;&#3632;&#3626;&#3636;&#3607;&#3608;&#3636;&#3660;.xls" TargetMode="External"/></Relationships>
</file>

<file path=xl/externalLinks/_rels/externalLink5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78.&#3610;&#3592;&#3585;.&#3626;&#3636;&#3619;&#3636;&#3623;&#3633;&#3602;&#3609;&#3634;&#3608;&#3633;&#3597;&#3585;&#3636;&#3592;/ton/Pre-screening/&#3650;&#3619;&#3591;&#3612;&#3621;&#3636;&#3605;&#3609;&#3657;&#3635;&#3649;&#3586;&#3655;&#3591;&#3627;&#3621;&#3629;&#3604;/WINDOWS/Desktop/&#3591;&#3634;&#3609;&#3586;&#3629;&#3591;&#3610;&#3629;&#3618;/&#3610;&#3640;&#3627;&#3591;&#3634;%20-%20&#3611;&#3619;&#3632;&#3626;&#3636;&#3607;&#3608;&#3636;&#3660;.xls" TargetMode="External"/></Relationships>
</file>

<file path=xl/externalLinks/_rels/externalLink504.xml.rels><?xml version="1.0" encoding="UTF-8" standalone="yes"?>
<Relationships xmlns="http://schemas.openxmlformats.org/package/2006/relationships"><Relationship Id="rId1" Type="http://schemas.openxmlformats.org/officeDocument/2006/relationships/externalLinkPath" Target="/B93DF77D/BANGKOK.XLS" TargetMode="External"/></Relationships>
</file>

<file path=xl/externalLinks/_rels/externalLink50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Documents%20and%20Settings/sme_02/Desktop/&#3621;&#3641;&#3585;&#3588;&#3657;&#3634;/&#3621;&#3641;&#3585;&#3588;&#3657;&#3634;&#3607;&#3637;&#3656;&#3629;&#3609;&#3640;&#3617;&#3633;&#3605;&#3636;/&#3594;&#3633;&#3618;&#3623;&#3633;&#3602;&#3609;&#3660;/&#3594;&#3633;&#3618;&#3623;&#3633;&#3602;&#3609;&#3660;.xls" TargetMode="External"/></Relationships>
</file>

<file path=xl/externalLinks/_rels/externalLink50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js48280/AppData/Local/Microsoft/Windows/INetCache/IE/6L322KIS/Documents%20and%20Settings/sme_02/Desktop/&#3621;&#3641;&#3585;&#3588;&#3657;&#3634;/&#3621;&#3641;&#3585;&#3588;&#3657;&#3634;&#3607;&#3637;&#3656;&#3629;&#3609;&#3640;&#3617;&#3633;&#3605;&#3636;/&#3594;&#3633;&#3618;&#3623;&#3633;&#3602;&#3609;&#3660;/&#3594;&#3633;&#3618;&#3623;&#3633;&#3602;&#3609;&#3660;.xls" TargetMode="External"/></Relationships>
</file>

<file path=xl/externalLinks/_rels/externalLink5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610;&#3640;&#3619;&#3637;&#3619;&#3633;&#3617;&#3618;&#3660;/&#3621;&#3641;&#3585;&#3588;&#3657;&#3634;&#3619;&#3634;&#3618;%20&#3609;&#3634;&#3618;&#3609;&#3636;&#3619;&#3633;&#3605;&#3636;&#3624;&#3633;&#3618;%20&#3617;&#3603;&#3637;&#3585;&#3641;&#3621;%20&#3608;&#3640;&#3619;&#3585;&#3636;&#3592;%20&#3585;&#3619;&#3632;&#3606;&#3636;&#3609;&#3610;&#3604;/DOCUME~1/PANIDA~1.PAN/LOCALS~1/Temp/&#3626;&#3635;&#3648;&#3609;&#3634;&#3586;&#3629;&#3591;%20&#3610;&#3592;&#3585;.%20&#3619;&#3634;&#3617;&#3629;&#3636;&#3609;&#3607;&#3619;&#3634;3.xls" TargetMode="External"/></Relationships>
</file>

<file path=xl/externalLinks/_rels/externalLink50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smebank/&#3585;&#3629;&#3591;&#3607;&#3640;&#3609;&#3619;&#3633;&#3591;&#3626;&#3636;&#3605;/&#3610;&#3592;&#3585;%20&#3588;&#3623;&#3629;&#3621;&#3636;&#3605;&#3637;&#3657;%20&#3614;&#3621;&#3633;&#3626;/napath_DATA/Documents/&#3591;&#3634;&#3609;&#3650;&#3629;&#3659;/&#3626;&#3636;&#3609;&#3648;&#3594;&#3639;&#3656;&#3629;&#3611;&#3619;&#3632;&#3648;&#3616;&#3607;&#3605;&#3656;&#3634;&#3591;/&#3626;&#3636;&#3609;&#3648;&#3594;&#3639;&#3656;&#3629;%20Small%20%20&#3619;&#3634;&#3618;&#3618;&#3656;&#3629;&#3618;/&#3588;&#3640;&#3603;&#3611;&#3619;&#3632;&#3627;&#3618;&#3633;&#3604;%20&#3588;&#3635;&#3594;&#3632;&#3609;&#3632;/&#3619;&#3641;&#3611;&#3585;&#3636;&#3592;&#3585;&#3634;&#3619;.xlsx" TargetMode="External"/></Relationships>
</file>

<file path=xl/externalLinks/_rels/externalLink509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js48280/AppData/Local/Microsoft/Windows/INetCache/IE/6L322KIS/&#3585;&#3629;&#3591;&#3607;&#3640;&#3609;&#3619;&#3633;&#3591;&#3626;&#3636;&#3605;/&#3610;&#3592;&#3585;%20&#3588;&#3623;&#3629;&#3621;&#3636;&#3605;&#3637;&#3657;%20&#3614;&#3621;&#3633;&#3626;/napath_DATA/Documents/&#3591;&#3634;&#3609;&#3650;&#3629;&#3659;/&#3626;&#3636;&#3609;&#3648;&#3594;&#3639;&#3656;&#3629;&#3611;&#3619;&#3632;&#3648;&#3616;&#3607;&#3605;&#3656;&#3634;&#3591;/&#3626;&#3636;&#3609;&#3648;&#3594;&#3639;&#3656;&#3629;%20Small%20%20&#3619;&#3634;&#3618;&#3618;&#3656;&#3629;&#3618;/&#3588;&#3640;&#3603;&#3611;&#3619;&#3632;&#3627;&#3618;&#3633;&#3604;%20&#3588;&#3635;&#3594;&#3632;&#3609;&#3632;/&#3619;&#3641;&#3611;&#3585;&#3636;&#3592;&#3585;&#3634;&#3619;.xlsx?5C817F98" TargetMode="External"/><Relationship Id="rId1" Type="http://schemas.openxmlformats.org/officeDocument/2006/relationships/externalLinkPath" Target="file:///5C817F98/&#3619;&#3641;&#3611;&#3585;&#3636;&#3592;&#3585;&#3634;&#3619;.xlsx" TargetMode="External"/></Relationships>
</file>

<file path=xl/externalLinks/_rels/externalLink510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na47237/Desktop/CA-&#3629;&#3609;&#3640;&#3617;&#3633;&#3605;&#3636;/&#3649;&#3614;&#3619;&#3656;/CA-&#3608;&#3636;&#3604;&#3634;%20%20&#3610;&#3640;&#3597;&#3608;&#3619;&#3619;&#3617;/New%20Volume%20(D)/&#3626;&#3636;&#3609;&#3648;&#3594;&#3639;&#3656;&#3629;%20small%20sme/&#3649;&#3613;&#3604;&#3648;&#3615;&#3629;&#3619;&#3660;/smebank_DATA/Desktop/SME/&#3623;&#3634;&#3618;%20&#3648;&#3588;%20&#3648;&#3629;&#3626;/&#3626;&#3636;&#3609;&#3648;&#3594;&#3639;&#3656;&#3629;&#3619;&#3634;&#3618;&#3618;&#3656;&#3629;&#3618;/&#3626;&#3636;&#3609;&#3648;&#3594;&#3639;&#3656;&#3629;&#3611;&#3637;%2054/ca%20&#3609;&#3591;&#3588;&#3619;&#3634;&#3597;/CA%20&#3623;&#3636;&#3648;&#3588;&#3619;&#3634;&#3632;&#3627;&#3660;&#3626;&#3636;&#3609;&#3648;&#3594;&#3639;&#3656;&#3629;/CA.3%20&#3594;&#3633;&#3618;&#3603;&#3619;&#3591;&#3588;&#3660;%20%20&#3626;&#3619;&#3640;&#3611;.xls?EAE1C152" TargetMode="External"/><Relationship Id="rId1" Type="http://schemas.openxmlformats.org/officeDocument/2006/relationships/externalLinkPath" Target="file:///EAE1C152/CA.3%20&#3594;&#3633;&#3618;&#3603;&#3619;&#3591;&#3588;&#3660;%20%20&#3626;&#3619;&#3640;&#3611;.xls" TargetMode="External"/></Relationships>
</file>

<file path=xl/externalLinks/_rels/externalLink5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napath_DATA/Documents/&#3591;&#3634;&#3609;&#3650;&#3629;&#3659;/&#3626;&#3636;&#3609;&#3648;&#3594;&#3639;&#3656;&#3629;&#3611;&#3619;&#3632;&#3648;&#3616;&#3607;&#3605;&#3656;&#3634;&#3591;/&#3626;&#3636;&#3609;&#3648;&#3594;&#3639;&#3656;&#3629;%20Small%20%20&#3619;&#3634;&#3618;&#3618;&#3656;&#3629;&#3618;/&#3588;&#3640;&#3603;&#3611;&#3619;&#3632;&#3627;&#3618;&#3633;&#3604;%20&#3588;&#3635;&#3594;&#3632;&#3609;&#3632;/&#3619;&#3641;&#3611;&#3585;&#3636;&#3592;&#3585;&#3634;&#3619;.xlsx" TargetMode="External"/></Relationships>
</file>

<file path=xl/externalLinks/_rels/externalLink51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spec03/d/LAND_BLD.XLS" TargetMode="External"/></Relationships>
</file>

<file path=xl/externalLinks/_rels/externalLink513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3/Data/LAND_BLD.XLS" TargetMode="External"/></Relationships>
</file>

<file path=xl/externalLinks/_rels/externalLink5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/BCD2(&#3614;&#3636;&#3617;&#3614;&#3660;)/&#3649;&#3610;&#3610;&#3615;&#3629;&#3619;&#3660;&#3617;&#3591;&#3634;&#3609;%20SCBT/&#3607;&#3637;&#3656;&#3604;&#3636;&#3609;&#3614;&#3619;&#3657;&#3629;&#3617;&#3626;&#3611;&#3626;/&#3650;&#3588;&#3619;&#3591;&#3585;&#3634;&#3619;%20copy/&#3648;&#3604;&#3639;&#3629;&#3609;&#3626;&#3636;&#3591;&#3627;&#3634;&#3588;&#3617;/TAMC027-47/LAND_BLD.XLS" TargetMode="External"/></Relationships>
</file>

<file path=xl/externalLinks/_rels/externalLink515.xml.rels><?xml version="1.0" encoding="UTF-8" standalone="yes"?>
<Relationships xmlns="http://schemas.openxmlformats.org/package/2006/relationships"><Relationship Id="rId1" Type="http://schemas.openxmlformats.org/officeDocument/2006/relationships/externalLinkPath" Target="/Arunee/d/PROJECT/&#3649;&#3611;&#3621;&#3591;&#3626;&#3636;&#3609;&#3607;&#3619;&#3633;&#3614;&#3618;&#3660;/Ca%20-%20&#3607;&#3637;&#3656;&#3619;&#3634;&#3594;&#3614;&#3633;&#3626;&#3604;&#3640;/final%20-%20cashflow-&#3626;&#3640;&#3617;&#3603;&#3601;&#3634;.xls" TargetMode="External"/></Relationships>
</file>

<file path=xl/externalLinks/_rels/externalLink5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/LAND_BLD.XLS" TargetMode="External"/></Relationships>
</file>

<file path=xl/externalLinks/_rels/externalLink5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2551/VD8/NEW/KB/KB498-51/REPORT/&#3591;&#3634;&#3609;/&#3649;&#3610;&#3610;&#3615;&#3629;&#3619;&#3660;&#3591;&#3634;&#3609;&#3614;&#3636;&#3617;&#3614;&#3660;%20Kb%20&#3652;&#3617;&#3656;&#3617;&#3637;&#3617;&#3641;&#3621;&#3588;&#3656;&#3634;&#3610;&#3633;&#3591;&#3588;&#3633;&#3610;&#3586;&#3634;&#3618;%20&#3649;&#3605;&#3656;&#3608;&#3609;&#3634;&#3588;&#3634;&#3619;&#3629;&#3639;&#3656;&#3609;&#3617;&#3637;/F%20&#3607;&#3637;&#3656;&#3604;&#3636;&#3609;&#3614;&#3619;&#3657;&#3629;&#3617;&#3626;&#3636;&#3656;&#3591;&#3611;&#3621;&#3641;&#3585;&#3626;&#3619;&#3657;&#3634;&#3591;/LAND_BLD.XLS" TargetMode="External"/></Relationships>
</file>

<file path=xl/externalLinks/_rels/externalLink518.xml.rels><?xml version="1.0" encoding="UTF-8" standalone="yes"?>
<Relationships xmlns="http://schemas.openxmlformats.org/package/2006/relationships"><Relationship Id="rId1" Type="http://schemas.openxmlformats.org/officeDocument/2006/relationships/externalLinkPath" Target="/Wason/2%20data%20for%20v/valuation/My%20Documents/Choke/Tisco/TISCO151_1_46(L).xls" TargetMode="External"/></Relationships>
</file>

<file path=xl/externalLinks/_rels/externalLink519.xml.rels><?xml version="1.0" encoding="UTF-8" standalone="yes"?>
<Relationships xmlns="http://schemas.openxmlformats.org/package/2006/relationships"><Relationship Id="rId1" Type="http://schemas.openxmlformats.org/officeDocument/2006/relationships/externalLinkPath" Target="/Somtob/D/Documents%20and%20Settings/Administrator/Local%20Settings/Temporary%20Internet%20Files/Content.IE5/ADCZU1Y1/&#3591;&#3634;&#3609;/&#3649;&#3610;&#3610;&#3615;&#3629;&#3619;&#3660;&#3591;&#3634;&#3609;&#3614;&#3636;&#3617;&#3614;&#3660;%20Kb%20&#3652;&#3617;&#3656;&#3617;&#3637;&#3617;&#3641;&#3621;&#3588;&#3656;&#3634;&#3610;&#3633;&#3591;&#3588;&#3633;&#3610;&#3586;&#3634;&#3618;%20&#3649;&#3605;&#3656;&#3608;&#3609;&#3634;&#3588;&#3634;&#3619;&#3629;&#3639;&#3656;&#3609;&#3617;&#3637;/F%20&#3607;&#3637;&#3656;&#3604;&#3636;&#3609;&#3614;&#3619;&#3657;&#3629;&#3617;&#3626;&#3636;&#3656;&#3591;&#3611;&#3621;&#3641;&#3585;&#3626;&#3619;&#3657;&#3634;&#3591;/LAND_BLD.XLS" TargetMode="External"/></Relationships>
</file>

<file path=xl/externalLinks/_rels/externalLink5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INDOWS/Desktop/&#3591;&#3634;&#3609;&#3586;&#3629;&#3591;&#3610;&#3629;&#3618;/&#3610;&#3640;&#3627;&#3591;&#3634;%20-%20&#3611;&#3619;&#3632;&#3626;&#3636;&#3607;&#3608;&#3636;&#3660;.xls" TargetMode="External"/></Relationships>
</file>

<file path=xl/externalLinks/_rels/externalLink5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3648;&#3629;&#3623;&#3633;&#3609;.xls" TargetMode="External"/></Relationships>
</file>

<file path=xl/externalLinks/_rels/externalLink522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&#3585;&#3629;&#3591;&#3607;&#3640;&#3609;&#3619;&#3633;&#3591;&#3626;&#3636;&#3605;/&#3610;&#3592;&#3585;%20&#3588;&#3623;&#3629;&#3621;&#3636;&#3605;&#3637;&#3657;%20&#3614;&#3621;&#3633;&#3626;/&#3613;&#3657;&#3634;&#3618;/&#3626;&#3636;&#3609;&#3648;&#3594;&#3639;&#3656;&#3629;/&#3605;&#3633;&#3623;&#3629;&#3618;&#3656;&#3634;&#3591;/&#3614;&#3637;&#3656;&#3585;&#3657;&#3629;&#3618;/&#3650;&#3621;&#3592;&#3636;&#3626;&#3605;&#3636;&#3585;&#3626;&#3660;/&#3592;&#3633;&#3604;&#3607;&#3635;&#3626;&#3636;&#3609;&#3648;&#3594;&#3639;&#3656;&#3629;%20&#3611;&#3637;%20%202552/&#3624;&#3619;&#3637;&#3623;&#3636;&#3594;&#3633;&#3618;/Big%20%20AE/Case/&#3619;&#3634;&#3618;&#3591;&#3634;&#3609;&#3623;&#3636;&#3648;&#3588;&#3619;&#3634;&#3632;&#3627;&#3660;%20%2046/Case%20&#3607;&#3637;&#3656;&#3629;&#3609;&#3640;&#3617;&#3633;&#3605;&#3636;&#3649;&#3621;&#3657;&#3623;/&#3627;&#3592;&#3585;.&#3611;&#3619;&#3633;&#3597;&#3594;&#3633;&#3618;/&#3627;&#3592;&#3585;.&#3611;&#3619;&#3633;&#3597;&#3594;&#3633;&#3618;%202546.xls?FA727D34" TargetMode="External"/><Relationship Id="rId1" Type="http://schemas.openxmlformats.org/officeDocument/2006/relationships/externalLinkPath" Target="file:///FA727D34/&#3627;&#3592;&#3585;.&#3611;&#3619;&#3633;&#3597;&#3594;&#3633;&#3618;%202546.xls" TargetMode="External"/></Relationships>
</file>

<file path=xl/externalLinks/_rels/externalLink5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3621;&#3634;&#3616;&#3609;&#3636;&#3617;&#3636;&#3605;&#3619;/Users/smebank/AppData/Local/Microsoft/Windows/Temporary%20Internet%20Files/Content.IE5/UTGP2ZXB/DOCUME~1/PANIDA~1.PAN/LOCALS~1/Temp/&#3626;&#3635;&#3648;&#3609;&#3634;&#3586;&#3629;&#3591;%20&#3610;&#3592;&#3585;.%20&#3619;&#3634;&#3617;&#3629;&#3636;&#3609;&#3607;&#3619;&#3634;3.xls" TargetMode="External"/></Relationships>
</file>

<file path=xl/externalLinks/_rels/externalLink5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kittipoom_DATA/Desktop/&#3648;&#3619;&#3656;&#3591;&#3619;&#3633;&#3604;&#3627;&#3609;&#3637;&#3657;/TDR%20Loan/&#3626;&#3640;&#3609;&#3633;&#3609;&#3617;&#3636;&#3656;&#3591;&#3624;&#3636;&#3619;&#3636;/Restructuring%20Approval%20Form.xls" TargetMode="External"/></Relationships>
</file>

<file path=xl/externalLinks/_rels/externalLink525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&#3585;&#3629;&#3591;&#3607;&#3640;&#3609;&#3619;&#3633;&#3591;&#3626;&#3636;&#3605;/&#3610;&#3592;&#3585;%20&#3588;&#3623;&#3629;&#3621;&#3636;&#3605;&#3637;&#3657;%20&#3614;&#3621;&#3633;&#3626;/SK46205_DATA/Desktop/TDR%2074.&#3610;&#3592;&#3585;.&#3626;&#3636;&#3619;&#3636;&#3623;&#3633;&#3602;&#3609;&#3634;&#3608;&#3633;&#3597;&#3585;&#3636;&#3592;/TDR%2074.&#3610;&#3592;&#3585;.&#3626;&#3636;&#3619;&#3636;&#3623;&#3633;&#3602;&#3609;&#3634;&#3608;&#3633;&#3597;&#3585;&#3636;&#3592;/ton/Pre-screening/&#3650;&#3619;&#3591;&#3612;&#3621;&#3636;&#3605;&#3609;&#3657;&#3635;&#3649;&#3586;&#3655;&#3591;&#3627;&#3621;&#3629;&#3604;/WINDOWS/Desktop/&#3591;&#3634;&#3609;&#3586;&#3629;&#3591;&#3610;&#3629;&#3618;/&#3610;&#3640;&#3627;&#3591;&#3634;%20-%20&#3611;&#3619;&#3632;&#3626;&#3636;&#3607;&#3608;&#3636;&#3660;.xls?392E5952" TargetMode="External"/><Relationship Id="rId1" Type="http://schemas.openxmlformats.org/officeDocument/2006/relationships/externalLinkPath" Target="file:///392E5952/&#3610;&#3640;&#3627;&#3591;&#3634;%20-%20&#3611;&#3619;&#3632;&#3626;&#3636;&#3607;&#3608;&#3636;&#3660;.xls" TargetMode="External"/></Relationships>
</file>

<file path=xl/externalLinks/_rels/externalLink5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smebank/&#3585;&#3629;&#3591;&#3607;&#3640;&#3609;&#3619;&#3633;&#3591;&#3626;&#3636;&#3605;/&#3610;&#3592;&#3585;%20&#3588;&#3623;&#3629;&#3621;&#3636;&#3605;&#3637;&#3657;%20&#3614;&#3621;&#3633;&#3626;/78.&#3610;&#3592;&#3585;.&#3626;&#3636;&#3619;&#3636;&#3623;&#3633;&#3602;&#3609;&#3634;&#3608;&#3633;&#3597;&#3585;&#3636;&#3592;/&#3594;&#3641;&#3623;&#3636;&#3607;&#3618;&#3660;/Documents%20and%20Settings/user3.USER4/Desktop/&#3610;&#3629;&#3618;/&#3626;&#3640;&#3619;&#3636;&#3609;&#3607;&#3619;&#3660;&#3649;&#3630;&#3609;&#3604;&#3636;&#3588;&#3619;&#3634;&#3615;&#3607;&#3660;.xls" TargetMode="External"/></Relationships>
</file>

<file path=xl/externalLinks/_rels/externalLink527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js48280/AppData/Local/Microsoft/Windows/INetCache/IE/6L322KIS/&#3585;&#3629;&#3591;&#3607;&#3640;&#3609;&#3619;&#3633;&#3591;&#3626;&#3636;&#3605;/&#3610;&#3592;&#3585;%20&#3588;&#3623;&#3629;&#3621;&#3636;&#3605;&#3637;&#3657;%20&#3614;&#3621;&#3633;&#3626;/78.&#3610;&#3592;&#3585;.&#3626;&#3636;&#3619;&#3636;&#3623;&#3633;&#3602;&#3609;&#3634;&#3608;&#3633;&#3597;&#3585;&#3636;&#3592;/&#3594;&#3641;&#3623;&#3636;&#3607;&#3618;&#3660;/Documents%20and%20Settings/user3.USER4/Desktop/&#3610;&#3629;&#3618;/&#3626;&#3640;&#3619;&#3636;&#3609;&#3607;&#3619;&#3660;&#3649;&#3630;&#3609;&#3604;&#3636;&#3588;&#3619;&#3634;&#3615;&#3607;&#3660;.xls?723E6264" TargetMode="External"/><Relationship Id="rId1" Type="http://schemas.openxmlformats.org/officeDocument/2006/relationships/externalLinkPath" Target="file:///723E6264/&#3626;&#3640;&#3619;&#3636;&#3609;&#3607;&#3619;&#3660;&#3649;&#3630;&#3609;&#3604;&#3636;&#3588;&#3619;&#3634;&#3615;&#3607;&#3660;.xls" TargetMode="External"/></Relationships>
</file>

<file path=xl/externalLinks/_rels/externalLink528.xml.rels><?xml version="1.0" encoding="UTF-8" standalone="yes"?>
<Relationships xmlns="http://schemas.openxmlformats.org/package/2006/relationships"><Relationship Id="rId1" Type="http://schemas.openxmlformats.org/officeDocument/2006/relationships/externalLinkPath" Target="/Khonkaen_01/san/pre/ca%2017%20&#3648;&#3617;.&#3618;.%2050/&#3627;&#3592;&#3585;.&#3617;&#3603;&#3607;&#3623;&#3619;&#3619;&#3625;&#3623;&#3636;&#3624;&#3623;&#3585;&#3619;&#3619;&#3617;&#3585;&#3634;&#3619;&#3650;&#3618;&#3608;&#3634;/Documents%20and%20Settings/Administrator/My%20Documents/&#3623;&#3633;&#3594;&#3619;&#3632;/&#3623;&#3633;&#3594;&#3619;&#3632;/LOAN/&#3609;&#3634;&#3591;&#3626;&#3640;&#3604;&#3634;%20%20&#3629;&#3640;&#3656;&#3609;&#3617;&#3640;&#3585;&#3604;&#3634;/&#3619;&#3634;&#3618;&#3591;&#3634;&#3609;&#3623;&#3636;&#3648;&#3588;&#3619;&#3634;&#3632;&#3627;&#3660;.xls" TargetMode="External"/></Relationships>
</file>

<file path=xl/externalLinks/_rels/externalLink5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648;&#3629;&#3623;&#3633;&#3609;.xls" TargetMode="External"/></Relationships>
</file>

<file path=xl/externalLinks/_rels/externalLink5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610;&#3619;&#3636;&#3625;&#3633;&#3607;%20&#3624;&#3619;&#3637;&#3648;&#3605;&#3655;&#3591;&#3585;&#3621;&#3585;&#3634;&#3619;%20&#3592;&#3635;&#3585;&#3633;&#3604;/&#3648;&#3629;&#3623;&#3633;&#3609;.xls" TargetMode="External"/></Relationships>
</file>

<file path=xl/externalLinks/_rels/externalLink5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smebank_DATA/Documents/1%20&#3586;&#3657;&#3629;&#3617;&#3641;&#3621;&#3621;&#3641;&#3585;&#3588;&#3657;&#3634;&#3607;&#3637;&#3656;&#3604;&#3641;&#3649;&#3621;%20FL&amp;PN&amp;CCF/&#3618;&#3640;&#3607;&#3608;&#3614;&#3591;&#3624;&#3660;%20%20&#3648;&#3607;&#3636;&#3604;&#3608;&#3635;&#3619;&#3591;/My%20Documents/1%20&#3586;&#3657;&#3629;&#3617;&#3641;&#3621;&#3621;&#3641;&#3585;&#3588;&#3657;&#3634;&#3607;&#3637;&#3656;&#3604;&#3641;&#3649;&#3621;%20FL&amp;PN&amp;CCF/&#3608;&#3609;&#3616;&#3633;&#3607;&#3619;%20&#3627;&#3656;&#3623;&#3591;&#3648;&#3629;&#3637;&#3656;&#3618;&#3617;/&#3648;&#3629;&#3585;&#3626;&#3634;&#3619;&#3611;&#3619;&#3632;&#3585;&#3629;&#3610;-&#3608;&#3609;&#3616;&#3633;&#3607;&#3619;%20&#3627;&#3656;&#3623;&#3591;&#3648;&#3629;&#3637;&#3656;&#3618;&#3617;(&#3649;&#3585;&#3657;&#3652;&#3586;).xls" TargetMode="External"/></Relationships>
</file>

<file path=xl/externalLinks/_rels/externalLink5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Documents%20and%20Settings/TANIT/Desktop/&#3618;&#3640;&#3607;&#3608;&#3614;&#3591;&#3624;&#3660;%20&#3648;&#3607;&#3636;&#3604;&#3608;&#3635;&#3619;&#3591;/My%20Documents/1%20&#3586;&#3657;&#3629;&#3617;&#3641;&#3621;&#3621;&#3641;&#3585;&#3588;&#3657;&#3634;&#3607;&#3637;&#3656;&#3604;&#3641;&#3649;&#3621;%20FL&amp;PN&amp;CCF/&#3608;&#3609;&#3616;&#3633;&#3607;&#3619;%20&#3627;&#3656;&#3623;&#3591;&#3648;&#3629;&#3637;&#3656;&#3618;&#3617;/&#3648;&#3629;&#3585;&#3626;&#3634;&#3619;&#3611;&#3619;&#3632;&#3585;&#3629;&#3610;-&#3608;&#3609;&#3616;&#3633;&#3607;&#3619;%20&#3627;&#3656;&#3623;&#3591;&#3648;&#3629;&#3637;&#3656;&#3618;&#3617;(&#3649;&#3585;&#3657;&#3652;&#3586;).xls" TargetMode="External"/></Relationships>
</file>

<file path=xl/externalLinks/_rels/externalLink5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610;&#3640;&#3619;&#3637;&#3619;&#3633;&#3617;&#3618;&#3660;/&#3621;&#3641;&#3585;&#3588;&#3657;&#3634;&#3619;&#3634;&#3618;%20&#3609;&#3634;&#3618;&#3609;&#3636;&#3619;&#3633;&#3605;&#3636;&#3624;&#3633;&#3618;%20&#3617;&#3603;&#3637;&#3585;&#3641;&#3621;%20&#3608;&#3640;&#3619;&#3585;&#3636;&#3592;%20&#3585;&#3619;&#3632;&#3606;&#3636;&#3609;&#3610;&#3604;/&#3591;&#3634;&#3609;&#3626;&#3636;&#3609;&#3648;&#3594;&#3639;&#3656;&#3629;/CT%20FRUIT/Documents%20and%20Settings/Veerachart/Local%20Settings/Temp/WINDOWS/Desktop/&#3591;&#3634;&#3609;&#3586;&#3629;&#3591;&#3610;&#3629;&#3618;/&#3610;&#3640;&#3627;&#3591;&#3634;%20-%20&#3611;&#3619;&#3632;&#3626;&#3636;&#3607;&#3608;&#3636;&#3660;.xls" TargetMode="External"/></Relationships>
</file>

<file path=xl/externalLinks/_rels/externalLink534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&#3585;&#3629;&#3591;&#3607;&#3640;&#3609;&#3619;&#3633;&#3591;&#3626;&#3636;&#3605;/&#3610;&#3592;&#3585;%20&#3588;&#3623;&#3629;&#3621;&#3636;&#3605;&#3637;&#3657;%20&#3614;&#3621;&#3633;&#3626;/Documents%20and%20Settings/somchit/Local%20Settings/Temporary%20Internet%20Files/OLKBA/ton/Pre-screening/&#3650;&#3619;&#3591;&#3612;&#3621;&#3636;&#3605;&#3609;&#3657;&#3635;&#3649;&#3586;&#3655;&#3591;&#3627;&#3621;&#3629;&#3604;/WINDOWS/Desktop/&#3591;&#3634;&#3609;&#3586;&#3629;&#3591;&#3610;&#3629;&#3618;/&#3610;&#3640;&#3627;&#3591;&#3634;%20-%20&#3611;&#3619;&#3632;&#3626;&#3636;&#3607;&#3608;&#3636;&#3660;.xls?CA22768C" TargetMode="External"/><Relationship Id="rId1" Type="http://schemas.openxmlformats.org/officeDocument/2006/relationships/externalLinkPath" Target="file:///CA22768C/&#3610;&#3640;&#3627;&#3591;&#3634;%20-%20&#3611;&#3619;&#3632;&#3626;&#3636;&#3607;&#3608;&#3636;&#3660;.xls" TargetMode="External"/></Relationships>
</file>

<file path=xl/externalLinks/_rels/externalLink5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cd221.CD221/AppData/Roaming/Microsoft/Excel/&#3619;&#3623;&#3617;&#3648;&#3619;&#3639;&#3656;&#3629;&#3591;%20%20CO/MaduZi/IBM/PW/BTL.XLS" TargetMode="External"/></Relationships>
</file>

<file path=xl/externalLinks/_rels/externalLink5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smebank/&#3585;&#3629;&#3591;&#3607;&#3640;&#3609;&#3619;&#3633;&#3591;&#3626;&#3636;&#3605;/&#3610;&#3592;&#3585;%20&#3588;&#3623;&#3629;&#3621;&#3636;&#3605;&#3637;&#3657;%20&#3614;&#3621;&#3633;&#3626;/Documents%20and%20Settings/somchit/Local%20Settings/Temporary%20Internet%20Files/OLKBA/ton/Pre-screening/&#3650;&#3619;&#3591;&#3612;&#3621;&#3636;&#3605;&#3609;&#3657;&#3635;&#3649;&#3586;&#3655;&#3591;&#3627;&#3621;&#3629;&#3604;/WINDOWS/Desktop/&#3591;&#3634;&#3609;&#3586;&#3629;&#3591;&#3610;&#3629;&#3618;/&#3610;&#3640;&#3627;&#3591;&#3634;%20-%20&#3611;&#3619;&#3632;&#3626;&#3636;&#3607;&#3608;&#3636;&#3660;.xls" TargetMode="External"/></Relationships>
</file>

<file path=xl/externalLinks/_rels/externalLink5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sers/bs48104/AppData/Local/Microsoft/Windows/INetCache/IE/VEQOF8N0/Benz/&#3652;&#3615;&#3621;&#3660;&#3591;&#3634;&#3609;&#3585;&#3635;&#3621;&#3633;&#3591;&#3607;&#3635;/&#3609;&#3634;&#3618;&#3626;&#3617;&#3648;&#3585;&#3637;&#3618;&#3619;&#3605;&#3636;%20&#3617;&#3634;&#3621;&#3634;&#3614;&#3591;&#3625;&#3660;/File%20&#3591;&#3634;&#3609;/&#3614;&#3591;&#3625;&#3585;&#3619;-&#3614;&#3636;&#3614;&#3633;&#3602;&#3609;&#3660;%20&#3609;&#3634;&#3588;&#3606;&#3609;&#3629;&#3617;%20(&#3621;&#3635;&#3614;&#3641;&#3609;)/&#3648;&#3626;&#3609;&#3629;&#3610;&#3629;&#3619;&#3660;&#3604;/CF.xls" TargetMode="External"/></Relationships>
</file>

<file path=xl/externalLinks/_rels/externalLink538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&#3591;&#3634;&#3609;&#3611;&#3637;%202554/&#3626;&#3636;&#3609;&#3648;&#3594;&#3639;&#3656;&#3629;&#3619;&#3634;&#3618;&#3618;&#3656;&#3629;&#3618;/&#3609;&#3634;&#3591;&#3626;&#3634;&#3623;&#3626;&#3617;&#3610;&#3633;&#3605;&#3636;%20&#3617;&#3637;&#3650;&#3614;&#3591;/All%20for%20Me/1.My%20Work/1.&#3650;&#3588;&#3619;&#3591;&#3585;&#3634;&#3619;&#3626;&#3636;&#3609;&#3648;&#3594;&#3639;&#3656;&#3629;&#3619;&#3634;&#3618;&#3618;&#3656;&#3629;&#3618;/Documents%20and%20Settings/SRISAKED/My%20Documents/&#3626;&#3636;&#3609;&#3648;&#3594;&#3639;&#3656;&#3629;2551/CA/&#3610;&#3592;&#3585;.&#3585;&#3633;&#3609;&#3607;&#3619;&#3621;&#3633;&#3585;&#3625;&#3660;&#3619;&#3640;&#3656;&#3591;&#3648;&#3619;&#3639;&#3629;&#3591;(&#3650;&#3619;&#3591;&#3626;&#3637;)/&#3610;&#3592;&#3585;.&#3585;&#3633;&#3609;&#3607;&#3619;&#3621;&#3633;&#3585;&#3625;&#3660;&#3619;&#3640;&#3656;&#3591;&#3648;&#3619;&#3639;&#3629;&#3591;/&#3629;&#3619;&#3614;&#3636;&#3609;%20(&#3626;&#3640;&#3619;&#3636;&#3609;&#3607;&#3619;&#3660;).xls?A29B719E" TargetMode="External"/><Relationship Id="rId1" Type="http://schemas.openxmlformats.org/officeDocument/2006/relationships/externalLinkPath" Target="file:///A29B719E/&#3629;&#3619;&#3614;&#3636;&#3609;%20(&#3626;&#3640;&#3619;&#3636;&#3609;&#3607;&#3619;&#3660;).xls" TargetMode="External"/></Relationships>
</file>

<file path=xl/externalLinks/_rels/externalLink53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leas/C/Documents%20and%20Settings/Administrator.ADMINIST-NBPBKL/Desktop/etc/CA%20(&#3651;&#3610;&#3619;&#3656;&#3634;&#3591;).xls" TargetMode="External"/></Relationships>
</file>

<file path=xl/externalLinks/_rels/externalLink5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610;&#3640;&#3619;&#3637;&#3619;&#3633;&#3617;&#3618;&#3660;/pre/ca%2017%20&#3648;&#3617;.&#3618;.%2050/&#3627;&#3592;&#3585;.&#3617;&#3603;&#3607;&#3623;&#3619;&#3619;&#3625;&#3623;&#3636;&#3624;&#3623;&#3585;&#3619;&#3619;&#3617;&#3585;&#3634;&#3619;&#3650;&#3618;&#3608;&#3634;/Documents%20and%20Settings/Administrator/My%20Documents/&#3623;&#3633;&#3594;&#3619;&#3632;/&#3623;&#3633;&#3594;&#3619;&#3632;/LOAN/&#3609;&#3634;&#3591;&#3626;&#3640;&#3604;&#3634;%20%20&#3629;&#3640;&#3656;&#3609;&#3617;&#3640;&#3585;&#3604;&#3634;/&#3619;&#3634;&#3618;&#3591;&#3634;&#3609;&#3623;&#3636;&#3648;&#3588;&#3619;&#3634;&#3632;&#3627;&#3660;.xls" TargetMode="External"/></Relationships>
</file>

<file path=xl/externalLinks/_rels/externalLink5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kitti_DATA/Desktop/CA_&#3609;&#3634;&#3618;&#3585;&#3633;&#3617;&#3614;&#3621;Small_Sme_.57.xlsx" TargetMode="External"/></Relationships>
</file>

<file path=xl/externalLinks/_rels/externalLink5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610;&#3619;&#3636;&#3625;&#3633;&#3607;%20&#3624;&#3619;&#3637;&#3648;&#3605;&#3655;&#3591;&#3585;&#3621;&#3585;&#3634;&#3619;%20&#3592;&#3635;&#3585;&#3633;&#3604;/pre/ca%2017%20&#3648;&#3617;.&#3618;.%2050/&#3627;&#3592;&#3585;.&#3617;&#3603;&#3607;&#3623;&#3619;&#3619;&#3625;&#3623;&#3636;&#3624;&#3623;&#3585;&#3619;&#3619;&#3617;&#3585;&#3634;&#3619;&#3650;&#3618;&#3608;&#3634;/Documents%20and%20Settings/Administrator/My%20Documents/&#3623;&#3633;&#3594;&#3619;&#3632;/&#3623;&#3633;&#3594;&#3619;&#3632;/LOAN/&#3609;&#3634;&#3591;&#3626;&#3640;&#3604;&#3634;%20%20&#3629;&#3640;&#3656;&#3609;&#3617;&#3640;&#3585;&#3604;&#3634;/&#3619;&#3634;&#3618;&#3591;&#3634;&#3609;&#3623;&#3636;&#3648;&#3588;&#3619;&#3634;&#3632;&#3627;&#3660;.xls" TargetMode="External"/></Relationships>
</file>

<file path=xl/externalLinks/_rels/externalLink543.xml.rels><?xml version="1.0" encoding="UTF-8" standalone="yes"?>
<Relationships xmlns="http://schemas.openxmlformats.org/package/2006/relationships"><Relationship Id="rId1" Type="http://schemas.openxmlformats.org/officeDocument/2006/relationships/externalLinkPath" Target="/Surachet/c/Documents%20and%20Settings/rattachai/My%20Documents/&#3626;&#3640;&#3619;&#3648;&#3594;&#3625;&#3600;/&#3626;&#3640;&#3619;&#3648;&#3594;&#3625;&#3600;&#3660;/&#3629;&#3609;&#3640;&#3617;&#3633;&#3605;&#3636;/&#3627;&#3592;&#3585;.VPW/cash%20flow.xls" TargetMode="External"/></Relationships>
</file>

<file path=xl/externalLinks/_rels/externalLink5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91;&#3634;&#3609;&#3611;&#3637;%202554/&#3626;&#3636;&#3609;&#3648;&#3594;&#3639;&#3656;&#3629;&#3619;&#3634;&#3618;&#3618;&#3656;&#3629;&#3618;/&#3609;&#3634;&#3591;&#3626;&#3634;&#3623;&#3626;&#3617;&#3610;&#3633;&#3605;&#3636;%20&#3617;&#3637;&#3650;&#3614;&#3591;/All%20for%20Me/1.My%20Work/1.&#3650;&#3588;&#3619;&#3591;&#3585;&#3634;&#3619;&#3626;&#3636;&#3609;&#3648;&#3594;&#3639;&#3656;&#3629;&#3619;&#3634;&#3618;&#3618;&#3656;&#3629;&#3618;/SuViJak/2552/&#3607;&#3656;&#3629;&#3591;&#3648;&#3607;&#3637;&#3656;&#3618;&#3623;/&#3610;&#3657;&#3634;&#3609;&#3609;&#3634;&#3619;&#3637;&#3626;&#3629;&#3619;&#3660;&#3607;/CA.3%20&#3594;&#3633;&#3618;&#3603;&#3619;&#3591;&#3588;&#3660;%20%20&#3626;&#3619;&#3640;&#3611;.xls" TargetMode="External"/></Relationships>
</file>

<file path=xl/externalLinks/_rels/externalLink5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3621;&#3634;&#3616;&#3609;&#3636;&#3617;&#3636;&#3605;&#3619;/&#3591;&#3634;&#3609;&#3611;&#3637;%202554/&#3626;&#3636;&#3609;&#3648;&#3594;&#3639;&#3656;&#3629;&#3619;&#3634;&#3618;&#3618;&#3656;&#3629;&#3618;/&#3609;&#3634;&#3591;&#3626;&#3634;&#3623;&#3626;&#3617;&#3610;&#3633;&#3605;&#3636;%20&#3617;&#3637;&#3650;&#3614;&#3591;/All%20for%20Me/1.My%20Work/1.&#3650;&#3588;&#3619;&#3591;&#3585;&#3634;&#3619;&#3626;&#3636;&#3609;&#3648;&#3594;&#3639;&#3656;&#3629;&#3619;&#3634;&#3618;&#3618;&#3656;&#3629;&#3618;/SuViJak/2552/&#3607;&#3656;&#3629;&#3591;&#3648;&#3607;&#3637;&#3656;&#3618;&#3623;/&#3610;&#3657;&#3634;&#3609;&#3609;&#3634;&#3619;&#3637;&#3626;&#3629;&#3619;&#3660;&#3607;/CA.3%20&#3594;&#3633;&#3618;&#3603;&#3619;&#3591;&#3588;&#3660;%20%20&#3626;&#3619;&#3640;&#3611;.xls" TargetMode="External"/></Relationships>
</file>

<file path=xl/externalLinks/_rels/externalLink5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sn55035/AppData/Local/Microsoft/Windows/Temporary%20Internet%20Files/Content.IE5/827JU83K/windows/TEMP/Domino%20Web%20Access/&#3605;&#3633;&#3623;&#3629;&#3618;&#3656;&#3634;&#3591;&#3649;&#3610;&#3610;&#3615;&#3629;&#3619;&#3660;&#3617;Midcap2.xls" TargetMode="External"/></Relationships>
</file>

<file path=xl/externalLinks/_rels/externalLink547.xml.rels><?xml version="1.0" encoding="UTF-8" standalone="yes"?>
<Relationships xmlns="http://schemas.openxmlformats.org/package/2006/relationships"><Relationship Id="rId1" Type="http://schemas.openxmlformats.org/officeDocument/2006/relationships/externalLinkPath" Target="/C9531_002/rosmb/My%20Documents/NEW-LOANS/BANGKOK.XLS" TargetMode="External"/></Relationships>
</file>

<file path=xl/externalLinks/_rels/externalLink5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wan-&#3621;&#3641;&#3585;&#3588;&#3657;&#3634;/54-3.&#3627;&#3592;&#3585;.&#3593;&#3633;&#3605;&#3619;&#3594;&#3633;&#3618;&#3614;&#3634;&#3603;&#3636;&#3594;&#3618;&#3660;(&#3585;&#3634;&#3628;&#3626;&#3636;&#3609;&#3608;&#3640;&#3660;)/2554/&#3629;&#3609;&#3640;&#3617;&#3633;&#3605;&#3636;54/BASE%20CASE/DOCUME~1/tmb_net/LOCALS~1/Temp/Domino%20Web%20Access/M%20I%20D%20C%20A%20P/Credit%20Application_SME&amp;MidCap&amp;Corp/C%20A_bellonly/CA_BELL_S0.xls" TargetMode="External"/></Relationships>
</file>

<file path=xl/externalLinks/_rels/externalLink5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NewCredit/NEW-LOANS/BANGKOK.XLS" TargetMode="External"/></Relationships>
</file>

<file path=xl/externalLinks/_rels/externalLink550.xml.rels><?xml version="1.0" encoding="UTF-8" standalone="yes"?>
<Relationships xmlns="http://schemas.openxmlformats.org/package/2006/relationships"><Relationship Id="rId1" Type="http://schemas.openxmlformats.org/officeDocument/2006/relationships/externalLinkPath" Target="/Mahasarakham_50/my%20documents/Documents%20and%20Settings/khonkaen/My%20Documents/&#3627;&#3592;&#3585;.&#3617;&#3603;&#3607;&#3623;&#3619;&#3619;&#3625;&#3623;&#3636;&#3624;&#3623;&#3585;&#3619;&#3619;&#3617;&#3585;&#3634;&#3619;&#3650;&#3618;&#3608;&#3634;/Documents%20and%20Settings/Administrator/My%20Documents/&#3623;&#3633;&#3594;&#3619;&#3632;/&#3623;&#3633;&#3594;&#3619;&#3632;/LOAN/&#3609;&#3634;&#3591;&#3626;&#3640;&#3604;&#3634;%20%20&#3629;&#3640;&#3656;&#3609;&#3617;&#3640;&#3585;&#3604;&#3634;/&#3619;&#3634;&#3618;&#3591;&#3634;&#3609;&#3623;&#3636;&#3648;&#3588;&#3619;&#3634;&#3632;&#3627;&#3660;.xls" TargetMode="External"/></Relationships>
</file>

<file path=xl/externalLinks/_rels/externalLink5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smebank/AppData/Roaming/Microsoft/Excel/Documents%20and%20Settings/maehongson/Desktop/&#3585;&#3641;&#3657;&#3648;&#3614;&#3636;&#3656;&#3617;.xls" TargetMode="External"/></Relationships>
</file>

<file path=xl/externalLinks/_rels/externalLink5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sers/bs48104/AppData/Local/Microsoft/Windows/INetCache/IE/VEQOF8N0/Benz/&#3652;&#3615;&#3621;&#3660;&#3591;&#3634;&#3609;&#3585;&#3635;&#3621;&#3633;&#3591;&#3607;&#3635;/&#3609;&#3634;&#3618;&#3626;&#3617;&#3648;&#3585;&#3637;&#3618;&#3619;&#3605;&#3636;%20&#3617;&#3634;&#3621;&#3634;&#3614;&#3591;&#3625;&#3660;/Users/smebank/AppData/Roaming/Microsoft/Excel/Documents%20and%20Settings/maehongson/Desktop/&#3585;&#3641;&#3657;&#3648;&#3614;&#3636;&#3656;&#3617;.xls" TargetMode="External"/></Relationships>
</file>

<file path=xl/externalLinks/_rels/externalLink5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/2547/new/Tamc/TAMC046-47/LAND_BLD.XLS" TargetMode="External"/></Relationships>
</file>

<file path=xl/externalLinks/_rels/externalLink554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4/temp/2547/new/Tamc/TAMC046-47/LAND_BLD.XLS" TargetMode="External"/></Relationships>
</file>

<file path=xl/externalLinks/_rels/externalLink555.xml.rels><?xml version="1.0" encoding="UTF-8" standalone="yes"?>
<Relationships xmlns="http://schemas.openxmlformats.org/package/2006/relationships"><Relationship Id="rId1" Type="http://schemas.openxmlformats.org/officeDocument/2006/relationships/externalLinkPath" Target="/Somtob/D/Documents%20and%20Settings/Administrator/Local%20Settings/Temporary%20Internet%20Files/Content.IE5/ADCZU1Y1/2547/new/Tamc/TAMC046-47/LAND_BLD.XLS" TargetMode="External"/></Relationships>
</file>

<file path=xl/externalLinks/_rels/externalLink556.xml.rels><?xml version="1.0" encoding="UTF-8" standalone="yes"?>
<Relationships xmlns="http://schemas.openxmlformats.org/package/2006/relationships"><Relationship Id="rId1" Type="http://schemas.openxmlformats.org/officeDocument/2006/relationships/externalLinkPath" Target="/C3040_008/Project%20-TMB/My%20Documents/DATA%20&#3626;&#3656;&#3629;&#3591;&#3624;&#3633;&#3585;&#3604;&#3636;&#3660;-SMB/&#3626;&#3656;&#3629;&#3591;/&#3619;&#3623;&#3617;&#3648;&#3619;&#3639;&#3656;&#3629;&#3591;&#3588;&#3603;&#3632;&#3607;&#3635;&#3591;&#3634;&#3609;&#3631;/&#3619;&#3623;&#3617;&#3626;&#3636;&#3609;&#3648;&#3594;&#3639;&#3656;&#3629;&#3610;&#3640;&#3588;&#3588;&#3621;/&#3605;&#3619;&#3632;&#3585;&#3634;&#3619;&#3631;/&#3629;&#3640;&#3611;&#3650;&#3616;&#3588;-&#3624;&#3640;&#3616;&#3626;&#3623;&#3633;&#3626;&#3604;&#3636;&#3660;.xls" TargetMode="External"/></Relationships>
</file>

<file path=xl/externalLinks/_rels/externalLink5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sers/bs48104/AppData/Local/Microsoft/Windows/INetCache/IE/VEQOF8N0/Benz/&#3652;&#3615;&#3621;&#3660;&#3591;&#3634;&#3609;&#3585;&#3635;&#3621;&#3633;&#3591;&#3607;&#3635;/&#3609;&#3634;&#3618;&#3626;&#3617;&#3648;&#3585;&#3637;&#3618;&#3619;&#3605;&#3636;%20&#3617;&#3634;&#3621;&#3634;&#3614;&#3591;&#3625;&#3660;/&#3594;&#3641;&#3623;&#3636;&#3607;&#3618;&#3660;/Documents%20and%20Settings/user3.USER4/Desktop/&#3610;&#3629;&#3618;/&#3626;&#3640;&#3619;&#3636;&#3609;&#3607;&#3619;&#3660;&#3649;&#3630;&#3609;&#3604;&#3636;&#3588;&#3619;&#3634;&#3615;&#3607;&#3660;.xls" TargetMode="External"/></Relationships>
</file>

<file path=xl/externalLinks/_rels/externalLink5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85;&#3629;&#3591;&#3607;&#3640;&#3609;&#3619;&#3633;&#3591;&#3626;&#3636;&#3605;/&#3610;&#3592;&#3585;%20&#3588;&#3623;&#3629;&#3621;&#3636;&#3605;&#3637;&#3657;%20&#3614;&#3621;&#3633;&#3626;/Users/smebank/AppData/Local/Microsoft/Windows/Temporary%20Internet%20Files/Content.IE5/UP331YUL/CF-WC-&#3626;&#3640;&#3616;&#3634;%20%20&#3627;&#3657;&#3623;&#3591;&#3609;&#3657;&#3635;.xls" TargetMode="External"/></Relationships>
</file>

<file path=xl/externalLinks/_rels/externalLink5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3621;&#3634;&#3616;&#3609;&#3636;&#3617;&#3636;&#3605;&#3619;/pre/ca%2017%20&#3648;&#3617;.&#3618;.%2050/&#3627;&#3592;&#3585;.&#3617;&#3603;&#3607;&#3623;&#3619;&#3619;&#3625;&#3623;&#3636;&#3624;&#3623;&#3585;&#3619;&#3619;&#3617;&#3585;&#3634;&#3619;&#3650;&#3618;&#3608;&#3634;/Documents%20and%20Settings/Administrator/My%20Documents/&#3623;&#3633;&#3594;&#3619;&#3632;/&#3623;&#3633;&#3594;&#3619;&#3632;/LOAN/&#3609;&#3634;&#3591;&#3626;&#3640;&#3604;&#3634;%20%20&#3629;&#3640;&#3656;&#3609;&#3617;&#3640;&#3585;&#3604;&#3634;/&#3626;&#3640;&#3604;&#3634;%20%20%20&#3616;&#3634;&#3588;&#3611;&#3619;&#3632;&#3594;&#3634;&#3594;&#3609;.xls" TargetMode="External"/></Relationships>
</file>

<file path=xl/externalLinks/_rels/externalLink5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windows/TEMP/C.Lotus.Notes.Data/NEW-LOANS/BANGKOK.XLS" TargetMode="External"/></Relationships>
</file>

<file path=xl/externalLinks/_rels/externalLink5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File%20&#3591;&#3634;&#3609;/Cluster/CA%20Co-Sign/&#3610;&#3633;&#3597;&#3594;&#3637;&#3648;&#3604;&#3637;&#3618;&#3623;/&#3607;&#3633;&#3624;&#3609;&#3637;&#3618;&#3634;%20&#3627;&#3629;&#3617;&#3648;&#3618;&#3655;&#3609;/smebank_DATA/Documents/1-1&#3586;&#3657;&#3629;&#3617;&#3641;&#3621;&#3621;&#3641;&#3585;&#3588;&#3657;&#3634;&#3607;&#3637;&#3656;&#3604;&#3641;&#3649;&#3621;%20FL&amp;PN&amp;CCF/Productivity%20&#3610;&#3640;&#3597;&#3648;&#3585;&#3639;&#3657;&#3629;%20&#3648;&#3610;&#3597;&#3592;&#3608;&#3609;&#3619;&#3633;&#3614;&#3618;&#3660;/&#3649;&#3612;&#3656;&#3609;&#3607;&#3637;&#3656;&#3616;&#3634;&#3614;&#3606;&#3656;&#3634;&#3618;.xlsx" TargetMode="External"/></Relationships>
</file>

<file path=xl/externalLinks/_rels/externalLink562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&#3610;&#3640;&#3619;&#3637;&#3619;&#3633;&#3617;&#3618;&#3660;/&#3621;&#3641;&#3585;&#3588;&#3657;&#3634;&#3619;&#3634;&#3618;%20&#3609;&#3634;&#3618;&#3609;&#3636;&#3619;&#3633;&#3605;&#3636;&#3624;&#3633;&#3618;%20&#3617;&#3603;&#3637;&#3585;&#3641;&#3621;%20&#3608;&#3640;&#3619;&#3585;&#3636;&#3592;%20&#3585;&#3619;&#3632;&#3606;&#3636;&#3609;&#3610;&#3604;/Documents%20and%20Settings/theeraphung/Desktop/Case%20&#3629;&#3609;&#3640;&#3617;&#3633;&#3605;&#3636;/888%20&#3648;&#3585;&#3625;&#3605;&#3619;/&#3648;&#3586;&#3657;&#3634;&#3610;&#3629;&#3619;&#3660;&#3604;/CF%20888(&#3652;&#3617;&#3656;&#3604;&#3640;&#3621;&#3648;&#3610;&#3639;&#3656;&#3629;&#3649;&#3621;&#3657;&#3623;&#3609;&#3632;)%20&#3611;&#3621;&#3629;&#3604;&#3594;&#3635;&#3619;&#3632;&#3648;&#3591;&#3636;&#3609;&#3605;&#3657;&#3609;%203%20&#3648;&#3604;&#3639;&#3629;&#3609;%20(23-5-50).xls?6FBD3471" TargetMode="External"/><Relationship Id="rId1" Type="http://schemas.openxmlformats.org/officeDocument/2006/relationships/externalLinkPath" Target="file:///6FBD3471/CF%20888(&#3652;&#3617;&#3656;&#3604;&#3640;&#3621;&#3648;&#3610;&#3639;&#3656;&#3629;&#3649;&#3621;&#3657;&#3623;&#3609;&#3632;)%20&#3611;&#3621;&#3629;&#3604;&#3594;&#3635;&#3619;&#3632;&#3648;&#3591;&#3636;&#3609;&#3605;&#3657;&#3609;%203%20&#3648;&#3604;&#3639;&#3629;&#3609;%20(23-5-50).xls" TargetMode="External"/></Relationships>
</file>

<file path=xl/externalLinks/_rels/externalLink5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File%20&#3591;&#3634;&#3609;/Cluster/CA%20Co-Sign/&#3610;&#3633;&#3597;&#3594;&#3637;&#3648;&#3604;&#3637;&#3618;&#3623;/&#3605;&#3633;&#3623;&#3629;&#3618;&#3656;&#3634;&#3591;%20Pre/smebank_DATA/Documents/1-1&#3586;&#3657;&#3629;&#3617;&#3641;&#3621;&#3621;&#3641;&#3585;&#3588;&#3657;&#3634;&#3607;&#3637;&#3656;&#3604;&#3641;&#3649;&#3621;%20FL&amp;PN&amp;CCF/Productivity%20&#3610;&#3640;&#3597;&#3648;&#3585;&#3639;&#3657;&#3629;%20&#3648;&#3610;&#3597;&#3592;&#3608;&#3609;&#3619;&#3633;&#3614;&#3618;&#3660;/&#3649;&#3612;&#3656;&#3609;&#3607;&#3637;&#3656;&#3616;&#3634;&#3614;&#3606;&#3656;&#3634;&#3618;.xlsx" TargetMode="External"/></Relationships>
</file>

<file path=xl/externalLinks/_rels/externalLink564.xml.rels><?xml version="1.0" encoding="UTF-8" standalone="yes"?>
<Relationships xmlns="http://schemas.openxmlformats.org/package/2006/relationships"><Relationship Id="rId1" Type="http://schemas.openxmlformats.org/officeDocument/2006/relationships/externalLinkPath" Target="/I7540_038/d/My%20Documents/NEW-LOANS/BANGKOK.XLS" TargetMode="External"/></Relationships>
</file>

<file path=xl/externalLinks/_rels/externalLink5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sme/AppData/Local/Microsoft/Windows/INetCache/IE/BD93N4RI/CA%20&#3626;&#3594;.&#3607;&#3633;&#3656;&#3623;&#3652;&#3611;%20-%20&#3609;&#3634;&#3591;&#3627;&#3618;&#3634;&#3604;&#3614;&#3636;&#3619;&#3640;&#3603;%20&#3607;&#3632;&#3626;&#3640;%20&#3649;&#3621;&#3632;&#3609;&#3634;&#3618;&#3600;&#3636;&#3605;&#3636;%20&#3629;&#3636;&#3609;&#3612;&#3633;&#3604;%20&#3626;&#3634;&#3586;&#3634;&#3649;&#3617;&#3656;&#3626;&#3634;&#3618;.xlsx" TargetMode="External"/></Relationships>
</file>

<file path=xl/externalLinks/_rels/externalLink566.xml.rels><?xml version="1.0" encoding="UTF-8" standalone="yes"?>
<Relationships xmlns="http://schemas.openxmlformats.org/package/2006/relationships"><Relationship Id="rId1" Type="http://schemas.openxmlformats.org/officeDocument/2006/relationships/externalLinkPath" Target="/I7630_001/c/My%20Documents/&#3649;&#3610;&#3610;&#3615;&#3629;&#3619;&#3660;&#3617;/&#3649;&#3610;&#3610;&#3615;&#3629;&#3619;&#3660;&#3617;&#3607;&#3637;&#3656;&#3651;&#3594;&#3657;/Ratthaphol/As%20of%20April%2029,%201998/SCCC/GULF/KBR.XLS" TargetMode="External"/></Relationships>
</file>

<file path=xl/externalLinks/_rels/externalLink5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610;&#3619;&#3636;&#3625;&#3633;&#3607;%20&#3624;&#3619;&#3637;&#3648;&#3605;&#3655;&#3591;&#3585;&#3621;&#3585;&#3634;&#3619;%20&#3592;&#3635;&#3585;&#3633;&#3604;/File%20&#3591;&#3634;&#3609;/&#3626;&#3617;&#3588;&#3636;&#3604;%20&#3624;&#3619;&#3637;&#3588;&#3635;%20(&#3614;&#3632;&#3648;&#3618;&#3634;)/&#3594;&#3640;&#3604;&#3648;&#3626;&#3609;&#3629;&#3610;&#3629;&#3619;&#3660;&#3604;&#3611;&#3637;%2054/&#3649;&#3585;&#3657;&#3652;&#3586;&#3585;&#3621;&#3633;&#3656;&#3609;&#3585;&#3619;&#3629;&#3591;/File%20&#3591;&#3634;&#3609;/&#3614;&#3591;&#3625;&#3585;&#3619;-&#3614;&#3636;&#3614;&#3633;&#3602;&#3609;&#3660;%20&#3609;&#3634;&#3588;&#3606;&#3609;&#3629;&#3617;%20(&#3621;&#3635;&#3614;&#3641;&#3609;)/&#3648;&#3626;&#3609;&#3629;&#3610;&#3629;&#3619;&#3660;&#3604;/CF.xls" TargetMode="External"/></Relationships>
</file>

<file path=xl/externalLinks/_rels/externalLink568.xml.rels><?xml version="1.0" encoding="UTF-8" standalone="yes"?>
<Relationships xmlns="http://schemas.openxmlformats.org/package/2006/relationships"><Relationship Id="rId1" Type="http://schemas.openxmlformats.org/officeDocument/2006/relationships/externalLinkPath" Target="/C9531_003/c/My%20Documents/NEW-LOANS/BANGKOK.XLS" TargetMode="External"/></Relationships>
</file>

<file path=xl/externalLinks/_rels/externalLink5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3621;&#3634;&#3616;&#3609;&#3636;&#3617;&#3636;&#3605;&#3619;/Users/smebank/AppData/Local/Microsoft/Windows/Temporary%20Internet%20Files/Content.IE5/UTGP2ZXB/WINDOWS/Desktop/&#3591;&#3634;&#3609;&#3586;&#3629;&#3591;&#3610;&#3629;&#3618;/&#3610;&#3640;&#3627;&#3591;&#3634;%20-%20&#3611;&#3619;&#3632;&#3626;&#3636;&#3607;&#3608;&#3636;&#3660;.xls" TargetMode="External"/></Relationships>
</file>

<file path=xl/externalLinks/_rels/externalLink5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3609;&#3633;&#3609;&#3607;&#3609;&#3634;%20&#3617;&#3641;&#3621;&#3626;&#3634;&#3619;/cf%20&#3588;&#3635;&#3586;&#3629;&#3585;&#3641;&#3657;%20&#3585;&#3629;&#3591;&#3607;&#3640;&#3609;&#3605;&#3633;&#3657;&#3591;&#3605;&#3633;&#3623;&#3652;&#3604;&#3657;%20&#3609;&#3633;&#3609;&#3607;&#3609;&#3634;%20&#3617;&#3641;&#3621;&#3626;&#3634;&#3619;.xlsx" TargetMode="External"/></Relationships>
</file>

<file path=xl/externalLinks/_rels/externalLink5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na47237/Desktop/CA-&#3629;&#3609;&#3640;&#3617;&#3633;&#3605;&#3636;/&#3649;&#3614;&#3619;&#3656;/CA-&#3608;&#3636;&#3604;&#3634;%20%20&#3610;&#3640;&#3597;&#3608;&#3619;&#3619;&#3617;/New%20Volume%20(D)/&#3626;&#3636;&#3609;&#3648;&#3594;&#3639;&#3656;&#3629;%20small%20sme/&#3649;&#3613;&#3604;&#3648;&#3615;&#3629;&#3619;&#3660;/Case_&#3626;&#3636;&#3609;&#3648;&#3594;&#3639;&#3656;&#3629;/&#3626;&#3617;&#3648;&#3592;&#3605;&#3619;&#3660;%20&#3604;&#3657;&#3623;&#3591;&#3612;&#3638;&#3657;&#3591;/CA.xls" TargetMode="External"/></Relationships>
</file>

<file path=xl/externalLinks/_rels/externalLink5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NEW-LOANS/BANGKOK.XLS" TargetMode="External"/></Relationships>
</file>

<file path=xl/externalLinks/_rels/externalLink5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&#3592;&#3633;&#3604;&#3607;&#3635;&#3626;&#3636;&#3609;&#3648;&#3594;&#3639;&#3656;&#3629;%20&#3611;&#3637;%20%202552/&#3609;&#3634;&#3618;&#3623;&#3636;&#3607;&#3618;&#3634;%20%20&#3627;&#3621;&#3633;&#3585;&#3594;&#3640;&#3617;/&#3609;&#3634;&#3618;&#3623;&#3636;&#3607;&#3618;&#3634;%20&#3627;&#3621;&#3633;&#3585;&#3594;&#3640;&#3617;_4.xls" TargetMode="External"/></Relationships>
</file>

<file path=xl/externalLinks/_rels/externalLink57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ARUNRAT%20PREEDAMEESUK/1-RO/3-&#3626;&#3636;&#3609;&#3648;&#3594;&#3639;&#3656;&#3629;Local%20Economy%20Loan/5-&#3609;&#3634;&#3618;&#3648;&#3594;&#3634;&#3623;&#3650;&#3619;&#3592;&#3609;&#3660;%20&#3626;&#3617;&#3626;&#3585;&#3640;&#3621;/Small%20SMEs%20&#3593;&#3610;&#3633;&#3610;%20&#3615;&#3636;&#3609;&#3654;/CA-&#3626;&#3636;&#3609;&#3648;&#3594;&#3639;&#3656;&#3629;%20Small%20SMEs.xlsx" TargetMode="External"/></Relationships>
</file>

<file path=xl/externalLinks/_rels/externalLink575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bankth-my.sharepoint.com/Users/js48280/AppData/Local/Microsoft/Windows/INetCache/IE/6L322KIS/ARUNRAT%20PREEDAMEESUK/1-RO/3-&#3626;&#3636;&#3609;&#3648;&#3594;&#3639;&#3656;&#3629;Local%20Economy%20Loan/5-&#3609;&#3634;&#3618;&#3648;&#3594;&#3634;&#3623;&#3650;&#3619;&#3592;&#3609;&#3660;%20&#3626;&#3617;&#3626;&#3585;&#3640;&#3621;/Small%20SMEs%20&#3593;&#3610;&#3633;&#3610;%20&#3615;&#3636;&#3609;&#3654;/CA-&#3626;&#3636;&#3609;&#3648;&#3594;&#3639;&#3656;&#3629;%20Small%20SMEs.xlsx?FAAECE8D" TargetMode="External"/><Relationship Id="rId1" Type="http://schemas.openxmlformats.org/officeDocument/2006/relationships/externalLinkPath" Target="file:///FAAECE8D/CA-&#3626;&#3636;&#3609;&#3648;&#3594;&#3639;&#3656;&#3629;%20Small%20SMEs.xlsx" TargetMode="External"/></Relationships>
</file>

<file path=xl/externalLinks/_rels/externalLink5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Users/meeting11/Desktop/CA%20FORM%20%20&#3610;&#3592;&#3585;.%20&#3648;&#3619;&#3639;&#3656;&#3629;&#3591;&#3619;&#3633;&#3605;&#3609;&#3660;%20&#3629;&#3636;&#3609;&#3648;&#3605;&#3629;&#3619;&#3660;%20&#3614;&#3621;&#3634;&#3626;&#3607;&#3660;2.xlsx" TargetMode="External"/></Relationships>
</file>

<file path=xl/externalLinks/_rels/externalLink577.xml.rels><?xml version="1.0" encoding="UTF-8" standalone="yes"?>
<Relationships xmlns="http://schemas.openxmlformats.org/package/2006/relationships"><Relationship Id="rId2" Type="http://schemas.microsoft.com/office/2019/04/relationships/externalLinkLongPath" Target="file:///F:/&#3621;&#3634;&#3616;&#3609;&#3636;&#3617;&#3636;&#3605;&#3619;/Users/smebank/AppData/Local/Microsoft/Windows/Temporary%20Internet%20Files/Content.IE5/UTGP2ZXB/Documents%20and%20Settings/theeraphung/Desktop/Case%20&#3629;&#3609;&#3640;&#3617;&#3633;&#3605;&#3636;/888%20&#3648;&#3585;&#3625;&#3605;&#3619;/&#3648;&#3586;&#3657;&#3634;&#3610;&#3629;&#3619;&#3660;&#3604;/CF%20888(&#3652;&#3617;&#3656;&#3604;&#3640;&#3621;&#3648;&#3610;&#3639;&#3656;&#3629;&#3649;&#3621;&#3657;&#3623;&#3609;&#3632;)%20&#3611;&#3621;&#3629;&#3604;&#3594;&#3635;&#3619;&#3632;&#3648;&#3591;&#3636;&#3609;&#3605;&#3657;&#3609;%203%20&#3648;&#3604;&#3639;&#3629;&#3609;%20(23-5-50).xls?B7B707CA" TargetMode="External"/><Relationship Id="rId1" Type="http://schemas.openxmlformats.org/officeDocument/2006/relationships/externalLinkPath" Target="file:///B7B707CA/CF%20888(&#3652;&#3617;&#3656;&#3604;&#3640;&#3621;&#3648;&#3610;&#3639;&#3656;&#3629;&#3649;&#3621;&#3657;&#3623;&#3609;&#3632;)%20&#3611;&#3621;&#3629;&#3604;&#3594;&#3635;&#3619;&#3632;&#3648;&#3591;&#3636;&#3609;&#3605;&#3657;&#3609;%203%20&#3648;&#3604;&#3639;&#3629;&#3609;%20(23-5-50).xls" TargetMode="External"/></Relationships>
</file>

<file path=xl/externalLinks/_rels/externalLink5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Small%20SMEs%20&#3593;&#3610;&#3633;&#3610;%20&#3615;&#3636;&#3609;&#3654;/CA-&#3626;&#3636;&#3609;&#3648;&#3594;&#3639;&#3656;&#3629;%20Small%20SMEs.xlsx" TargetMode="External"/></Relationships>
</file>

<file path=xl/externalLinks/_rels/externalLink579.xml.rels><?xml version="1.0" encoding="UTF-8" standalone="yes"?>
<Relationships xmlns="http://schemas.openxmlformats.org/package/2006/relationships"><Relationship Id="rId1" Type="http://schemas.openxmlformats.org/officeDocument/2006/relationships/externalLinkPath" Target="/Jakkrid_ve/D/PROJECT/&#3649;&#3611;&#3621;&#3591;&#3626;&#3636;&#3609;&#3607;&#3619;&#3633;&#3614;&#3618;&#3660;/Ca%20-%20&#3607;&#3637;&#3656;&#3619;&#3634;&#3594;&#3614;&#3633;&#3626;&#3604;&#3640;/final%20-%20cashflow-&#3626;&#3640;&#3617;&#3603;&#3601;&#3634;.xls" TargetMode="External"/></Relationships>
</file>

<file path=xl/externalLinks/_rels/externalLink58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bankth-my.sharepoint.com/Ricoh%20Branch/A.&#3629;&#3629;&#3617;'&#3616;&#3633;&#3588;&#3614;&#3636;&#3594;/&#3611;&#3619;&#3632;&#3604;&#3636;&#3625;&#3600;&#3660;%20&#3649;&#3626;&#3591;&#3626;&#3623;&#3656;&#3634;&#3591;/&#3611;&#3619;&#3632;&#3617;&#3634;&#3603;&#3585;&#3634;&#361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ASSUMPTION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หน้า_11"/>
      <sheetName val="หน้า_21"/>
      <sheetName val="แผนที่ตั้ง_1"/>
      <sheetName val="บันทึกเพิ่มเติม_1"/>
      <sheetName val="สปส_1"/>
      <sheetName val="สปส_(ใบต่อ)1"/>
      <sheetName val="วิเคราะห์ (2)"/>
      <sheetName val="ตารางการผ่อนชำระ"/>
      <sheetName val="PAYMENT "/>
      <sheetName val="schdaul"/>
      <sheetName val="List data adj."/>
      <sheetName val="CASH FLOW"/>
      <sheetName val="LAND_BLD"/>
      <sheetName val="ฐานข้อมูล"/>
      <sheetName val="รายรับ"/>
      <sheetName val="Payment1"/>
      <sheetName val="MACFORM (exs)"/>
      <sheetName val="MACFORM"/>
      <sheetName val="mac"/>
      <sheetName val="con"/>
      <sheetName val="Payment (ยานพาหนะ)"/>
      <sheetName val="List 2"/>
      <sheetName val="out ก.ค. 64"/>
      <sheetName val="LM 1"/>
      <sheetName val="PIVO1T LM 1"/>
      <sheetName val="ดบ lm 1"/>
      <sheetName val="PIVOT LM2"/>
      <sheetName val="ดบ lm 2"/>
      <sheetName val="LM 2"/>
      <sheetName val="List 22"/>
      <sheetName val="List 1"/>
      <sheetName val="คำสั่ง 87"/>
      <sheetName val="ชัยนาท"/>
      <sheetName val="ส.ค. 64"/>
      <sheetName val="fy 2007"/>
      <sheetName val="main sum (hotel &amp; residences)"/>
      <sheetName val="Paymen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ales"/>
      <sheetName val="COG"/>
      <sheetName val="Sell&amp;Admin"/>
      <sheetName val="ประมาณการ"/>
      <sheetName val="P&amp;L"/>
      <sheetName val="Fund"/>
      <sheetName val="B&amp;S"/>
      <sheetName val="WC"/>
      <sheetName val="CF Statement"/>
      <sheetName val="Int"/>
      <sheetName val="Fin. Ratio"/>
      <sheetName val="Payment"/>
      <sheetName val="Depre."/>
      <sheetName val="คำนวน i"/>
      <sheetName val="ค่าใช้จ่าย"/>
      <sheetName val="Debt"/>
      <sheetName val="PAYMENT SME"/>
      <sheetName val="PAYMENT BAY"/>
      <sheetName val="ข้อมูลเครดิต"/>
      <sheetName val="แสดงรายได้"/>
      <sheetName val="ขอเอกสาร"/>
      <sheetName val="Sheet1"/>
      <sheetName val="แกมม่า3"/>
      <sheetName val="ตารางชำระหนี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ales"/>
      <sheetName val="COG"/>
      <sheetName val="Sell&amp;Admin"/>
      <sheetName val="ประมาณการ"/>
      <sheetName val="P&amp;L"/>
      <sheetName val="Fund"/>
      <sheetName val="B&amp;S"/>
      <sheetName val="WC"/>
      <sheetName val="CF Statement"/>
      <sheetName val="Int"/>
      <sheetName val="Fin. Ratio"/>
      <sheetName val="Payment"/>
      <sheetName val="Depre."/>
      <sheetName val="คำนวน i"/>
      <sheetName val="ค่าใช้จ่าย"/>
      <sheetName val="Debt"/>
      <sheetName val="PAYMENT SME"/>
      <sheetName val="PAYMENT BAY"/>
      <sheetName val="ข้อมูลเครดิต"/>
      <sheetName val="แสดงรายได้"/>
      <sheetName val="ขอเอกสาร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LAND_BLD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PAYMENT"/>
      <sheetName val="Payment1"/>
      <sheetName val="ตารางหลัก1"/>
      <sheetName val="ดอกเบี้ยจ่าย"/>
      <sheetName val="LSE_ADCO"/>
      <sheetName val="แยกเกรด"/>
      <sheetName val="Out.มิย Lm1"/>
      <sheetName val="List 2"/>
      <sheetName val="สรุป "/>
      <sheetName val="สรุป week"/>
      <sheetName val="week 3"/>
      <sheetName val="แยกรายตัว"/>
      <sheetName val="Sheet1"/>
      <sheetName val="DR-TDR lm1 ก.ค."/>
      <sheetName val="Group"/>
      <sheetName val="List data adj."/>
      <sheetName val="ที่ดินทรัพย์สิ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AS"/>
      <sheetName val="CF"/>
      <sheetName val="P&amp;L"/>
      <sheetName val="B&amp;S"/>
      <sheetName val="เบิกเงิน"/>
      <sheetName val="ตารางผ่อน"/>
      <sheetName val="ค่าใช้จ่าย"/>
      <sheetName val="ตารางชำระหนี้"/>
      <sheetName val="CA1"/>
      <sheetName val="AS1"/>
      <sheetName val="CF1"/>
      <sheetName val="P&amp;L1"/>
      <sheetName val="B&amp;S1"/>
      <sheetName val="ตารางผ่อน1"/>
      <sheetName val="ตารางผ่อน1 (2)"/>
      <sheetName val="Sheet1"/>
      <sheetName val="Sheet2"/>
      <sheetName val="Sheet3"/>
      <sheetName val="CA น.ส"/>
      <sheetName val="LMP-WC"/>
      <sheetName val="finance"/>
      <sheetName val="รายชื่อบริษัทเช่า ปี 55"/>
      <sheetName val="U-TB48"/>
      <sheetName val="ฐานข้อมูล"/>
      <sheetName val="END"/>
      <sheetName val="Pmt_L#1"/>
      <sheetName val="PL"/>
    </sheetNames>
    <definedNames>
      <definedName name="Interest_rate" refersTo="#REF!" sheetId="8"/>
    </defined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"/>
      <sheetName val="PL"/>
      <sheetName val="CF"/>
      <sheetName val="Sheet2"/>
      <sheetName val="LSE_ADCO"/>
      <sheetName val="Pay ment"/>
      <sheetName val="Depre"/>
      <sheetName val="PAYMENT"/>
      <sheetName val="profit&amp;loss"/>
      <sheetName val="Cashflow ราเชน"/>
      <sheetName val="ดอกเบี้ยจ่าย"/>
      <sheetName val="ASSUMPTION"/>
      <sheetName val="งบการเงิน "/>
      <sheetName val="Sheet1"/>
      <sheetName val="FL"/>
      <sheetName val="ca"/>
      <sheetName val="งบปรับปรุง"/>
      <sheetName val="ผ่อนชำระ"/>
      <sheetName val="CA 3.0"/>
      <sheetName val="Schdule"/>
      <sheetName val="หน้า 1"/>
      <sheetName val="assum"/>
      <sheetName val="CQC"/>
      <sheetName val="สมมุติฐานโรงสี "/>
      <sheetName val="CA Ratio"/>
      <sheetName val="Ass"/>
      <sheetName val="รายรับ"/>
      <sheetName val="schdaul"/>
      <sheetName val="cash flow"/>
      <sheetName val="รายชื่อบริษัทเช่า ปี 55"/>
      <sheetName val="finance"/>
      <sheetName val="กระแสสด"/>
      <sheetName val="Sheet3"/>
      <sheetName val="F L"/>
      <sheetName val="สมมุติฐาน (2)"/>
      <sheetName val="Schedul"/>
      <sheetName val="วิเคราะห์ (2)"/>
      <sheetName val="ตารางการผ่อนชำระ"/>
      <sheetName val="Payment1"/>
      <sheetName val="กำไร-ขาดทุน(ภายใน)"/>
      <sheetName val="รายเดือน(ทรีทราน)"/>
      <sheetName val="LMP-WC"/>
      <sheetName val="M"/>
      <sheetName val="SVH_42CX"/>
      <sheetName val="SVH_42J"/>
      <sheetName val="SVH_42BA"/>
      <sheetName val="บิลชื้อ-ขาย"/>
      <sheetName val="Payment (2)"/>
      <sheetName val="เครดิตบูโร"/>
      <sheetName val="Purchase Order"/>
      <sheetName val="Customize Your Purchase Order"/>
      <sheetName val="ชำระ2.0"/>
      <sheetName val="เงินสด"/>
      <sheetName val="ตารางชำระหนี้"/>
      <sheetName val="St_K01195-4"/>
      <sheetName val="Cr Bureau"/>
      <sheetName val="St_B23836-4"/>
      <sheetName val="PN 0.2"/>
      <sheetName val="Cashflow%20ราเชน.xls"/>
    </sheetNames>
    <definedNames>
      <definedName name="____________________________la2"/>
      <definedName name="___________________________la2"/>
      <definedName name="__________________________la2"/>
      <definedName name="_________________________la2"/>
      <definedName name="________________________la2"/>
      <definedName name="_______________________la2"/>
      <definedName name="______________________la2"/>
      <definedName name="____________________la2"/>
      <definedName name="___________________la2"/>
      <definedName name="__________________la2"/>
      <definedName name="_________________la2"/>
      <definedName name="________________la2"/>
      <definedName name="_______________la2"/>
      <definedName name="______________la2"/>
      <definedName name="_____________la2"/>
      <definedName name="___________la2"/>
      <definedName name="__________la2"/>
      <definedName name="_________la2"/>
      <definedName name="_______la2"/>
      <definedName name="______la2"/>
      <definedName name="____la1" sheetId="29"/>
      <definedName name="____la2"/>
      <definedName name="___la1" sheetId="29"/>
      <definedName name="___la2"/>
      <definedName name="__tp1"/>
      <definedName name="_itp1"/>
      <definedName name="_la2"/>
      <definedName name="First_Payment" sheetId="29"/>
      <definedName name="Fix_Pay" sheetId="29"/>
      <definedName name="Free_Principle" sheetId="29"/>
      <definedName name="GHKHGKGHJ"/>
      <definedName name="Interest.Period" sheetId="8"/>
      <definedName name="Interest.Period" sheetId="29"/>
      <definedName name="io"/>
      <definedName name="khjhjj" sheetId="29"/>
      <definedName name="Loan_Amount" sheetId="8"/>
      <definedName name="Loan_Amount" sheetId="29"/>
      <definedName name="Loan_Start"/>
      <definedName name="Payment.Number" sheetId="29"/>
      <definedName name="Payment_Number"/>
      <definedName name="Term_In_Month" sheetId="29"/>
      <definedName name="Term_In_Year" sheetId="29"/>
      <definedName name="to"/>
      <definedName name="พดำดด"/>
      <definedName name="หแ"/>
    </defined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ายชื่อบริษัทเช่า ปี 55"/>
      <sheetName val="Sheet2"/>
      <sheetName val="Book2"/>
      <sheetName val="FL00008"/>
      <sheetName val="PN47-0818"/>
      <sheetName val="ข้อมูลเครดิตบูโร "/>
      <sheetName val="วงเงินไม่เกิน 15 ลบ."/>
      <sheetName val="check list ใหม่"/>
      <sheetName val="งานระหว่างทำ"/>
      <sheetName val="CQC"/>
      <sheetName val="profit&amp;loss"/>
      <sheetName val="PAYMENT"/>
      <sheetName val="LSE_ADCO"/>
      <sheetName val="FL"/>
      <sheetName val="ข้อมูลเครดิตบูโร  (2)"/>
      <sheetName val="P&amp;L (สมมุติฐาน)"/>
      <sheetName val="Payment (Policy) "/>
      <sheetName val="แบบประเมินความเสี่ยง"/>
      <sheetName val="รายได้-รายจ่าย"/>
      <sheetName val="ข้อมูลเครดิตบูโร  (3)"/>
      <sheetName val="บสย."/>
      <sheetName val="งบปรับปรุง"/>
      <sheetName val="P&amp;L บุคคลธรรมดา"/>
      <sheetName val="check list"/>
      <sheetName val="หลักประกัน"/>
      <sheetName val="ใบเสนอราคา"/>
      <sheetName val="1"/>
      <sheetName val="Statement"/>
      <sheetName val="FL06015800038"/>
      <sheetName val="P&amp;L นิติบุคคล"/>
      <sheetName val="FL06045700016"/>
      <sheetName val="FL06045800001"/>
      <sheetName val="Payment (3)"/>
      <sheetName val="Payment (4)"/>
      <sheetName val="ดอกเบี้ยจ่าย"/>
      <sheetName val="หน้า 1"/>
      <sheetName val="SVH_42CX"/>
      <sheetName val="SVH_42J"/>
      <sheetName val="SVH_42BA"/>
    </sheetNames>
    <definedNames>
      <definedName name="________________________la5" refersTo="#REF!" sheetId="0"/>
      <definedName name="________________________la8" refersTo="#REF!" sheetId="0"/>
      <definedName name="______________________la5" refersTo="#REF!" sheetId="0"/>
      <definedName name="______________________la8" refersTo="#REF!" sheetId="0"/>
      <definedName name="_____________________la5" refersTo="#REF!" sheetId="0"/>
      <definedName name="_____________________la8" refersTo="#REF!" sheetId="0"/>
      <definedName name="___________________la5" refersTo="#REF!" sheetId="0"/>
      <definedName name="___________________la8" refersTo="#REF!" sheetId="0"/>
      <definedName name="_________________la5" refersTo="#REF!" sheetId="0"/>
      <definedName name="_________________la8" refersTo="#REF!" sheetId="0"/>
      <definedName name="_______________la5" refersTo="#REF!" sheetId="0"/>
      <definedName name="_______________la8" refersTo="#REF!" sheetId="0"/>
      <definedName name="______________la1" refersTo="#REF!" sheetId="0"/>
      <definedName name="______________la10" refersTo="#REF!" sheetId="0"/>
      <definedName name="______________la3" refersTo="#REF!" sheetId="0"/>
      <definedName name="______________la4" refersTo="#REF!" sheetId="0"/>
      <definedName name="______________la6" refersTo="#REF!" sheetId="0"/>
      <definedName name="______________la9" refersTo="#REF!" sheetId="0"/>
      <definedName name="_____________la1" refersTo="#REF!" sheetId="0"/>
      <definedName name="_____________la10" refersTo="#REF!" sheetId="0"/>
      <definedName name="_____________la3" refersTo="#REF!" sheetId="0"/>
      <definedName name="_____________la4" refersTo="#REF!" sheetId="0"/>
      <definedName name="_____________la5" refersTo="#REF!" sheetId="0"/>
      <definedName name="_____________la6" refersTo="#REF!" sheetId="0"/>
      <definedName name="_____________la8" refersTo="#REF!" sheetId="0"/>
      <definedName name="_____________la9" refersTo="#REF!" sheetId="0"/>
      <definedName name="____________la1" refersTo="#REF!" sheetId="0"/>
      <definedName name="____________la10" refersTo="#REF!" sheetId="0"/>
      <definedName name="____________la3" refersTo="#REF!" sheetId="0"/>
      <definedName name="____________la4" refersTo="#REF!" sheetId="0"/>
      <definedName name="____________la6" refersTo="#REF!" sheetId="0"/>
      <definedName name="____________la9" refersTo="#REF!" sheetId="0"/>
      <definedName name="___________la1" refersTo="#REF!" sheetId="0"/>
      <definedName name="___________la10" refersTo="#REF!" sheetId="0"/>
      <definedName name="___________la3" refersTo="#REF!" sheetId="0"/>
      <definedName name="___________la4" refersTo="#REF!" sheetId="0"/>
      <definedName name="___________la5" refersTo="#REF!" sheetId="0"/>
      <definedName name="___________la6" refersTo="#REF!" sheetId="0"/>
      <definedName name="___________la8" refersTo="#REF!" sheetId="0"/>
      <definedName name="___________la9" refersTo="#REF!" sheetId="0"/>
      <definedName name="__________la1" refersTo="#REF!" sheetId="0"/>
      <definedName name="__________la10" refersTo="#REF!" sheetId="0"/>
      <definedName name="__________la3" refersTo="#REF!" sheetId="0"/>
      <definedName name="__________la4" refersTo="#REF!" sheetId="0"/>
      <definedName name="__________la6" refersTo="#REF!" sheetId="0"/>
      <definedName name="__________la9" refersTo="#REF!" sheetId="0"/>
      <definedName name="_________la1" refersTo="#REF!" sheetId="0"/>
      <definedName name="_________la10" refersTo="#REF!" sheetId="0"/>
      <definedName name="_________la3" refersTo="#REF!" sheetId="0"/>
      <definedName name="_________la4" refersTo="#REF!" sheetId="0"/>
      <definedName name="_________la5" refersTo="#REF!" sheetId="0"/>
      <definedName name="_________la6" refersTo="#REF!" sheetId="0"/>
      <definedName name="_________la8" refersTo="#REF!" sheetId="0"/>
      <definedName name="_________la9" refersTo="#REF!" sheetId="0"/>
      <definedName name="________la1" refersTo="#REF!" sheetId="0"/>
      <definedName name="________la10" refersTo="#REF!" sheetId="0"/>
      <definedName name="________la3" refersTo="#REF!" sheetId="0"/>
      <definedName name="________la4" refersTo="#REF!" sheetId="0"/>
      <definedName name="________la5" refersTo="#REF!" sheetId="0"/>
      <definedName name="________la6" refersTo="#REF!" sheetId="0"/>
      <definedName name="________la8" refersTo="#REF!" sheetId="0"/>
      <definedName name="________la9" refersTo="#REF!" sheetId="0"/>
      <definedName name="_______la1" refersTo="#REF!" sheetId="0"/>
      <definedName name="_______la10" refersTo="#REF!" sheetId="0"/>
      <definedName name="_______la3" refersTo="#REF!" sheetId="0"/>
      <definedName name="_______la4" refersTo="#REF!" sheetId="0"/>
      <definedName name="_______la6" refersTo="#REF!" sheetId="0"/>
      <definedName name="_______la9" refersTo="#REF!" sheetId="0"/>
      <definedName name="______la1" refersTo="#REF!" sheetId="0"/>
      <definedName name="______la10" refersTo="#REF!" sheetId="0"/>
      <definedName name="______la3" refersTo="#REF!" sheetId="0"/>
      <definedName name="______la4" refersTo="#REF!" sheetId="0"/>
      <definedName name="______la5" refersTo="#REF!" sheetId="0"/>
      <definedName name="______la6" refersTo="#REF!" sheetId="0"/>
      <definedName name="______la8" refersTo="#REF!" sheetId="0"/>
      <definedName name="______la9" refersTo="#REF!" sheetId="0"/>
      <definedName name="_____la1" refersTo="#REF!" sheetId="0"/>
      <definedName name="_____la10" refersTo="#REF!" sheetId="0"/>
      <definedName name="_____la3" refersTo="#REF!" sheetId="0"/>
      <definedName name="_____la4" refersTo="#REF!" sheetId="0"/>
      <definedName name="_____la6" refersTo="#REF!" sheetId="0"/>
      <definedName name="_____la9" refersTo="#REF!" sheetId="0"/>
      <definedName name="____la1" refersTo="#REF!" sheetId="0"/>
      <definedName name="____la10" refersTo="#REF!" sheetId="0"/>
      <definedName name="____la3" refersTo="#REF!" sheetId="0"/>
      <definedName name="____la4" refersTo="#REF!" sheetId="0"/>
      <definedName name="____la5" refersTo="#REF!" sheetId="0"/>
      <definedName name="____la6" refersTo="#REF!" sheetId="0"/>
      <definedName name="____la8" refersTo="#REF!" sheetId="0"/>
      <definedName name="____la9" refersTo="#REF!" sheetId="0"/>
      <definedName name="___la1" refersTo="#REF!" sheetId="0"/>
      <definedName name="___la10" refersTo="#REF!" sheetId="0"/>
      <definedName name="___la3" refersTo="#REF!" sheetId="0"/>
      <definedName name="___la4" refersTo="#REF!" sheetId="0"/>
      <definedName name="___la6" refersTo="#REF!" sheetId="0"/>
      <definedName name="___la9" refersTo="#REF!" sheetId="0"/>
      <definedName name="__la3" refersTo="#REF!" sheetId="0"/>
      <definedName name="__la4" refersTo="#REF!" sheetId="0"/>
      <definedName name="__la5" refersTo="#REF!" sheetId="0"/>
      <definedName name="__la8" refersTo="#REF!" sheetId="0"/>
      <definedName name="__la9" refersTo="#REF!" sheetId="0"/>
      <definedName name="_la3" refersTo="#REF!" sheetId="0"/>
      <definedName name="_la4" refersTo="#REF!" sheetId="0"/>
      <definedName name="_la5" refersTo="#REF!" sheetId="0"/>
      <definedName name="_la8" refersTo="#REF!" sheetId="0"/>
      <definedName name="_la9" refersTo="#REF!" sheetId="0"/>
      <definedName name="cxxx" refersTo="#REF!"/>
      <definedName name="First_Payment" refersTo="#REF!" sheetId="0"/>
      <definedName name="Fix_Pay" refersTo="#REF!" sheetId="0"/>
      <definedName name="Free_Principle" refersTo="#REF!" sheetId="0"/>
      <definedName name="fvbcv" refersTo="#REF!"/>
      <definedName name="Interest_Period" refersTo="#REF!"/>
      <definedName name="Interest_Rate" refersTo="#REF!" sheetId="0"/>
      <definedName name="ioo" refersTo="#REF!"/>
      <definedName name="jkio" refersTo="#REF!"/>
      <definedName name="jkj" refersTo="#REF!"/>
      <definedName name="lkli" refersTo="#REF!"/>
      <definedName name="lll" refersTo="#REF!"/>
      <definedName name="Loan_Amount" refersTo="#REF!" sheetId="0"/>
      <definedName name="loi" refersTo="#REF!"/>
      <definedName name="o" refersTo="#REF!" sheetId="0"/>
      <definedName name="oiiui" refersTo="#REF!"/>
      <definedName name="oil" refersTo="#REF!"/>
      <definedName name="opii" refersTo="#REF!"/>
      <definedName name="Payment_Number" refersTo="#REF!"/>
      <definedName name="popp" refersTo="#REF!"/>
      <definedName name="scs" refersTo="#REF!"/>
      <definedName name="sde" refersTo="#REF!"/>
      <definedName name="swe" refersTo="#REF!"/>
      <definedName name="Term_In_Month" refersTo="#REF!" sheetId="0"/>
      <definedName name="Term_In_Year" refersTo="#REF!" sheetId="0"/>
      <definedName name="Total.Payment" refersTo="#REF!" sheetId="0"/>
      <definedName name="tyu" refersTo="#REF!"/>
      <definedName name="uu" refersTo="#REF!"/>
      <definedName name="uyu" refersTo="#REF!"/>
      <definedName name="vbvfv" refersTo="#REF!"/>
      <definedName name="vc" refersTo="#REF!"/>
      <definedName name="vfcv" refersTo="#REF!"/>
      <definedName name="vfgd" refersTo="#REF!"/>
      <definedName name="xcvfv" refersTo="#REF!"/>
      <definedName name="ไกห" refersTo="#REF!"/>
      <definedName name="พดกด" refersTo="#REF!"/>
      <definedName name="พพ" refersTo="#REF!" sheetId="0"/>
      <definedName name="ฟฟฟฟ" refersTo="#REF!" sheetId="0"/>
      <definedName name="ยยยย" refersTo="#REF!" sheetId="0"/>
      <definedName name="รนนยส" refersTo="#REF!"/>
      <definedName name="แอกห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ายชื่อบริษัทเช่า ปี 55"/>
      <sheetName val="Sheet2"/>
      <sheetName val="Book2"/>
    </sheetNames>
    <definedNames>
      <definedName name="________________________la5" refersTo="#REF!" sheetId="0"/>
      <definedName name="______________________la5" refersTo="#REF!" sheetId="0"/>
      <definedName name="___________________la5" refersTo="#REF!" sheetId="0"/>
      <definedName name="_________________la5" refersTo="#REF!" sheetId="0"/>
      <definedName name="_______________la5" refersTo="#REF!" sheetId="0"/>
      <definedName name="_____________la5" refersTo="#REF!" sheetId="0"/>
      <definedName name="___________la5" refersTo="#REF!" sheetId="0"/>
      <definedName name="_________la5" refersTo="#REF!" sheetId="0"/>
      <definedName name="______la5" refersTo="#REF!" sheetId="0"/>
      <definedName name="____la1" refersTo="#REF!" sheetId="0"/>
      <definedName name="____la3" refersTo="#REF!" sheetId="0"/>
      <definedName name="____la4" refersTo="#REF!" sheetId="0"/>
      <definedName name="____la5" refersTo="#REF!" sheetId="0"/>
      <definedName name="__la5" refersTo="#REF!" sheetId="0"/>
      <definedName name="_la5" refersTo="#REF!" sheetId="0"/>
      <definedName name="cxxx" refersTo="#REF!"/>
      <definedName name="First_Payment" refersTo="#REF!" sheetId="0"/>
      <definedName name="Fix_Pay" refersTo="#REF!" sheetId="0"/>
      <definedName name="Free_Principle" refersTo="#REF!" sheetId="0"/>
      <definedName name="g" refersTo="#REF!" sheetId="0"/>
      <definedName name="Interest.Period" refersTo="#REF!" sheetId="0"/>
      <definedName name="Interest_Period" refersTo="#REF!"/>
      <definedName name="Interest_Rate" refersTo="#REF!" sheetId="0"/>
      <definedName name="jkio" refersTo="#REF!"/>
      <definedName name="Loan_Amount" refersTo="#REF!" sheetId="0"/>
      <definedName name="loan4" refersTo="#REF!" sheetId="0"/>
      <definedName name="o" refersTo="#REF!" sheetId="0"/>
      <definedName name="oil" refersTo="#REF!"/>
      <definedName name="Payment.Number" refersTo="#REF!" sheetId="0"/>
      <definedName name="popp" refersTo="#REF!"/>
      <definedName name="scs" refersTo="#REF!"/>
      <definedName name="sde" refersTo="#REF!"/>
      <definedName name="swe" refersTo="#REF!"/>
      <definedName name="Term_In_Month" refersTo="#REF!" sheetId="0"/>
      <definedName name="Term_In_Year" refersTo="#REF!" sheetId="0"/>
      <definedName name="Total.Payment" refersTo="#REF!" sheetId="0"/>
      <definedName name="tyu" refersTo="#REF!"/>
      <definedName name="uu" refersTo="#REF!"/>
      <definedName name="vfgd" refersTo="#REF!"/>
      <definedName name="w" refersTo="#REF!" sheetId="0"/>
      <definedName name="ย" refersTo="#REF!" sheetId="0"/>
      <definedName name="รนนยส" refersTo="#REF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ายชื่อบริษัทเช่า ปี 55"/>
      <sheetName val="Sheet2"/>
      <sheetName val="Book2"/>
    </sheetNames>
    <definedNames>
      <definedName name="_____________________la5" refersTo="#REF!" sheetId="0"/>
      <definedName name="______________la1" refersTo="#REF!" sheetId="0"/>
      <definedName name="______________la3" refersTo="#REF!" sheetId="0"/>
      <definedName name="______________la4" refersTo="#REF!" sheetId="0"/>
      <definedName name="_____________la1" refersTo="#REF!" sheetId="0"/>
      <definedName name="_____________la3" refersTo="#REF!" sheetId="0"/>
      <definedName name="_____________la4" refersTo="#REF!" sheetId="0"/>
      <definedName name="____________la1" refersTo="#REF!" sheetId="0"/>
      <definedName name="____________la3" refersTo="#REF!" sheetId="0"/>
      <definedName name="____________la4" refersTo="#REF!" sheetId="0"/>
      <definedName name="___________la1" refersTo="#REF!" sheetId="0"/>
      <definedName name="___________la3" refersTo="#REF!" sheetId="0"/>
      <definedName name="___________la4" refersTo="#REF!" sheetId="0"/>
      <definedName name="__________la1" refersTo="#REF!" sheetId="0"/>
      <definedName name="__________la3" refersTo="#REF!" sheetId="0"/>
      <definedName name="__________la4" refersTo="#REF!" sheetId="0"/>
      <definedName name="_________la1" refersTo="#REF!" sheetId="0"/>
      <definedName name="_________la3" refersTo="#REF!" sheetId="0"/>
      <definedName name="_________la4" refersTo="#REF!" sheetId="0"/>
      <definedName name="________la1" refersTo="#REF!" sheetId="0"/>
      <definedName name="________la3" refersTo="#REF!" sheetId="0"/>
      <definedName name="________la4" refersTo="#REF!" sheetId="0"/>
      <definedName name="________la5" refersTo="#REF!" sheetId="0"/>
      <definedName name="_______la1" refersTo="#REF!" sheetId="0"/>
      <definedName name="_______la3" refersTo="#REF!" sheetId="0"/>
      <definedName name="_______la4" refersTo="#REF!" sheetId="0"/>
      <definedName name="______la1" refersTo="#REF!" sheetId="0"/>
      <definedName name="______la3" refersTo="#REF!" sheetId="0"/>
      <definedName name="______la4" refersTo="#REF!" sheetId="0"/>
      <definedName name="_____la1" refersTo="#REF!" sheetId="0"/>
      <definedName name="_____la3" refersTo="#REF!" sheetId="0"/>
      <definedName name="_____la4" refersTo="#REF!" sheetId="0"/>
      <definedName name="____la1" refersTo="#REF!" sheetId="0"/>
      <definedName name="____la3" refersTo="#REF!" sheetId="0"/>
      <definedName name="____la4" refersTo="#REF!" sheetId="0"/>
      <definedName name="___la1" refersTo="#REF!" sheetId="0"/>
      <definedName name="___la3" refersTo="#REF!" sheetId="0"/>
      <definedName name="___la4" refersTo="#REF!" sheetId="0"/>
      <definedName name="__la3" refersTo="#REF!" sheetId="0"/>
      <definedName name="__la4" refersTo="#REF!" sheetId="0"/>
      <definedName name="_la3" refersTo="#REF!" sheetId="0"/>
      <definedName name="_la4" refersTo="#REF!" sheetId="0"/>
      <definedName name="Fix_Pay" refersTo="#REF!" sheetId="0"/>
      <definedName name="Free_Principle" refersTo="#REF!" sheetId="0"/>
      <definedName name="fvbcv" refersTo="#REF!"/>
      <definedName name="kkk" refersTo="#REF!" sheetId="0"/>
      <definedName name="lkli" refersTo="#REF!"/>
      <definedName name="Loan_Amount" refersTo="#REF!" sheetId="0"/>
      <definedName name="Pay" refersTo="#REF!" sheetId="0"/>
      <definedName name="scs" refersTo="#REF!"/>
      <definedName name="swe" refersTo="#REF!"/>
      <definedName name="Term_In_Month" refersTo="#REF!" sheetId="0"/>
      <definedName name="Term_In_Year" refersTo="#REF!" sheetId="0"/>
      <definedName name="vc" refersTo="#REF!"/>
      <definedName name="แอกห" refersTo="#REF!"/>
      <definedName name="ไกห" refersTo="#REF!"/>
      <definedName name="พดกด" refersTo="#REF!"/>
      <definedName name="พพ" refersTo="#REF!" sheetId="0"/>
      <definedName name="ฟฟฟฟ" refersTo="#REF!" sheetId="0"/>
      <definedName name="ยยยย" refersTo="#REF!" sheetId="0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PAYMENT"/>
      <sheetName val="ดอกเบี้ยจ่าย"/>
      <sheetName val="LSE_ADCO"/>
      <sheetName val="LAND_BLD"/>
      <sheetName val="กระแสสด"/>
      <sheetName val="Sheet3"/>
      <sheetName val="ตารางชำระหนี้"/>
      <sheetName val="FL"/>
      <sheetName val="cash flow"/>
      <sheetName val="profit&amp;loss"/>
      <sheetName val="งบการเงิน "/>
      <sheetName val="กำไร-ขาดทุน(ภายใน)"/>
      <sheetName val="CAท่องเที่ยว์"/>
      <sheetName val="การเงิน"/>
      <sheetName val="รายชื่อบริษัทเช่า ปี 55"/>
      <sheetName val="SVH_42CX"/>
      <sheetName val="SVH_42J"/>
      <sheetName val="SVH_42BA"/>
      <sheetName val="งบปรับปรุง"/>
      <sheetName val="P N"/>
    </sheetNames>
    <definedNames>
      <definedName name="Data.Top.Left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AS"/>
      <sheetName val="CF"/>
      <sheetName val="P&amp;L"/>
      <sheetName val="B&amp;S"/>
      <sheetName val="เบิกเงิน"/>
      <sheetName val="ตารางผ่อน"/>
      <sheetName val="ค่าใช้จ่าย"/>
      <sheetName val="ตารางชำระหนี้"/>
      <sheetName val="CA1"/>
      <sheetName val="AS1"/>
      <sheetName val="CF1"/>
      <sheetName val="P&amp;L1"/>
      <sheetName val="B&amp;S1"/>
      <sheetName val="ตารางผ่อน1"/>
      <sheetName val="ตารางผ่อน1 (2)"/>
      <sheetName val="Sheet1"/>
      <sheetName val="Sheet2"/>
      <sheetName val="Sheet3"/>
      <sheetName val="CA น.ส"/>
      <sheetName val="LMP-WC"/>
      <sheetName val="finance"/>
      <sheetName val="U-TB48"/>
      <sheetName val="ฐานข้อมูล"/>
      <sheetName val="END"/>
      <sheetName val="Pmt_L#1"/>
      <sheetName val="PL"/>
      <sheetName val="pcrpd2"/>
      <sheetName val="การเงิน"/>
      <sheetName val="Payment"/>
    </sheetNames>
    <definedNames>
      <definedName name="First_Payment" refersTo="#REF!" sheetId="8"/>
      <definedName name="Interest_rate" refersTo="#REF!" sheetId="8"/>
    </defined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"/>
      <sheetName val="AS (2)"/>
      <sheetName val="payment"/>
      <sheetName val="B&amp;S"/>
      <sheetName val="P&amp;L"/>
      <sheetName val="ดอกเบี้ยจ่าย"/>
      <sheetName val="CA"/>
      <sheetName val="CF1 "/>
      <sheetName val="ข้อมูลหอพัก"/>
      <sheetName val="สมมุติฐาน"/>
      <sheetName val="Machine"/>
      <sheetName val="Vehicle"/>
      <sheetName val="Labour"/>
      <sheetName val="RATIO"/>
      <sheetName val="CRR"/>
      <sheetName val="มติ "/>
      <sheetName val="EX.  อพาร์ทเม้นท์"/>
      <sheetName val="LSE_ADCO"/>
      <sheetName val="Sheet1"/>
      <sheetName val="หน้า 1"/>
      <sheetName val="ตารางชำระหนี้"/>
      <sheetName val="รายชื่อบริษัทเช่า ปี 55"/>
      <sheetName val="LMP-WC"/>
      <sheetName val="ตารางการผ่อนชำระ (2)"/>
      <sheetName val="finance"/>
    </sheetNames>
    <definedNames>
      <definedName name="_________________to1"/>
      <definedName name="_________________tp1"/>
      <definedName name="__int36"/>
      <definedName name="bbbbbbb"/>
      <definedName name="hhhhhhh"/>
      <definedName name="Interest.Period" sheetId="18"/>
      <definedName name="khjhjj"/>
      <definedName name="kkkkkk"/>
      <definedName name="loan1"/>
      <definedName name="loan8"/>
      <definedName name="o"/>
      <definedName name="Term_In_Month" sheetId="18"/>
      <definedName name="Term_In_Year" sheetId="18"/>
      <definedName name="ย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"/>
      <sheetName val="AS (2)"/>
      <sheetName val="payment"/>
      <sheetName val="B&amp;S"/>
      <sheetName val="P&amp;L"/>
      <sheetName val="ดอกเบี้ยจ่าย"/>
      <sheetName val="CA"/>
      <sheetName val="CF1 "/>
      <sheetName val="ข้อมูลหอพัก"/>
      <sheetName val="สมมุติฐาน"/>
      <sheetName val="Machine"/>
      <sheetName val="Vehicle"/>
      <sheetName val="Labour"/>
      <sheetName val="RATIO"/>
      <sheetName val="CRR"/>
      <sheetName val="มติ "/>
      <sheetName val="EX.  อพาร์ทเม้นท์"/>
      <sheetName val="LSE_ADCO"/>
      <sheetName val="Sheet1"/>
      <sheetName val="หน้า 1"/>
      <sheetName val="ตารางชำระหนี้"/>
    </sheetNames>
    <definedNames>
      <definedName name="_________________to1"/>
      <definedName name="_________________tp1"/>
      <definedName name="__int36"/>
      <definedName name="bbbbbbb"/>
      <definedName name="hhhhhhh"/>
      <definedName name="Interest.Period" sheetId="18"/>
      <definedName name="Interest_Rate" sheetId="18"/>
      <definedName name="khjhjj"/>
      <definedName name="kkkkkk"/>
      <definedName name="loan1"/>
      <definedName name="loan8"/>
      <definedName name="o"/>
      <definedName name="Term_In_Month" sheetId="18"/>
      <definedName name="Term_In_Year" sheetId="18"/>
      <definedName name="ย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AS"/>
      <sheetName val="CF"/>
      <sheetName val="P&amp;L"/>
      <sheetName val="B&amp;S"/>
      <sheetName val="เบิกเงิน"/>
      <sheetName val="ตารางผ่อน"/>
      <sheetName val="ค่าใช้จ่าย"/>
      <sheetName val="ตารางชำระหนี้"/>
      <sheetName val="CA1"/>
      <sheetName val="AS1"/>
      <sheetName val="CF1"/>
      <sheetName val="P&amp;L1"/>
      <sheetName val="B&amp;S1"/>
      <sheetName val="ตารางผ่อน1"/>
      <sheetName val="ตารางผ่อน1 (2)"/>
      <sheetName val="Sheet1"/>
      <sheetName val="Sheet2"/>
      <sheetName val="Sheet3"/>
      <sheetName val="CA น.ส"/>
      <sheetName val="LMP-WC"/>
      <sheetName val="U-TB48"/>
      <sheetName val="ฐานข้อมูล"/>
      <sheetName val="END"/>
      <sheetName val="Pmt_L#1"/>
      <sheetName val="PL"/>
      <sheetName val="รายชื่อบริษัทเช่า ปี 55"/>
      <sheetName val="finance"/>
      <sheetName val="ตารางการผ่อน1-2"/>
      <sheetName val="FL"/>
      <sheetName val="งบปรับปรุง"/>
      <sheetName val="ดอกเบี้ยจ่าย"/>
      <sheetName val="รายเดือน(ทรีทราน)"/>
      <sheetName val="สระบุรีฟาร์ม-WORK"/>
      <sheetName val="pcrpd2"/>
      <sheetName val="การเงิน"/>
      <sheetName val="Payment"/>
    </sheetNames>
    <definedNames>
      <definedName name="First_Payment" refersTo="#REF!" sheetId="8"/>
      <definedName name="Interest_rate" refersTo="#REF!" sheetId="8"/>
    </defined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ไม่เกิน 5 ลบ."/>
      <sheetName val="โครงสร้างการลงทุน"/>
      <sheetName val="แหล่งที่มาของรายได้จากผู้ขอกู้"/>
      <sheetName val="งบการเงินสำหรับนิติบุคคล"/>
      <sheetName val="Payment"/>
      <sheetName val="ข้อมูลเครดิตบูโร บริษัท"/>
      <sheetName val="ข้อมูลเครดิตบูโร กรรมการ (1)"/>
      <sheetName val="ข้อมูลเครดิตบูโร กรรมการ (2)"/>
      <sheetName val="บสย."/>
      <sheetName val="ตารางผ่อนชำระ LEL"/>
      <sheetName val="เอกสารประกอบ"/>
      <sheetName val="รายได้จากกิจการ"/>
      <sheetName val="หลักประกัน"/>
      <sheetName val="แบบฟอร์มอนุมัติ 1-5 ลบ"/>
      <sheetName val="ตารางชำระหนี้"/>
    </sheetNames>
    <definedNames>
      <definedName name="_______________to9" refersTo="#REF!"/>
      <definedName name="_____________to9" refersTo="#REF!"/>
    </definedNames>
    <sheetDataSet>
      <sheetData sheetId="0">
        <row r="224">
          <cell r="I224" t="str">
            <v>โครงการฟื้นฟูและเสริมศักยภาพวิสาหกิจขนาดกลางและขนาดย่อมสำหรับ SMEs คนตัวเล็ก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ital"/>
      <sheetName val="Land"/>
      <sheetName val="Building"/>
      <sheetName val="Machine"/>
      <sheetName val="Vehicle"/>
      <sheetName val="Profit&amp;Loss"/>
      <sheetName val="wc"/>
      <sheetName val="Balance Sheet"/>
      <sheetName val="Free cf"/>
      <sheetName val="แผนที่โครงการ"/>
      <sheetName val="หลักประกัน"/>
      <sheetName val="schdaul"/>
      <sheetName val="Labour"/>
      <sheetName val="ASSUMTION"/>
      <sheetName val="Statement"/>
      <sheetName val="cash flow"/>
      <sheetName val="ฟอร์ม PS100"/>
      <sheetName val="รายงานการติดต่อ"/>
      <sheetName val="บันทึกการติดตามเรื่องของสาขา"/>
      <sheetName val="Check List"/>
      <sheetName val="ข้อมูลเบื้องต้น"/>
      <sheetName val="ต้นทุนการผลิต"/>
      <sheetName val="CF47"/>
      <sheetName val="CF48"/>
      <sheetName val="สมมติฐาน"/>
      <sheetName val="งบการเงิน"/>
      <sheetName val="ความต้องการใช้เงินทุนเวียน"/>
      <sheetName val="โครงสร้างการลงทุน"/>
      <sheetName val="ที่ดิน"/>
      <sheetName val="สิ่งปลูกสร้าง"/>
      <sheetName val="ยานพาหนะ"/>
      <sheetName val="เครื่องจักร"/>
      <sheetName val="การจ้างงาน"/>
      <sheetName val="หลักประกัน&amp;ภาระหนี้"/>
      <sheetName val="ตารางการผ่อนชำระ"/>
      <sheetName val="โครงสร้าง"/>
      <sheetName val="cash flow(เดือน)"/>
      <sheetName val="Assumption1"/>
      <sheetName val="cash flow(ปี)"/>
      <sheetName val="Pre-Screening"/>
      <sheetName val="สมมุติฐานการคำนวณ"/>
      <sheetName val="cash flow รายเดือน"/>
      <sheetName val="cash flow รายปี"/>
      <sheetName val="Labor"/>
      <sheetName val="Assumption"/>
      <sheetName val="Annually IS  (2)"/>
      <sheetName val="#REF"/>
      <sheetName val="AS"/>
      <sheetName val="AS (2)"/>
      <sheetName val="payment"/>
      <sheetName val="B&amp;S"/>
      <sheetName val="P&amp;L"/>
      <sheetName val="ดอกเบี้ยจ่าย"/>
      <sheetName val="CA"/>
      <sheetName val="CF1 "/>
      <sheetName val="ข้อมูลหอพัก"/>
      <sheetName val="สมมุติฐาน"/>
      <sheetName val="RATIO"/>
      <sheetName val="CRR"/>
      <sheetName val="มติ "/>
      <sheetName val="หน้า 1"/>
      <sheetName val="Term Sheet"/>
      <sheetName val="หน้า 2"/>
      <sheetName val="หน้า 3"/>
      <sheetName val="หน้า 4"/>
      <sheetName val="หน้า 5"/>
      <sheetName val="FL 41-0041"/>
      <sheetName val="PN 41-0041"/>
      <sheetName val="PN 43-0197"/>
      <sheetName val="Sheet1"/>
      <sheetName val="Cashflow"/>
      <sheetName val="งบการเงิน "/>
      <sheetName val="Sheet2"/>
      <sheetName val="ตารางการชำระหนี้"/>
      <sheetName val="P 8"/>
      <sheetName val="P 9"/>
      <sheetName val="P10"/>
      <sheetName val="นับเดือน"/>
      <sheetName val="total payment"/>
      <sheetName val="3"/>
      <sheetName val="ca100"/>
      <sheetName val="1"/>
      <sheetName val="2"/>
      <sheetName val="assump"/>
      <sheetName val="cost"/>
      <sheetName val="cf"/>
      <sheetName val="Fin. Ratio"/>
      <sheetName val="Pmt_L#1"/>
      <sheetName val="pback"/>
      <sheetName val="fund"/>
      <sheetName val="ค่าเสื่อม"/>
      <sheetName val="LG"/>
      <sheetName val="มติ"/>
      <sheetName val="pic"/>
      <sheetName val="ca3"/>
      <sheetName val="EX100"/>
      <sheetName val="กำไร"/>
      <sheetName val="กำดุล"/>
      <sheetName val="กระแสสด"/>
      <sheetName val="PAY-sme "/>
      <sheetName val="BAY"/>
      <sheetName val="PAY-BAY"/>
      <sheetName val="ทส-ค่าเสื่อม"/>
      <sheetName val="เครื่องจักร-อุปกรณ์"/>
      <sheetName val="check l"/>
      <sheetName val="หน้าแรก"/>
      <sheetName val="โครงสร้างลงทุน"/>
      <sheetName val="วิเคราะห์"/>
      <sheetName val="วิคราะห์2"/>
      <sheetName val="วิเคราะห์ 4"/>
      <sheetName val="ผ่อนชำระ"/>
      <sheetName val="งบกระแสเงินสด"/>
      <sheetName val="ผลประกอบการ"/>
      <sheetName val="เอกสารแนบ"/>
      <sheetName val=" งบดุล"/>
      <sheetName val="ค่าเสื่อมราคา"/>
      <sheetName val="ค่าใช้จ่าย"/>
      <sheetName val="Payment (2)"/>
      <sheetName val="สมมติ"/>
      <sheetName val="กำไรขาดทุน"/>
      <sheetName val="งบดุล"/>
      <sheetName val="table_payment"/>
      <sheetName val="สรรพากร"/>
      <sheetName val="ASS"/>
      <sheetName val="บิล"/>
      <sheetName val="แผนที่"/>
      <sheetName val="ประมาณการรายได้"/>
      <sheetName val="สมมุติฐานทางการเงิน (2)"/>
      <sheetName val="IS ภายใน"/>
      <sheetName val="งบดุลโชว์"/>
      <sheetName val="invest"/>
      <sheetName val="สินทรัพย์"/>
      <sheetName val="รายละเอียดหลักประกัน"/>
      <sheetName val="ผู้ถึอหุ้น"/>
      <sheetName val="พนง."/>
      <sheetName val="ประมาณการขาย"/>
      <sheetName val="CA (2)"/>
      <sheetName val="สรุปงบ"/>
      <sheetName val="ประมาณการ"/>
      <sheetName val="ภพ30"/>
      <sheetName val="สรุปงบการเงิน"/>
      <sheetName val="สัญญาจ้าง47"/>
      <sheetName val="สัญญาจ้าง48"/>
      <sheetName val="รวมหนังสือค้ำ"/>
      <sheetName val="Stock"/>
      <sheetName val="Schedul"/>
      <sheetName val="ex - คิดต้นทุน - ประเมิน"/>
      <sheetName val="ex -NPV - ประเมิน"/>
      <sheetName val="Payment1"/>
      <sheetName val="จ่ายชำระเงินกู้ - อื่น ๆ"/>
      <sheetName val="รายละเอียดขายสินค้า"/>
      <sheetName val="สรุปกำไร"/>
      <sheetName val="statment "/>
      <sheetName val="สรุปยอดซื้อ"/>
      <sheetName val="ข้อมูล"/>
      <sheetName val="วงเงิน"/>
      <sheetName val="ธุรกิจ"/>
      <sheetName val="ลักษณะการทำธุรกิจ"/>
      <sheetName val="การผลิต"/>
      <sheetName val="บัญชี"/>
      <sheetName val="ผู้ขาย"/>
      <sheetName val="หมุนเวียน"/>
      <sheetName val="สรุปความเห็นสาขา"/>
      <sheetName val="รายได้และค่าใช้จ่าย"/>
      <sheetName val="ผลิตภัณฑ์"/>
      <sheetName val="Lnd"/>
      <sheetName val="PL"/>
      <sheetName val="ตารางค่าเสื่อม"/>
      <sheetName val="PaymentPN"/>
      <sheetName val="Pmt"/>
      <sheetName val="สรุปผลการอนุมัติสินเชื่อ"/>
      <sheetName val="รายละเอียดโครงการ"/>
      <sheetName val="Cap"/>
      <sheetName val="Bld"/>
      <sheetName val="Mach"/>
      <sheetName val="Lib"/>
      <sheetName val="งบต้นทุนการผลิต"/>
      <sheetName val="ASM"/>
      <sheetName val="PL จริง"/>
      <sheetName val="PL ภาษี"/>
      <sheetName val="BS40 - 44"/>
      <sheetName val="PL 45-49"/>
      <sheetName val="BS45 - 49"/>
      <sheetName val="SPSHEET"/>
      <sheetName val="CF รายปี"/>
      <sheetName val="PN"/>
      <sheetName val="Collat"/>
      <sheetName val="PROFIT &amp; WORKING CAPITAL"/>
      <sheetName val="Profit(Cash)"/>
      <sheetName val="รายเดือน"/>
      <sheetName val="MECHINE"/>
      <sheetName val="SALE BUDGET"/>
      <sheetName val="กระแสเงินสด"/>
      <sheetName val="fund flow"/>
      <sheetName val="Colleteral"/>
      <sheetName val="Sheet3"/>
      <sheetName val="LOAN"/>
      <sheetName val="Module2"/>
      <sheetName val="Module3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Sheet001"/>
      <sheetName val="Sheet002"/>
      <sheetName val="Sheet003"/>
      <sheetName val="Sheet01"/>
      <sheetName val="Sales"/>
      <sheetName val="Sell&amp;Admin"/>
      <sheetName val="COG"/>
      <sheetName val="Depre."/>
      <sheetName val="Debt"/>
      <sheetName val="CF Statement"/>
      <sheetName val="Project CF"/>
      <sheetName val="Paymentภายนอก"/>
      <sheetName val="workingcap"/>
      <sheetName val="Sheet7"/>
      <sheetName val="วิเคราะห์ (2)"/>
      <sheetName val="Sheet2 (2)"/>
      <sheetName val="CA1-1"/>
      <sheetName val="เอกสารแนบCA"/>
      <sheetName val="รับ-จ่าย"/>
      <sheetName val="สม_โรงแรม1"/>
      <sheetName val="สม_โรงแรม2"/>
      <sheetName val="สม_รับเหมา1"/>
      <sheetName val="สม_รับเหมา2"/>
      <sheetName val="งบกำไรขาดทุน"/>
      <sheetName val="กระแสเงิน"/>
      <sheetName val="FL"/>
      <sheetName val="kbank"/>
      <sheetName val="EBP+PB"/>
      <sheetName val="CQC"/>
      <sheetName val="รับเหมาก่อสร้าง"/>
      <sheetName val="Q&amp;A"/>
      <sheetName val="กลั่นกรอง1"/>
      <sheetName val="เงินทุนหมุนเวียน"/>
      <sheetName val="ณัฐวรรณ"/>
      <sheetName val="อัจฉราวรรณ"/>
      <sheetName val="ทรงศักดิ์"/>
      <sheetName val="มานพ"/>
      <sheetName val="สมศักดิ์ "/>
      <sheetName val="สมศักดิ์ (2)"/>
      <sheetName val="สมศักดิ์ (3)"/>
      <sheetName val="วีระศักดิ์"/>
      <sheetName val="กิติภาส"/>
      <sheetName val="กิติภาส (2)"/>
      <sheetName val="อาภรณ์  ศรีสุดา"/>
      <sheetName val="สุปราณี  นันทชัย"/>
      <sheetName val="ทรายลานนา"/>
      <sheetName val="สมศักดิ์"/>
      <sheetName val="มนตรี  อารีย์"/>
      <sheetName val="เซเว่น ดี.แอนด์.พี"/>
      <sheetName val="น้ำดื่มชูจันทร์"/>
      <sheetName val="สมคิด  แก้วประเสริฐ"/>
      <sheetName val="รุ่ง  เพ็งผล"/>
      <sheetName val="ทองหยิบ"/>
      <sheetName val="ลำปางวราภรณ์"/>
      <sheetName val="นุช  อินพรหม"/>
      <sheetName val="สายันต์  พระวิสัตย์"/>
      <sheetName val="ศิริรัตน์  จันทร์นิ่ม"/>
      <sheetName val="สุดาวัลย์  รู้คุณ"/>
      <sheetName val="สอาด  แก้วคำมูล"/>
      <sheetName val="อ้อม  ปันทะอินทร์"/>
      <sheetName val="ชัยณรงค์"/>
      <sheetName val="ฮ่วน  ยั้งยืน"/>
      <sheetName val="ต.รัตนเจริฐกิจ"/>
      <sheetName val="สหหลวงพืชไร่"/>
      <sheetName val="ใบชารุ่งบูรพา"/>
      <sheetName val="สังข์  ม่วงดี"/>
      <sheetName val="สุริยะ  โข่ศรี"/>
      <sheetName val="ผ่องพรรณี"/>
      <sheetName val="แน่งน้อย  แซ่แต้"/>
      <sheetName val="พรชัย  ชื่นชีพ"/>
      <sheetName val="สงวน   มณีกาศ"/>
      <sheetName val="สุรศักดิ์  ฉาใจ"/>
      <sheetName val="พรรณี"/>
      <sheetName val="สอน เทพปัญญา"/>
      <sheetName val="มงคล  สกุลพาณิชย์"/>
      <sheetName val="มาลี ชื่นพัฒนพงศ์"/>
      <sheetName val="นางยี"/>
      <sheetName val="สรเดช"/>
      <sheetName val="เสรี"/>
      <sheetName val="ชนะ โตนวล"/>
      <sheetName val="เอ็ม.แอลไอ."/>
      <sheetName val="คอสโมโนกิ"/>
      <sheetName val="กระแสเงินสด (2)"/>
      <sheetName val="สัดส่วนร่วมทุน"/>
      <sheetName val="pay"/>
      <sheetName val="เงื่อนไขการเบิก"/>
      <sheetName val="ผลประกอบการจริง"/>
      <sheetName val="เอกสารประกอบ"/>
      <sheetName val="Sheet5"/>
      <sheetName val="CRR1"/>
      <sheetName val="CRR2"/>
      <sheetName val="CF รวม"/>
      <sheetName val="คิดดบ."/>
      <sheetName val="ติดภาพ"/>
      <sheetName val="Schdule"/>
      <sheetName val="PreScreening"/>
      <sheetName val="รายรับ"/>
      <sheetName val="sale_cost"/>
      <sheetName val="CAR (2)"/>
      <sheetName val="ค่าขนส่ง"/>
      <sheetName val="งบกระแสเงินสด 2"/>
      <sheetName val="Sheet1 (2)"/>
      <sheetName val="งบกำไรสะสม"/>
      <sheetName val="พิสุทธิ์"/>
      <sheetName val="เมืองไฟฟ้า"/>
      <sheetName val="เบญจวรรณ"/>
      <sheetName val="บจก.ขอนแก่นไทย 1"/>
      <sheetName val="บจก.ขอนแก่นไทย 2"/>
      <sheetName val="บจก.ขอนแก่นไทย 3"/>
      <sheetName val="FL04034700011"/>
      <sheetName val="PN 47_1363"/>
      <sheetName val="FL04034700010"/>
      <sheetName val="ต่อเดือน"/>
      <sheetName val="ดบ.49"/>
      <sheetName val="ภพ.30"/>
      <sheetName val="ค่าปรับ"/>
      <sheetName val="หลักประกัน (new2)"/>
      <sheetName val="ค่าเสื่อมฯ"/>
      <sheetName val="ขายไม้"/>
      <sheetName val="ขนส่ง"/>
      <sheetName val="bureau"/>
      <sheetName val="วัตถุดิบ"/>
      <sheetName val="ใบปะหน้า"/>
      <sheetName val="CA "/>
      <sheetName val="สมมติฐาน 1"/>
      <sheetName val="ขายและบริหาร"/>
      <sheetName val="0000"/>
      <sheetName val="ca-100"/>
      <sheetName val="profit-loss"/>
      <sheetName val="wc1"/>
      <sheetName val="ตารางชำระเงินกู้"/>
      <sheetName val="Payment FL"/>
      <sheetName val="เอกสารขาย"/>
      <sheetName val="เอกสาื้รชื้อ"/>
      <sheetName val="4"/>
      <sheetName val="5"/>
      <sheetName val="6"/>
      <sheetName val="7"/>
      <sheetName val="8"/>
      <sheetName val="9"/>
      <sheetName val="10"/>
      <sheetName val="ข้อมูลพื้นที่"/>
      <sheetName val="ตลาด"/>
      <sheetName val="บันทึก"/>
      <sheetName val="อัจฉรียา"/>
      <sheetName val="เกสร"/>
      <sheetName val="ฉัตรชัย"/>
      <sheetName val="มหาสารคาม"/>
      <sheetName val="จริยา"/>
      <sheetName val="อนุกรรมการ คจ."/>
      <sheetName val="เอ็นคอน (2)"/>
      <sheetName val="ทนงศักดิ์"/>
      <sheetName val="ทนงศักดิ์ (2)"/>
      <sheetName val="Cash Flow รายปี "/>
      <sheetName val="cash รายเดือน"/>
      <sheetName val="ยอดซื้อ-ขาย"/>
      <sheetName val="Assumtion New"/>
      <sheetName val="schdaul "/>
      <sheetName val="Stock "/>
      <sheetName val="ขั้นตอนการดำเนินงาน"/>
      <sheetName val="ภาพถ่าย"/>
      <sheetName val="แผนที่หลักประกัน"/>
      <sheetName val="ps"/>
      <sheetName val="ผลดำเนินงาน"/>
      <sheetName val="วัสดุก่อสร้าง"/>
      <sheetName val="ภาระหนี้"/>
      <sheetName val="ร้านค้า"/>
      <sheetName val="รายได้คาแคร์ 1"/>
      <sheetName val="รถยนต์"/>
      <sheetName val="แรงงาน"/>
      <sheetName val="งบกำไรขาดทุน,เงินทุนหมุนเวียน"/>
      <sheetName val="ต้นทุนผลิต"/>
      <sheetName val="เคลื่อนไหวเงินทุน"/>
      <sheetName val="เคลื่อนไหวเงินสด"/>
      <sheetName val="ตารางการชำระหนี้คืน"/>
      <sheetName val="PN 0.2"/>
      <sheetName val="FL 1.0"/>
      <sheetName val="FL 0.6"/>
      <sheetName val="CA 3.0"/>
      <sheetName val="ประมาณการ 1"/>
      <sheetName val="sale-buy"/>
      <sheetName val="ค่าใช้จ่ายและค่าเสื่อม"/>
      <sheetName val="ความต้องการเงินทุนหมุนเวียน "/>
      <sheetName val="ไทยพาณิชย์"/>
      <sheetName val="นายวิรัตน์และนางพรพิษ ศรีมาทอง"/>
      <sheetName val="INV"/>
      <sheetName val="WC (need)"/>
      <sheetName val="COP"/>
      <sheetName val="2_1"/>
      <sheetName val="Statement48"/>
      <sheetName val="ข้าวเปลือก"/>
      <sheetName val="VECHICLES"/>
      <sheetName val="งบสรุป"/>
      <sheetName val="ซื้อข้าวเปลือก49"/>
      <sheetName val="cashflow-1"/>
      <sheetName val="cashflow-2"/>
      <sheetName val="cashflow-3"/>
      <sheetName val="Calculate"/>
      <sheetName val="ชำระหนี้ธนชาติ"/>
      <sheetName val="ตารางผ่อน (4)"/>
      <sheetName val="Statemen"/>
      <sheetName val="บิลขาย"/>
      <sheetName val="บิลชื้อ"/>
      <sheetName val="รายได้"/>
      <sheetName val="ไม่เอา"/>
      <sheetName val="ยกเลิก"/>
      <sheetName val="ผลบูโร"/>
      <sheetName val="payment 2"/>
      <sheetName val="pay ment1"/>
      <sheetName val="CAวิเคราะห์"/>
      <sheetName val="F L"/>
      <sheetName val="11111"/>
      <sheetName val="ใบยินยอม"/>
      <sheetName val="แบบเบิกเงินกู้1"/>
      <sheetName val="แบบ2"/>
      <sheetName val="กำไร-ขาดทุน"/>
      <sheetName val="ค่าใช้จ่ายขาย-บริหาร"/>
      <sheetName val="working"/>
      <sheetName val="ภาพแนวนอน"/>
      <sheetName val="ดอกเบี้ย Loan"/>
      <sheetName val="jbic"/>
      <sheetName val="ทรัพย์สิน"/>
      <sheetName val="ตารางคำนวณWC"/>
      <sheetName val="DSCR"/>
      <sheetName val="สรุปคชจ 49-50"/>
      <sheetName val="ประมาณการรายได้50"/>
      <sheetName val="รายการหักณที่จ่าย"/>
      <sheetName val="รายรับจาก อินโดไชน่า"/>
      <sheetName val="payment(ธพว.)"/>
      <sheetName val="payment(ธพว.) (2)"/>
      <sheetName val="รายละเอียดหลักประกัน "/>
      <sheetName val="ส่งนิติกรรม"/>
      <sheetName val="CA  Projection พรทิพย์ เฉลิมทิศ"/>
      <sheetName val="TEST1"/>
      <sheetName val="ยอดขาย48"/>
      <sheetName val="ยอดขาย49"/>
      <sheetName val="ยอดขาย50"/>
      <sheetName val="5.CF-monthly"/>
      <sheetName val="Schedule"/>
      <sheetName val="Schedule (2)"/>
      <sheetName val="Schedule (3)"/>
      <sheetName val="ลูกค้า"/>
      <sheetName val="คิดต้นทุน"/>
      <sheetName val="บิล8-10"/>
      <sheetName val="สูตรคำนวน"/>
      <sheetName val="link สูตร WC"/>
      <sheetName val="link โครงสร้างลงทุน"/>
      <sheetName val="ผ่อน"/>
      <sheetName val="งบ กระแสเงินสด"/>
      <sheetName val="หนี้สิน"/>
      <sheetName val="รายจ่าย"/>
      <sheetName val="Chart2"/>
      <sheetName val="Chart1"/>
      <sheetName val="Debtsme"/>
      <sheetName val="statementรวม"/>
      <sheetName val="statement สมิหลา"/>
      <sheetName val="statement พิธาร"/>
      <sheetName val="assumption ราคา"/>
      <sheetName val="Wc report 2 _ 1"/>
      <sheetName val="BL CA"/>
      <sheetName val="Wc 2"/>
      <sheetName val="สรุปผลชำระ"/>
      <sheetName val="ผลดำเนินการ"/>
      <sheetName val="งบสรรพากร"/>
      <sheetName val="FL (1)"/>
      <sheetName val="Debtอื่น"/>
      <sheetName val="Debt (รถยนต์)"/>
      <sheetName val="st เงินกู้"/>
      <sheetName val="ทส."/>
      <sheetName val="ASSUM"/>
      <sheetName val="af1"/>
      <sheetName val="งบกำไรชาดทุน"/>
      <sheetName val="รับ 50"/>
      <sheetName val="สาธารณู"/>
      <sheetName val="จ่าย 50"/>
      <sheetName val="รูป"/>
      <sheetName val="EX.  อพาร์ทเม้นท์"/>
      <sheetName val="CA 1-1"/>
      <sheetName val="เอกสารแนบ 1-8"/>
      <sheetName val="Asmรายได้_BC"/>
      <sheetName val="Asm_BC"/>
      <sheetName val="IS_BC"/>
      <sheetName val="CF_BC"/>
      <sheetName val="BS_BC"/>
      <sheetName val="WC_BC"/>
      <sheetName val="PB0_BC"/>
      <sheetName val="Ratio_BC"/>
      <sheetName val="Asmรายได้_WC"/>
      <sheetName val="Asm_WC"/>
      <sheetName val="IS_WC"/>
      <sheetName val="CF_WC"/>
      <sheetName val="BS_WC"/>
      <sheetName val="WC_WC"/>
      <sheetName val="PBO_WC"/>
      <sheetName val="Ratio_WC"/>
      <sheetName val="BEPO_BC1"/>
      <sheetName val="ภาระหนี้-ค่าใช้จ่าย"/>
      <sheetName val="สรุปรายรับจากการบันทึกบัญชี"/>
      <sheetName val="ตารางการผ่อนชำระ (2)"/>
      <sheetName val="แหล่งที่มาของรายได้"/>
      <sheetName val="แหล่งที่มาของรายได้ (2)"/>
      <sheetName val="เปรียบเทียบ (2)"/>
      <sheetName val="แหล่งที่มาของเงินลงทุน"/>
      <sheetName val="เปรียบเทียบ"/>
      <sheetName val="ประมาณการผ่อนชำระเดิม"/>
      <sheetName val="สรุปรายรับประจำวัน"/>
      <sheetName val="Stat.4266020252"/>
      <sheetName val="Stat.0211348683"/>
      <sheetName val="Sheet4"/>
      <sheetName val="Sheet6"/>
      <sheetName val="บันทึกตอบกลั่นกรอง (2)"/>
      <sheetName val="บันทึกส่งกลั่นกรอง"/>
      <sheetName val="CheckList"/>
      <sheetName val="แนบ1(วงเงิน)"/>
      <sheetName val="แนบ2(หลักประกัน)"/>
      <sheetName val="แนบ3(ข้อมูลผู้กู้)"/>
      <sheetName val="แนบ4(เงินหมุนเวียน)"/>
      <sheetName val="แนบ5(งบย้อยหลัง)"/>
      <sheetName val="แนบ6(ประมาณการ)"/>
      <sheetName val="1.งบการเงิน"/>
      <sheetName val="WoseCaseงบการเงิน"/>
      <sheetName val="แนบ7(ติดต่อสถาบันการเงิน)"/>
      <sheetName val="แนบ8(TDR)"/>
      <sheetName val="ข้อมูลดิบ"/>
      <sheetName val="FL1"/>
      <sheetName val="FL2"/>
      <sheetName val="FL3"/>
      <sheetName val="FL4"/>
      <sheetName val="ธอส.1"/>
      <sheetName val="ธอส.2"/>
      <sheetName val="รถ1"/>
      <sheetName val="รถ2"/>
      <sheetName val="ca-3"/>
      <sheetName val="รายงานตรวจสอบเอกสาร"/>
      <sheetName val="Depreciation"/>
      <sheetName val="Payment FL (2)"/>
      <sheetName val="Payment FL (3)"/>
      <sheetName val="งบตรวจสอบ"/>
      <sheetName val="PLเดือน"/>
      <sheetName val="กระแสเงินสด(กิจการทำอยู่แล้ว)"/>
      <sheetName val="free CFO"/>
      <sheetName val="chart"/>
      <sheetName val="เงินสด"/>
      <sheetName val="PROFIT &amp; WORKING CAPITAL (2)"/>
      <sheetName val="รถบรรทุก"/>
      <sheetName val="SELL"/>
      <sheetName val="sell-buy"/>
      <sheetName val="เครดิตบูโร"/>
      <sheetName val="งวดงาน (3)"/>
      <sheetName val="สรุปตักเข้าออก"/>
      <sheetName val="สรุปข้าว "/>
      <sheetName val="บันทึก (2)"/>
      <sheetName val="ขอทำCA"/>
      <sheetName val="CA_Co-Sign"/>
      <sheetName val="BEP"/>
      <sheetName val="Co_2"/>
      <sheetName val="schdaule11"/>
      <sheetName val="schdaule22"/>
      <sheetName val="CA2_3"/>
      <sheetName val="CA2_4"/>
      <sheetName val="CA2_5"/>
      <sheetName val="schdaule22 (KTB)"/>
      <sheetName val="---ไม่ใช้---"/>
      <sheetName val="Income"/>
      <sheetName val="สรุปรายงาน"/>
      <sheetName val="หน้า 1 "/>
      <sheetName val="หน้า 2 "/>
      <sheetName val="หน้า 5 "/>
      <sheetName val="หน้า 6 "/>
      <sheetName val="หน้า 7 "/>
      <sheetName val="หน้า 8 "/>
      <sheetName val="หน้า 9"/>
      <sheetName val="ความเห็น ผอ."/>
      <sheetName val="โครงสร้างลงทุน (2)"/>
      <sheetName val="Sheet3 (2)"/>
      <sheetName val="การผ่อนชำระหักคชก."/>
      <sheetName val="ดอกเบี้ยจ่าย (3)"/>
      <sheetName val="ดอกเบี้ยจ่าย (2)"/>
      <sheetName val="ตัวเรื่อง"/>
      <sheetName val="ตัวเรื่อง2"/>
      <sheetName val="Projection"/>
      <sheetName val="LSE_ADCO"/>
      <sheetName val="LIST เครื่องจักร"/>
      <sheetName val="LIST เครื่องจักร (2)"/>
      <sheetName val="หลักประกัน "/>
      <sheetName val="CF "/>
      <sheetName val="RecoveredExternalLink1"/>
      <sheetName val="บช.ลูกหนี้"/>
      <sheetName val="ตารางผ่อนหนี้เดิม"/>
      <sheetName val="P N"/>
      <sheetName val="เงินกู้ธพว. (2)"/>
      <sheetName val="เงินกู้ธพว."/>
      <sheetName val="สรุปงบการเงินส่งสรรพากร"/>
      <sheetName val="งบภายในปี  50,51,52"/>
      <sheetName val="งบดุล_งบกำไรขาดทุน"/>
      <sheetName val="CASH FLOW "/>
      <sheetName val="ผ่อนชำระเลิกจ้าง"/>
      <sheetName val="ตารางผ่อนชำระท่องเที่ยว"/>
      <sheetName val="NB HOTEL"/>
      <sheetName val="CA (2)แมน"/>
      <sheetName val="เบิกเงิน"/>
      <sheetName val="Sensitivity_Analysis"/>
      <sheetName val="เงินลงทุน"/>
      <sheetName val="Assum ย่อย"/>
      <sheetName val="Assum รวม"/>
      <sheetName val="IS 01"/>
      <sheetName val="CF 01"/>
      <sheetName val="BS 01"/>
      <sheetName val="BEP01"/>
      <sheetName val="Payment (ธพว.ใหม่) "/>
      <sheetName val="Payment (เดิม)"/>
      <sheetName val="PB01"/>
      <sheetName val="สาธารณูปโภค"/>
      <sheetName val="Source"/>
      <sheetName val="งบลงCA"/>
      <sheetName val="PS100"/>
      <sheetName val="2545"/>
      <sheetName val="2546"/>
      <sheetName val="เก็บยอด 47"/>
      <sheetName val="2547"/>
      <sheetName val="Depre.(ค่าเสื่อม)"/>
      <sheetName val="loan wc"/>
      <sheetName val="Loan 1"/>
      <sheetName val="Loan 2"/>
      <sheetName val="Loan3 (Re-F)"/>
      <sheetName val="ตาราง T"/>
      <sheetName val="payment2"/>
      <sheetName val="payment(SSID)"/>
      <sheetName val="payment(FLบูโรเดิม)"/>
      <sheetName val="ตารางWC"/>
      <sheetName val="P&amp;L (เงินต้น+ดอกเบี้ย)"/>
      <sheetName val="สัญญา"/>
      <sheetName val="สมุติฐาน"/>
      <sheetName val="ประมาณรายได้"/>
      <sheetName val="ประมาณรายได้ในโครงการ"/>
      <sheetName val="W.C."/>
      <sheetName val="กระแสรายวัน"/>
      <sheetName val="ผลการดำเนินงานที่ผ่านมา"/>
      <sheetName val="รายปี (2)"/>
      <sheetName val="กำหนดงาน"/>
      <sheetName val="กำหนดงาน 47"/>
      <sheetName val="ผู้ประกวด FANCY"/>
      <sheetName val="คะแนน-บุคคล"/>
      <sheetName val="คะแนน-รวม"/>
      <sheetName val="ของรางวัล"/>
      <sheetName val="ของรางวัล 47"/>
      <sheetName val="ของรางวัล 47 (สำหรับเคียร์เงิน)"/>
      <sheetName val="การจับรางวัล"/>
      <sheetName val="การจับรางวัล 47"/>
      <sheetName val="ทีมงาน"/>
      <sheetName val="ผู้จับรางวัล 47"/>
      <sheetName val="กีฬาธนาคาร"/>
      <sheetName val="รายชื่อจับสลาก"/>
      <sheetName val="Sheet1 (3)"/>
      <sheetName val="แดง"/>
      <sheetName val="ม่วง"/>
      <sheetName val="ขาว"/>
      <sheetName val="ฟ้า"/>
      <sheetName val="Buy น้ำแก๊ส"/>
      <sheetName val="ขาย-โรงบรรจุ"/>
      <sheetName val="ขาย-ออกพื้นที่"/>
      <sheetName val="ขาย-สถานีLPG"/>
      <sheetName val="Depre"/>
      <sheetName val="Income statement"/>
      <sheetName val="Inject"/>
      <sheetName val="Injectวุฒิพงษ์"/>
      <sheetName val="Injectวุฒิพงษ์ (2)"/>
      <sheetName val="Injectวุฒิพงษ์ (3)"/>
      <sheetName val="ผ่อนชำระหนี้TFB"/>
      <sheetName val="ภ.พ.30"/>
      <sheetName val="ชำระหนี้  "/>
      <sheetName val="Capcity"/>
      <sheetName val="Wc report"/>
      <sheetName val="สรุปชำระ"/>
      <sheetName val="ชำระหนี้   (2)"/>
      <sheetName val="ที่มาและใช้ไป"/>
      <sheetName val="CA NEW"/>
      <sheetName val="F T"/>
      <sheetName val="หน้า 4-5"/>
      <sheetName val="หน้า 6"/>
      <sheetName val="หน้า 13"/>
      <sheetName val="หน้า 10"/>
      <sheetName val="a"/>
      <sheetName val="b"/>
      <sheetName val="Sheet8"/>
      <sheetName val="หน้า 11"/>
      <sheetName val="หน้า 12"/>
      <sheetName val="หน้า 13 (2)"/>
      <sheetName val="หน้า 22"/>
      <sheetName val="หน้า 23-25"/>
      <sheetName val="หน้า 26"/>
      <sheetName val="สมมุติฐานรายได้ไก่ใหญ่"/>
      <sheetName val="สมมุติฐานการคำนวณรายได้"/>
      <sheetName val="แผนที่ผู้ค้ำ"/>
      <sheetName val="ภาพผู้กู้"/>
      <sheetName val="ภาพผู้กู้-2"/>
      <sheetName val="ภาพผู้กู้-3"/>
      <sheetName val="ภาพผู้ค้ำ"/>
      <sheetName val="ภาพผู้ค้ำ-2"/>
      <sheetName val="งบกำไรขาดทุน, งบดุล"/>
      <sheetName val="ผ่อน TMB,หนี้นอก"/>
      <sheetName val="ทส.ค่าเสื่อม"/>
      <sheetName val="wc (2)"/>
      <sheetName val="Assumption (2)"/>
      <sheetName val="IS"/>
      <sheetName val="BS"/>
      <sheetName val="capacity"/>
      <sheetName val="Co-Sign &gt; 5.0 ลบ."/>
      <sheetName val="Market"/>
      <sheetName val="Asset (1)"/>
      <sheetName val="Asset (3)"/>
      <sheetName val="Capac (1)"/>
      <sheetName val="Assume(1)"/>
      <sheetName val="Cost(1)"/>
      <sheetName val="Capac (3)"/>
      <sheetName val="Assume(3)"/>
      <sheetName val="Cost(3)"/>
      <sheetName val="Other Revenue"/>
      <sheetName val="Loan SME"/>
      <sheetName val="Loan  (2)"/>
      <sheetName val="SAF"/>
      <sheetName val="OD ธ.กสิกรไทย"/>
      <sheetName val="PS ธ.กสิกรไทย"/>
      <sheetName val="PN ธ.กสิกรไทย"/>
      <sheetName val="PAYMENTธ.กสิกรไทย"/>
      <sheetName val="PAYMENTธ.กสิกรไทย (2)"/>
      <sheetName val="PN ธพว."/>
      <sheetName val="PAYMENT ธพว."/>
      <sheetName val="สมมุติฐาน(ข้าว)"/>
      <sheetName val="ประมาณการยอดขาย"/>
      <sheetName val="ค่าใช้จ่ายในการดำเนินงาน"/>
      <sheetName val="เงินทุน"/>
      <sheetName val="เงินทุน 1"/>
      <sheetName val="คชจ.ในการขายและบริหาร"/>
      <sheetName val="P&amp;L ตัดลง CA"/>
      <sheetName val="สรุป"/>
      <sheetName val="PAYMENT(PN)"/>
      <sheetName val="PAYMENT (0.323)"/>
      <sheetName val="PAYMENT (0.4)"/>
      <sheetName val="จุดคุ้มทุน"/>
      <sheetName val="statment 1"/>
      <sheetName val="ยอดขาย"/>
      <sheetName val="Statement (2)"/>
      <sheetName val="ตารางผ่อนชำระหนี้ K.BANK"/>
      <sheetName val="CLT"/>
      <sheetName val="Cr บูโร"/>
      <sheetName val="FL 1"/>
      <sheetName val="FL 2"/>
      <sheetName val="FL ใหม่"/>
      <sheetName val="Sources and Uses"/>
      <sheetName val="Investment"/>
      <sheetName val="Assumptions"/>
      <sheetName val="Inject (2)"/>
      <sheetName val="ขาย"/>
      <sheetName val="ต้นทุน"/>
      <sheetName val="Assumption 1"/>
      <sheetName val="งบผู้สอบ"/>
      <sheetName val="Sch1"/>
      <sheetName val="Sch2"/>
      <sheetName val="Sch3-10"/>
      <sheetName val="statement "/>
      <sheetName val="ข้อมูลสัมภาษณ์ยอดขาย"/>
      <sheetName val="เงินฝาก  วิทุรย์"/>
      <sheetName val="เงินฝาก (2)"/>
      <sheetName val="เงินฝาก ปราณี"/>
      <sheetName val="payment(บูโร)"/>
      <sheetName val="payment(รถยนต์,บูโร)"/>
      <sheetName val="รายได้รายเดือน"/>
      <sheetName val="การจ่ายผลตอบแทน"/>
      <sheetName val="ตารางการเลี้ยง"/>
      <sheetName val="รายชื่อผู้ถือหุ้น"/>
      <sheetName val="สระบุรีฟาร์ม-WORK"/>
      <sheetName val="finance"/>
      <sheetName val="laroux"/>
      <sheetName val="วงเงินกู้"/>
      <sheetName val="ปัญหา_แนวทาง"/>
      <sheetName val="อนุมัติ1"/>
      <sheetName val="อนุมัติ2"/>
      <sheetName val="Stm"/>
      <sheetName val="รายละเอียดคู่ค้า"/>
      <sheetName val="เอกสาร (2)"/>
      <sheetName val="เอกสาร"/>
      <sheetName val="กลั่นกรอง"/>
      <sheetName val="กลั่นกรอง (ครั้งที่ 2)"/>
      <sheetName val="สมมติ "/>
      <sheetName val="สมมติ (BASE)"/>
      <sheetName val="กำไรขาดทุน (BASE)"/>
      <sheetName val="งบกระแสเงินสด (BASE)"/>
      <sheetName val="งบดุล (BASE) "/>
      <sheetName val="WC (BASE)"/>
      <sheetName val="dcr (BASE)"/>
      <sheetName val="Ratio (BASE)"/>
      <sheetName val="สมมติ (Worst Case)"/>
      <sheetName val="กำไรขาดทุน (Worst Case)"/>
      <sheetName val="งบกระแสเงินสด (Worst Case)"/>
      <sheetName val="งบดุล (Worst Case)"/>
      <sheetName val="DSCR WORSE"/>
      <sheetName val="Ratio Worse"/>
      <sheetName val="WC (Worst Case)"/>
      <sheetName val="PB01 (2)"/>
      <sheetName val="ตารางการผ่อนชำระ (PN)"/>
      <sheetName val="Statements 1-6 (2)"/>
      <sheetName val="Statements 1-6"/>
      <sheetName val="Statements 7-12"/>
      <sheetName val="สมมติฐาน_BC"/>
      <sheetName val="PL_BC"/>
      <sheetName val="Br.E.P_BC"/>
      <sheetName val="สมมติฐาน_WC"/>
      <sheetName val="PL_WC"/>
      <sheetName val="Br.E.P_WC"/>
      <sheetName val="Pay.B.P."/>
      <sheetName val="เฟอร์นิเจอร์"/>
      <sheetName val="หอพัก"/>
      <sheetName val="GENIUS"/>
      <sheetName val="ที่ดิน "/>
      <sheetName val="3800"/>
      <sheetName val="J1"/>
      <sheetName val="J2"/>
      <sheetName val="J3 - Nong Pra Lai"/>
      <sheetName val="J4 - Cha Cheng Sao"/>
      <sheetName val="อุปกรณ์"/>
      <sheetName val="Cash Flow Base"/>
      <sheetName val="รายได้กิจการในเครือ"/>
      <sheetName val="สมมุติฐานการคำนวณต้นทุน+คชจ."/>
      <sheetName val="Landแล้ว"/>
      <sheetName val="Buildingแล้ว"/>
      <sheetName val="Machineแล้ว"/>
      <sheetName val="Vehicleแล้ว"/>
      <sheetName val="Labourแล้ว "/>
      <sheetName val="Facilities"/>
      <sheetName val="โครงการ"/>
      <sheetName val="ผลการดำเนินงานCA100"/>
      <sheetName val="Payment1 (3)"/>
      <sheetName val="0"/>
      <sheetName val="Payment1 (2)"/>
      <sheetName val="ประมาณการงบกำไรขาดทุน"/>
      <sheetName val="Schduleปีที่1"/>
      <sheetName val="Schduleปีที่2"/>
      <sheetName val="Schduleปีที่ 3-7"/>
      <sheetName val="งบกำไร"/>
      <sheetName val="pay กรุงศรี"/>
      <sheetName val="ยอดขายที่จุดคุ้มทุน"/>
      <sheetName val="ทรัพย์สิน (2)"/>
      <sheetName val="รถ"/>
      <sheetName val="Cash Flow TEST"/>
      <sheetName val="schdaul-FL2"/>
      <sheetName val="schdaul-FL1"/>
      <sheetName val="schdaul-PN"/>
      <sheetName val="สรุป TDR"/>
      <sheetName val="สมมุติฐานการผ่อน บสท."/>
      <sheetName val="สมมุติฐานการผ่อน สินเอเชีย"/>
      <sheetName val="งบดุล (ประมาณการ)"/>
      <sheetName val="ต้นทุนขาย"/>
      <sheetName val="Cash Flow ปี"/>
      <sheetName val="ประกันสังคม"/>
      <sheetName val="Stalement"/>
      <sheetName val="บช.ออมทรัพย์"/>
      <sheetName val="บช.ออมทรัพย์ (ธกส.)"/>
      <sheetName val="Cash Flow เดือน"/>
      <sheetName val="คชจ."/>
      <sheetName val="furniture &amp; equipmennt"/>
      <sheetName val="Project sale"/>
      <sheetName val="รายได้เปรียบเทียบ"/>
      <sheetName val="การผ่อนชำระ"/>
      <sheetName val="CCR"/>
      <sheetName val="แสดงรายได้จากบิล"/>
      <sheetName val="งวดงาน"/>
      <sheetName val="Balance S"/>
      <sheetName val="CA 1-2"/>
      <sheetName val="สมมติฐาน (B)"/>
      <sheetName val="บสย."/>
      <sheetName val="กำไร(B)"/>
      <sheetName val="CF(B)"/>
      <sheetName val="งบดุล (B)"/>
      <sheetName val="BEP_Base"/>
      <sheetName val="WC(B)"/>
      <sheetName val="สมมติฐาน (W)"/>
      <sheetName val="WC(w)"/>
      <sheetName val="กำไร(W)"/>
      <sheetName val="CF(W)"/>
      <sheetName val="งบดุล (W)"/>
      <sheetName val="BEP_Base (W)"/>
      <sheetName val="ประวัติผ่อนชำระธ.กรุงเทพ"/>
      <sheetName val="ประวัติผ่อนชำระธ.ธนชาต"/>
      <sheetName val="ประวัติผ่อนชำระธ.ออมสิน"/>
      <sheetName val="สรุปภาระหนี้"/>
      <sheetName val="Payment (ธนชาต)"/>
      <sheetName val="Payment (ธนชาต) (2)"/>
      <sheetName val="Payment (ออมสิน)"/>
      <sheetName val="Payment (ออมสิน) (2)"/>
      <sheetName val="Payment (กสิกรไทย)"/>
      <sheetName val="งบภายใน"/>
      <sheetName val="PAYMENT (FL"/>
      <sheetName val="C"/>
      <sheetName val="Local Settings"/>
      <sheetName val="B-สมมติฐาน"/>
      <sheetName val="B-เงินทุนหมุนเวียน"/>
      <sheetName val="B-กำไร"/>
      <sheetName val="B-งบดุล "/>
      <sheetName val="B-กระแสเงินสด"/>
      <sheetName val="W-สมมติฐาน"/>
      <sheetName val="W-เงินทุนหมุนเวียน"/>
      <sheetName val="W-กำไร"/>
      <sheetName val="W-งบดุล"/>
      <sheetName val="W-กระแสเงินสด"/>
      <sheetName val="สรุปผลการผ่อนชำระเงินกู้"/>
      <sheetName val="CreditBureau"/>
      <sheetName val="จุดคุ้มทุน&amp;คืนทุน"/>
      <sheetName val="Payment (ธพว.เดิม)"/>
      <sheetName val="Payment (สถาบันการเงินอื่น) "/>
      <sheetName val="งบดุล "/>
      <sheetName val="WC "/>
      <sheetName val="PAYMENT อื่นๆ "/>
      <sheetName val="CF(W) "/>
      <sheetName val="งบดุล (w) "/>
      <sheetName val="BEP_Worse"/>
      <sheetName val="WC(w) "/>
      <sheetName val="Payment (ธพว.เดิม) "/>
      <sheetName val="c F"/>
      <sheetName val="Ca วิเคราะห์"/>
      <sheetName val="paymant"/>
      <sheetName val="ความเห็นจนท"/>
      <sheetName val="CQC(worse)"/>
      <sheetName val="spreadsheet"/>
      <sheetName val="รายได้ งบใน"/>
      <sheetName val="statement ใหม่"/>
      <sheetName val="NCB"/>
      <sheetName val="เงินกู้1"/>
      <sheetName val="เงินกู้2"/>
      <sheetName val="ป้าย"/>
      <sheetName val="Debt ธพว."/>
      <sheetName val="Debt กสิกรไทย"/>
      <sheetName val="payment กสิกรไทย"/>
      <sheetName val="CO"/>
      <sheetName val="Temporary Internet F"/>
      <sheetName val="หจก.ปรัญชัย 2546"/>
      <sheetName val="3-5"/>
      <sheetName val="7-9"/>
      <sheetName val="11-14"/>
      <sheetName val="15"/>
      <sheetName val="16"/>
      <sheetName val="แนบ"/>
      <sheetName val="น1"/>
      <sheetName val="น2"/>
      <sheetName val="น2 (2)"/>
      <sheetName val="รวมดอก, ต้น"/>
      <sheetName val="SME"/>
      <sheetName val="altis"/>
      <sheetName val="nissan"/>
      <sheetName val="vigo"/>
      <sheetName val="mitsu"/>
      <sheetName val="SUZUKI"/>
      <sheetName val="vigo2"/>
      <sheetName val="Sheet3 (3)"/>
      <sheetName val="11"/>
      <sheetName val="CA2-2"/>
      <sheetName val="CA-2-2 น้ำอ้อย"/>
      <sheetName val="คำนวนค่างวด"/>
      <sheetName val="ASS-รถบรรทุก"/>
      <sheetName val="ตารางT"/>
      <sheetName val="Pmt_ดบ.FF 5%"/>
      <sheetName val="ผลการเลี้ยงเดิม "/>
      <sheetName val="โครงสร้างใหม่"/>
      <sheetName val="สรุปบัญชี"/>
      <sheetName val="กสิกร"/>
      <sheetName val="ทหารไทย"/>
      <sheetName val="หนี้กสิกร (2)"/>
      <sheetName val="เครดิตบูโร  (ใหม่)"/>
      <sheetName val="หนี้กสิกร"/>
      <sheetName val="งบภายใน50"/>
      <sheetName val="Introduction"/>
      <sheetName val="TP$_Control_Data"/>
      <sheetName val="P&amp;L Template"/>
      <sheetName val="Balance Sheet Template"/>
      <sheetName val="TP$_GL_Data"/>
      <sheetName val="Customer"/>
      <sheetName val="Statement_CA_SA"/>
      <sheetName val="Statement_PN"/>
      <sheetName val="Statement_OD"/>
      <sheetName val="Pay_loan"/>
      <sheetName val="Pay_OD"/>
      <sheetName val="สรุปยอดขาย49-51"/>
      <sheetName val="ผลงานในอดีต"/>
      <sheetName val="Data"/>
      <sheetName val="Lbr"/>
      <sheetName val="พื้นที่ Stock"/>
      <sheetName val="สมมติฐาน (2)"/>
      <sheetName val="Re"/>
      <sheetName val="BS_PL"/>
      <sheetName val="Revenue"/>
      <sheetName val="Expenses"/>
      <sheetName val="WC2"/>
      <sheetName val="Sum_CF"/>
      <sheetName val="Sum_PL_TAX"/>
      <sheetName val="Sum_BS_TAX"/>
      <sheetName val="Sum_PL"/>
      <sheetName val="BEP_Analysis"/>
      <sheetName val="Sum_BEP"/>
      <sheetName val="Payback Period"/>
      <sheetName val="Sum_Payment"/>
      <sheetName val="Payment_ชะลอ"/>
      <sheetName val="Tax Sale-Buy"/>
      <sheetName val="ความสามารถชำระหนี้"/>
      <sheetName val="Assum (ลง CA)"/>
      <sheetName val="Capital2"/>
      <sheetName val="outflow"/>
      <sheetName val="รายละเอียดการขาย"/>
      <sheetName val="cash flow owner"/>
      <sheetName val="ประมาณการกระแสเงินสด"/>
      <sheetName val="cash flow(2)"/>
      <sheetName val="cash flow(3)"/>
      <sheetName val="รายงาน"/>
      <sheetName val="ขออนุมัติ (2)"/>
      <sheetName val="หน้าอนุมัติ (2)"/>
      <sheetName val="ดูใน word"/>
      <sheetName val="Assumn"/>
      <sheetName val="Pmtบบส1"/>
      <sheetName val="Pmtบบส2"/>
      <sheetName val="Pmt New6.5ลบ "/>
      <sheetName val="Pmt(New4.0ลบ)"/>
      <sheetName val=" PN(New3ลบ)"/>
      <sheetName val=" PNธพว0.8ลบ"/>
      <sheetName val="ปรับโครงสร้างหนี้"/>
      <sheetName val="Pmt ธพว10ลบ"/>
      <sheetName val="ข้อมูลเครดิต"/>
      <sheetName val="assum-ก.เจริญฟาร์ม่ (เดิม)50"/>
      <sheetName val="assum-ก.เจริญฟาร์ม(เดิม)52"/>
      <sheetName val="assum-ก.เจริญฟาร์ม(ครั้งนี้)52 "/>
      <sheetName val="PL-ก. เจริญฟาร์ม (3 หลัง 5 รอบ)"/>
      <sheetName val="PL-ก. เจริญฟาร์ม (3 หลัง 4 รอบ)"/>
      <sheetName val="PL-ก. เจริญฟาร์ม (4รอบ)"/>
      <sheetName val="PL-ก. เจริญฟาร์ม"/>
      <sheetName val="ผลการเลี้ยง- ก เจริญฟาร์ม"/>
      <sheetName val="payment (ครั้งนี้)"/>
      <sheetName val="payment(วงเดิม)"/>
      <sheetName val="ผลการเลี้ยง-ก.ไก่ฟาร์ม"/>
      <sheetName val="assum-ก.ไก่ฟาร์ม51"/>
      <sheetName val="assum-ก. ไก่ฟาร์ม52"/>
      <sheetName val="PL-รวม"/>
      <sheetName val="PL-ก.ไก่ฟาร์ม"/>
      <sheetName val="payment ดบ.fs"/>
      <sheetName val="PN47-0818"/>
      <sheetName val="ตารางชำระหนี้"/>
      <sheetName val="สมมุติฐาน (2)"/>
      <sheetName val="Purchase Order"/>
      <sheetName val="Customize Your Purchase Order"/>
      <sheetName val="ดอกเบี้ย"/>
      <sheetName val="ฐานข้อมูล"/>
      <sheetName val="CA(Co-Sign)"/>
      <sheetName val="Assumption33"/>
      <sheetName val="ของเป๋า"/>
      <sheetName val="ผ่อน 1"/>
      <sheetName val="ผ่อน 2"/>
      <sheetName val="ประวัติผู้บริหาร"/>
      <sheetName val="ข้อมูลพื้นฐาน"/>
      <sheetName val="Sheet12"/>
      <sheetName val="คธน.ต่างๆ"/>
      <sheetName val="ชื่อลูกค้า"/>
      <sheetName val="Statement_Customer"/>
      <sheetName val="booth"/>
      <sheetName val="OUT"/>
      <sheetName val="payment(F2)"/>
      <sheetName val="PS-100"/>
      <sheetName val="ประมาณการรายได้(ปีโครงการ)"/>
      <sheetName val="ประมาณการรายได้(ปัจจุบัน)"/>
      <sheetName val="ข้อมูลการเลี้ยงไก่"/>
      <sheetName val="รายรับ-จ่ายจริง"/>
      <sheetName val="Payment-Cared Buro"/>
      <sheetName val="HP"/>
      <sheetName val="Payment(เดิม)"/>
      <sheetName val="วงเงิน 4.00 ลบ"/>
      <sheetName val="ชำระหนี้.ธพว."/>
      <sheetName val="ปริมาณเงินทุนหมุนเวียน"/>
      <sheetName val="ผู้ค้ำร้าน cc"/>
      <sheetName val="balance-s1"/>
      <sheetName val="balance-s"/>
      <sheetName val="pay2"/>
      <sheetName val="ผลประกอบการเดิม"/>
      <sheetName val="แผนที่ตั้งร้าน"/>
      <sheetName val="ผ่อนชำระหนี้"/>
      <sheetName val="สินเชื่อรายย่อย (ไม่เกิน 0.5 ล)"/>
      <sheetName val="Credit Bureau"/>
      <sheetName val="BBL-ผู้ค้ำ"/>
      <sheetName val="Kbank-ผู้ค้ำ"/>
      <sheetName val="ธกส-ผู้ค้ำ"/>
      <sheetName val="SCB-ผู้ค้ำ"/>
      <sheetName val="บัญชีรับ-จ่าย ผู้ค้ำฯ"/>
      <sheetName val="Statement-ผู้กู้"/>
      <sheetName val="บัญชีกิจการ-ผู้กู้"/>
      <sheetName val="คชจ.-ผู้กู้"/>
      <sheetName val="แยกค่าใช้จ่าย"/>
      <sheetName val="คชจ"/>
      <sheetName val="Cash F"/>
      <sheetName val="เอกสารแนบ CA หน้าที่ 1"/>
      <sheetName val="เอกสารแนบ CA หน้าที่ 2"/>
      <sheetName val="PROFIT &amp; WORKING CAPITAL "/>
      <sheetName val="A1"/>
      <sheetName val="เดินบัญชีและVAT"/>
      <sheetName val="VECHICLES2"/>
      <sheetName val="%ค่าใช้จ่ายเดิม"/>
      <sheetName val="payment น้ำท่วมครั้งนี้"/>
      <sheetName val="payment โลจิสหจก.นราสหกิจฯ"/>
      <sheetName val="payment โลจิส นราทักษิณ"/>
      <sheetName val="payment น้ำท่วม บจก.มุทธา"/>
      <sheetName val="MECHINE1"/>
      <sheetName val="ออมสิน-ผู้กู้"/>
      <sheetName val="KTB-ผู้ค้ำ(สือรี) รายวัน-ผู้ค้ำ"/>
      <sheetName val="สรุปสินทรัพย์-คชจ."/>
      <sheetName val="บัญชีกิจการ"/>
      <sheetName val="รูปภาพ"/>
      <sheetName val="payment โลจิสหจก.สนิน"/>
      <sheetName val="ประมาณงานในมือ"/>
      <sheetName val="payment น้ำท่วม บจก.นราสหกกิจ"/>
      <sheetName val="บจก.ฟูดส์ แอนด์ เบเวอร์เรจ"/>
      <sheetName val="หนี้ใหม่"/>
      <sheetName val="หนี้ใหม่ (2)"/>
      <sheetName val="หนี้ใหม่ (3)"/>
      <sheetName val="หนี้อื่น"/>
      <sheetName val="งบยื่นสรรพากร"/>
      <sheetName val="สปส. "/>
      <sheetName val="Statement ไม่ใช้"/>
      <sheetName val="ไม่ใช้"/>
      <sheetName val="งบดุล - งบกำไรขาดทุน แนบ9"/>
      <sheetName val="ปริมาณใช้น้ำมัน"/>
      <sheetName val="แบบฟอร์ม"/>
      <sheetName val="เครดิตบูโร ผู้กู้"/>
      <sheetName val="สรุป Statement"/>
      <sheetName val="เอกสารรับจ่าย"/>
      <sheetName val="ผลการดำเนินงาน"/>
      <sheetName val="Financial "/>
      <sheetName val="ข้าวหมูแดง (3)"/>
      <sheetName val="ข้าวซี่โครงหมูอ (2)"/>
      <sheetName val="ก๋วยเตี๋ยวคั่วไก่ (3)"/>
      <sheetName val="ก๋วยเตี๋ยวคั่วไก่ (2)"/>
      <sheetName val="ข้าวผัดน้ำพริกลงเรือ (3)"/>
      <sheetName val="ข้าวมันไก่ (2)"/>
      <sheetName val="ข้าวมันไก่"/>
      <sheetName val="ข้าวไข่พะโล้"/>
      <sheetName val="ข้าวไข่พะโล้ (2)"/>
      <sheetName val="ข้าวผัดน้ำพริกลงเรือ (2)"/>
      <sheetName val="ข้าวผัดน้ำพริกลงเรือ"/>
      <sheetName val="ข้าวหมูแดง (2)"/>
      <sheetName val="ข้าวหมูแดง"/>
      <sheetName val="ข้าวแกงกะหรี่ไก่ (2)"/>
      <sheetName val="ข้าวแกงกะหรี่ไก่"/>
      <sheetName val="ข้าวขาหมู35 (2)"/>
      <sheetName val="ข้าวขาหมู35"/>
      <sheetName val="มักกะโรนีไก่อบ (2)"/>
      <sheetName val="มักกะโรนีไก่อบ"/>
      <sheetName val="ก๋วยเตี๋ยวคั่วไก่"/>
      <sheetName val="ข้าวหมกไก่39 (2)"/>
      <sheetName val="ข้าวหมกไก่39"/>
      <sheetName val="ข้าวซี่โครงหมูอ"/>
      <sheetName val="END"/>
      <sheetName val="U-TB48"/>
      <sheetName val="ufp"/>
      <sheetName val="INCOME2005"/>
      <sheetName val="การกุศล"/>
      <sheetName val="ค่าโฆษณา"/>
      <sheetName val="สรุปยอดขาย"/>
      <sheetName val="121116"/>
      <sheetName val="121116 (2)"/>
      <sheetName val="พี่อ้อ"/>
      <sheetName val="salmon"/>
      <sheetName val="balance"/>
      <sheetName val="Payment PN8"/>
      <sheetName val="PaymentPN5"/>
      <sheetName val="ShBall"/>
      <sheetName val="FhBall"/>
      <sheetName val="CFBall"/>
      <sheetName val="CtBall2"/>
      <sheetName val="FhBall2"/>
      <sheetName val="ShBall2"/>
      <sheetName val="ชิ้นกุ้ง"/>
      <sheetName val="ชิ้นปลา"/>
      <sheetName val="ชิ้นหมึก"/>
      <sheetName val="CL1ข้าวผัดปู 45"/>
      <sheetName val="CL2ข้าวผัดกุ้ง49"/>
      <sheetName val="CL3ผัดไทย-ยกเลิก"/>
      <sheetName val="CL4ข้าวผัดต้มยำกุ้ง"/>
      <sheetName val="CL5ข้าวน้ำตก-ยกเลิก"/>
      <sheetName val="CL6ข้าวไข่เจียวปู 39"/>
      <sheetName val="CL7สุกี้ 45"/>
      <sheetName val="CL8ก๋วยเตี๋ยวต้มยำ"/>
      <sheetName val="CL9ข้าวผัดเขียว49"/>
      <sheetName val="CL10สปาเก็ตตี้ 49"/>
      <sheetName val="CL11ข้าว-พริกเผากุ้งสด 39"/>
      <sheetName val="CL12เก๋านึ่งมะนาว49"/>
      <sheetName val="CL14ข้าวแกงป่า 49"/>
      <sheetName val="SABA "/>
      <sheetName val="Chek wt"/>
      <sheetName val="Nigiri2006"/>
      <sheetName val="MAKI2006"/>
      <sheetName val="Rice"/>
      <sheetName val="salmon#1"/>
      <sheetName val="salmon#2"/>
      <sheetName val="salmon_ชิ้นบาง"/>
      <sheetName val="SUM"/>
      <sheetName val="1 Egg"/>
      <sheetName val="2 Basil"/>
      <sheetName val="3 namP"/>
      <sheetName val="4 Spageti"/>
      <sheetName val="5Phad thai"/>
      <sheetName val="6Crab"/>
      <sheetName val="7BlackP"/>
      <sheetName val="CB2โจ๊กseafood45"/>
      <sheetName val="CB4ข้าวต้มรวมมิตร39"/>
      <sheetName val="CB3ข้าวต้มปลา45"/>
      <sheetName val="CB1ข้าวต้มกุง39"/>
      <sheetName val="เผือกหิมะ29"/>
      <sheetName val="เต้าฮวยนมสด"/>
      <sheetName val="ปลาพริกไทยดำ#1"/>
      <sheetName val="ปลาG&amp;P"/>
      <sheetName val="ปลาN&amp;O"/>
      <sheetName val="ปลาseaweed"/>
      <sheetName val="พริกไทยดำ"/>
      <sheetName val="นิวส์ออร์ลีนส์"/>
      <sheetName val="กระเทียมพริกไทย"/>
      <sheetName val="น้ำเคลือบ"/>
      <sheetName val="ปลาห่อสาหร่าย"/>
      <sheetName val="พาสต้าขี้เมา"/>
      <sheetName val="Pack1"/>
      <sheetName val="ก๋วยเตี๋ยวยำ"/>
      <sheetName val="Pack2"/>
      <sheetName val="Standard costRM2006"/>
      <sheetName val="Schdule1"/>
      <sheetName val="FAC"/>
      <sheetName val="รายการที่ยังไม่มีราคา"/>
      <sheetName val="ปลาไข่ ILFL09305"/>
      <sheetName val="ปลายอ"/>
      <sheetName val="cost_ไส้กรอกรสดั้งเดิม bluk"/>
      <sheetName val="เคลียร์Stock"/>
      <sheetName val="ชุดเคลียร์"/>
      <sheetName val="รวมมิตร,บุฟเฟ่"/>
      <sheetName val="MIX_ขายต่าง"/>
      <sheetName val="BBQ,BREADED,spring roll"/>
      <sheetName val="ข้วปลาหมึกไข่เค็ม#1"/>
      <sheetName val="ข้าวกะเพรากุ้ง#1"/>
      <sheetName val="ข้าวผัดกุ้ง 3 ตัว"/>
      <sheetName val="ข้าวผัดกุ้ง 4 ตัว"/>
      <sheetName val="Rev#1_080207"/>
      <sheetName val="ข้าวราดไก่ผัดพริกไทยดำ"/>
      <sheetName val="TL#58 ไก่พริกไทยดำ"/>
      <sheetName val="เต้าทึง "/>
      <sheetName val="TL#59 เต้าทึง"/>
      <sheetName val="เพนเน่ผัดขี้เมาไก่อก"/>
      <sheetName val="TL60_Penne"/>
      <sheetName val="ข้าวพระรามลงสรง"/>
      <sheetName val="TL61#1ลดsalt_พระราม"/>
      <sheetName val="ข้าวราดกระเพรากุ้งไข่นก"/>
      <sheetName val="TL62กะเพราไข่นก"/>
      <sheetName val="TL62กะเพรา#1เปลี่ยนเป็นไก่"/>
      <sheetName val="TL61_พระราม"/>
      <sheetName val="ข้าวพระรามลงสรง#1 16.02.07"/>
      <sheetName val="ข้าวกะเพราไก่ไข่นก#1 16.02.07"/>
      <sheetName val="1TN"/>
      <sheetName val="1TN#1"/>
      <sheetName val="2 JC-OK"/>
      <sheetName val="3TG"/>
      <sheetName val="3TG#1"/>
      <sheetName val="5TS-OK"/>
      <sheetName val="6TG-OK"/>
      <sheetName val="7LS"/>
      <sheetName val="8AG"/>
      <sheetName val="8AG#1"/>
      <sheetName val="9TK"/>
      <sheetName val="10TT"/>
      <sheetName val="11VT"/>
      <sheetName val="12KP"/>
      <sheetName val="KP+PN"/>
      <sheetName val="13SK"/>
      <sheetName val="15STK"/>
      <sheetName val="16FH"/>
      <sheetName val="17TL"/>
      <sheetName val="18TK"/>
      <sheetName val="20TY"/>
      <sheetName val="19PN"/>
      <sheetName val="กุ้งอบวุ้นเส้น"/>
      <sheetName val="14Tsteak"/>
      <sheetName val="4TLยกเลิก"/>
      <sheetName val="REFE"/>
      <sheetName val="RERM"/>
      <sheetName val="CDinner"/>
      <sheetName val="Data for M food"/>
      <sheetName val="Validate"/>
      <sheetName val="TLstd_0805"/>
      <sheetName val="48หนำเลี๊ยบ"/>
      <sheetName val="TL48"/>
      <sheetName val="47ราดผัดสี่"/>
      <sheetName val="TL47"/>
      <sheetName val="46หมั่ซั่ว"/>
      <sheetName val="TL46"/>
      <sheetName val="45เต้าหู้"/>
      <sheetName val="TL45"/>
      <sheetName val="44ลาบ"/>
      <sheetName val="TL44"/>
      <sheetName val="43ฟูลี่"/>
      <sheetName val="TL43"/>
      <sheetName val="42ฟาฟา"/>
      <sheetName val="TL42"/>
      <sheetName val="41ผัดฉ่า"/>
      <sheetName val="TL41"/>
      <sheetName val="39สปาทูน่า"/>
      <sheetName val="TL39"/>
      <sheetName val="38หลน"/>
      <sheetName val="TL38"/>
      <sheetName val="37สปาเค็ม"/>
      <sheetName val="TL37"/>
      <sheetName val="36แกงส้ม"/>
      <sheetName val="TL36"/>
      <sheetName val="35ซาบะ"/>
      <sheetName val="TL35"/>
      <sheetName val="34หมี่หมูย่าง"/>
      <sheetName val="TL34"/>
      <sheetName val="33แกงคั่ว"/>
      <sheetName val="TL33"/>
      <sheetName val="32เห็ดหอมกระเพรา"/>
      <sheetName val="TL32"/>
      <sheetName val="31คั่วกลิ้ง"/>
      <sheetName val="TL31"/>
      <sheetName val="30มักกะโรนี"/>
      <sheetName val="TL30"/>
      <sheetName val="29หมูนาว"/>
      <sheetName val="TL29"/>
      <sheetName val="28ใบบัว"/>
      <sheetName val="TL28"/>
      <sheetName val="27ขิงหมู"/>
      <sheetName val="TL27"/>
      <sheetName val="26หมูปั้นก้อน"/>
      <sheetName val="TL26"/>
      <sheetName val="25หมูหมักงา"/>
      <sheetName val="TL25"/>
      <sheetName val="24อบสัปรด"/>
      <sheetName val="TL24"/>
      <sheetName val="23ไส้กรอก"/>
      <sheetName val="TL23"/>
      <sheetName val="22หมูอบ"/>
      <sheetName val="TL22"/>
      <sheetName val="21หมูเกาหลี"/>
      <sheetName val="TL21"/>
      <sheetName val="20หน้าหมู"/>
      <sheetName val="TL20"/>
      <sheetName val="19หรี่หมู"/>
      <sheetName val="TL19"/>
      <sheetName val="18กุนเชียง"/>
      <sheetName val="TL18"/>
      <sheetName val="17อบเผือก"/>
      <sheetName val="TL17"/>
      <sheetName val="16ฮ่องกง"/>
      <sheetName val="TL16"/>
      <sheetName val="15หยางโจว"/>
      <sheetName val="TL15"/>
      <sheetName val="14 เช้า3"/>
      <sheetName val="TL14"/>
      <sheetName val="13เช้า2"/>
      <sheetName val="TL13"/>
      <sheetName val="12เช้า1"/>
      <sheetName val="TL12"/>
      <sheetName val="TL11"/>
      <sheetName val="TL10"/>
      <sheetName val="9เผอไก่"/>
      <sheetName val="TL9"/>
      <sheetName val="8พริกขิงไก่"/>
      <sheetName val="TL8"/>
      <sheetName val="7ต้มแซ่บ"/>
      <sheetName val="TL7"/>
      <sheetName val="6ข้าวอย"/>
      <sheetName val="TL6"/>
      <sheetName val="5เขียวหวาน"/>
      <sheetName val="TL5"/>
      <sheetName val="4พริกหวาน"/>
      <sheetName val="TL4"/>
      <sheetName val="3ไฮ้"/>
      <sheetName val="TL3"/>
      <sheetName val="2ยอดผัก"/>
      <sheetName val="TL2"/>
      <sheetName val="1เสฉวน"/>
      <sheetName val="TL1"/>
      <sheetName val="for M food"/>
      <sheetName val="END#2"/>
      <sheetName val="12-14production"/>
      <sheetName val="Cost Final Red"/>
      <sheetName val="Final Red"/>
      <sheetName val="3-feb"/>
      <sheetName val="TL48#2"/>
      <sheetName val="TL45#2ตห"/>
      <sheetName val="TL44#2ลาบ"/>
      <sheetName val="TL43#2ฟล"/>
      <sheetName val="TL42#2ฟฟ"/>
      <sheetName val="TL38#2หลน"/>
      <sheetName val="TL21#2มยก"/>
      <sheetName val="TL46#2มว"/>
      <sheetName val="TL16#2กฮ"/>
      <sheetName val="TL9#2ฝก"/>
      <sheetName val="TL3#2กฮ"/>
      <sheetName val="TL6#2อยก"/>
      <sheetName val="TL34#2มย"/>
      <sheetName val="TL20#4มท"/>
      <sheetName val="TL5#2ขว"/>
      <sheetName val="TL23#2สก"/>
      <sheetName val="TL19#4กม"/>
      <sheetName val="TL27#4ขม"/>
      <sheetName val="TL15#2ยจ"/>
      <sheetName val="TL39#2สท"/>
      <sheetName val="TL37#2สค"/>
      <sheetName val="TL28#2อบ"/>
      <sheetName val="TL47#2ผ4"/>
      <sheetName val="TL29#2มน"/>
      <sheetName val="TL22#2มอ"/>
      <sheetName val="TL41#2ฉ่า"/>
      <sheetName val="TL35#2บะ"/>
      <sheetName val="TL32#2เห็ดก"/>
      <sheetName val="TL17#2อบผ"/>
      <sheetName val="TL8#2ขก"/>
      <sheetName val="TL4#4พก"/>
      <sheetName val="TL36#2กส"/>
      <sheetName val="TL33#2แกงคั่ว"/>
      <sheetName val="TL31#2คั่วก"/>
      <sheetName val="TL30#2มก"/>
      <sheetName val="TL26#2มท"/>
      <sheetName val="TL25#2มง"/>
      <sheetName val="TL24#2อส"/>
      <sheetName val="TL18#2อบกุ"/>
      <sheetName val="TL14#2เช้า3"/>
      <sheetName val="TL13#2เช้า2"/>
      <sheetName val="TL12#2เช้า1"/>
      <sheetName val="TL11#2ปก"/>
      <sheetName val="TL10#2ตฮ"/>
      <sheetName val="TL7#2ตบ"/>
      <sheetName val="TL2#2กย"/>
      <sheetName val="TL1#2สฉ"/>
      <sheetName val="FCTL"/>
      <sheetName val="TL20#2มท"/>
      <sheetName val="TL19#2กม"/>
      <sheetName val="TL27#2ขม"/>
      <sheetName val="TL4#2พก"/>
      <sheetName val="By Sale"/>
      <sheetName val="แพนง"/>
      <sheetName val="Basil (2)"/>
      <sheetName val="Basil"/>
      <sheetName val="Zab_Hot"/>
      <sheetName val="GC_Hot"/>
      <sheetName val="Forest (2)"/>
      <sheetName val="Forest"/>
      <sheetName val="16VT (2)"/>
      <sheetName val="16VT"/>
      <sheetName val="C_fried#1"/>
      <sheetName val="C_fried"/>
      <sheetName val="GCF (2)"/>
      <sheetName val="GCF"/>
      <sheetName val="RCF (2)"/>
      <sheetName val="RCF"/>
      <sheetName val="TomyumF (2)"/>
      <sheetName val="TomyumF"/>
      <sheetName val="Seafood (2)"/>
      <sheetName val="Seafood"/>
      <sheetName val="SSF"/>
      <sheetName val="รายเดือน(ทรีทราน)"/>
      <sheetName val="1.LAND"/>
      <sheetName val="2.BUILDING"/>
      <sheetName val="3.MECHINE"/>
      <sheetName val="3.1VEHICLES"/>
      <sheetName val="4.CAP"/>
      <sheetName val="5.LABOUR"/>
      <sheetName val="LOAN NEW"/>
      <sheetName val="LOAN เดิม"/>
      <sheetName val="PN เดิม"/>
      <sheetName val="Statement1"/>
      <sheetName val="P&amp;L (2)"/>
      <sheetName val="บรูโร"/>
      <sheetName val="3.) assumption"/>
      <sheetName val="4.) land"/>
      <sheetName val="5.สปส."/>
      <sheetName val="6.ยานพาหนะ"/>
      <sheetName val="7.) แรงงาน"/>
      <sheetName val="8.)capital"/>
      <sheetName val="ชำระปีที่ 3-8"/>
      <sheetName val="ชำระปีที่ 2"/>
      <sheetName val="ชำระปีที่ 1"/>
      <sheetName val="9.)กำไร-ขาดทุน"/>
      <sheetName val="10)cashflow"/>
      <sheetName val="11)balance-s"/>
      <sheetName val="12.)balance-s1"/>
      <sheetName val="Payment (ไทยพาณิชย์)"/>
      <sheetName val="Payment (กรุงศรีอยุธยา)"/>
      <sheetName val="หนี้ใหม่ (2)ไม่ใช้"/>
      <sheetName val="รายรับ-จ่าย"/>
      <sheetName val="เครื่องจักรอุปกรณ์"/>
      <sheetName val="Statement ไม่ใช้ (2)"/>
      <sheetName val="งบการเงิน-ยะลา.เจ.พี.เค"/>
      <sheetName val="3.) OR=100 %"/>
      <sheetName val="10.)งบกำไรขาดทุน2-base"/>
      <sheetName val="Labour "/>
      <sheetName val="อปกรณ์และตกแต่ง"/>
      <sheetName val="7.) DEPRECIATION"/>
      <sheetName val="ประมาณการ BASE"/>
      <sheetName val="ประมาณการ worse"/>
      <sheetName val="รายการ renovate"/>
      <sheetName val="ตารางชำระต้น 40 ลบ"/>
      <sheetName val="ตารางใน CA"/>
      <sheetName val="แนบ CA โครงสร้าง"/>
      <sheetName val="11.)Fund Flow-base"/>
      <sheetName val="CQC-Worse"/>
      <sheetName val="CQC-Base1"/>
      <sheetName val="รร ปาร์ควิวยะลา - 9-3-55"/>
      <sheetName val="งบกำไรขาดทุน-ยะลา.เจ.พี.เค"/>
      <sheetName val="Aussumtion-ปี 54"/>
      <sheetName val="2.) Aussumtion โครงการ"/>
      <sheetName val="4.) Labour "/>
      <sheetName val="5.) Land"/>
      <sheetName val="5.)Building"/>
      <sheetName val="6.) DEPRECIATION"/>
      <sheetName val="7.) CAPITAL1"/>
      <sheetName val="งบดุล-worse"/>
      <sheetName val="8.) งบดุล-base "/>
      <sheetName val="9.) งบกำไรขาดทุน"/>
      <sheetName val="Fund Flow-worse"/>
      <sheetName val="งบกระแสเงินสด-worse"/>
      <sheetName val="12.)งบกระแสเงินสด-base"/>
      <sheetName val="13.)Profit(Cash)"/>
      <sheetName val="14.) Break Even Point"/>
      <sheetName val="15.) payback Period"/>
      <sheetName val="16)งบกำไรขาดทุน-worse Case"/>
      <sheetName val="17.) be wc"/>
      <sheetName val="18.)ตารางผ่อนชำระ 2"/>
      <sheetName val="18.) ตารางผ่อนชำระ-1"/>
      <sheetName val="ratio-worse"/>
      <sheetName val="ratio-base"/>
      <sheetName val="21.) สรุป"/>
      <sheetName val="ผลสรุปประวัติ"/>
      <sheetName val="CAสินเชื่อรายย่อย)"/>
      <sheetName val="งบภายในรวม(1)"/>
      <sheetName val="wc(5)"/>
      <sheetName val="ประมาณการการใช้เงิน"/>
      <sheetName val="PAYMENT "/>
      <sheetName val=" capital"/>
      <sheetName val="ตารางชำระหนี้ 2.0 ลบ."/>
      <sheetName val="ตารางชำระหนี้ 2.0 ลบ. (2)"/>
      <sheetName val="ชำระหนี้ 0.028 ลบ."/>
      <sheetName val="ชำระหนี้ 1.5 ลบ."/>
      <sheetName val="Statement ไม่รวม ยอดตั๋ว "/>
      <sheetName val="Statement  (2)"/>
      <sheetName val="รายรับ-รายจ่าย"/>
      <sheetName val="รับ-จ่ายจริง"/>
      <sheetName val="รับ-จ่ายจริง+ประมาณการ"/>
      <sheetName val="เอกสารแนบ4-1"/>
      <sheetName val="เอกสารแนบ4-2"/>
      <sheetName val="รายงานการวิเคราะห์"/>
      <sheetName val="หนื้ชื้อบ้าน"/>
      <sheetName val="หนี้ใหม่ PN"/>
      <sheetName val="ชำระ PN"/>
      <sheetName val="หนี้ รีไฟแนน"/>
      <sheetName val="กำไร-ขาดทุน (2)"/>
      <sheetName val="balance-s (2)"/>
      <sheetName val="cashflow (2)"/>
      <sheetName val="balance-s1 (2)"/>
      <sheetName val="Fin. Ratio (2)"/>
      <sheetName val="ไม่ใช้ (2)"/>
      <sheetName val="DB"/>
      <sheetName val="BANGKOK"/>
      <sheetName val="เครดิตบูโร(ผู้กู้)"/>
      <sheetName val="เครดิตบูโร (ผูค้ำ-กรรมการ)"/>
      <sheetName val="งบปรับปรุง"/>
      <sheetName val="6 นอน"/>
      <sheetName val="8ตั้ง"/>
      <sheetName val="รายชื่อบริษัทเช่า ปี 55"/>
      <sheetName val="การเงิน"/>
      <sheetName val="ใบขอเปิดบัญชีเงินฝาก"/>
      <sheetName val="ยินยอมให้หักบัญชี"/>
      <sheetName val="ภาพถ่ายกิจการ"/>
      <sheetName val="แผ่นที่ผู้กู้"/>
      <sheetName val="สรุปรายได้"/>
      <sheetName val="ประวัติการชำระหนี้"/>
      <sheetName val="FL05054700008 (2)"/>
      <sheetName val="FL05054700008"/>
      <sheetName val="FL0.59ลบ."/>
      <sheetName val="ประวัติ"/>
      <sheetName val="FL00008"/>
      <sheetName val="FL00001"/>
      <sheetName val="PAYMENT (พยุงศักดิ์)"/>
      <sheetName val="ตารางชำระหนี้คืน(พยุงศักดิ์)"/>
      <sheetName val="MWO2V2"/>
      <sheetName val="รายได้รวม"/>
      <sheetName val="00011"/>
      <sheetName val="00007"/>
      <sheetName val="สรุป (2)"/>
      <sheetName val="PAYMENT3"/>
      <sheetName val="SALE"/>
      <sheetName val="SUPPLIER"/>
      <sheetName val="ลูกหนี้การค้า"/>
      <sheetName val="PAYMENT เงินกู้"/>
      <sheetName val="งบการเงินคิงสตาร์"/>
      <sheetName val="ตารางการผ่อน1-2"/>
      <sheetName val="FS"/>
      <sheetName val="ตารางผ่อน ธพว."/>
      <sheetName val="Model_B"/>
      <sheetName val="ใบสรุปปะหน้า มห."/>
      <sheetName val="ACTION PLAN มห."/>
      <sheetName val="เอกสารแนบ 2 มห. "/>
      <sheetName val="ACTION PLAN ARM"/>
      <sheetName val="รสรินทร์"/>
      <sheetName val="ศิริเนตร"/>
      <sheetName val="อิสรพงษ์"/>
      <sheetName val="สาขา"/>
      <sheetName val="ยุทธนา2"/>
      <sheetName val="สุเมธ2"/>
      <sheetName val="พัฒนาพร2"/>
      <sheetName val="สำราญ2"/>
      <sheetName val="CA (3)"/>
      <sheetName val="ผลดำเนินงาน49-52"/>
      <sheetName val="คชจ.เป็นกก."/>
      <sheetName val="คชจ.เป็นกะบะ"/>
      <sheetName val="รับ-จ่าย(เดือน)"/>
      <sheetName val="การคิดตารางผ่อน"/>
      <sheetName val="000"/>
      <sheetName val="00"/>
      <sheetName val="Payment-2"/>
      <sheetName val="investment summary _2_"/>
      <sheetName val="check list "/>
      <sheetName val="เอกสารแนบ1"/>
      <sheetName val="แนบ 4 Cash Flow"/>
      <sheetName val="ภาระหนี้ทั้งหมด"/>
      <sheetName val="งบการเงินสกลนครไทยอีสาน"/>
      <sheetName val="วงเงินไม่เกิน 5 ลบ."/>
      <sheetName val="วงเงิน 5-15 ลบ."/>
      <sheetName val="วงเงินไม่เกิน 15 ลบ. (บุคคล)"/>
      <sheetName val="Code"/>
      <sheetName val="ศูนย์ธุรกิจ"/>
      <sheetName val="LAND (2)"/>
      <sheetName val="BUILDING (2)"/>
      <sheetName val="เงินผ่อนชำระ"/>
      <sheetName val="อุปกรณ์สำนักงาน"/>
      <sheetName val="movement"/>
      <sheetName val="BL"/>
      <sheetName val="สรุปงบกำไร+งบดุล"/>
      <sheetName val="เครื่องจักรอุปกรณ์ (2)"/>
      <sheetName val="CAPITAL (2)"/>
      <sheetName val="งบปี47-50"/>
      <sheetName val="ตารางผ่อน (2)"/>
      <sheetName val="รายละเอียด"/>
      <sheetName val="ตารางผ่อน"/>
      <sheetName val="กำไร-ขาดทุน(ภายใน)"/>
      <sheetName val="CAท่องเที่ยว์"/>
      <sheetName val="สุรินทร์แฮนดิคราฟท์"/>
      <sheetName val="ผู้กู้_เครดิตบูโร"/>
      <sheetName val="1-4"/>
      <sheetName val="5ิ"/>
      <sheetName val="Front Page"/>
      <sheetName val="รายละเอียดภาระหนี้สิน "/>
      <sheetName val="รายละเอียดหลักประกัน (ทหารไทย)1"/>
      <sheetName val="รายละเอียดสิ่งปลูกสร้าง"/>
      <sheetName val="รายละเอียดสิ่งปลูกสร้าง (2)"/>
      <sheetName val="รายละเอียดหลักประกัน 2"/>
      <sheetName val="เอกสารแนบ 10"/>
      <sheetName val="เอกสารแนบ 11"/>
      <sheetName val="เอกสารแนบ 10.1"/>
      <sheetName val="T5"/>
      <sheetName val="เอกสารแนบ12.1"/>
      <sheetName val="เอกสารแนบ12.2"/>
      <sheetName val="เอกสารแนบ 12.3"/>
      <sheetName val="เอกสารแนบ 12.4"/>
      <sheetName val="เอกสารแนบ 12.5"/>
      <sheetName val="Book2"/>
      <sheetName val="งบภายใน 2556"/>
      <sheetName val="Book1"/>
      <sheetName val="Analysis"/>
      <sheetName val="Bank Check"/>
      <sheetName val="Cash Record"/>
      <sheetName val="Income Ceraglobe"/>
      <sheetName val="Income Cash"/>
      <sheetName val="Expense"/>
      <sheetName val="Expense TOT"/>
      <sheetName val="Forcast Income"/>
      <sheetName val="Income Stmt"/>
      <sheetName val="Data BOON BOOM"/>
      <sheetName val="สถานีบริการ"/>
      <sheetName val="Main Sum (Hotel &amp; Residences)"/>
      <sheetName val="Repayment"/>
      <sheetName val="pcrpd2"/>
      <sheetName val="Pre"/>
      <sheetName val="ใบอนุมัติ"/>
      <sheetName val="ค่าใช้จ่ายขาย+บริหาร"/>
      <sheetName val="ดอกเบี้ยเงินกู้"/>
      <sheetName val="เงินกู้ธนาคารอื่น"/>
      <sheetName val="%งบกำไรขาดทุน"/>
      <sheetName val="อัตราส่วนการเงิน"/>
      <sheetName val="ผลตอบแทนในโครงการ"/>
      <sheetName val="เงินกู้รถยนต์"/>
      <sheetName val="หจก.ดวงเศรษฐีการโยธา"/>
      <sheetName val="หจก.ดวงเศรษฐีการโยธา.xls"/>
      <sheetName val="List data adj."/>
      <sheetName val="WORDING"/>
      <sheetName val="เงื่อนไข"/>
      <sheetName val="Part 2"/>
      <sheetName val="T6"/>
      <sheetName val="ขายรถ"/>
      <sheetName val="cfใหม่"/>
      <sheetName val="BEP (2)"/>
      <sheetName val="ยอดขายตามใบแจ้งหนี้ี"/>
      <sheetName val="สมมุติฐานรายได้"/>
      <sheetName val="OCCUPENCY RATE"/>
      <sheetName val="payment (3)"/>
      <sheetName val="ค่าจ้าง"/>
      <sheetName val="CAท่องเที่ยว สายธาร8-9-52"/>
      <sheetName val="PL 45-50"/>
      <sheetName val="SVH_42BA"/>
      <sheetName val="MACFORM"/>
      <sheetName val="mac"/>
      <sheetName val="con"/>
      <sheetName val="SVH_42J"/>
      <sheetName val="SVH_42CX"/>
      <sheetName val="ชำระเงินกู้ ธพว."/>
      <sheetName val="ทะเบียนเครื่องจักร"/>
      <sheetName val="K3_MSCF"/>
      <sheetName val="05"/>
      <sheetName val="เครื่องมือ"/>
      <sheetName val="เฟอร์นิ"/>
      <sheetName val="อุปกรณ์คอม48"/>
      <sheetName val="อาคาร"/>
      <sheetName val="เฟอร์นิ-สุขภัณฑ์"/>
      <sheetName val="อุปกรณ์คอม"/>
      <sheetName val="ลิฟท์"/>
      <sheetName val="1000"/>
      <sheetName val="cash flow 1"/>
      <sheetName val="cash flow 2"/>
      <sheetName val="งบcash flow"/>
      <sheetName val="Statement of Income"/>
      <sheetName val="A(S1)"/>
      <sheetName val="B(S2)"/>
      <sheetName val="B-1(S2-1)"/>
      <sheetName val=" C(S3)"/>
      <sheetName val="C-1"/>
      <sheetName val="C-2"/>
      <sheetName val="C-3"/>
      <sheetName val="TB09.30.04"/>
      <sheetName val="L(S4)"/>
      <sheetName val="U(S5)"/>
      <sheetName val="U-1"/>
      <sheetName val="Z(S6)"/>
      <sheetName val="Z-1"/>
      <sheetName val="AA(S7)"/>
      <sheetName val="BB(S8)"/>
      <sheetName val="BB-1"/>
      <sheetName val="M,MM(S9)"/>
      <sheetName val="M,MM-1"/>
      <sheetName val="M,MM-2"/>
      <sheetName val="CC(S10)"/>
      <sheetName val="CC-1"/>
      <sheetName val="KK"/>
      <sheetName val="xx2"/>
      <sheetName val="xx"/>
      <sheetName val="xx3"/>
      <sheetName val="xx4"/>
      <sheetName val="xx5"/>
      <sheetName val="10(S13)"/>
      <sheetName val="10-2"/>
      <sheetName val="20(S14)"/>
      <sheetName val="20-1"/>
      <sheetName val="20-1-1"/>
      <sheetName val="20-1-2"/>
      <sheetName val="20-4"/>
      <sheetName val="30(S15)"/>
      <sheetName val="30-1"/>
      <sheetName val="30-2"/>
      <sheetName val="30-3"/>
      <sheetName val="40(S16)"/>
      <sheetName val="40-1"/>
      <sheetName val="Module1"/>
      <sheetName val="ศ่วนปรับปรุงที่ดิน"/>
      <sheetName val="อุปกรณ์สนง_ฯ"/>
      <sheetName val="เครื่องตกแต่ง"/>
      <sheetName val="MAIN"/>
      <sheetName val="Input"/>
      <sheetName val="Work'n Process"/>
      <sheetName val="Master"/>
      <sheetName val="F- Stock-Cut off"/>
      <sheetName val="F- Stock-Cut off-WH1"/>
      <sheetName val="F- Stock-Cut off-WH3"/>
      <sheetName val="F- Stock-Cut off-WH4"/>
      <sheetName val="Summary lead"/>
      <sheetName val="Cash&amp;Bank"/>
      <sheetName val="Account Receivable"/>
      <sheetName val="Inventories"/>
      <sheetName val="Other CA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Other income"/>
      <sheetName val="Cost of service"/>
      <sheetName val="Selling &amp; admin"/>
      <sheetName val="Interest exp."/>
      <sheetName val="Trial Balance"/>
      <sheetName val="REC"/>
      <sheetName val="SAD"/>
      <sheetName val="TrialBalance Q3-2002"/>
      <sheetName val="Aging_stock"/>
      <sheetName val="Local sale"/>
      <sheetName val="C-1B"/>
      <sheetName val="K-2"/>
      <sheetName val="Disposal"/>
      <sheetName val="Repair and Maintenance"/>
      <sheetName val="Sensitivity"/>
      <sheetName val="Contingency Funding"/>
      <sheetName val="To do list"/>
      <sheetName val="Drawdown "/>
      <sheetName val="Inputs"/>
      <sheetName val="IDC"/>
      <sheetName val="eff-INT USD"/>
      <sheetName val="eff-INT baht"/>
      <sheetName val="DebtService"/>
      <sheetName val="Drawdown Schedule"/>
      <sheetName val="IntangbleAsst"/>
      <sheetName val="PreferlDiv"/>
      <sheetName val="mtp"/>
      <sheetName val="IntSwap"/>
      <sheetName val="Appendix5"/>
      <sheetName val="ECA Eligible Costs"/>
      <sheetName val="E07"/>
      <sheetName val="E06"/>
      <sheetName val="E05"/>
      <sheetName val="Resignation list"/>
      <sheetName val="ID"/>
      <sheetName val="Pivot"/>
      <sheetName val="Combine"/>
      <sheetName val="E31-12-2006"/>
      <sheetName val="E31-10-2006"/>
      <sheetName val="Query"/>
      <sheetName val="Dec2005"/>
      <sheetName val="Jan04"/>
      <sheetName val="Other Information"/>
      <sheetName val="Query(1)"/>
      <sheetName val="Query(2)"/>
      <sheetName val="NTPC OP Budget Dec09 (noesc)"/>
      <sheetName val="3.H.2"/>
      <sheetName val="3C- RMU"/>
      <sheetName val="CPI-U"/>
      <sheetName val="Inflation Rate_Lao"/>
      <sheetName val="Reports"/>
      <sheetName val="Remark"/>
      <sheetName val="Budget IDC_oldAss_newDDsch"/>
      <sheetName val="Graphs"/>
      <sheetName val="Graphs inputs"/>
      <sheetName val="MTM Valuation (3)"/>
      <sheetName val="eff-INT baht-Mar08"/>
      <sheetName val="eff-INT USD-Mar08"/>
      <sheetName val="eff-INT baht-Budget"/>
      <sheetName val="eff-INT USD-Budget"/>
      <sheetName val="eff-INT baht-Feb08"/>
      <sheetName val="eff-INT USD-Feb08"/>
      <sheetName val="Table 2.2 Drawdown curves"/>
      <sheetName val="Swap -June-08"/>
      <sheetName val="Equity-Jun08"/>
      <sheetName val="Distribution capacity"/>
      <sheetName val="BS-Mar08"/>
      <sheetName val="eff-INT baht-June08"/>
      <sheetName val="eff-INT USD-June08"/>
      <sheetName val="eff-INT baht-Aug08"/>
      <sheetName val="eff-INT USD-Aug08"/>
      <sheetName val="PL-Aug08"/>
      <sheetName val="Comparison &amp; Monthly breakdown"/>
      <sheetName val="IntangAsst-Dec"/>
      <sheetName val="Summary"/>
      <sheetName val="PrintOp"/>
      <sheetName val="IDC - Delay"/>
      <sheetName val="WCR"/>
      <sheetName val="IRR"/>
      <sheetName val="Month. Inflows - Summary"/>
      <sheetName val="PGA - Details - 05 Apr-10 "/>
      <sheetName val="v.4_Operating Budg_CPIincl Lao"/>
      <sheetName val="NTPC Operating Budget level1"/>
      <sheetName val="TOTAL"/>
      <sheetName val="6.6.7 115-22kV Nam Theun"/>
      <sheetName val="AR related"/>
      <sheetName val="NTPC OP Budget Dec09 (noesc (2)"/>
      <sheetName val="Year 2010 (2)"/>
      <sheetName val="Resource usage calculation"/>
      <sheetName val="Adj f)"/>
      <sheetName val="adf 2"/>
      <sheetName val="adf 3"/>
      <sheetName val="a2"/>
      <sheetName val="a3"/>
      <sheetName val="Cash-FX-Dec09 "/>
      <sheetName val="PlannedBenefit-Q3-09"/>
      <sheetName val="HC-Invoice-Mar10"/>
      <sheetName val="HC Invoice-Dec09"/>
      <sheetName val="HC-Pmt"/>
      <sheetName val="FX-HC-Dec-09"/>
      <sheetName val="FX-Gain-Loss"/>
      <sheetName val="Commitment-Mar10"/>
      <sheetName val="AP-Mar2010"/>
      <sheetName val="INC-Q1-10"/>
      <sheetName val="EGAT-LD"/>
      <sheetName val="HC-LD-Mar10"/>
      <sheetName val="PL-Mar10"/>
      <sheetName val="eff-INT USD-Mar-10"/>
      <sheetName val="eff-INT THB-10"/>
      <sheetName val="Year 2010"/>
      <sheetName val="BS-Mar10"/>
      <sheetName val="THB-Loan"/>
      <sheetName val="RUC-Sale"/>
      <sheetName val="Adj-Mar-10"/>
      <sheetName val="BS-WKS"/>
      <sheetName val="Preferencial Div-Jun08"/>
      <sheetName val="RepaymentSchedule"/>
      <sheetName val="Swap -Mar-10"/>
      <sheetName val="Cover (2)"/>
      <sheetName val="Balance.Sheet (2)"/>
      <sheetName val="Cash on hand and at banks (2)"/>
      <sheetName val="ST-investment (2)"/>
      <sheetName val="ST-investment-Collateral (2)"/>
      <sheetName val="Due from related co. (3)"/>
      <sheetName val="Other CA (2)"/>
      <sheetName val="PP (2)"/>
      <sheetName val="Other assets (2)"/>
      <sheetName val="ST-Loan (2)"/>
      <sheetName val="AP-trade (2)"/>
      <sheetName val="Due to related co. (3)"/>
      <sheetName val="Other CL (2)"/>
      <sheetName val="Loan to related co. (2)"/>
      <sheetName val="LT-debt (2)"/>
      <sheetName val="Fin.instruments (2)"/>
      <sheetName val="MI (2)"/>
      <sheetName val="P&amp;L. (2)"/>
      <sheetName val="expenses (2)"/>
      <sheetName val="Other income (2)"/>
      <sheetName val="Related party transactions- (2)"/>
      <sheetName val="Adj.entries (2)"/>
      <sheetName val="Tax reconciliation (2)"/>
      <sheetName val="BOI (2)"/>
      <sheetName val="Commitments (2)"/>
      <sheetName val="Cashflows (2)"/>
      <sheetName val="Additional requirement"/>
      <sheetName val="INC-Q2-09"/>
      <sheetName val="IntangAsst -Jun-09"/>
      <sheetName val="NTPC Operating Budget level 2"/>
      <sheetName val="Financial model escalated"/>
      <sheetName val="P&amp;L OY Medium"/>
      <sheetName val="P&amp;L 2010-2012 Medium"/>
      <sheetName val="Effective int"/>
      <sheetName val="IFRIC 4"/>
      <sheetName val="NTPC Budget follow up IDC - 9D"/>
      <sheetName val="CF-Budget-2009"/>
      <sheetName val="Analysis-Budget -2009"/>
      <sheetName val="PL-IAS17-EDF-budget2009"/>
      <sheetName val="PL-VAS-Budget2009"/>
      <sheetName val="Budget-2007-O&amp;M"/>
      <sheetName val="Assu- Re#02"/>
      <sheetName val="EDF-BS"/>
      <sheetName val="EDF- sumary"/>
      <sheetName val="EDF- sumary (2)"/>
      <sheetName val="P&amp;L Function YTD-09"/>
      <sheetName val="Personel-expenses"/>
      <sheetName val="DTA-Dec"/>
      <sheetName val="IFRIC4-deferred Tax"/>
      <sheetName val="DTA"/>
      <sheetName val="DTA-June"/>
      <sheetName val="DTA-Sep"/>
      <sheetName val="SmallPMT"/>
      <sheetName val="TRF 01X"/>
      <sheetName val="Details"/>
      <sheetName val="Acquit"/>
      <sheetName val="TRF 06X"/>
      <sheetName val="Gnommalat_TAX"/>
      <sheetName val="Nakai_TAX"/>
      <sheetName val="Thakhek_TAX"/>
      <sheetName val="Vientiane_TAX"/>
      <sheetName val="End Dec'10 Income Tax"/>
      <sheetName val="Salary Transfer (03)"/>
      <sheetName val="Salary Transfer (02)"/>
      <sheetName val="Salary Transfer 01x"/>
      <sheetName val="bank details"/>
      <sheetName val="Bank"/>
      <sheetName val="Payroll report Dec'10 "/>
      <sheetName val="Compare"/>
      <sheetName val="Nov'10"/>
      <sheetName val="Test"/>
      <sheetName val="Locate"/>
      <sheetName val="Notice"/>
      <sheetName val="Bonus"/>
      <sheetName val="SG TRF"/>
      <sheetName val="Disbrsmt"/>
      <sheetName val="TT USD"/>
      <sheetName val="notice to salary"/>
      <sheetName val="Rev Currency"/>
      <sheetName val="Tax USD"/>
      <sheetName val="Tax EUR"/>
      <sheetName val="Tax THB"/>
      <sheetName val="USD"/>
      <sheetName val="THB"/>
      <sheetName val="TT USD-SG"/>
      <sheetName val="TT USD-BKK"/>
      <sheetName val="TT USD-BBL"/>
      <sheetName val="Total TT-USD"/>
      <sheetName val="Feb10"/>
      <sheetName val="Tax AUD"/>
      <sheetName val="TT-EUR"/>
      <sheetName val="TT-AUD"/>
      <sheetName val="Bank transfer"/>
      <sheetName val="Apr'10"/>
      <sheetName val="May'10"/>
      <sheetName val="TT USD-BBK"/>
      <sheetName val="PSA"/>
      <sheetName val="Jun'10"/>
      <sheetName val="Jul10"/>
      <sheetName val="Code THB"/>
      <sheetName val="Code USD"/>
      <sheetName val="Aug'10"/>
      <sheetName val="Sep'10"/>
      <sheetName val="Oct'10"/>
      <sheetName val="Sale-AR"/>
      <sheetName val="THPC-June2010"/>
      <sheetName val="THPC-Apr-10"/>
      <sheetName val="FX-Apr10"/>
      <sheetName val="CA-Obligation"/>
      <sheetName val="PL-May-Jun10"/>
      <sheetName val="GL"/>
      <sheetName val="Adj-Jun-10"/>
      <sheetName val="INCApr-10"/>
      <sheetName val="Swap-Apr10"/>
      <sheetName val="PL-Apr10"/>
      <sheetName val="BS-Jun10"/>
      <sheetName val="BS-Apr10"/>
      <sheetName val="Preferencial Div-Jun08 (2)"/>
      <sheetName val="Adj-Apr-10"/>
      <sheetName val="eff-INT USD-2010"/>
      <sheetName val="eff-INT baht-2010"/>
      <sheetName val="Swap -June-10"/>
      <sheetName val="CA OBL ( PV Apl 10)"/>
      <sheetName val="LD-HC"/>
      <sheetName val="PreCOD"/>
      <sheetName val="Pv-CA-Jun10"/>
      <sheetName val="HC-Ju10"/>
      <sheetName val="Allocate EFF to IA and PPE"/>
      <sheetName val="Pre-booking April 2010"/>
      <sheetName val="May - June"/>
      <sheetName val="Pre-booking actual"/>
      <sheetName val="Irrigration"/>
      <sheetName val="Adjustment"/>
      <sheetName val="Detail cap non-cap"/>
      <sheetName val="log"/>
      <sheetName val="hyp générales"/>
      <sheetName val="Graph scénarios "/>
      <sheetName val="Graph scénarios  (2)"/>
      <sheetName val="Tab récapitulatifs - Quant"/>
      <sheetName val="Graph quant"/>
      <sheetName val="tableaux récapitulatifs - PRIX"/>
      <sheetName val="Graph prix USD courant"/>
      <sheetName val="Graph prix EUR 2004"/>
      <sheetName val="COG marché &gt;2009"/>
      <sheetName val="Tenex UF6e direct"/>
      <sheetName val="Offre Kazat"/>
      <sheetName val="WMC suite"/>
      <sheetName val="Cameco post 2009"/>
      <sheetName val="NIGER 2009-2013"/>
      <sheetName val="CAMECO tails"/>
      <sheetName val="Heathgate"/>
      <sheetName val="WMC"/>
      <sheetName val="NUKEM 2005-2013"/>
      <sheetName val="CAMECO 2004-2012"/>
      <sheetName val="COGEMA HEU 2004-2013"/>
      <sheetName val="COG P révisé"/>
      <sheetName val="CRI"/>
      <sheetName val="TENEX UF6e"/>
      <sheetName val="McClean"/>
      <sheetName val="SAE"/>
      <sheetName val="WMC option"/>
      <sheetName val="ERA "/>
      <sheetName val="NFC spot"/>
      <sheetName val="spot HEU"/>
      <sheetName val="Engagements LT"/>
      <sheetName val="BS-EGCO PACK"/>
      <sheetName val="P&amp;L-EGCO PACK"/>
      <sheetName val="Adj Q3-2009"/>
      <sheetName val="Control BS and P&amp;L"/>
      <sheetName val="TB"/>
      <sheetName val="1-Cash"/>
      <sheetName val="2-Other current assets"/>
      <sheetName val="3-PPE"/>
      <sheetName val="4-Intangible assets"/>
      <sheetName val="5-Deferred tax assets"/>
      <sheetName val="6-Trade &amp; other payable"/>
      <sheetName val="7-Loan"/>
      <sheetName val="8-Derivative assets"/>
      <sheetName val="9-Provision "/>
      <sheetName val="10-Employee benefit"/>
      <sheetName val="11-Equity"/>
      <sheetName val="12-Financial income and expense"/>
      <sheetName val="13-Other income"/>
      <sheetName val="14-Expenses (Q3 09-08)"/>
      <sheetName val="TB before adj"/>
      <sheetName val="PwC adj"/>
      <sheetName val="adj client"/>
      <sheetName val="Report BS Q1"/>
      <sheetName val="Cap-Exp"/>
      <sheetName val="1-PPE"/>
      <sheetName val="2-Intangible assets"/>
      <sheetName val="3-Deferred tax assets"/>
      <sheetName val="4-derivative assets"/>
      <sheetName val="5-Receivable &amp; prepayment"/>
      <sheetName val="6-Cash &amp; cash equivalent"/>
      <sheetName val="7-Trade &amp; other payable"/>
      <sheetName val="8-Loan"/>
      <sheetName val="10-Equity"/>
      <sheetName val="11-profit &amp; loss"/>
      <sheetName val="P&amp;L. (3)"/>
      <sheetName val="Cash-FX-09"/>
      <sheetName val="Trx cost analysis"/>
      <sheetName val="Variance-PWC-PlannedBenefit"/>
      <sheetName val="PlannedBenefit-Q1-09"/>
      <sheetName val="Bonus08"/>
      <sheetName val="Planned Benefit-paid"/>
      <sheetName val="Ap-March09"/>
      <sheetName val="Invoiced to EDF"/>
      <sheetName val="BS-GP-Q1-09"/>
      <sheetName val="Q3 RE GL analysis"/>
      <sheetName val="HC-Mar09"/>
      <sheetName val="FX-HC-Mar-09"/>
      <sheetName val="INC-GP-Mar08"/>
      <sheetName val="INC-Q1-09"/>
      <sheetName val="PL-Q1-09"/>
      <sheetName val="INC-GP-Dec08"/>
      <sheetName val="THB-LN-Q1-09"/>
      <sheetName val="Adj-mAR08"/>
      <sheetName val="THB-Loan-Sep08"/>
      <sheetName val="FX (2)"/>
      <sheetName val="PVCal"/>
      <sheetName val="Swap -Mar-09"/>
      <sheetName val="CommitmentSep-08"/>
      <sheetName val="eff-INT THB-Q1-09"/>
      <sheetName val="eff-INT USD-Q1-09"/>
      <sheetName val="FX-Gain-Loss-Mar08"/>
      <sheetName val="FX-onTHB-Ln-Mar08"/>
      <sheetName val="UntakenLeave"/>
      <sheetName val="IntangAsst -Mar-09"/>
      <sheetName val="Amount Due To-Sep08"/>
      <sheetName val="BS-GP-Sep08"/>
      <sheetName val="InterCo-Sep08"/>
      <sheetName val="FX-g-loss-Q1-09"/>
      <sheetName val="Exp.Rel.Parties 1th Quarter 09"/>
      <sheetName val="Related-Trnsct-Q1-09"/>
      <sheetName val="Asset"/>
      <sheetName val="Lead of expenses"/>
      <sheetName val="Commitmnt-Mar09"/>
      <sheetName val="P&amp;L. (4)"/>
      <sheetName val="expenses (3)"/>
      <sheetName val="P&amp;L-EGCO PACK Q3'2009"/>
      <sheetName val="P&amp;L EGCO PACK Q3'2009"/>
      <sheetName val="Expense Q3'2009"/>
      <sheetName val="Adj YE2009"/>
      <sheetName val="FS 2009"/>
      <sheetName val="BS EGCO Q110"/>
      <sheetName val="P&amp;L EGCO Q110"/>
      <sheetName val="BS EGCO Q210"/>
      <sheetName val="P&amp;L EGCO Q210"/>
      <sheetName val="EGCO BS Q210"/>
      <sheetName val="EGCO P&amp;L Q210"/>
      <sheetName val="PwC adjustment"/>
      <sheetName val="April_a2"/>
      <sheetName val="Pre-booking May June"/>
      <sheetName val="TB300410"/>
      <sheetName val="TB 300610"/>
      <sheetName val="AP interco 300610"/>
      <sheetName val="AP interco 310310"/>
      <sheetName val="RE adjustment Q2'2010"/>
      <sheetName val="TB300910"/>
      <sheetName val="Adj Sep 10"/>
      <sheetName val="Detail ADJ Q3' 2M"/>
      <sheetName val="zi) Prebooking Q3'2010"/>
      <sheetName val="P&amp;L Q3'2010"/>
      <sheetName val="EGCO Q3 BS"/>
      <sheetName val="EGCO Q3 P&amp;L"/>
      <sheetName val="P&amp;L Q4'2010"/>
      <sheetName val="TB311210"/>
      <sheetName val="P&amp;L 12 months"/>
      <sheetName val="P&amp;L 4 months"/>
      <sheetName val="EGCO Q4 BS"/>
      <sheetName val="EGCO Q4 P&amp;L"/>
      <sheetName val="Adj Q4'2010"/>
      <sheetName val="TB Q2 2011"/>
      <sheetName val="TB Q1 2011 V2"/>
      <sheetName val="EGCO BS Q1'2011"/>
      <sheetName val="EGCO PL Q1'2011"/>
      <sheetName val="2-Short term investment"/>
      <sheetName val="3-Trade AR"/>
      <sheetName val="4-Other current assets"/>
      <sheetName val="5-Deferred Charge"/>
      <sheetName val="6-Inventory"/>
      <sheetName val="7-PPE"/>
      <sheetName val="8-Intangible assets"/>
      <sheetName val="9-Deferred tax assets"/>
      <sheetName val="10-Trade&amp;Other payable"/>
      <sheetName val="AP interco 311210"/>
      <sheetName val="Details AP Q2.11"/>
      <sheetName val="11-Other current liabilities"/>
      <sheetName val="12-Borrowings"/>
      <sheetName val="13-Derivative assets"/>
      <sheetName val="14-Provisions "/>
      <sheetName val="15-Employee benefits"/>
      <sheetName val="16-Equity"/>
      <sheetName val="17-Financial income and expense"/>
      <sheetName val="18-Expenses"/>
      <sheetName val="Import TB 2010"/>
      <sheetName val="TB YE 2010 for import"/>
      <sheetName val="PL Adj console with PWC Correct"/>
      <sheetName val="SAD Q2"/>
      <sheetName val="PwC Correction"/>
      <sheetName val="IRS"/>
      <sheetName val="HC-LD"/>
      <sheetName val="Rev-GL"/>
      <sheetName val="Pv-CA- Sept-pwc"/>
      <sheetName val="HC-Invoice-Sep10"/>
      <sheetName val="CA-Sep10"/>
      <sheetName val="Swap -Sept-10"/>
      <sheetName val="RoadA1"/>
      <sheetName val="GP-BS-Sep10"/>
      <sheetName val="INC-Sep-10 "/>
      <sheetName val="GP-PL-Sep10"/>
      <sheetName val="Adj-Sep-10"/>
      <sheetName val="Cover"/>
      <sheetName val="Balance.Sheet"/>
      <sheetName val="Cash on hand and at banks"/>
      <sheetName val="ST-investment "/>
      <sheetName val="ST-investment-Collateral "/>
      <sheetName val="Due from related co. "/>
      <sheetName val="Other CA "/>
      <sheetName val="PP "/>
      <sheetName val="ST-Loan "/>
      <sheetName val="AP-trade"/>
      <sheetName val="Due to related co. "/>
      <sheetName val="Other CL "/>
      <sheetName val="Loan to related co."/>
      <sheetName val="LT-debt"/>
      <sheetName val="Fin.instruments "/>
      <sheetName val="MI"/>
      <sheetName val="P&amp;L. "/>
      <sheetName val="expenses "/>
      <sheetName val="Related party transactions"/>
      <sheetName val="Adj.entries"/>
      <sheetName val="Tax reconciliation"/>
      <sheetName val="BOI"/>
      <sheetName val="Commitments "/>
      <sheetName val="Cashflows"/>
      <sheetName val="6-Trade&amp;Other payable"/>
      <sheetName val="AP interco 300910"/>
      <sheetName val="7-Other current liabilities"/>
      <sheetName val="8-Borrowings"/>
      <sheetName val="9-Derivative assets"/>
      <sheetName val="10-Provisions "/>
      <sheetName val="11-Employee benefits"/>
      <sheetName val="12-Equity"/>
      <sheetName val="13-Financial income and expense"/>
      <sheetName val="14-Sales"/>
      <sheetName val="15-Other income"/>
      <sheetName val="16-Expenses (Q310)"/>
      <sheetName val="Pv-CA- Sept"/>
      <sheetName val="THPC-RUC"/>
      <sheetName val="THPC-Sale"/>
      <sheetName val="Cash-FX-Q3-09"/>
      <sheetName val="Due-from-Related"/>
      <sheetName val="AP-Jun09"/>
      <sheetName val="BS-GP-Q3-09"/>
      <sheetName val="BS-GP-Q2-09"/>
      <sheetName val="Commitmnt-Sep-09"/>
      <sheetName val="Commitment-Jun09"/>
      <sheetName val="HC Invoice-Sep09"/>
      <sheetName val="HC Invoice-Jun09"/>
      <sheetName val="FX-HC-Sep-09"/>
      <sheetName val="PL-Q3-09"/>
      <sheetName val="PL-Q2-09"/>
      <sheetName val="THB-LN-Q3-09"/>
      <sheetName val="THB-LN-Q2-09"/>
      <sheetName val="Swap -Sep-09"/>
      <sheetName val="Swap -June-09"/>
      <sheetName val="eff-INT USD-Q3-09"/>
      <sheetName val="eff-INT baht-Q3-09"/>
      <sheetName val="FX-gain-loss-Q3-09"/>
      <sheetName val="FXR666-R766"/>
      <sheetName val="FX-g-loss-Q2-09"/>
      <sheetName val="RelatedParty - Sept09"/>
      <sheetName val="RelatedParty -Jun09"/>
      <sheetName val="AP-Sep09"/>
      <sheetName val="Adj-Sep09"/>
      <sheetName val="AR Trade (1)"/>
      <sheetName val="LN"/>
      <sheetName val="SwapDec10"/>
      <sheetName val="BS-LN"/>
      <sheetName val="Pref.Divdn"/>
      <sheetName val="Adj"/>
      <sheetName val="depre-revised"/>
      <sheetName val="Cal IFRIC4 PE 2010"/>
      <sheetName val="Details IA on CA obligation (2)"/>
      <sheetName val="FX-HC-Apr10"/>
      <sheetName val="TransactionCosts"/>
      <sheetName val="Ben In USD"/>
      <sheetName val="Expat - Correct"/>
      <sheetName val="Cal IFRIC4 PE 2010 (2)"/>
      <sheetName val="IDC for Road A1 Revised"/>
      <sheetName val="Local - OK"/>
      <sheetName val="UntakenLeave-Paid$"/>
      <sheetName val="EUR"/>
      <sheetName val="Tailored"/>
      <sheetName val="Detail analysis"/>
      <sheetName val="Tangible assets"/>
      <sheetName val="Intan. assets"/>
      <sheetName val="FAR"/>
      <sheetName val="FAR-2-2005(1)7to12"/>
      <sheetName val="Intangible-FAR"/>
      <sheetName val="TB_for Import_02"/>
      <sheetName val="FAR-Final"/>
      <sheetName val="Cal IFRIC4 PE 2010-rv"/>
      <sheetName val="Exp.Rel.Parties 30 Sept 2011"/>
      <sheetName val="MTM"/>
      <sheetName val="eff-INT baht-2010 Q2.11"/>
      <sheetName val="GP-BS"/>
      <sheetName val="AP Q3"/>
      <sheetName val="GP-P&amp;L"/>
      <sheetName val="eff-INT USD-2010 Q2.11"/>
      <sheetName val="Details Borrowing"/>
      <sheetName val="Adjustment sheet Q3.2011"/>
      <sheetName val="ST Inv(Q3)"/>
      <sheetName val="Trade AR"/>
      <sheetName val="IP"/>
      <sheetName val="Materiality Level"/>
      <sheetName val="YTD-Summary"/>
      <sheetName val="YTD-Expand"/>
      <sheetName val="YTD-Expand (per PwC)"/>
      <sheetName val="YTD-Summary_Original"/>
      <sheetName val="YTD-Expand_Original"/>
      <sheetName val="เงินกู้ธนชาติ"/>
      <sheetName val="เงินกู้ MGC"/>
      <sheetName val="ELEC45-01"/>
      <sheetName val="K-5"/>
      <sheetName val="ตั๋วเงินรับ"/>
      <sheetName val="AutoOpen Stub Data"/>
      <sheetName val="Invoice"/>
      <sheetName val="Macros"/>
      <sheetName val="ATW"/>
      <sheetName val="Lock"/>
      <sheetName val="Intl Data Table"/>
      <sheetName val="TemplateInformation"/>
      <sheetName val="desc"/>
      <sheetName val="type"/>
      <sheetName val="BMCT2003"/>
      <sheetName val="Submission Form"/>
      <sheetName val="detail_profit&amp;loss"/>
      <sheetName val="Detail-Sep"/>
      <sheetName val="Investment Database"/>
      <sheetName val="คชจ.ดำเนินงาน6-43"/>
      <sheetName val="TB-2001-Apr'01"/>
      <sheetName val="K-1 "/>
      <sheetName val="K-1AA reconcile SAP vs GL"/>
      <sheetName val="K-2 Depreciation"/>
      <sheetName val="K-2A"/>
      <sheetName val="HO "/>
      <sheetName val="SP"/>
      <sheetName val="RY"/>
      <sheetName val="K-3"/>
      <sheetName val="K-3 Addtion"/>
      <sheetName val="K-3A"/>
      <sheetName val="K-3A (2)"/>
      <sheetName val="AUC Addition"/>
      <sheetName val="K-4 "/>
      <sheetName val="K-4A"/>
      <sheetName val="K-4AA"/>
      <sheetName val="K-4AA.1"/>
      <sheetName val="K-5 R&amp;M"/>
      <sheetName val="K-6 Repair"/>
      <sheetName val="K-7 Title"/>
      <sheetName val="K-7"/>
      <sheetName val="K-8 Sum physical sight"/>
      <sheetName val="K-9vehicles"/>
      <sheetName val="K-10 Insure"/>
      <sheetName val="K-1A"/>
      <sheetName val="2002"/>
      <sheetName val="acc.depre-report-old"/>
      <sheetName val="F_Provision"/>
      <sheetName val="LCM"/>
      <sheetName val="unit cost"/>
      <sheetName val="review JV"/>
      <sheetName val="N-4.4"/>
      <sheetName val="SAD "/>
      <sheetName val="A-4"/>
      <sheetName val="E-1"/>
      <sheetName val="F-1"/>
      <sheetName val="G-1"/>
      <sheetName val="I-1"/>
      <sheetName val="J-1"/>
      <sheetName val="K-1"/>
      <sheetName val="M-1"/>
      <sheetName val="M-2"/>
      <sheetName val="M-3"/>
      <sheetName val="N-1"/>
      <sheetName val="N-3"/>
      <sheetName val="Possible "/>
      <sheetName val="Q-1"/>
      <sheetName val="Q-2"/>
      <sheetName val="T-1"/>
      <sheetName val="U-2"/>
      <sheetName val="U-3"/>
      <sheetName val="U-4"/>
      <sheetName val="U-5"/>
      <sheetName val="U-6"/>
      <sheetName val="PM-TE"/>
      <sheetName val="เงินกู้ธน"/>
      <sheetName val="เงินกู้ M"/>
      <sheetName val="Balance Sheet &amp; Cash Flow"/>
      <sheetName val="CAPEX"/>
      <sheetName val="ROOMS"/>
      <sheetName val="RM-Sales Mix"/>
      <sheetName val="RM-Statistics"/>
      <sheetName val="Rates (RSA)"/>
      <sheetName val="Rates "/>
      <sheetName val="Rates (Others)"/>
      <sheetName val="F&amp;B"/>
      <sheetName val="F&amp;B (Sales)"/>
      <sheetName val="F&amp;B (Statistics)"/>
      <sheetName val="PHONE"/>
      <sheetName val="OTHER DEPT"/>
      <sheetName val="SUNDRY"/>
      <sheetName val="A&amp;G"/>
      <sheetName val="MARKETING"/>
      <sheetName val="ENERGY &amp; WATER"/>
      <sheetName val="SECURITY"/>
      <sheetName val="R &amp; M"/>
      <sheetName val="PRB"/>
      <sheetName val="SALARIES"/>
      <sheetName val="2005"/>
      <sheetName val="Menu"/>
      <sheetName val="Index"/>
      <sheetName val="AddlInput"/>
      <sheetName val="Hyperion Data"/>
      <sheetName val="Fee Calc Local"/>
      <sheetName val="POM"/>
      <sheetName val="Adjustments"/>
      <sheetName val="Rent Letter"/>
      <sheetName val="Proforma"/>
      <sheetName val="Standaside"/>
      <sheetName val="Metrics"/>
      <sheetName val="Format 90"/>
      <sheetName val="Balanced Scorecard"/>
      <sheetName val="Room Sales Overview"/>
      <sheetName val="Seasonal Pricing"/>
      <sheetName val="Seasonal Pricing HPI"/>
      <sheetName val="Cost Mgt Overview 1"/>
      <sheetName val="Cost Mgt Overview 2"/>
      <sheetName val="HR Issues"/>
      <sheetName val="Capex Plan"/>
      <sheetName val="GrossUpHotels"/>
      <sheetName val="Equity"/>
      <sheetName val="6-7"/>
      <sheetName val="8-10"/>
      <sheetName val="PPE"/>
      <sheetName val="12-15"/>
      <sheetName val="16-18.3"/>
      <sheetName val="18.4-21"/>
      <sheetName val="21.1-24"/>
      <sheetName val="24"/>
      <sheetName val="24-26"/>
      <sheetName val="27-28"/>
      <sheetName val="P&amp;L Sch"/>
      <sheetName val="BS Sch"/>
      <sheetName val="TB 2010"/>
      <sheetName val="ClientTB"/>
      <sheetName val="S-Lease committment Revised"/>
      <sheetName val=" old"/>
      <sheetName val="S-Lease com(Straight Line) Old"/>
      <sheetName val="Lease com Old"/>
      <sheetName val="WAS"/>
      <sheetName val="journal"/>
      <sheetName val="TB 18.07-31.12.11"/>
      <sheetName val="TB FOR AUDIT"/>
      <sheetName val="XXXXXX"/>
      <sheetName val="EQTY"/>
      <sheetName val="2-4.1"/>
      <sheetName val="5-6"/>
      <sheetName val="FA"/>
      <sheetName val="8-13"/>
      <sheetName val="14-14.4 (2)"/>
      <sheetName val="N-19-22.1"/>
      <sheetName val="N-22.2-22.4"/>
      <sheetName val="18"/>
      <sheetName val="19"/>
      <sheetName val="PL SCH"/>
      <sheetName val="BS SEH"/>
      <sheetName val="TB 2010."/>
      <sheetName val=" PPE Dep  (2)"/>
      <sheetName val=" PPE Dep "/>
      <sheetName val="dep during year"/>
      <sheetName val="Dep  Building"/>
      <sheetName val="Intagible Assets"/>
      <sheetName val="CWIP"/>
      <sheetName val="Loan repayment"/>
      <sheetName val="JV2003"/>
      <sheetName val="PL Shc2"/>
      <sheetName val="Dep Shed 2003"/>
      <sheetName val="Lease Commitments"/>
      <sheetName val="00000"/>
      <sheetName val="Tax New"/>
      <sheetName val="Deffered Tax"/>
      <sheetName val="Issue Summery"/>
      <sheetName val="ATR- Sch"/>
      <sheetName val="Consol"/>
      <sheetName val="14"/>
      <sheetName val="17"/>
      <sheetName val="20"/>
      <sheetName val="22"/>
      <sheetName val="25"/>
      <sheetName val="26"/>
      <sheetName val="27"/>
      <sheetName val="28"/>
      <sheetName val="P19"/>
      <sheetName val="29"/>
      <sheetName val="30"/>
      <sheetName val="31"/>
      <sheetName val="31 (2)"/>
      <sheetName val="32"/>
      <sheetName val="33"/>
      <sheetName val="34"/>
      <sheetName val="BS Sche"/>
      <sheetName val="PPE- HB"/>
      <sheetName val="P&amp;L Sche"/>
      <sheetName val="TB 2011"/>
      <sheetName val="loan BML"/>
      <sheetName val="Age"/>
      <sheetName val="Leasse"/>
      <sheetName val="lease payments"/>
      <sheetName val="FA summary"/>
      <sheetName val="4-7 (2)"/>
      <sheetName val="old-TB"/>
      <sheetName val="varience"/>
      <sheetName val="StockRotable"/>
      <sheetName val="CF NEW"/>
      <sheetName val="No-01"/>
      <sheetName val="No-02"/>
      <sheetName val="No-03"/>
      <sheetName val="No-04 (2)"/>
      <sheetName val="No-04"/>
      <sheetName val="No-05"/>
      <sheetName val="No-06"/>
      <sheetName val="No-07"/>
      <sheetName val="N0-08"/>
      <sheetName val="28.3-29"/>
      <sheetName val="N-26..."/>
      <sheetName val="N-26 (2)"/>
      <sheetName val="No-11"/>
      <sheetName val="No-12"/>
      <sheetName val="No-13"/>
      <sheetName val="BS sh"/>
      <sheetName val="INTER"/>
      <sheetName val="loans 2010"/>
      <sheetName val="PL sh"/>
      <sheetName val="Dep 2010"/>
      <sheetName val="Dep addition"/>
      <sheetName val="No-10"/>
      <sheetName val="dispo"/>
      <sheetName val="Credit dep TB"/>
      <sheetName val="personal ex"/>
      <sheetName val="TB 2009 (2)"/>
      <sheetName val="JEs 2007"/>
      <sheetName val="Client TB"/>
      <sheetName val="Other Expenses"/>
      <sheetName val="JE"/>
      <sheetName val="INT ADJU-2007"/>
      <sheetName val="OD"/>
      <sheetName val="Related party Movements"/>
      <sheetName val="audit JE"/>
      <sheetName val="Scedule for FA 2006"/>
      <sheetName val="JE-2004"/>
      <sheetName val="personal expenses"/>
      <sheetName val="other Sch.-2005"/>
      <sheetName val="TB 2009 (3)"/>
      <sheetName val="Shedule PPE 2001"/>
      <sheetName val="Supply 2001 Dep Shedule"/>
      <sheetName val="retaained profit"/>
      <sheetName val="6-9"/>
      <sheetName val="9-11"/>
      <sheetName val="13-14"/>
      <sheetName val="14 cont"/>
      <sheetName val="15-17"/>
      <sheetName val="17-20"/>
      <sheetName val="20-20.3"/>
      <sheetName val="20.4-20.8"/>
      <sheetName val="21-23"/>
      <sheetName val="23"/>
      <sheetName val="BS Schedules"/>
      <sheetName val="PL Schedules"/>
      <sheetName val="Inter Co."/>
      <sheetName val="UEL HO TB"/>
      <sheetName val="Recovery TB"/>
      <sheetName val="Debtors"/>
      <sheetName val="Creditors"/>
      <sheetName val="Things to be done"/>
      <sheetName val="FAR_VTCR_FY 11-12"/>
      <sheetName val="ADDITIONS_FY 11-12"/>
      <sheetName val="DELETIONS_FY 11-12"/>
      <sheetName val="MIS"/>
      <sheetName val="BalSheet"/>
      <sheetName val="F &amp; B city1"/>
      <sheetName val="F &amp; B City2"/>
      <sheetName val="F &amp; B City3"/>
      <sheetName val="COMPLIMENTARYreport"/>
      <sheetName val="Inventory"/>
      <sheetName val="Non Moving stock"/>
      <sheetName val="Gross Turnover"/>
      <sheetName val="Drs"/>
      <sheetName val="DrsAgeing"/>
      <sheetName val="LIQUOR INVENTORY"/>
      <sheetName val="CIE"/>
      <sheetName val="N01"/>
      <sheetName val="N2"/>
      <sheetName val="N3"/>
      <sheetName val="N4 "/>
      <sheetName val="N5"/>
      <sheetName val="N6"/>
      <sheetName val="N7"/>
      <sheetName val="N8"/>
      <sheetName val="N9"/>
      <sheetName val="N10"/>
      <sheetName val="N11"/>
      <sheetName val="PL Shedule"/>
      <sheetName val="BS Shedule"/>
      <sheetName val="KPMG TB 10"/>
      <sheetName val="Client New TB Final"/>
      <sheetName val="Note Pol"/>
      <sheetName val="Loan "/>
      <sheetName val="SCB"/>
      <sheetName val="Client TB2"/>
      <sheetName val="MGT FEE"/>
      <sheetName val="Lease rent"/>
      <sheetName val="12"/>
      <sheetName val="14-14.9"/>
      <sheetName val="14.10-15"/>
      <sheetName val="16-18"/>
      <sheetName val="19-22"/>
      <sheetName val="22-22.3"/>
      <sheetName val="22.4-22.8"/>
      <sheetName val="22.9-26"/>
      <sheetName val="26(1)"/>
      <sheetName val="26(2)"/>
      <sheetName val="27(1)"/>
      <sheetName val="27(2)"/>
      <sheetName val="27(3)"/>
      <sheetName val="27(4)"/>
      <sheetName val="Debtors detail HO"/>
      <sheetName val="Creditors detail HO"/>
      <sheetName val="Debtors Detail Recovery"/>
      <sheetName val="Debtors detail duty"/>
      <sheetName val="Deb.Cre.Amalgamate"/>
      <sheetName val="Curr. &amp; Cre.risk"/>
      <sheetName val="Currency analysis"/>
      <sheetName val="CONVERSION"/>
      <sheetName val="Credit control TB"/>
      <sheetName val="Duty TB"/>
      <sheetName val="Debtors HO"/>
      <sheetName val="Creditors HO"/>
      <sheetName val="Debtors Duty"/>
      <sheetName val="Compatibility Report"/>
      <sheetName val="(2) PL"/>
      <sheetName val="(3) BS"/>
      <sheetName val="(4) EQUITY"/>
      <sheetName val="(5) CF"/>
      <sheetName val="(17) 6-9"/>
      <sheetName val="(18) 7-11"/>
      <sheetName val="(19) PPE"/>
      <sheetName val="(20) 13-16"/>
      <sheetName val="(21) 17-18"/>
      <sheetName val="(22) 20-22"/>
      <sheetName val="(23) 22 "/>
      <sheetName val="(24) 22 I"/>
      <sheetName val="(25) 22-25"/>
      <sheetName val="(26) 26-31"/>
      <sheetName val="(27) 32"/>
      <sheetName val="(28) 32 I"/>
      <sheetName val="(29) 33-35"/>
      <sheetName val="CON-PL"/>
      <sheetName val="CON- BS"/>
      <sheetName val="AML PPE"/>
      <sheetName val="CIE - CPDK"/>
      <sheetName val="CIE - BYD"/>
      <sheetName val="CIE - CPBH"/>
      <sheetName val=" lease Comit CPBH"/>
      <sheetName val=" Lease Comit BYD "/>
      <sheetName val=" Lease Comit CPDK "/>
      <sheetName val="PPE COCO"/>
      <sheetName val="Biyadhoo PPE"/>
      <sheetName val="Boduhithi PPE"/>
      <sheetName val="Final for individual accounts"/>
      <sheetName val="BLDG"/>
      <sheetName val="Group"/>
      <sheetName val="Intangible"/>
      <sheetName val="PPE-EXCEPT BLDG"/>
      <sheetName val="Dep for Additons"/>
      <sheetName val="KE"/>
      <sheetName val="Ls_AgXLB_WorkbookFile"/>
      <sheetName val="PM"/>
      <sheetName val="FF"/>
      <sheetName val="AC"/>
      <sheetName val="GS"/>
      <sheetName val="RA"/>
      <sheetName val="FE"/>
      <sheetName val="CE"/>
      <sheetName val="CS"/>
      <sheetName val="COM E"/>
      <sheetName val="OOE"/>
      <sheetName val="OEE"/>
      <sheetName val="SB"/>
      <sheetName val="SD"/>
      <sheetName val="MV"/>
      <sheetName val="CC INV"/>
      <sheetName val="CC"/>
      <sheetName val="Linen Inv"/>
      <sheetName val="LINEN fin"/>
      <sheetName val="WS"/>
      <sheetName val="OSE"/>
      <sheetName val="OA fin"/>
      <sheetName val="SM"/>
      <sheetName val="BPT COMP"/>
      <sheetName val="CA - Annual"/>
      <sheetName val="Materiality"/>
      <sheetName val="(2 )PL"/>
      <sheetName val="PLSCH"/>
      <sheetName val="  (14) 6-9"/>
      <sheetName val="(15) 9.1-10.1"/>
      <sheetName val="(16) 10.2-11"/>
      <sheetName val="(17) PPE"/>
      <sheetName val="(18) 13-18"/>
      <sheetName val="(19) 19-23"/>
      <sheetName val="(20) 24"/>
      <sheetName val="(22) 24-27"/>
      <sheetName val="(23) RP"/>
      <sheetName val="(21) 24"/>
      <sheetName val="BSSCH"/>
      <sheetName val="Issue Log"/>
      <sheetName val=" Lease Commitment "/>
      <sheetName val="Ratios"/>
      <sheetName val="Monthly Revenue"/>
      <sheetName val="Remaining Lease perd"/>
      <sheetName val="Dep-Addition"/>
      <sheetName val="Lease"/>
      <sheetName val="System TB-08"/>
      <sheetName val="Sheet 2"/>
      <sheetName val="Sheet 3"/>
      <sheetName val="Sheet 4"/>
      <sheetName val="Sheet 5"/>
      <sheetName val="Sheet 6"/>
      <sheetName val="Sheet 7"/>
      <sheetName val="Sheet 8"/>
      <sheetName val="Sheet 9"/>
      <sheetName val="Sheet 10"/>
      <sheetName val="Sheet 11"/>
      <sheetName val="Sheet 12"/>
      <sheetName val="Sheet 13"/>
      <sheetName val="Sheet 14"/>
      <sheetName val="Issue log Sample"/>
      <sheetName val="Depreciation 08-09"/>
      <sheetName val="Additons"/>
      <sheetName val="Add Buildings"/>
      <sheetName val="FA-FINAL"/>
      <sheetName val="Buildings"/>
      <sheetName val="COMPUTER &amp; ACCESSORIES"/>
      <sheetName val="FURNITURE &amp; FIXTURE"/>
      <sheetName val="ELECTRICAL EQUIPMENT"/>
      <sheetName val="PLANT &amp; MACHINERY"/>
      <sheetName val="SPEED BATS"/>
      <sheetName val="ADD DEPN"/>
      <sheetName val="CWIP RENO PROJECT"/>
      <sheetName val="P&amp;L Analysis"/>
      <sheetName val="FAR Upload"/>
      <sheetName val="FAR Extract"/>
      <sheetName val="Guest Laundry"/>
      <sheetName val="SUS Upload"/>
      <sheetName val="SUS Extract"/>
      <sheetName val="MC Int"/>
      <sheetName val="Opera Int"/>
      <sheetName val="WH Tax"/>
      <sheetName val="Output Tax"/>
      <sheetName val="Input Tax"/>
      <sheetName val="Register Setup"/>
      <sheetName val="Ledger Setup"/>
      <sheetName val="Depn Table"/>
      <sheetName val="Spread Ratios"/>
      <sheetName val="AST Jrnl"/>
      <sheetName val="BGT Jrnl"/>
      <sheetName val="OBAL Jrnl"/>
      <sheetName val="GNRL Jrnl"/>
      <sheetName val="CN Upload"/>
      <sheetName val="JPS Upload"/>
      <sheetName val="JTS Upload"/>
      <sheetName val="AS Upload"/>
      <sheetName val="AS Extract"/>
      <sheetName val="BDS Upload"/>
      <sheetName val="BDS Extract"/>
      <sheetName val="BDES Upload"/>
      <sheetName val="BDES Extract"/>
      <sheetName val="NC Upload"/>
      <sheetName val="NC Extract"/>
      <sheetName val="COA Template Design"/>
      <sheetName val="NC Template Design"/>
      <sheetName val="COA Upload"/>
      <sheetName val="COA Extract"/>
      <sheetName val="Periodic Exch Rates"/>
      <sheetName val="CUS Upload"/>
      <sheetName val="Daily Exch Rates"/>
      <sheetName val="Journal Upload"/>
      <sheetName val="Journal Extract"/>
      <sheetName val="Tnx Listing"/>
      <sheetName val="Lookup"/>
      <sheetName val="P&amp;L Detailed"/>
      <sheetName val="P&amp;L Sumry"/>
      <sheetName val="Financial KPI's"/>
      <sheetName val="Account Inquiry"/>
      <sheetName val="Aging"/>
      <sheetName val="NS Upload"/>
      <sheetName val="Doc Format"/>
      <sheetName val="TRS Upload"/>
      <sheetName val="NSS Upload"/>
      <sheetName val="BusinessRules"/>
      <sheetName val="ND Upload"/>
      <sheetName val="BUC Upload"/>
      <sheetName val="BUS Upload"/>
      <sheetName val="BUN Upload"/>
      <sheetName val="DAG Upload"/>
      <sheetName val="OPR GRP"/>
      <sheetName val="OPR ID"/>
      <sheetName val="Ls_XLB_WorkbookFile"/>
      <sheetName val="Program"/>
      <sheetName val="2-5"/>
      <sheetName val="TAX"/>
      <sheetName val="06-12"/>
      <sheetName val="13-16"/>
      <sheetName val="Notes-20-i"/>
      <sheetName val="Note-20-ii"/>
      <sheetName val="Note20-iii"/>
      <sheetName val="22-24"/>
      <sheetName val="PL SCHE"/>
      <sheetName val="TB Kpmg"/>
      <sheetName val="client TB 2011"/>
      <sheetName val="client tb 2009"/>
      <sheetName val="Dep"/>
      <sheetName val="Salary"/>
      <sheetName val="GP Analysis"/>
      <sheetName val="18-21"/>
      <sheetName val="note1"/>
      <sheetName val="note2"/>
      <sheetName val="note4"/>
      <sheetName val="note5"/>
      <sheetName val="note6"/>
      <sheetName val="note7"/>
      <sheetName val="note 8"/>
      <sheetName val="Note 9"/>
      <sheetName val="pl schedule"/>
      <sheetName val="Bs cchedule"/>
      <sheetName val="Division"/>
      <sheetName val="Provision"/>
      <sheetName val="AMCC"/>
      <sheetName val="Dhivehi Ban"/>
      <sheetName val="Foster"/>
      <sheetName val="F &amp; F"/>
      <sheetName val="Office Equip."/>
      <sheetName val="Trial Balance (2)"/>
      <sheetName val="Room Statistic"/>
      <sheetName val="FORE00"/>
      <sheetName val="Budget2000"/>
      <sheetName val="FORE99"/>
      <sheetName val="ICP-Summary"/>
      <sheetName val="ICP-Accounting"/>
      <sheetName val="ICP-Procurement"/>
      <sheetName val="PMTH"/>
      <sheetName val="Sherene"/>
      <sheetName val="Adj Unearn"/>
      <sheetName val="1228-25"/>
      <sheetName val="Information"/>
      <sheetName val="Valuation"/>
      <sheetName val="Financial Lease"/>
      <sheetName val="Accounting Treatment"/>
      <sheetName val="Fixed Asset"/>
      <sheetName val="AR Suraj 2010"/>
      <sheetName val="AR Suraj 2008"/>
      <sheetName val="JDE"/>
      <sheetName val="Reclass Defer to Unearn"/>
      <sheetName val="Defer 2008"/>
      <sheetName val="Audit Adj"/>
      <sheetName val="Table Lease 7Yrs No Initial"/>
      <sheetName val="ตารางการเช่า"/>
      <sheetName val="ตารางการซื้อ"/>
      <sheetName val="ROA"/>
      <sheetName val="Model-Suraj"/>
      <sheetName val="2007"/>
      <sheetName val="2006"/>
      <sheetName val="Sep10"/>
      <sheetName val="Dec10"/>
      <sheetName val="2004"/>
      <sheetName val="S_Fds"/>
      <sheetName val="SURVEY"/>
      <sheetName val="GENERAL QUESTIONS"/>
      <sheetName val="List"/>
      <sheetName val="Info"/>
      <sheetName val="Mthly"/>
      <sheetName val="SRC_CPY"/>
      <sheetName val="SRC_BU"/>
      <sheetName val="Forex"/>
      <sheetName val="BU_List"/>
      <sheetName val="Capex06-170"/>
      <sheetName val="Capex06-172"/>
      <sheetName val="Capex07-170"/>
      <sheetName val="Capex07-172"/>
      <sheetName val="Capex Pres"/>
      <sheetName val="Results Pres 1"/>
      <sheetName val="Results Pres 2"/>
      <sheetName val="MSVL_Comb"/>
      <sheetName val="MSEA_Comb"/>
      <sheetName val="MSME_Comb"/>
      <sheetName val="MSID_Comb"/>
      <sheetName val="MSES_Comb"/>
      <sheetName val="MSIL_Comb"/>
      <sheetName val="FS170Comb"/>
      <sheetName val="FS171Comb"/>
      <sheetName val="FS172Comb"/>
      <sheetName val="FS173Comb"/>
      <sheetName val="MSVL_Conso"/>
      <sheetName val="MSEA_Conso"/>
      <sheetName val="MSID_Conso"/>
      <sheetName val="MSME_Conso"/>
      <sheetName val="MSES_Conso"/>
      <sheetName val="MSIL_Conso"/>
      <sheetName val="FS170Conso"/>
      <sheetName val="FS171Conso"/>
      <sheetName val="FS172Conso"/>
      <sheetName val="FS173Conso"/>
      <sheetName val="Monthly"/>
      <sheetName val="BU170"/>
      <sheetName val="BU171"/>
      <sheetName val="BU172"/>
      <sheetName val="BU173"/>
      <sheetName val="SRC170"/>
      <sheetName val="SRC171"/>
      <sheetName val="SRC172"/>
      <sheetName val="SRC173"/>
      <sheetName val="170800100"/>
      <sheetName val="170800200"/>
      <sheetName val="170800300"/>
      <sheetName val="170800400"/>
      <sheetName val="170810100"/>
      <sheetName val="170810200"/>
      <sheetName val="170811000"/>
      <sheetName val="170811100"/>
      <sheetName val="170811200"/>
      <sheetName val="170820100"/>
      <sheetName val="170870100"/>
      <sheetName val="170870200"/>
      <sheetName val="170870300"/>
      <sheetName val="170870400"/>
      <sheetName val="170870500"/>
      <sheetName val="170870600"/>
      <sheetName val="170870800"/>
      <sheetName val="170870900"/>
      <sheetName val="170871000"/>
      <sheetName val="170871200"/>
      <sheetName val="170871300"/>
      <sheetName val="170871400"/>
      <sheetName val="170871500"/>
      <sheetName val="170871600"/>
      <sheetName val="170871700"/>
      <sheetName val="170871800"/>
      <sheetName val="170871900"/>
      <sheetName val="170872000"/>
      <sheetName val="170990100"/>
      <sheetName val="17087221000"/>
      <sheetName val="17087231000"/>
      <sheetName val="17087241000"/>
      <sheetName val="171700100"/>
      <sheetName val="171900100"/>
      <sheetName val="17180022000"/>
      <sheetName val="17180023000"/>
      <sheetName val="17180032000"/>
      <sheetName val="17180033000"/>
      <sheetName val="17181021000"/>
      <sheetName val="17181023000"/>
      <sheetName val="17181101000"/>
      <sheetName val="17181102000"/>
      <sheetName val="17181103000"/>
      <sheetName val="17181120100"/>
      <sheetName val="17181123000"/>
      <sheetName val="17187011000"/>
      <sheetName val="17187012000"/>
      <sheetName val="17187013000"/>
      <sheetName val="17187021000"/>
      <sheetName val="17187022000"/>
      <sheetName val="17187023000"/>
      <sheetName val="17187031000"/>
      <sheetName val="17187033000"/>
      <sheetName val="17187052000"/>
      <sheetName val="17187062000"/>
      <sheetName val="17187063000"/>
      <sheetName val="17187073000"/>
      <sheetName val="17187083000"/>
      <sheetName val="17187092000"/>
      <sheetName val="17187093000"/>
      <sheetName val="17187102000"/>
      <sheetName val="17187112000"/>
      <sheetName val="17187122000"/>
      <sheetName val="17187132000"/>
      <sheetName val="17187142000"/>
      <sheetName val="17187152000"/>
      <sheetName val="17280021000"/>
      <sheetName val="17280031000"/>
      <sheetName val="17281021000"/>
      <sheetName val="17281101000"/>
      <sheetName val="17281121000"/>
      <sheetName val="17282011000"/>
      <sheetName val="17287011000"/>
      <sheetName val="17287021000"/>
      <sheetName val="17287031000"/>
      <sheetName val="17287041000"/>
      <sheetName val="17287061000"/>
      <sheetName val="17287071000"/>
      <sheetName val="17287101000"/>
      <sheetName val="17287111000"/>
      <sheetName val="17287121000"/>
      <sheetName val="17287131000"/>
      <sheetName val="17287141000"/>
      <sheetName val="17380021000"/>
      <sheetName val="17380031000"/>
      <sheetName val="17381021000"/>
      <sheetName val="17381101000"/>
      <sheetName val="17381121000"/>
      <sheetName val="17387011000"/>
      <sheetName val="17387021000"/>
      <sheetName val="17387031000"/>
      <sheetName val="17387041000"/>
      <sheetName val="17387051000"/>
      <sheetName val="DRR"/>
      <sheetName val="DRR (3)"/>
      <sheetName val="YTD"/>
      <sheetName val="MTD"/>
      <sheetName val="Daily"/>
      <sheetName val="Tables"/>
      <sheetName val="Service Count"/>
      <sheetName val="Nationality Sum"/>
      <sheetName val="FOOD STATS"/>
      <sheetName val="Report"/>
      <sheetName val="Instructions"/>
      <sheetName val="User"/>
      <sheetName val="Settings"/>
      <sheetName val="Orientation"/>
      <sheetName val="Delivery"/>
      <sheetName val="RptClose"/>
      <sheetName val="Hidden"/>
      <sheetName val="Sum_THB"/>
      <sheetName val="Yearly"/>
      <sheetName val="Corp-Payroll"/>
      <sheetName val="Corp-Other"/>
      <sheetName val="Reg-Payroll"/>
      <sheetName val="Var_Expl"/>
      <sheetName val="MSIL"/>
      <sheetName val="MSTL"/>
      <sheetName val="MSVL"/>
      <sheetName val="MSTL_MSVL"/>
      <sheetName val="ASDL_MSME"/>
      <sheetName val="MSEW_MSEE"/>
      <sheetName val="MSAN_MSAS"/>
      <sheetName val="MSES"/>
      <sheetName val="MSEA"/>
      <sheetName val="MSME"/>
      <sheetName val="ASDL"/>
      <sheetName val="MSID"/>
      <sheetName val="MSEW"/>
      <sheetName val="MSEE"/>
      <sheetName val="MSAN"/>
      <sheetName val="MSAS"/>
      <sheetName val="MSRE"/>
      <sheetName val="CPY31_PL_FullYrs"/>
      <sheetName val="PL_Tstyle_CPY31"/>
      <sheetName val="PL_Mthly"/>
      <sheetName val="PL_Qtrly"/>
      <sheetName val="BS_Mthly"/>
      <sheetName val="CF_Mthly"/>
      <sheetName val="PL_Forecast_31"/>
      <sheetName val="Fcst_Lst Mth"/>
      <sheetName val="Instruction"/>
      <sheetName val="Bud-Summary"/>
      <sheetName val="P&amp;L-Current"/>
      <sheetName val="P&amp;L-YTD"/>
      <sheetName val="Q-Fcast"/>
      <sheetName val="P&amp;L -Fcast"/>
      <sheetName val="Balance-Sheet"/>
      <sheetName val="Capex-Maintenance"/>
      <sheetName val="Fcast07_SRC"/>
      <sheetName val="Act07_SRC"/>
      <sheetName val="P&amp;L -New_07"/>
      <sheetName val="P&amp;L -New_Fcast07"/>
      <sheetName val="P&amp;L-New_Bud07"/>
      <sheetName val="Bud07"/>
      <sheetName val="P&amp;L-New_06"/>
      <sheetName val="Act06"/>
      <sheetName val="Full_Yr_Comp"/>
      <sheetName val="RDS 02"/>
      <sheetName val="Daily Handover"/>
      <sheetName val="VIPS"/>
      <sheetName val="Comp Rooms"/>
      <sheetName val="House Use"/>
      <sheetName val="Actual Occupancy"/>
      <sheetName val="HSE"/>
      <sheetName val="JWM"/>
      <sheetName val="FD_LSL Inv."/>
      <sheetName val="LSL"/>
      <sheetName val="BV &amp; CG Outlet"/>
      <sheetName val="Outlet_Invent"/>
      <sheetName val="058FDS"/>
      <sheetName val="058BEV"/>
      <sheetName val="058GEN"/>
      <sheetName val="058Wine"/>
      <sheetName val="Check Cost"/>
      <sheetName val="Item Cost_Dec"/>
      <sheetName val="BV Outlet"/>
      <sheetName val="Cigarets"/>
      <sheetName val="Minibar"/>
      <sheetName val="Inventoty_hotel Product"/>
      <sheetName val="APK"/>
      <sheetName val="APK Books"/>
      <sheetName val="APK Boots"/>
      <sheetName val="CV.INTI"/>
      <sheetName val="Minibar 1"/>
      <sheetName val="WCL"/>
      <sheetName val="Consign"/>
      <sheetName val="Wine Con"/>
      <sheetName val="Eclipse bar"/>
      <sheetName val="Eclips"/>
      <sheetName val="Pool "/>
      <sheetName val="Pool Bar"/>
      <sheetName val="Minibar New"/>
      <sheetName val="Mini Bar"/>
      <sheetName val="Summary "/>
      <sheetName val="Inventory Outlet"/>
      <sheetName val="039_FDS"/>
      <sheetName val="039_BEV"/>
      <sheetName val="039_GEN"/>
      <sheetName val="Sum_Outlet"/>
      <sheetName val="056FDS"/>
      <sheetName val="056BEV"/>
      <sheetName val="056GEN"/>
      <sheetName val="Giftshop"/>
      <sheetName val="Check Minibar-SBCO"/>
      <sheetName val="Check Minibar-SRS"/>
      <sheetName val="Eclipse(1)"/>
      <sheetName val="Pool Bar(1)"/>
      <sheetName val="Minibar SRS"/>
      <sheetName val="Minibar SBCO"/>
      <sheetName val="Wine"/>
      <sheetName val="Red wine"/>
      <sheetName val="House wine"/>
      <sheetName val="Sticker"/>
      <sheetName val="Par"/>
      <sheetName val="F16"/>
      <sheetName val="F16(Revised)"/>
      <sheetName val="B16"/>
      <sheetName val="B16(Revised)"/>
      <sheetName val="052FDS"/>
      <sheetName val="052BEV"/>
      <sheetName val="052GEN"/>
      <sheetName val="Food TF"/>
      <sheetName val="RT par"/>
      <sheetName val="RT"/>
      <sheetName val="MB"/>
      <sheetName val="TV par"/>
      <sheetName val="TV "/>
      <sheetName val="BN par"/>
      <sheetName val="BH"/>
      <sheetName val="MK"/>
      <sheetName val="RS"/>
      <sheetName val="UNO par"/>
      <sheetName val="NU"/>
      <sheetName val="M1"/>
      <sheetName val="M2"/>
      <sheetName val="MM"/>
      <sheetName val="MS"/>
      <sheetName val="MD"/>
      <sheetName val="LT par"/>
      <sheetName val="LT"/>
      <sheetName val="EB par"/>
      <sheetName val="EB"/>
      <sheetName val="BO par"/>
      <sheetName val="BO"/>
      <sheetName val="+++"/>
      <sheetName val="STORES"/>
      <sheetName val="FDS19"/>
      <sheetName val="Fds"/>
      <sheetName val="BEV19"/>
      <sheetName val="Bev"/>
      <sheetName val="MS_BV"/>
      <sheetName val="GEN20"/>
      <sheetName val="Gen"/>
      <sheetName val="Outlet_Inventory_Jan'12"/>
      <sheetName val="Food trf"/>
      <sheetName val="Compare by item"/>
      <sheetName val="Item Cost"/>
      <sheetName val="Cig"/>
      <sheetName val="FD Transfer"/>
      <sheetName val="Item_Cost"/>
      <sheetName val="MnB"/>
      <sheetName val="Outlet_Inventoyr_Mar'12"/>
      <sheetName val="054FDS"/>
      <sheetName val="054BEV"/>
      <sheetName val="054GEN"/>
      <sheetName val="Golf Ball"/>
      <sheetName val="Mini B"/>
      <sheetName val="Main B"/>
      <sheetName val="SS"/>
      <sheetName val="Sala Siam"/>
      <sheetName val="Loy Nam"/>
      <sheetName val="ST"/>
      <sheetName val="Saithong"/>
      <sheetName val="Lagoon"/>
      <sheetName val="Wine Cella"/>
      <sheetName val="Sala Siam Wine"/>
      <sheetName val="Hotel direct item"/>
      <sheetName val="Others"/>
      <sheetName val="Cigar "/>
      <sheetName val="Check  by Outlet"/>
      <sheetName val="Outlet_Inventory_Mar'12"/>
      <sheetName val="Check by Outlet"/>
      <sheetName val="Gift Shop"/>
      <sheetName val="Rec ."/>
      <sheetName val="Rec "/>
      <sheetName val="Uno"/>
      <sheetName val="Outlet_Inventory_Mar'12 "/>
      <sheetName val="055FDS"/>
      <sheetName val="055BEV"/>
      <sheetName val="055GEN"/>
      <sheetName val="Mainbar"/>
      <sheetName val="E-Bar (2)"/>
      <sheetName val="Outlet Inventory Report_Jul"/>
      <sheetName val="049FDS"/>
      <sheetName val="049BEV"/>
      <sheetName val="049GEN"/>
      <sheetName val="DICEY"/>
      <sheetName val="BENI"/>
      <sheetName val="BQ"/>
      <sheetName val="ELEPHANT"/>
      <sheetName val="MANAO"/>
      <sheetName val="Garden"/>
      <sheetName val="MiniBar Guest room "/>
      <sheetName val="Fitness"/>
      <sheetName val="wine old"/>
      <sheetName val="Compatibility Report (1)"/>
      <sheetName val="Item"/>
      <sheetName val="BneWorkBookProperties"/>
      <sheetName val="BneLog"/>
      <sheetName val="Outlet_Invent_Apr'12"/>
      <sheetName val="058Cost"/>
      <sheetName val="058Item"/>
      <sheetName val="Sheet13"/>
      <sheetName val="Sheet14"/>
      <sheetName val="Outlet_Invent_Mar'12"/>
      <sheetName val="Minibar."/>
      <sheetName val="Outlet_Inventory_May'12"/>
      <sheetName val="Rec."/>
      <sheetName val="Gift Shop "/>
      <sheetName val="JE2"/>
      <sheetName val="Group Urban"/>
      <sheetName val="Bev Store"/>
      <sheetName val="Kitchen"/>
      <sheetName val="Canteen"/>
      <sheetName val="FB"/>
      <sheetName val="Infinity"/>
      <sheetName val="Other"/>
      <sheetName val="HK"/>
      <sheetName val="Bar LSL"/>
      <sheetName val="Tree House"/>
      <sheetName val="Outlet_Inventory_Jun'12"/>
      <sheetName val="Outlet_Inventory_Jul'12"/>
      <sheetName val="Food trf "/>
      <sheetName val="Outlet_Inventory_Aug'12"/>
      <sheetName val="BV Transfer_Sep'12"/>
      <sheetName val="Food trf to Sep'12"/>
      <sheetName val="Outlet_Inventory_Jun'12 "/>
      <sheetName val="Outlet_Inventory_Sep'12 "/>
      <sheetName val="052_F&amp;B Chart  "/>
      <sheetName val="Happy Hour_Sum"/>
      <sheetName val="Summary F&amp;B Cost "/>
      <sheetName val="GL "/>
      <sheetName val="JE and allocation cost (FD)"/>
      <sheetName val="JE and allocation cost (BV) "/>
      <sheetName val="Credit Food cost "/>
      <sheetName val="Credit Beverage Cost"/>
      <sheetName val="OC &amp; ENT"/>
      <sheetName val="Food Cost (Auto Oracle)"/>
      <sheetName val="Beverage Cost (Auto Oracle)"/>
      <sheetName val="FB-MTD(new)"/>
      <sheetName val="FB-Today(1)"/>
      <sheetName val="FB-Today(2)"/>
      <sheetName val="FB-Today(3)"/>
      <sheetName val="FB-Today(4)"/>
      <sheetName val="FB-Today(5)"/>
      <sheetName val="FB-Today(6)"/>
      <sheetName val="FB-Today(7)"/>
      <sheetName val="FB-Today(8)"/>
      <sheetName val="FB-Today(9)"/>
      <sheetName val="FB-Today(10)"/>
      <sheetName val="FB-Today(11)"/>
      <sheetName val="FB-Today(12)"/>
      <sheetName val="FB-Today(13)"/>
      <sheetName val="FB-Today(14)"/>
      <sheetName val="FB-Today(15)"/>
      <sheetName val="FB-Today(16)"/>
      <sheetName val="FB-Today(17)"/>
      <sheetName val="FB-Today(18)"/>
      <sheetName val="FB-Today(19)"/>
      <sheetName val="FB-Today(20)"/>
      <sheetName val="FB-Today(21)"/>
      <sheetName val="FB-Today(22)"/>
      <sheetName val="FB-Today(23)"/>
      <sheetName val="FB-Today(24)"/>
      <sheetName val="FB-Today(25)"/>
      <sheetName val="FB-Today(26)"/>
      <sheetName val="FB-Today(27)"/>
      <sheetName val="FB-Today(28)"/>
      <sheetName val="FB-Today(29)"/>
      <sheetName val="FB-Today(30)"/>
      <sheetName val="FB-Today(31)"/>
      <sheetName val="BS "/>
      <sheetName val="6-8"/>
      <sheetName val="PPE-G"/>
      <sheetName val="PPE-C"/>
      <sheetName val="13"/>
      <sheetName val="14-16"/>
      <sheetName val="17-19"/>
      <sheetName val="20-24"/>
      <sheetName val="25-26"/>
      <sheetName val="26.a"/>
      <sheetName val="26.b"/>
      <sheetName val="27-29"/>
      <sheetName val="30-31"/>
      <sheetName val="32-33"/>
      <sheetName val="33a"/>
      <sheetName val="33b"/>
      <sheetName val="33c"/>
      <sheetName val="34-37"/>
      <sheetName val="38a"/>
      <sheetName val="41"/>
      <sheetName val="38b"/>
      <sheetName val="42"/>
      <sheetName val="con-sche"/>
      <sheetName val="BS-Sch"/>
      <sheetName val="FINAL TB"/>
      <sheetName val="Amalgamated TB 2011"/>
      <sheetName val="Inter Co"/>
      <sheetName val="Con-PPE"/>
      <sheetName val="Con Adj"/>
      <sheetName val="Amalgamated TB 2010"/>
      <sheetName val="inter company"/>
      <sheetName val="HO"/>
      <sheetName val="TB Irufushi (2)"/>
      <sheetName val="23 (2)"/>
      <sheetName val="STT JV"/>
      <sheetName val="IRU JV"/>
      <sheetName val="TC"/>
      <sheetName val="TO Deposits"/>
      <sheetName val="C0nsol Entry"/>
      <sheetName val="tb irufushi"/>
      <sheetName val="PPE Con- sche"/>
      <sheetName val="Con Wkings- PL"/>
      <sheetName val="Con Wkings- PL (2)"/>
      <sheetName val="Con Wkings- BS"/>
      <sheetName val="Con-Working"/>
      <sheetName val="PPE-E"/>
      <sheetName val="JE-G"/>
      <sheetName val="Related Party - Reconcilation"/>
      <sheetName val="24-25"/>
      <sheetName val="31-32"/>
      <sheetName val="Loan Sch"/>
      <sheetName val="PPE ADDITION"/>
      <sheetName val="ACCOUNTS"/>
      <sheetName val="PPE "/>
      <sheetName val="16.1"/>
      <sheetName val="21"/>
      <sheetName val="22.1"/>
      <sheetName val="21 (2)"/>
      <sheetName val="21 (4)"/>
      <sheetName val="P&amp;LShe"/>
      <sheetName val="BSSH"/>
      <sheetName val="DT"/>
      <sheetName val="Combined TB"/>
      <sheetName val="2012 Manafaaru"/>
      <sheetName val="Manafaru TB 11"/>
      <sheetName val="HOTB10"/>
      <sheetName val="Rev.Brekup"/>
      <sheetName val="21 (3)"/>
      <sheetName val="Rec by Nir"/>
      <sheetName val="PLSH Manafaru"/>
      <sheetName val="PL SCH Tropical"/>
      <sheetName val="Management Fee"/>
      <sheetName val="TB - 2008"/>
      <sheetName val="2 PL"/>
      <sheetName val="3 BS"/>
      <sheetName val="4 EQUITY"/>
      <sheetName val=" 5 CF"/>
      <sheetName val="  (16) 6-9"/>
      <sheetName val="(17) 9.1-10"/>
      <sheetName val="(18) PPE"/>
      <sheetName val="(19) 12-18"/>
      <sheetName val="(20) 19-24"/>
      <sheetName val="N-6"/>
      <sheetName val="N-7"/>
      <sheetName val="N-8"/>
      <sheetName val="Audit Report"/>
      <sheetName val=" BS"/>
      <sheetName val="SOEquity"/>
      <sheetName val="cflow"/>
      <sheetName val="notes1"/>
      <sheetName val="notes2"/>
      <sheetName val="notes3"/>
      <sheetName val="notes4"/>
      <sheetName val="notes5"/>
      <sheetName val="notes6"/>
      <sheetName val="notes7"/>
      <sheetName val="notes8"/>
      <sheetName val="notes9"/>
      <sheetName val="notes10 "/>
      <sheetName val="notes11"/>
      <sheetName val="notes12"/>
      <sheetName val="notes13"/>
      <sheetName val="notes14"/>
      <sheetName val="notes15"/>
      <sheetName val="notes16"/>
      <sheetName val="notes17"/>
      <sheetName val="notes18"/>
      <sheetName val="notes19"/>
      <sheetName val="notes20"/>
      <sheetName val="notes21"/>
      <sheetName val="notes23"/>
      <sheetName val="Company structure"/>
      <sheetName val="Inter Co Fanchon-SAFE SA"/>
      <sheetName val="Fanchon P&amp;L - Ok"/>
      <sheetName val="Fanchon Bal Sheet - Ok"/>
      <sheetName val="SAFE SA P&amp;L - Ok"/>
      <sheetName val="SAFE SA Bal Sheet - Ok"/>
      <sheetName val="Fixed Assets 2004"/>
      <sheetName val="Investments in Subsidiaries Ok"/>
      <sheetName val="Investment Ok"/>
      <sheetName val="Investment in associate Ok"/>
      <sheetName val="Deposits Ok"/>
      <sheetName val="Cash and Bank Balances Ok"/>
      <sheetName val="Accounts Receivables Ok"/>
      <sheetName val="Accounts Payables Ok"/>
      <sheetName val="Related Party Transaction Group"/>
      <sheetName val="Financial Assets"/>
      <sheetName val="Financial Liabilities"/>
      <sheetName val="Loan Company Ok"/>
      <sheetName val="Interest Rec &amp; Finance Costs"/>
      <sheetName val="Operating Lease"/>
      <sheetName val="Taxation"/>
      <sheetName val="Disclosure Lon Term Loan"/>
      <sheetName val="SAFE Inv (Pty) 2006 - ok"/>
      <sheetName val="Fanchon Tdg 2006 - Ok"/>
      <sheetName val="Sunland Farms (Pty) Ltd 06 - Ok"/>
      <sheetName val="Reginor Farm 2006 - Ok"/>
      <sheetName val="Altivex 267 (Pty) Ltd 2006 - Ok"/>
      <sheetName val="SAFE SA 2006 - Ok"/>
      <sheetName val="Sunland Middle East 2006 - ok"/>
      <sheetName val="Hoedpack 2006 - Ok"/>
      <sheetName val="Bouvrie 2006 - Ok "/>
      <sheetName val="African Fruit Exporters 06 - Ok"/>
      <sheetName val="Trial Balance - Exotics Interna"/>
      <sheetName val="Draft P&amp;L - Exotics"/>
      <sheetName val="Draft BS - Exotics"/>
      <sheetName val="Exotics Int 06- Ok"/>
      <sheetName val="Long Terms Loans Ok"/>
      <sheetName val="Bal Sheet Oct 2006"/>
      <sheetName val="Profit and Loss Oct 2006"/>
      <sheetName val="SAFE - Group Cash Flow"/>
      <sheetName val="Cash Flow Wkgs - SAFE - Group"/>
      <sheetName val="Journal Entries"/>
      <sheetName val="BS adj 2006"/>
      <sheetName val="P &amp; Ladj 2006"/>
      <sheetName val="Cost of Control - 2006"/>
      <sheetName val="Prof and Loss - Reconciliatio"/>
      <sheetName val="Inter Company Balances -2006"/>
      <sheetName val="Inter Company Transactions - 06"/>
      <sheetName val="Lease and Asset under lease"/>
      <sheetName val="FAR 2006"/>
      <sheetName val="FAR - Fanchon Tdg 2006"/>
      <sheetName val="FAR - Sunland Farm"/>
      <sheetName val="Work Progress"/>
      <sheetName val="Final Work Progress"/>
      <sheetName val="Kurva-S Revisi "/>
      <sheetName val="Rekap Laporan"/>
      <sheetName val="Rekap Progress"/>
      <sheetName val="MPB-A"/>
      <sheetName val="MPB-B"/>
      <sheetName val="MPB-C"/>
      <sheetName val="Vibrating Screen "/>
      <sheetName val="Kantor Pabrik"/>
      <sheetName val="Workshop "/>
      <sheetName val="G. Kimia "/>
      <sheetName val="Bunch Ash Storage "/>
      <sheetName val="Loading Sheed "/>
      <sheetName val="Toilet Block"/>
      <sheetName val="T. Parkir "/>
      <sheetName val="T. Parkir M&amp;S "/>
      <sheetName val="Guard House"/>
      <sheetName val="Musholla "/>
      <sheetName val="Balai Karyawan "/>
      <sheetName val="Pos Grading "/>
      <sheetName val="R. Pompa Diesel "/>
      <sheetName val="Oil Despatch PH "/>
      <sheetName val="Pump House of WTP "/>
      <sheetName val="E. Pump House "/>
      <sheetName val="Rumah Panel WI "/>
      <sheetName val="Transfer Carriage A "/>
      <sheetName val="Transfer Carriage B "/>
      <sheetName val="L. Ramp "/>
      <sheetName val="Sterilizer"/>
      <sheetName val="Tippler A "/>
      <sheetName val="Tippler B"/>
      <sheetName val="Capstan &amp; Bollard "/>
      <sheetName val="Rel Track "/>
      <sheetName val="Cable Trench A "/>
      <sheetName val="Pondasi Panel A"/>
      <sheetName val="PAO, SCR &amp; MLR "/>
      <sheetName val="Treshing"/>
      <sheetName val="Pressing"/>
      <sheetName val="Kernel Recovery "/>
      <sheetName val="Depricarping "/>
      <sheetName val="Cable Trench B "/>
      <sheetName val="Pondasi Panel B"/>
      <sheetName val="Clarifikasi "/>
      <sheetName val="Power House "/>
      <sheetName val="Pondasi Boiler"/>
      <sheetName val="Boiler WTP"/>
      <sheetName val="Fat Pit "/>
      <sheetName val="Cable Trench"/>
      <sheetName val="Pondasi Panel C"/>
      <sheetName val="CPO Storage "/>
      <sheetName val="KSB "/>
      <sheetName val="Pondasi WTP "/>
      <sheetName val="Jembatan"/>
      <sheetName val="Lantai"/>
      <sheetName val="Retaining Wall "/>
      <sheetName val="Incenerator"/>
      <sheetName val="Drainase "/>
      <sheetName val="Jalan"/>
      <sheetName val="Parking Area"/>
      <sheetName val="Pagar Pabrik "/>
      <sheetName val="Pagar Kolam Limbah "/>
      <sheetName val="Saluran"/>
      <sheetName val="Bak Shell"/>
      <sheetName val="Bak Exces Fibre"/>
      <sheetName val="Tanam Rumput"/>
      <sheetName val="Marshal"/>
      <sheetName val="Permanent info"/>
      <sheetName val="Ws Jul-2004"/>
      <sheetName val="Belmera"/>
      <sheetName val="Buku Besar 1"/>
      <sheetName val="Cawang Tomang Cengkareng"/>
      <sheetName val="Jakarta Cikampek"/>
      <sheetName val="Citarum"/>
      <sheetName val="Depreciation  schedule"/>
      <sheetName val="Attachement"/>
      <sheetName val="F1771-II"/>
      <sheetName val="lampiran"/>
      <sheetName val="2001Marshal"/>
      <sheetName val="Jagorawi"/>
      <sheetName val="Jakarta Merak"/>
      <sheetName val="F1771-I"/>
      <sheetName val="Padalarang Cileunyi"/>
      <sheetName val="Palikanci"/>
      <sheetName val="Semarang"/>
      <sheetName val="Surabaya Gempol Mojokerto"/>
      <sheetName val="2001GeneralInfo"/>
      <sheetName val="Lead Schedule"/>
      <sheetName val="Lead Sch"/>
      <sheetName val="Consolidated BS"/>
      <sheetName val="Consolidated PL"/>
      <sheetName val="Adjusted Combined"/>
      <sheetName val="Combined 2001"/>
      <sheetName val="Kantor Pusat"/>
      <sheetName val="Audit Adjustment"/>
      <sheetName val="Client's Late Adjustment"/>
      <sheetName val="coa"/>
      <sheetName val="AWL2002 KIE"/>
      <sheetName val="MPP0102"/>
      <sheetName val="MPP0202"/>
      <sheetName val="MPP0302"/>
      <sheetName val="MPP0402"/>
      <sheetName val="MPP0502"/>
      <sheetName val="MPP0602"/>
      <sheetName val="MPP0702"/>
      <sheetName val="MPP0802"/>
      <sheetName val="MPP0902"/>
      <sheetName val="mpp1002"/>
      <sheetName val="MPP1102"/>
      <sheetName val="MPP1202"/>
      <sheetName val="lunch"/>
      <sheetName val="BBM-03"/>
      <sheetName val="BBM-03 (2)"/>
      <sheetName val="sulsel"/>
      <sheetName val="rekap_sulsel"/>
      <sheetName val="rkp_sulsel_baru"/>
      <sheetName val="ar_all"/>
      <sheetName val="dec03 (2)"/>
      <sheetName val="note"/>
      <sheetName val="sulsel (2)"/>
      <sheetName val="lama_sulsel"/>
      <sheetName val="sulsel (3)"/>
      <sheetName val="nonbti"/>
      <sheetName val="Pendanaan 04"/>
      <sheetName val="Disclouse_04"/>
      <sheetName val="Draft Pendanaan Baru"/>
      <sheetName val="Piutang Denda Normal PK"/>
      <sheetName val="SKA Bunga Keterlambatan Iuran"/>
      <sheetName val="AlokBagHas"/>
      <sheetName val="lamp.2"/>
      <sheetName val="Piutang NormalPk"/>
      <sheetName val="KA-Normal Pemb.Kerja"/>
      <sheetName val="SKA Selisih Peny Aktuaria"/>
      <sheetName val="Iuran Normal PK Diterima Dim "/>
      <sheetName val="Piutang Normal Psrt"/>
      <sheetName val="KA-Normal Peserta"/>
      <sheetName val="Iuran Normal Pst Diterima Dim "/>
      <sheetName val="Piutang I. Tambahan"/>
      <sheetName val="AJE"/>
      <sheetName val="SKA Pemberi Kerja"/>
      <sheetName val="Iuran Tambahan Diterima Dimuka"/>
      <sheetName val="KA PEMBERI KERJA"/>
      <sheetName val="Bayar Kembali-PK"/>
      <sheetName val="Bayar Kembali-Psrt"/>
      <sheetName val="SKA Percepatan Def Solv"/>
      <sheetName val="Nam_Acc "/>
      <sheetName val="Disc Audit"/>
      <sheetName val="Pemby.Manf. Pens. Dimuka"/>
      <sheetName val="BayarPensiunBulanan"/>
      <sheetName val="BayarPensiun20%"/>
      <sheetName val="BayarPensiunSekaligus"/>
      <sheetName val="Utip Manf Pensiun"/>
      <sheetName val="F"/>
      <sheetName val="dbgFIRNA"/>
      <sheetName val="DBG"/>
      <sheetName val="opini"/>
      <sheetName val="AJE (2)"/>
      <sheetName val="Neraca "/>
      <sheetName val="Neraca  (2)"/>
      <sheetName val="Laba Rugi "/>
      <sheetName val="CF (2)"/>
      <sheetName val="NOTE8"/>
      <sheetName val="Ringkasan"/>
      <sheetName val="Account (2)"/>
      <sheetName val="Buku Besar 2"/>
      <sheetName val="Rekap SPT Masa PPh 21"/>
      <sheetName val="RIgkasan Koreksi"/>
      <sheetName val="Koreksi Objek PPh 21"/>
      <sheetName val="Koreksi Objek PPh 23"/>
      <sheetName val="Koreksi Objek PPh 4 Ayat 2"/>
      <sheetName val="RIngkasan Koreksi Biaya"/>
      <sheetName val="Koreksi Biaya"/>
      <sheetName val="Sisa 1"/>
      <sheetName val="Sisa 2"/>
      <sheetName val="WBS &amp; WPL"/>
      <sheetName val="OPEX"/>
      <sheetName val="PAJE FIXED ASSET"/>
      <sheetName val="MATERIALITY - PL"/>
      <sheetName val="MATERIALITY - BS"/>
      <sheetName val="PREPAID ADJUSTMENT"/>
      <sheetName val="CASH"/>
      <sheetName val="AR"/>
      <sheetName val="AR -OTHER"/>
      <sheetName val="OTHER ASSET"/>
      <sheetName val="AP"/>
      <sheetName val="ACCRUED EXPENSE"/>
      <sheetName val="DEFFERED TAXES"/>
      <sheetName val="COGS"/>
      <sheetName val="NONOPEX"/>
      <sheetName val="PROGRESS"/>
      <sheetName val="AWP "/>
      <sheetName val="MATERIALITY "/>
      <sheetName val="Financial Ratios"/>
      <sheetName val="TEST FOR UNRECORDED AR"/>
      <sheetName val="STOT FIXED ASSET"/>
      <sheetName val="FA LISTING (PBC)"/>
      <sheetName val="REASONABLESS TEST"/>
      <sheetName val="SUBSTANTIF FIXED ASSET"/>
      <sheetName val="Asuransi kendaraan"/>
      <sheetName val="TEST FOR UNRECORDED AP"/>
      <sheetName val="PAYROLL DATA"/>
      <sheetName val="PAYROLL FLUCS"/>
      <sheetName val="SSP"/>
      <sheetName val="sample 1"/>
      <sheetName val="SUBSTANTIV SALES"/>
      <sheetName val="PENGHASILAN DEPOSIT"/>
      <sheetName val="LEASING"/>
      <sheetName val="ANLS"/>
      <sheetName val="ANALISA"/>
      <sheetName val="vouching"/>
      <sheetName val="REKALKULASI U. PEND. JASA GIRO"/>
      <sheetName val="manfaat"/>
      <sheetName val="perhitungan"/>
      <sheetName val="identitas (2)"/>
      <sheetName val="2001profit - loss"/>
      <sheetName val="2000biaya lain-lain"/>
      <sheetName val="2001neraca"/>
      <sheetName val="2001REC-FISCAL"/>
      <sheetName val="2001FA-DEPR"/>
      <sheetName val="2001depr-fisc"/>
      <sheetName val="2001PPh ps 22"/>
      <sheetName val="2001Exit fiscal"/>
      <sheetName val="2001PPh 25"/>
      <sheetName val="2001Art 23(prepaid)"/>
      <sheetName val="2001Pengurus"/>
      <sheetName val="2000dftlamp"/>
      <sheetName val="2002Art25 calc"/>
      <sheetName val="FI-1771$.P1"/>
      <sheetName val="FE-1771$.P1"/>
      <sheetName val="FI-1771$.P2"/>
      <sheetName val="FE-1771$.P2"/>
      <sheetName val="FI-1771-I$"/>
      <sheetName val="FE-1771-I$"/>
      <sheetName val="FI-1771-II$"/>
      <sheetName val="FE-1771-II$"/>
      <sheetName val="FI-1771-III$"/>
      <sheetName val="FE-1771-III$"/>
      <sheetName val="FI-1771-IV"/>
      <sheetName val="FE-1771-IV"/>
      <sheetName val="FI-1771-V"/>
      <sheetName val="FE-1771-V"/>
      <sheetName val="FI-1771-VI $"/>
      <sheetName val="FE-1771-VI$"/>
      <sheetName val="Budget_PTI_&amp;_PTIL"/>
      <sheetName val="jul03"/>
      <sheetName val="budget_des2003"/>
      <sheetName val="comp_mon_purc_val_by_mat_gr ALL"/>
      <sheetName val="comp_mon_purc_val_by_mat_grp"/>
      <sheetName val="comp_mon_purc_val_by_mat_grp(2)"/>
      <sheetName val="gcm"/>
      <sheetName val="rmpm"/>
      <sheetName val="budget"/>
      <sheetName val="Grouping"/>
      <sheetName val="Purchase_YTD_RM200405"/>
      <sheetName val="Purchase_YTD_RM2003"/>
      <sheetName val="Purchase_YTD_GCM200405"/>
      <sheetName val="Purchase_YTD_GCM2003"/>
      <sheetName val="Purchase_GCM200405"/>
      <sheetName val="Purchase_GCM200305"/>
      <sheetName val="Purchase_RM200305"/>
      <sheetName val="Purchase_RM200405"/>
      <sheetName val="May"/>
      <sheetName val="NERACA"/>
      <sheetName val="CASHFLOW "/>
      <sheetName val="DETAILBS"/>
      <sheetName val="DETAILGA"/>
      <sheetName val="PIUTANG-AGING"/>
      <sheetName val="INV-LAB"/>
      <sheetName val="BARANG JADI"/>
      <sheetName val="prepaid"/>
      <sheetName val="INV-PEMB-RESIN"/>
      <sheetName val="hutang bank"/>
      <sheetName val="AcruedTax"/>
      <sheetName val="ACCOUNT-PAYABLE"/>
      <sheetName val="accrued"/>
      <sheetName val="SPLIT9907"/>
      <sheetName val="SPLIT9906"/>
      <sheetName val="Resin in Tank"/>
      <sheetName val="FA 06"/>
      <sheetName val="ASSETS05"/>
      <sheetName val="FA 06 OKE"/>
      <sheetName val="asset 2005"/>
      <sheetName val="ngitung akum. toniji"/>
      <sheetName val="FA 06 (2)"/>
      <sheetName val="WBS2"/>
      <sheetName val="AA"/>
      <sheetName val="OPsample"/>
      <sheetName val="TPsample"/>
      <sheetName val="AA.1"/>
      <sheetName val="AA.2"/>
      <sheetName val="AA.3"/>
      <sheetName val="AA.3.2"/>
      <sheetName val="AP ACCRUED"/>
      <sheetName val="OTHER ACCOUNT CLAIM"/>
      <sheetName val="BB"/>
      <sheetName val="BB.1"/>
      <sheetName val="BB.1.1"/>
      <sheetName val="BB.1.2"/>
      <sheetName val="BB.2"/>
      <sheetName val="BB-2.1"/>
      <sheetName val="BB.2.1.1"/>
      <sheetName val="BB.2.2"/>
      <sheetName val="BB.2.3"/>
      <sheetName val="BB.3"/>
      <sheetName val="CC-2"/>
      <sheetName val="DD"/>
      <sheetName val="EE"/>
      <sheetName val="EE-1"/>
      <sheetName val="invt_jun03 _2_"/>
      <sheetName val="COMPARATTIVE"/>
      <sheetName val="vendorjun04"/>
      <sheetName val="INVTJUN04"/>
      <sheetName val="invt_jun03 (2)"/>
      <sheetName val="Comperative_by_Vendor jan_may"/>
      <sheetName val="Jan"/>
      <sheetName val="Feb"/>
      <sheetName val="Mar"/>
      <sheetName val="Apr"/>
      <sheetName val="Jun"/>
      <sheetName val="Jul"/>
      <sheetName val="Aug"/>
      <sheetName val="Sep"/>
      <sheetName val="Oct"/>
      <sheetName val="Dec04"/>
      <sheetName val="Nov"/>
      <sheetName val="Dec"/>
      <sheetName val="Dec07"/>
      <sheetName val="Price"/>
      <sheetName val="reconsile"/>
      <sheetName val="potensi loss"/>
      <sheetName val="Table of Content"/>
      <sheetName val="General Assumption"/>
      <sheetName val="MARKET SHARE"/>
      <sheetName val="PRICING SITUATION"/>
      <sheetName val="SUPPLY CONDITION"/>
      <sheetName val="INDUSTRY TREND"/>
      <sheetName val="SWOT ANALYSIS"/>
      <sheetName val="MARKETING&amp;SALES COND"/>
      <sheetName val="PRODUCT MIX &amp; QUALITY"/>
      <sheetName val="MANUFACTURING CAPABILITIES"/>
      <sheetName val="SUPPLY CHAIN CONDITION"/>
      <sheetName val="FINANCIAL CONDITION"/>
      <sheetName val="OVERALL P&amp;L"/>
      <sheetName val="By Group"/>
      <sheetName val="SCM"/>
      <sheetName val="UHT"/>
      <sheetName val="RM_COST"/>
      <sheetName val="SALES VOLUME"/>
      <sheetName val="GROSS SELLING PRICE"/>
      <sheetName val="GROSS SALES VALUE"/>
      <sheetName val="RETUR VOLUME"/>
      <sheetName val="DISCOUNT VALUE"/>
      <sheetName val="A&amp;P_ATL "/>
      <sheetName val="A&amp;P_BTL"/>
      <sheetName val="A&amp;P"/>
      <sheetName val="FOH"/>
      <sheetName val="OPEX "/>
      <sheetName val="MANPOWER"/>
      <sheetName val="LOAN&amp;INTEREST"/>
      <sheetName val="PRODUCTION SCHEDULE"/>
      <sheetName val="deprec"/>
      <sheetName val="Details in Rp"/>
      <sheetName val="By Dept"/>
      <sheetName val="By Dept in Rp"/>
      <sheetName val="by_type in USD"/>
      <sheetName val="by_type in Rp"/>
      <sheetName val="Depr&amp;Amort"/>
      <sheetName val="62404"/>
      <sheetName val="budget idr"/>
      <sheetName val="DSU1"/>
      <sheetName val="dsu2&amp;3"/>
      <sheetName val="DPKlah"/>
      <sheetName val="Direk II"/>
      <sheetName val="PTKP"/>
      <sheetName val="Rentilan"/>
      <sheetName val="rekap hasil usaha"/>
      <sheetName val="PMCS"/>
      <sheetName val="CCM"/>
      <sheetName val="PMBOK"/>
      <sheetName val="5R + ohsas"/>
      <sheetName val="ABC"/>
      <sheetName val="MonitorProy2 Dit II"/>
      <sheetName val="resume for 05"/>
      <sheetName val="mon.ews"/>
      <sheetName val="Res.dme"/>
      <sheetName val="Res.epc"/>
      <sheetName val="Scorecard"/>
      <sheetName val="perbandingan"/>
      <sheetName val="simhu05"/>
      <sheetName val="DAFTAR ISI"/>
      <sheetName val="BQ ARS"/>
      <sheetName val="LK-BPh"/>
      <sheetName val="TRANS"/>
      <sheetName val="NO-LK"/>
      <sheetName val="Tabel"/>
      <sheetName val="PRELIMINARIES"/>
      <sheetName val="GONDOLA"/>
      <sheetName val="PEK.TAMBAH KURANG"/>
      <sheetName val="BIAYA CADANGAN"/>
      <sheetName val="REKAPITULASI AKHIR"/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Cover-OP"/>
      <sheetName val="Summary-op"/>
      <sheetName val="Rb"/>
      <sheetName val="Current"/>
      <sheetName val="PERTANYAAN"/>
      <sheetName val="Ana duct"/>
      <sheetName val="Hsd Duct"/>
      <sheetName val="Grille"/>
      <sheetName val="DM"/>
      <sheetName val="REKAP"/>
      <sheetName val="Pipe"/>
      <sheetName val="valve"/>
      <sheetName val="Data Hitungan"/>
      <sheetName val="Aks Pipa"/>
      <sheetName val="K.TambahAC"/>
      <sheetName val="FH"/>
      <sheetName val="K.TambahFH"/>
      <sheetName val="valve 16k"/>
      <sheetName val="ASS-PL"/>
      <sheetName val="Fitting"/>
      <sheetName val="ELEKTRIKAL"/>
      <sheetName val="Plumbing"/>
      <sheetName val="Dafmat"/>
      <sheetName val="Pompa"/>
      <sheetName val="Ven Fan"/>
      <sheetName val="valve-20k"/>
      <sheetName val="valve-10k"/>
      <sheetName val="BOLT-DATA"/>
      <sheetName val="BOLT"/>
      <sheetName val="MU"/>
      <sheetName val="Analisa Str+Ars"/>
      <sheetName val="Upah"/>
      <sheetName val="Bhn cost"/>
      <sheetName val="Bahan"/>
      <sheetName val="Sub cost"/>
      <sheetName val="Sub"/>
      <sheetName val="Alat cost"/>
      <sheetName val="anl"/>
      <sheetName val="rap"/>
      <sheetName val="bhn"/>
      <sheetName val="spek"/>
      <sheetName val="altok"/>
      <sheetName val="bumok"/>
      <sheetName val="altprec"/>
      <sheetName val="bumprec"/>
      <sheetName val="HS"/>
      <sheetName val="Slab"/>
      <sheetName val="Time"/>
      <sheetName val="Kolom"/>
      <sheetName val="Ramps"/>
      <sheetName val="Stairs"/>
      <sheetName val="HS (2)"/>
      <sheetName val="Slab (2)"/>
      <sheetName val="Lap Bul"/>
      <sheetName val="CAT-HRG"/>
      <sheetName val="CAT-HRG "/>
      <sheetName val="DAF-1"/>
      <sheetName val="DAF-2"/>
      <sheetName val="DAF-3"/>
      <sheetName val="DAF- 4"/>
      <sheetName val="DAF-5"/>
      <sheetName val="DAF-6"/>
      <sheetName val="DAF-7"/>
      <sheetName val="DAF-8"/>
      <sheetName val="DAF-9"/>
      <sheetName val="DAF-10"/>
      <sheetName val="DAF-11"/>
      <sheetName val="DAFT-12"/>
      <sheetName val="SC-FIN"/>
      <sheetName val="Spek Kusen"/>
      <sheetName val="Kusen"/>
      <sheetName val="AN-Prelim"/>
      <sheetName val="AN-M&amp;E"/>
      <sheetName val="BD"/>
      <sheetName val="Gross Area"/>
      <sheetName val="Vol-M&amp;E"/>
      <sheetName val="T-Sch"/>
      <sheetName val="PRELIM"/>
      <sheetName val="RUKAN"/>
      <sheetName val="BAG-2"/>
      <sheetName val="CAT_HRG "/>
      <sheetName val="GRAND TOTAL"/>
      <sheetName val="DAF_1"/>
      <sheetName val="DAF_2"/>
      <sheetName val="DAF_3"/>
      <sheetName val="DAF_4"/>
      <sheetName val="DAF_5"/>
      <sheetName val="DAF_7"/>
      <sheetName val="EL"/>
      <sheetName val="P.Petir"/>
      <sheetName val="TS"/>
      <sheetName val="TLP"/>
      <sheetName val="IT"/>
      <sheetName val="MATV"/>
      <sheetName val="CCTV"/>
      <sheetName val="Harsat"/>
      <sheetName val="Std-Analisa"/>
      <sheetName val="FAK"/>
      <sheetName val="ren.bupati a"/>
      <sheetName val="rek-bup"/>
      <sheetName val="ren.hubbup"/>
      <sheetName val="rek-hub"/>
      <sheetName val="temu"/>
      <sheetName val="rek-temu"/>
      <sheetName val="pond"/>
      <sheetName val="rek-pond"/>
      <sheetName val="rek1-4"/>
      <sheetName val="ANAL"/>
      <sheetName val="SAT"/>
      <sheetName val="landscp"/>
      <sheetName val="rek-landscp"/>
      <sheetName val="REK PRINT"/>
      <sheetName val="RAB PRINT"/>
      <sheetName val="Lingkup"/>
      <sheetName val="REK"/>
      <sheetName val="RAB CIMAHI"/>
      <sheetName val="8LT 12"/>
      <sheetName val="8LT PAK"/>
      <sheetName val="8LT SAR"/>
      <sheetName val="8LT TATA"/>
      <sheetName val="Isolasi Luar"/>
      <sheetName val="Isolasi Luar Dalam"/>
      <sheetName val="CAT_HRG"/>
      <sheetName val="DAFTAR NO_1_PRELIM"/>
      <sheetName val="DAFTAR NO_2 PEK_ ELEKTRIKAL"/>
      <sheetName val="Trafo &amp; Panel"/>
      <sheetName val="Kabel"/>
      <sheetName val="Lampu &amp; Saklar"/>
      <sheetName val="Inst. Elektrikal"/>
      <sheetName val="Kabel Ladder &amp; Tray"/>
      <sheetName val="DAFTAR NO_3 PENANGKAL PETIR"/>
      <sheetName val="DAFTAR NO_4 PEK_ FIRE ALARM"/>
      <sheetName val="Equip-Fire"/>
      <sheetName val="DAFTAR NO_5 PEK_ TELEPON"/>
      <sheetName val="Equip-Telp."/>
      <sheetName val="Inst. Elektronik"/>
      <sheetName val="DAFTAR NO_6 PEK_ TATA SUARA"/>
      <sheetName val="Equip-TS"/>
      <sheetName val="DAFTAR NO_7 PEK_ MATV"/>
      <sheetName val="Equip-MATV"/>
      <sheetName val="DAFTAR NO_8 PEK_ CCTV"/>
      <sheetName val="Equip-CCTV"/>
      <sheetName val="DAFTAR NO_9 PEK_ VIDEOPHONE"/>
      <sheetName val="Equip-Videophone"/>
      <sheetName val="DAFTAR NO_10 PEK_ ACCESS CONTRO"/>
      <sheetName val="Equip-Access"/>
      <sheetName val="DAFTAR NO_11 TAM-KUR"/>
      <sheetName val="Penjumlahan"/>
      <sheetName val="FINISHING"/>
      <sheetName val="PERSIAPAN"/>
      <sheetName val="Preambul"/>
      <sheetName val="326CHEL"/>
      <sheetName val="Tambah Kurang"/>
      <sheetName val="analisa listrik"/>
      <sheetName val="Harga Satuan Bahan"/>
      <sheetName val="hrst upah"/>
      <sheetName val="analisa hrst elektrik"/>
      <sheetName val="Markup"/>
      <sheetName val="I_KAMAR"/>
      <sheetName val="B - Norelec"/>
      <sheetName val="rek-fbhk"/>
      <sheetName val="rek-fitAB"/>
      <sheetName val="rek-hbk"/>
      <sheetName val="rek-val"/>
      <sheetName val="bq-kt"/>
      <sheetName val="bq-ktsa"/>
      <sheetName val="bq-ktf"/>
      <sheetName val="bq-kthk"/>
      <sheetName val="bq-ktc"/>
      <sheetName val="bq-kth"/>
      <sheetName val="bq-ktv"/>
      <sheetName val="rek-san1"/>
      <sheetName val="rek-hot"/>
      <sheetName val="rek-fitPP "/>
      <sheetName val="bq-pl"/>
      <sheetName val="Acessoris"/>
      <sheetName val="Apartement"/>
      <sheetName val="MallAC"/>
      <sheetName val="Peghitungan"/>
      <sheetName val="MALL_K"/>
      <sheetName val="Item Tambahan"/>
      <sheetName val="APARTment_K"/>
      <sheetName val="Jembatan_K"/>
      <sheetName val="KOP"/>
      <sheetName val="HRG (2)"/>
      <sheetName val="A4 (2)"/>
      <sheetName val="A4add"/>
      <sheetName val="COVTM3"/>
      <sheetName val="baop"/>
      <sheetName val="kwitansi"/>
      <sheetName val="lap (2)"/>
      <sheetName val="HRG"/>
      <sheetName val="lap"/>
      <sheetName val="lap 10"/>
      <sheetName val="lap 11"/>
      <sheetName val="lap 12"/>
      <sheetName val="lap 13"/>
      <sheetName val="lap 14"/>
      <sheetName val="lap 15"/>
      <sheetName val="rekap (2)"/>
      <sheetName val="Gal-ABC"/>
      <sheetName val="vol"/>
      <sheetName val="BEKP"/>
      <sheetName val="gbr"/>
      <sheetName val="NP"/>
      <sheetName val="2 (2)"/>
      <sheetName val="3 (2)"/>
      <sheetName val="4B"/>
      <sheetName val="4A"/>
      <sheetName val="2010"/>
      <sheetName val="2011"/>
      <sheetName val="Win Loss Analysis"/>
      <sheetName val="RESUME OK CADANGAN"/>
      <sheetName val="OK CADANGAN"/>
      <sheetName val="Notes"/>
      <sheetName val="Alat Prod"/>
      <sheetName val="BTL"/>
      <sheetName val="RABT"/>
      <sheetName val="pek tambah (selisih vol)"/>
      <sheetName val="BQ STRK"/>
      <sheetName val="BQ-ELEK"/>
      <sheetName val="BQ-MEK"/>
      <sheetName val="STR"/>
      <sheetName val="ARS"/>
      <sheetName val="HSB"/>
      <sheetName val="tgp-02"/>
      <sheetName val="tgp_02"/>
      <sheetName val="TOTAL HC 1"/>
      <sheetName val="TOTAL HC"/>
      <sheetName val="ASUMSI"/>
      <sheetName val="Tunjab"/>
      <sheetName val="TOTAL all"/>
      <sheetName val="OS"/>
      <sheetName val="berita acara"/>
      <sheetName val="DAFTAR ISI (3)"/>
      <sheetName val="DAFTAR ISI (2)"/>
      <sheetName val="C2"/>
      <sheetName val="D"/>
      <sheetName val="E"/>
      <sheetName val="G"/>
      <sheetName val="H"/>
      <sheetName val="J"/>
      <sheetName val="I (2)"/>
      <sheetName val="I"/>
      <sheetName val="K"/>
      <sheetName val="L"/>
      <sheetName val="AK-TL"/>
      <sheetName val="1a"/>
      <sheetName val="New CF"/>
      <sheetName val="14a"/>
      <sheetName val="20a"/>
      <sheetName val="DATA U LK"/>
      <sheetName val="FORMAT"/>
      <sheetName val="NT-IFRS"/>
      <sheetName val="LRDEPT IFRS"/>
      <sheetName val="SALDO BANK"/>
      <sheetName val="PIUT BAPEPAM-DES"/>
      <sheetName val="RET-BAPEPAM-DES"/>
      <sheetName val="MUTASI AKT"/>
      <sheetName val="TAGBRUT BAPEPAM"/>
      <sheetName val="PYD"/>
      <sheetName val="IKHT-PYD&amp;PDP"/>
      <sheetName val="UM DITERIMA"/>
      <sheetName val="IKHT PDPK"/>
      <sheetName val="IKHT UTG PER NSBH"/>
      <sheetName val="FORMAT JO"/>
      <sheetName val=" HUTANG TOTAL"/>
      <sheetName val="HUTANG PEMASOK (HANIK)"/>
      <sheetName val="HUTANG SUBKON"/>
      <sheetName val="SEGMEN GEOGRAFIS"/>
      <sheetName val="VALAS"/>
      <sheetName val="lk konsolidasi des"/>
      <sheetName val="PERIKATAN"/>
      <sheetName val="CF KONSOL"/>
      <sheetName val="LR_SPK 2012 "/>
      <sheetName val="CRA-Detail"/>
      <sheetName val="Control Risk Aspects"/>
      <sheetName val="Customize Work Program"/>
      <sheetName val="NT "/>
      <sheetName val="LR DEP "/>
      <sheetName val="PENJ-INTERN"/>
      <sheetName val="PENJ-LOAN"/>
      <sheetName val="PIUT BAPEPAM-JUN"/>
      <sheetName val="RET-BAPEPAM-JUN"/>
      <sheetName val="IKHT PYD"/>
      <sheetName val="IKHT PDDK"/>
      <sheetName val="IHTISAR KSO"/>
      <sheetName val="IKHT UTG PER NSBH "/>
      <sheetName val="LK-KONSOLIDASI "/>
      <sheetName val="NOTES PUBLIS"/>
      <sheetName val="F1771"/>
      <sheetName val="F1771-III"/>
      <sheetName val="F1771-IV"/>
      <sheetName val="F1771-V"/>
      <sheetName val="Penyusutan"/>
      <sheetName val="Attachment"/>
      <sheetName val="Unearned premiums"/>
      <sheetName val="Cadangan premi"/>
      <sheetName val="List of Doc Received"/>
      <sheetName val="Judul 07"/>
      <sheetName val="Dafisi"/>
      <sheetName val="Rekap Aktiva Tetap+ Penys"/>
      <sheetName val="Konfirmasi Bank"/>
      <sheetName val="PPN"/>
      <sheetName val="PPN Keluaran"/>
      <sheetName val="PPN Masukan"/>
      <sheetName val="PPh 25 (2)"/>
      <sheetName val="Bayar 21"/>
      <sheetName val="Lampiran 2"/>
      <sheetName val="BRI Jakarta"/>
      <sheetName val="BRI Suraby"/>
      <sheetName val="Bukopin JKT"/>
      <sheetName val="Bukopin SBY"/>
      <sheetName val="Mandiri JKT"/>
      <sheetName val="Mandiri SBY"/>
      <sheetName val="Prepaid Insurance"/>
      <sheetName val="Prepaid Rent"/>
      <sheetName val="Imbln. Kerja"/>
      <sheetName val="Praoprasi"/>
      <sheetName val="BAP"/>
      <sheetName val="AJ 07"/>
      <sheetName val="WBS 07"/>
      <sheetName val="CATATAN"/>
      <sheetName val="Khosim"/>
      <sheetName val="BNI JKT"/>
      <sheetName val="Voucher"/>
      <sheetName val="BNI SBY"/>
      <sheetName val="PPh 21 "/>
      <sheetName val="Hutang PPh 23"/>
      <sheetName val="Rekap PPh 23 Agung"/>
      <sheetName val="FisLoss95"/>
      <sheetName val="IntrVSLoan"/>
      <sheetName val="OperLease95"/>
      <sheetName val="Pernyataan"/>
      <sheetName val="D.Isi"/>
      <sheetName val="Disclose"/>
      <sheetName val="Peralatan kantor"/>
      <sheetName val="Kendaraan"/>
      <sheetName val="Alat berat"/>
      <sheetName val="Bangunan"/>
      <sheetName val="PROJECT-BLN"/>
      <sheetName val="Penjualan 2010"/>
      <sheetName val="Biaya 2010"/>
      <sheetName val="LEDGER"/>
      <sheetName val="LEDGER SEPT"/>
      <sheetName val="NERACA&quot;T&quot;"/>
      <sheetName val="rugilaba"/>
      <sheetName val="RL 08-10"/>
      <sheetName val="Project"/>
      <sheetName val="Arus Kas"/>
      <sheetName val="simhu"/>
      <sheetName val="kas"/>
      <sheetName val="piutang usaha "/>
      <sheetName val="piutang lain"/>
      <sheetName val="Impairment"/>
      <sheetName val="BDD"/>
      <sheetName val="piutang retensi"/>
      <sheetName val="piutang kary"/>
      <sheetName val="pajak DD"/>
      <sheetName val="aktiva"/>
      <sheetName val="hutang usaha"/>
      <sheetName val="BAD"/>
      <sheetName val="hutang pajak"/>
      <sheetName val="PDD"/>
      <sheetName val="ap wika "/>
      <sheetName val="hutang lain"/>
      <sheetName val="PSAK"/>
      <sheetName val="MODAL"/>
      <sheetName val="beban usaha"/>
      <sheetName val="jasa giro"/>
      <sheetName val="beban lain "/>
      <sheetName val="beban pajak"/>
      <sheetName val="Persediaan"/>
      <sheetName val="LEDGER DES"/>
      <sheetName val="hpp"/>
      <sheetName val="TIMOR LESTE (USD)"/>
      <sheetName val="AMBON"/>
      <sheetName val="DUMAI"/>
      <sheetName val="KETAPANG"/>
      <sheetName val="KUPANG (USD)"/>
      <sheetName val="KCM"/>
      <sheetName val="SEMEN PDG"/>
      <sheetName val="MEDCO"/>
      <sheetName val="ASAM2"/>
      <sheetName val="AMURANG"/>
      <sheetName val="BALI"/>
      <sheetName val="INDOCEMENT"/>
      <sheetName val="KUALANAMU"/>
      <sheetName val="PROYEK"/>
      <sheetName val="OPTIMA"/>
      <sheetName val="FAJAR"/>
      <sheetName val="SANKYU"/>
      <sheetName val="SANKYU - UBC"/>
      <sheetName val="SANKYU - EFM"/>
      <sheetName val="SANKYU - IKK"/>
      <sheetName val="CABANGPPN"/>
      <sheetName val="CABANG21"/>
      <sheetName val="CABANG4(2)"/>
      <sheetName val="pendapatan"/>
      <sheetName val="hargapokok"/>
      <sheetName val="pend_lain2"/>
      <sheetName val="bi_lain2"/>
      <sheetName val="CADANGAN"/>
      <sheetName val="indukPPH"/>
      <sheetName val="IndukPPN"/>
      <sheetName val="induk42"/>
      <sheetName val="induk21"/>
      <sheetName val="induk22-23-26-pbb"/>
      <sheetName val="rekap23"/>
      <sheetName val="EQUALISASI"/>
      <sheetName val="KEND_FIS"/>
      <sheetName val="kend_WP"/>
      <sheetName val="note_4_wiston"/>
      <sheetName val="LPP"/>
      <sheetName val="LPP (2)"/>
      <sheetName val="LPP (3)"/>
      <sheetName val="LPP (4)"/>
      <sheetName val="SPHP"/>
      <sheetName val="MASa2326"/>
      <sheetName val="PBB"/>
      <sheetName val="koreksi"/>
      <sheetName val="masalah"/>
      <sheetName val="Des '07"/>
      <sheetName val="CO '08"/>
      <sheetName val="DSU-2"/>
      <sheetName val="LPP Des 07"/>
      <sheetName val="rkap'08"/>
      <sheetName val="DSU-2 (OP)"/>
      <sheetName val="DSU-2 (LK)"/>
      <sheetName val="OP-bln"/>
      <sheetName val="LK-bln"/>
      <sheetName val="OK-bln"/>
      <sheetName val="DSU-2 (2)"/>
      <sheetName val="SWOT"/>
      <sheetName val="NER"/>
      <sheetName val="LR"/>
      <sheetName val="RASIO"/>
      <sheetName val="TKSEHAT"/>
      <sheetName val="KEYPEFOR"/>
      <sheetName val="ANSWOT"/>
      <sheetName val="PROGKER"/>
      <sheetName val="rinc-bius"/>
      <sheetName val="rl-lain"/>
      <sheetName val="PENGELUAR"/>
      <sheetName val="PENERIMAAN"/>
      <sheetName val="proyinv"/>
      <sheetName val="Tanggapan"/>
      <sheetName val="ELKP"/>
      <sheetName val="NAV0"/>
      <sheetName val="Profile"/>
      <sheetName val="Perubahan Modal"/>
      <sheetName val="Rasio 2"/>
      <sheetName val="Schedule A"/>
      <sheetName val="Schedule B"/>
      <sheetName val="Schedule C"/>
      <sheetName val="Schedule D"/>
      <sheetName val="Rasio Diklat "/>
      <sheetName val="Analisis"/>
      <sheetName val="Sub A"/>
      <sheetName val="Sub B (1)"/>
      <sheetName val="Sub B (2)"/>
      <sheetName val="Sub C"/>
      <sheetName val="Sub D"/>
      <sheetName val="Rincian A-1"/>
      <sheetName val="Rincian B-1"/>
      <sheetName val="Rincian C-1"/>
      <sheetName val="Rincian D-1"/>
      <sheetName val="Rincian F-1"/>
      <sheetName val="Rincian E-1"/>
      <sheetName val="Rincian G-1"/>
      <sheetName val="Rincian H-1"/>
      <sheetName val="Rincian L-1"/>
      <sheetName val="Rincian M-1"/>
      <sheetName val="Rincian N-1"/>
      <sheetName val="Rincian O-1"/>
      <sheetName val="Rincian P-1"/>
      <sheetName val="Rincian Q-1"/>
      <sheetName val="Rincian R-1"/>
      <sheetName val="Rincian S-1"/>
      <sheetName val="Rincian T-1"/>
      <sheetName val="Rincian U-1"/>
      <sheetName val="Rincian V-1"/>
      <sheetName val="Rincian W-1"/>
      <sheetName val="Rincian X-1"/>
      <sheetName val="Rincian Y-1"/>
      <sheetName val="BUAT LAMPIRAN NERACA 09"/>
      <sheetName val="NERACA 2009 NERACA"/>
      <sheetName val="NERACA 2009 ASLI"/>
      <sheetName val="02_2009"/>
      <sheetName val="01_2009"/>
      <sheetName val="12_2008  (epc)"/>
      <sheetName val="12_2008  (NRC) (2)"/>
      <sheetName val="12_2008  (NRC)"/>
      <sheetName val="12_2008 "/>
      <sheetName val="WBS-1"/>
      <sheetName val="WBS-2"/>
      <sheetName val="WPL"/>
      <sheetName val="PAJE&amp;CAJE"/>
      <sheetName val="Taxes"/>
      <sheetName val="Taxes-111"/>
      <sheetName val="Taxes (2)"/>
      <sheetName val="AR-Trade"/>
      <sheetName val="AR-Employees"/>
      <sheetName val="AR-Other"/>
      <sheetName val="Claim for tax refund"/>
      <sheetName val="Prepaid-Exp"/>
      <sheetName val="Prepaid-Tax"/>
      <sheetName val="Defered Tax Assets"/>
      <sheetName val="Refundable-Dep"/>
      <sheetName val="MI for Disp"/>
      <sheetName val="AP Yimm"/>
      <sheetName val="Other payable"/>
      <sheetName val="LeasePayable"/>
      <sheetName val="TaxesPayable"/>
      <sheetName val="Est.Liab.Empl.Ben"/>
      <sheetName val="Accrued Exp"/>
      <sheetName val="Misc Dep Rec"/>
      <sheetName val="OtherIncome"/>
      <sheetName val="Other Expense"/>
      <sheetName val="OtherIncome (Expense)-report"/>
      <sheetName val="Perhit, PPh 21 bulnan 07"/>
      <sheetName val="TB-WP"/>
      <sheetName val="Checker"/>
      <sheetName val="0000000"/>
      <sheetName val="00000000"/>
      <sheetName val="000000000"/>
      <sheetName val="Cross Check data Aktuari-PNP"/>
      <sheetName val="P-1.1"/>
      <sheetName val="LK 2002"/>
      <sheetName val="Movement of Hutang Leasing"/>
      <sheetName val="PAJE-CAJE-PRJE"/>
      <sheetName val="BS-PL Komersil and Fiskal"/>
      <sheetName val="Deferred Tax Calculation"/>
      <sheetName val="List of Disposal"/>
      <sheetName val="Predictive Depreciation Exp."/>
      <sheetName val="K-Mutation PNP"/>
      <sheetName val="FA Fiscal 2003"/>
      <sheetName val="AR Subsequent Collection"/>
      <sheetName val="AP Subsequent Payment"/>
      <sheetName val="E-3"/>
      <sheetName val="G-2"/>
      <sheetName val="G-3"/>
      <sheetName val="J.1"/>
      <sheetName val="M"/>
      <sheetName val="N"/>
      <sheetName val="Pred. by APBMI N -1-1"/>
      <sheetName val="O"/>
      <sheetName val="P-1"/>
      <sheetName val="P-2"/>
      <sheetName val="Q"/>
      <sheetName val="R"/>
      <sheetName val="Perhit. def tax R-1"/>
      <sheetName val="T"/>
      <sheetName val="TT"/>
      <sheetName val="Materiality and TE"/>
      <sheetName val="Fiskal"/>
      <sheetName val="CF Calculation"/>
      <sheetName val="Reclassification"/>
      <sheetName val="Hut-Piut Afiliasi"/>
      <sheetName val="NAV000"/>
      <sheetName val="pldt"/>
      <sheetName val="P-1.1 Update"/>
      <sheetName val="Uang Muka Operasi"/>
      <sheetName val="Vouching Add. FA"/>
      <sheetName val="Koreksi Uang Muka "/>
      <sheetName val="Analytical Review-MTCont"/>
      <sheetName val="Uang Muka Sewa Lahan"/>
      <sheetName val="Review Notes to DD"/>
      <sheetName val="Point to be discussed w Client"/>
      <sheetName val="FA Fiscal MTCont 2003"/>
      <sheetName val="Deferred Tax Calculation MTCont"/>
      <sheetName val="Materiality &amp; TE"/>
      <sheetName val="PRJE'03"/>
      <sheetName val="PAJE'03"/>
      <sheetName val="CAJE'03"/>
      <sheetName val="To do List for Team"/>
      <sheetName val="Pending Items"/>
      <sheetName val="Basis Reclass Uang Muka"/>
      <sheetName val="Worksheet-03"/>
      <sheetName val="Analy Rvw"/>
      <sheetName val="PAJE-02"/>
      <sheetName val="PRJE-02"/>
      <sheetName val="CAJE-02"/>
      <sheetName val="Sorted by USD E-1.1"/>
      <sheetName val="Sorted by IDR E-1.2"/>
      <sheetName val="AR-Aging IDR E-2 p.1"/>
      <sheetName val="AR-Aging USD E-2 p.2 "/>
      <sheetName val="Subsequent IDR E-3 p.1"/>
      <sheetName val="Subsequent USD E-3 p.2"/>
      <sheetName val="E-4"/>
      <sheetName val="E-4.1"/>
      <sheetName val="Stock take result F-1.1"/>
      <sheetName val="II"/>
      <sheetName val="Predictive Test Sewa Lahan"/>
      <sheetName val="Predictive sewa lahan J 5-1"/>
      <sheetName val="JJ"/>
      <sheetName val="pred. insurance"/>
      <sheetName val="Predictive of insurance"/>
      <sheetName val="Data polis"/>
      <sheetName val="Insurred Aktiva"/>
      <sheetName val="Harga perolehan"/>
      <sheetName val="Predict depre"/>
      <sheetName val="K coba"/>
      <sheetName val="trial K-3"/>
      <sheetName val="NN-3"/>
      <sheetName val="N-4"/>
      <sheetName val="P-3"/>
      <sheetName val=" Q"/>
      <sheetName val="Movement of Bank Loan Q-1"/>
      <sheetName val="Movement of Leasing Q-2"/>
      <sheetName val="Interest exp Q-3"/>
      <sheetName val="QQ-3"/>
      <sheetName val="Current Leasing Q-4"/>
      <sheetName val="TT-1"/>
      <sheetName val="Penjelasan Net"/>
      <sheetName val="U-4.1"/>
      <sheetName val="FISCAL 2002"/>
      <sheetName val="Table of Contents"/>
      <sheetName val="Wrap Up"/>
      <sheetName val="Labarugi fiskal"/>
      <sheetName val="Neraca fiskal"/>
      <sheetName val="fa-fiscal"/>
      <sheetName val="Penambahan FA"/>
      <sheetName val="Penj. AT_Fiskal"/>
      <sheetName val="NBV-Fiskal Sewa Lahan"/>
      <sheetName val="Daftar Karyawan yang keluar"/>
      <sheetName val="Amortisasi sewa lahan"/>
      <sheetName val="HP Bangunan"/>
      <sheetName val="HP Inventaris"/>
      <sheetName val="HP Kendaraan"/>
      <sheetName val="Ak. Peny. Bangunan"/>
      <sheetName val="Ak. Peny. Inventaris"/>
      <sheetName val="Ak. Peny. Kendaraan"/>
      <sheetName val="Analytical"/>
      <sheetName val="RENTABILITAS"/>
      <sheetName val="CashFL"/>
      <sheetName val="PPAP"/>
      <sheetName val="KAP 4 Report"/>
      <sheetName val="Maturity ++"/>
      <sheetName val="BMPK"/>
      <sheetName val="Konsen-1"/>
      <sheetName val="Konsentrasi"/>
      <sheetName val="PDN ++"/>
      <sheetName val="PDN"/>
      <sheetName val="CAR Versi BI"/>
      <sheetName val="CAR"/>
      <sheetName val="NRC"/>
      <sheetName val="EQ"/>
      <sheetName val="AYD"/>
      <sheetName val="KYD Terkait"/>
      <sheetName val="CAJE"/>
      <sheetName val="RJE"/>
      <sheetName val="CCJE"/>
      <sheetName val="Passed"/>
      <sheetName val="Ratio PPAP Audited"/>
      <sheetName val="Trading Bonds (Rp) 2003"/>
      <sheetName val="Trading Bonds (USD) 2003"/>
      <sheetName val="Held to Maturity Bonds(Rp) 2003"/>
      <sheetName val="REPORT and DISCLOSURES"/>
      <sheetName val="tickmark"/>
      <sheetName val="K1"/>
      <sheetName val="rekap report"/>
      <sheetName val="K2"/>
      <sheetName val="K3"/>
      <sheetName val="K4"/>
      <sheetName val="K5"/>
      <sheetName val="K6"/>
      <sheetName val="K7"/>
      <sheetName val="K8"/>
      <sheetName val="K8.1"/>
      <sheetName val="K9"/>
      <sheetName val="K10"/>
      <sheetName val="K11"/>
      <sheetName val="K11.1"/>
      <sheetName val="budget per type"/>
      <sheetName val="A1_ Income Statement Projection"/>
      <sheetName val="PjkTgghn"/>
      <sheetName val="Lamp_AT"/>
      <sheetName val="AT &amp; Depr (GL)"/>
      <sheetName val="Sst02BBng&lt;95 (Dep123)"/>
      <sheetName val="Sst02Bng&lt;95"/>
      <sheetName val="Sst02&gt;=95 (Dep123)"/>
      <sheetName val="Sst02&gt;=95 (Dep456)"/>
      <sheetName val="Sst02Bng&gt;=95"/>
      <sheetName val="Car_Jkt&gt;=2003"/>
      <sheetName val="Car_Ckp&gt;=2003"/>
      <sheetName val="Planning Materiality "/>
      <sheetName val="Subsequent event"/>
      <sheetName val="WBS1"/>
      <sheetName val="WPL Detail"/>
      <sheetName val="Deferred"/>
      <sheetName val="SPT 1721"/>
      <sheetName val="PAJE-PRJE-07"/>
      <sheetName val="CAJE-CRJE-07"/>
      <sheetName val="SKP"/>
      <sheetName val="transaksi Istimewa"/>
      <sheetName val="Test of detail - Purchase"/>
      <sheetName val="Jaminan"/>
      <sheetName val="ass kend."/>
      <sheetName val="ass_ stock_gdg"/>
      <sheetName val="temuan"/>
      <sheetName val="pending"/>
      <sheetName val="14 (2)"/>
      <sheetName val="TB_WP"/>
      <sheetName val="Rates"/>
      <sheetName val="Engagement Memorandum"/>
      <sheetName val="FISCOM"/>
      <sheetName val="ADJ'09"/>
      <sheetName val="tb_01122009"/>
      <sheetName val="Aset Tetap"/>
      <sheetName val="Vouch Fixed Asset"/>
      <sheetName val="Penjualan"/>
      <sheetName val="Sales_2009"/>
      <sheetName val="Harga Pokok"/>
      <sheetName val="HPP!"/>
      <sheetName val="Conf. Control"/>
      <sheetName val="PPH 21"/>
      <sheetName val="PPH 23"/>
      <sheetName val="PPh 4 (2) Penjualan"/>
      <sheetName val="PPh 4 (2)"/>
      <sheetName val="Petunjuk"/>
      <sheetName val="Summary-Customer"/>
      <sheetName val="LTLGroup-Trans"/>
      <sheetName val="LTLGroup-Rent"/>
      <sheetName val="LTLGroup-SD"/>
      <sheetName val="LTLGroup-Oth"/>
      <sheetName val="NONLTL-Trans"/>
      <sheetName val="NONLTL-Rent"/>
      <sheetName val="NONLTL-SD"/>
      <sheetName val="NONLTL-OTH"/>
      <sheetName val="PL monthly analysis"/>
      <sheetName val="EM"/>
      <sheetName val="LABA-RUGI"/>
      <sheetName val="PRJE"/>
      <sheetName val="ARUS-KAS"/>
      <sheetName val="TAX 1"/>
      <sheetName val="Kas &amp; Setara Kas"/>
      <sheetName val="Piutang Dagang"/>
      <sheetName val="Piutang Lain-lain"/>
      <sheetName val="Deposito"/>
      <sheetName val="Piutang Pemborong"/>
      <sheetName val="Pinjaman"/>
      <sheetName val="Persekot"/>
      <sheetName val="FA Komersial"/>
      <sheetName val="HGU-09 e SPT X"/>
      <sheetName val="REKAP-FIS09 HGU TERPISAH S.D'09"/>
      <sheetName val="Hutang Dagang"/>
      <sheetName val="Hutang Lain-lain"/>
      <sheetName val="Hutang Gaji"/>
      <sheetName val="Uang Muka Pelanggan."/>
      <sheetName val="Biaya"/>
      <sheetName val="Selisih kurs"/>
      <sheetName val="PPh 22"/>
      <sheetName val="Preapid 23"/>
      <sheetName val="PPh 21 Medan"/>
      <sheetName val="deviden"/>
      <sheetName val="Asuransi"/>
      <sheetName val="Mutasi FA"/>
      <sheetName val="Pndp Bunga"/>
      <sheetName val="Barang impor"/>
      <sheetName val="PPN (2)"/>
      <sheetName val="IF add"/>
      <sheetName val="BARANG-GUDANG"/>
      <sheetName val="DAT-1"/>
      <sheetName val="DAT-2"/>
      <sheetName val="DAT-3"/>
      <sheetName val="DAT-4"/>
      <sheetName val="DAT-5"/>
      <sheetName val="ARPs 1"/>
      <sheetName val="ARPs 2"/>
      <sheetName val="Ket"/>
      <sheetName val="AR lain"/>
      <sheetName val="Blog"/>
      <sheetName val="DBase"/>
      <sheetName val="PPh Final"/>
      <sheetName val="HPS"/>
      <sheetName val="Uang Muka&amp;BYDM"/>
      <sheetName val="Aktiva Tetap"/>
      <sheetName val="Garansi"/>
      <sheetName val="Proyek Kemitraan Kokar"/>
      <sheetName val="Beban Pokok Penjualan"/>
      <sheetName val="Operating Exp"/>
      <sheetName val="Beban Lain-Lain"/>
      <sheetName val="TAX Computation"/>
      <sheetName val="Cut Off test"/>
      <sheetName val="TOC - Sales"/>
      <sheetName val="TOC - Purchases"/>
      <sheetName val="TOT - operating expenses"/>
      <sheetName val="TOT - Fixed Asset Addition"/>
      <sheetName val="Rekap Deposito"/>
      <sheetName val="REKAP PENJUALAN CANGKANG DAN MI"/>
      <sheetName val="REKAP PENJUALAN INTI DAN MINYAK"/>
      <sheetName val="PPH 21 Jakarta"/>
      <sheetName val="PPH 25 Jakarta"/>
      <sheetName val="PPh 23 Jakarta"/>
      <sheetName val="PPh 23 Medan"/>
      <sheetName val="PPh 4(2) Medan"/>
      <sheetName val="REKAP'09 Siddik"/>
      <sheetName val="Jakarta"/>
      <sheetName val="Medan"/>
      <sheetName val="Telda"/>
      <sheetName val="Kalsa"/>
      <sheetName val="Kalda"/>
      <sheetName val="Kokar"/>
      <sheetName val="FD-GAP09"/>
      <sheetName val="GAP09-BD"/>
      <sheetName val="RAB intern"/>
      <sheetName val="Preparation"/>
      <sheetName val="Mix_Storage_Silo"/>
      <sheetName val="Transportation - Steel Struc"/>
      <sheetName val="Transportation - Foundation"/>
      <sheetName val="DATABASE"/>
      <sheetName val="Resume"/>
      <sheetName val="BC-RH.01"/>
      <sheetName val="BC-RH.02"/>
      <sheetName val="BC-RH.03"/>
      <sheetName val="BC-RH.03A"/>
      <sheetName val="BC-03.04"/>
      <sheetName val="BC-03.04A"/>
      <sheetName val="BC-03.04B"/>
      <sheetName val="BC-03.04C"/>
      <sheetName val="Other Items"/>
      <sheetName val="Analisa harga Fabrikasi"/>
      <sheetName val="PLB"/>
      <sheetName val="VAC "/>
      <sheetName val="LIS"/>
      <sheetName val="EF "/>
      <sheetName val="TLP&amp;DATA "/>
      <sheetName val="SS&amp;MATV"/>
      <sheetName val="AHS- AC"/>
      <sheetName val="AHS-EE"/>
      <sheetName val="AHS-EL"/>
      <sheetName val="ahs-pipa"/>
      <sheetName val="ahs-Gate Valve "/>
      <sheetName val="RekapITULASI "/>
      <sheetName val="Rekap_Persiapan"/>
      <sheetName val="Rekap_Total Struktur"/>
      <sheetName val="PONDASI"/>
      <sheetName val="Rekap_Struktur Atas"/>
      <sheetName val="STRUKTUR ATAS"/>
      <sheetName val="Rekap_Struktur GWT, STP"/>
      <sheetName val="GWT, STP"/>
      <sheetName val="Grand Sumarry"/>
      <sheetName val="Rough CP Aceh Trade Mall"/>
      <sheetName val="Galian LW RV.01"/>
      <sheetName val="Rekap Pile Cap"/>
      <sheetName val="Rekap Pit Life"/>
      <sheetName val="Rekap Plat"/>
      <sheetName val="Rekap Balok"/>
      <sheetName val="Rekap Colom Rasio (190)"/>
      <sheetName val="Rekap Tangga"/>
      <sheetName val="Luas Bangnn poltek"/>
      <sheetName val="VOL BESI"/>
      <sheetName val="VOL CUT &amp; FILL"/>
      <sheetName val="VOL IRONMNGRY"/>
      <sheetName val="VOL BAK SAMPAH"/>
      <sheetName val="VOL-GUEST HOUSE,GENSET&amp;POSJAGA"/>
      <sheetName val="VOL STRUKTUR &amp; ARSITEKTUR "/>
      <sheetName val="ANALISA SNI"/>
      <sheetName val="Analisa jalan"/>
      <sheetName val="Analisa non standar"/>
      <sheetName val="Analisa Pintu"/>
      <sheetName val="Analisa Preliminary "/>
      <sheetName val="ASRAMA (C)"/>
      <sheetName val="REKTORAT (A)"/>
      <sheetName val="WORKSHOP (H)"/>
      <sheetName val="GENSET,POMPA &amp; GROUNDTANK (K)"/>
      <sheetName val="R.KOMPRESOR"/>
      <sheetName val="POS JAGA"/>
      <sheetName val="SITE"/>
      <sheetName val="harga sat.bhn"/>
      <sheetName val="analisa bhn&amp;upah"/>
      <sheetName val="listrik"/>
      <sheetName val="tt-suara"/>
      <sheetName val="telp"/>
      <sheetName val="tt-udr"/>
      <sheetName val="hdrant"/>
      <sheetName val="REKAP CIVIL &amp; ME"/>
      <sheetName val="Rekapi"/>
      <sheetName val="AHS"/>
      <sheetName val="Bul"/>
      <sheetName val="Alat"/>
      <sheetName val="Subkont"/>
      <sheetName val="Upah1"/>
      <sheetName val="Bang A"/>
      <sheetName val="Bang B"/>
      <sheetName val="Sarana"/>
      <sheetName val="Asrama"/>
      <sheetName val="Utility"/>
      <sheetName val="Kamar"/>
      <sheetName val="Material"/>
      <sheetName val="DAF-4"/>
      <sheetName val="Cover depan"/>
      <sheetName val="cover(PJML)"/>
      <sheetName val="Cover (1)"/>
      <sheetName val="Cover (3)"/>
      <sheetName val="COVER (4)"/>
      <sheetName val="Bag_1"/>
      <sheetName val="DAF_2 "/>
      <sheetName val="DAF_ 6"/>
      <sheetName val="DAFTAR 7"/>
      <sheetName val="DAFTAR_8"/>
      <sheetName val="DAFTAR_9"/>
      <sheetName val="DAFTAR_10"/>
      <sheetName val="DAFTAR_11"/>
      <sheetName val="Daf___"/>
      <sheetName val="Add ME"/>
      <sheetName val="LIST MATERIAL REV"/>
      <sheetName val="Bag_III"/>
      <sheetName val="Bag_IV"/>
      <sheetName val="ana"/>
      <sheetName val="u"/>
      <sheetName val="s"/>
      <sheetName val="Cover1"/>
      <sheetName val="DataTeknis1"/>
      <sheetName val="Luas Gedung1"/>
      <sheetName val="Rkp total full"/>
      <sheetName val="Rkp Lt-1 full"/>
      <sheetName val=" Lt-1 Full"/>
      <sheetName val="Rekap Lt-2"/>
      <sheetName val="Finishing Lt-2"/>
      <sheetName val="Rekap - Lt-3"/>
      <sheetName val="Finishing Lt-3 &amp; Atap"/>
      <sheetName val="Rekap -sarana luar"/>
      <sheetName val="Sarana Luar"/>
      <sheetName val="Harga Satuan"/>
      <sheetName val="AGENDA"/>
      <sheetName val="LUAS LANTAI"/>
      <sheetName val="REKAP ELEKTRIKAL"/>
      <sheetName val="TELEPON"/>
      <sheetName val="SOUND"/>
      <sheetName val="F ALARM"/>
      <sheetName val="BAS"/>
      <sheetName val="GENSET"/>
      <sheetName val="TRAFO"/>
      <sheetName val="REKAP MEKANIKAL"/>
      <sheetName val="ELEVATOR"/>
      <sheetName val="HYDRANT"/>
      <sheetName val="SPRINKLER"/>
      <sheetName val="JUMLAH(3)"/>
      <sheetName val="JUMLAH(2)"/>
      <sheetName val="D2.1-Cover"/>
      <sheetName val="D2.1"/>
      <sheetName val="D2.2-Cover"/>
      <sheetName val="D2.2"/>
      <sheetName val="D3.1-Cover(MALL&amp;PARK)"/>
      <sheetName val="D3.1"/>
      <sheetName val="D3.2-Cover(LANDS)"/>
      <sheetName val="D3.2"/>
      <sheetName val="D3.3-Cover(T-A)"/>
      <sheetName val="D3.3"/>
      <sheetName val="D3.4-Cover(T-B)"/>
      <sheetName val="D3.4"/>
      <sheetName val="D3.5-Cover(T-C)"/>
      <sheetName val="D3.5"/>
      <sheetName val="D.3.6-Cover.BAJA"/>
      <sheetName val="D3.6"/>
      <sheetName val="2.1"/>
      <sheetName val="2.2"/>
      <sheetName val="2.3"/>
      <sheetName val="2.4"/>
      <sheetName val="2.5A"/>
      <sheetName val="2.5B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Elekt"/>
      <sheetName val="Elv"/>
      <sheetName val="Traf&amp;Genst"/>
      <sheetName val="DATA CENTER"/>
      <sheetName val="OFFICE 4 LT"/>
      <sheetName val="OFFICE 2 LT"/>
      <sheetName val="COV2.4 "/>
      <sheetName val="D2.4"/>
      <sheetName val="COV3.3"/>
      <sheetName val="D3-3"/>
      <sheetName val="COV4.3 "/>
      <sheetName val="D4.3 (TE)"/>
      <sheetName val="COV5.3"/>
      <sheetName val="D5.3 (TF) "/>
      <sheetName val="COV6.3"/>
      <sheetName val="D6.3 (TG)"/>
      <sheetName val="COV7.3"/>
      <sheetName val="D7.3 (TH)"/>
      <sheetName val="COV8.3"/>
      <sheetName val="D8.3 (TJ)"/>
      <sheetName val="COV9.3"/>
      <sheetName val="D9.3 (TK) "/>
      <sheetName val="COVER PLAFOND"/>
      <sheetName val="COVER BASEMEN"/>
      <sheetName val="D3.4.1"/>
      <sheetName val="COVER PODIUM"/>
      <sheetName val="D3.4.2"/>
      <sheetName val="COVER APARTEMEN"/>
      <sheetName val="D3.4.3"/>
      <sheetName val="COVER HOTEL"/>
      <sheetName val="D3.4.4"/>
      <sheetName val="COVER BOUTIQUE"/>
      <sheetName val="D3.4.5"/>
      <sheetName val="HRG BHN"/>
      <sheetName val="ANALS ARS"/>
      <sheetName val="ANALS KY"/>
      <sheetName val="ANALS ME"/>
      <sheetName val="01A- RAB"/>
      <sheetName val="1A RKAB TTL"/>
      <sheetName val="01A- RAB (ars)"/>
      <sheetName val="Mandor"/>
      <sheetName val="HT"/>
      <sheetName val="SELASAR"/>
      <sheetName val="SELASAR-2"/>
      <sheetName val="GT-2 "/>
      <sheetName val="me"/>
      <sheetName val="REKAP UTAMA"/>
      <sheetName val="STRUKTUR"/>
      <sheetName val="HALAMAN"/>
      <sheetName val="MEKANIKAL"/>
      <sheetName val="ANALISA ME"/>
      <sheetName val="ANALISA PERSIAPAN"/>
      <sheetName val="HG Bahan"/>
      <sheetName val="An Beton"/>
      <sheetName val="AN HG DKI"/>
      <sheetName val="anpartisi (REV)"/>
      <sheetName val="ankosen"/>
      <sheetName val="HNS2"/>
      <sheetName val="ars_fin"/>
      <sheetName val="HNS"/>
      <sheetName val="harga dasar"/>
      <sheetName val="ahs struktur"/>
      <sheetName val="Cashflow2x"/>
      <sheetName val="UM 10%"/>
      <sheetName val="Cashflow3x"/>
      <sheetName val="Cashflow perbl"/>
      <sheetName val="STR-ARS"/>
      <sheetName val="Cover Daf-2"/>
      <sheetName val="Cover Daf-2 (2)"/>
      <sheetName val="BQ Daf-2"/>
      <sheetName val="MISC"/>
      <sheetName val="BLN"/>
      <sheetName val="GSK"/>
      <sheetName val="Currency Rate"/>
      <sheetName val="KKP SL-baru"/>
      <sheetName val="htung lama"/>
      <sheetName val="finalhpp"/>
      <sheetName val="nermfc-0206"/>
      <sheetName val="labamfc-0206"/>
      <sheetName val="nermfc-0207"/>
      <sheetName val="labamfc-0207"/>
      <sheetName val="nermfc-0208"/>
      <sheetName val="labamfc-0208"/>
      <sheetName val="nermfc-0209"/>
      <sheetName val="labamfc-0209"/>
      <sheetName val="nermfc-0210"/>
      <sheetName val="labamfc-0210"/>
      <sheetName val="ner-0211"/>
      <sheetName val="laba-0211"/>
      <sheetName val="ner-0212"/>
      <sheetName val="laba-0212"/>
      <sheetName val="ner-0301"/>
      <sheetName val="laba-0301"/>
      <sheetName val="ner-0302"/>
      <sheetName val="laba-0302"/>
      <sheetName val="ner-0303"/>
      <sheetName val="laba-0303"/>
      <sheetName val="ner-0304"/>
      <sheetName val="laba-0304"/>
      <sheetName val="ner-0305"/>
      <sheetName val="laba-0305"/>
      <sheetName val="ner-0306"/>
      <sheetName val="laba-0306"/>
      <sheetName val="ner-0307"/>
      <sheetName val="laba-0307"/>
      <sheetName val="ner-0308"/>
      <sheetName val="laba-0308"/>
      <sheetName val="ner-0309"/>
      <sheetName val="laba-0309"/>
      <sheetName val="ner-0310"/>
      <sheetName val="laba-0310"/>
      <sheetName val="ner-0311"/>
      <sheetName val="laba-0311"/>
      <sheetName val="ner-0312"/>
      <sheetName val="laba-0312"/>
      <sheetName val="ner-0401"/>
      <sheetName val="laba-0401"/>
      <sheetName val="ner-0402"/>
      <sheetName val="laba-0402"/>
      <sheetName val="ner-0403"/>
      <sheetName val="laba-0403"/>
      <sheetName val="ner-0404"/>
      <sheetName val="laba-0404"/>
      <sheetName val="ner-0405"/>
      <sheetName val="laba-0405"/>
      <sheetName val="ner-0406"/>
      <sheetName val="laba-0406"/>
      <sheetName val="ner-0407"/>
      <sheetName val="laba-0407"/>
      <sheetName val="ner-0408"/>
      <sheetName val="laba-0408"/>
      <sheetName val="ner-0409"/>
      <sheetName val="laba-0409"/>
      <sheetName val="laba-0409(proyeksi)"/>
      <sheetName val="evaby-0407"/>
      <sheetName val="evaby-0407 (BTL)"/>
      <sheetName val="eva-BTL(Peb05)"/>
      <sheetName val="Rab-sd-Peb05"/>
      <sheetName val="eva-BTL(Peb05)-01"/>
      <sheetName val="2308"/>
      <sheetName val="JUNI'00"/>
      <sheetName val="lr_divisi"/>
      <sheetName val="ratio_juni_2003"/>
      <sheetName val="Real"/>
      <sheetName val="Kuantitas (2)"/>
      <sheetName val="DIV.2.1"/>
      <sheetName val="DIV-8"/>
      <sheetName val="DIV.6"/>
      <sheetName val="Rekap "/>
      <sheetName val="Rekap Kososng"/>
      <sheetName val="Kuantitas Kosong"/>
      <sheetName val="Kuantitas"/>
      <sheetName val="Pekerjaan Utama"/>
      <sheetName val="%"/>
      <sheetName val="Informasi"/>
      <sheetName val="Peta Quarry"/>
      <sheetName val=""/>
      <sheetName val="Rekap Biaya"/>
      <sheetName val="Kuantitas &amp; Harga"/>
      <sheetName val="Conditions"/>
      <sheetName val="Schedule lot 8"/>
      <sheetName val="RAB"/>
      <sheetName val="Preamble"/>
      <sheetName val="Grand Summary"/>
      <sheetName val="rekap akhir"/>
      <sheetName val="BOQ"/>
      <sheetName val="Unit Price-WIKA intern"/>
      <sheetName val="Unit Price-WIKA ext"/>
      <sheetName val="Unit Price-WK"/>
      <sheetName val="Basic Price"/>
      <sheetName val="ExchangeRate"/>
      <sheetName val="mobilisasi"/>
      <sheetName val="An-TEK"/>
      <sheetName val="An-TEK (2)"/>
      <sheetName val="BASIC PRICE (2)"/>
      <sheetName val="Harga Sat"/>
      <sheetName val="Unit Price (2)"/>
      <sheetName val="Volume"/>
      <sheetName val="SERIE C"/>
      <sheetName val="Unit Price-WIKA ext (2)"/>
      <sheetName val="SERIE B"/>
      <sheetName val="Rekap Harga Sipil"/>
      <sheetName val="Sat. Pek."/>
      <sheetName val="Pond Bangunan Utama"/>
      <sheetName val="Bangunan Utama A"/>
      <sheetName val="Bangunan Utama B "/>
      <sheetName val="Bangunan Utama C"/>
      <sheetName val=" Lantai Bangunan "/>
      <sheetName val="Dinding P. Tanah"/>
      <sheetName val="PAO, SCR &amp; MLR"/>
      <sheetName val="Transfer Carr"/>
      <sheetName val="L. Ramp"/>
      <sheetName val="Tippler"/>
      <sheetName val="Rel Track"/>
      <sheetName val="Capstan &amp; Bollard"/>
      <sheetName val="Threshing"/>
      <sheetName val="Kernel Recovery"/>
      <sheetName val=" Pondasi  KSB"/>
      <sheetName val=" Empty Bunch Area"/>
      <sheetName val="Clarification"/>
      <sheetName val="Fat Pit"/>
      <sheetName val="Power House"/>
      <sheetName val="Cable Trench &amp; Pond Panel"/>
      <sheetName val="Pondasi CPO Tank"/>
      <sheetName val="WTP"/>
      <sheetName val="J. Timbang "/>
      <sheetName val="Workshop"/>
      <sheetName val="G. Kimia"/>
      <sheetName val="Loading Sheed"/>
      <sheetName val="T. Parkir M &amp; S"/>
      <sheetName val="Pos Jaga-2"/>
      <sheetName val="Musholla"/>
      <sheetName val="Balai P. Karyawan"/>
      <sheetName val="Pos Grading"/>
      <sheetName val="Bak Fiber"/>
      <sheetName val="R. Pompa Diesel"/>
      <sheetName val="R. P. Oil Despath"/>
      <sheetName val="R. Pompa K. Limbah"/>
      <sheetName val="Power Pack"/>
      <sheetName val="Area Parkir Truk"/>
      <sheetName val="Jalan &amp; Saluran "/>
      <sheetName val="Turfing"/>
      <sheetName val="Sal Underflow"/>
      <sheetName val="Pagar &amp; Pintu Pabrik"/>
      <sheetName val=" Pagar Waduk"/>
      <sheetName val="Pagar Kolam Limbah"/>
      <sheetName val="Gudang Kernel"/>
      <sheetName val="General Item"/>
      <sheetName val="Sub Contract"/>
      <sheetName val="Contigence"/>
      <sheetName val="Unit Rate"/>
      <sheetName val="Personnel"/>
      <sheetName val="DIV X"/>
      <sheetName val="AN-HSP"/>
      <sheetName val="QUARRY"/>
      <sheetName val="ALAT-1"/>
      <sheetName val="AGG, C"/>
      <sheetName val="URAIAN ALAT"/>
      <sheetName val="HARGA ALAT"/>
      <sheetName val="BASIC"/>
      <sheetName val="LALIN"/>
      <sheetName val="URAI X"/>
      <sheetName val="URAIAN "/>
      <sheetName val="MOB"/>
      <sheetName val="LS-Rutin"/>
      <sheetName val="REKAP - 2006"/>
      <sheetName val="BQ - 2006"/>
      <sheetName val="UMUM"/>
      <sheetName val="traffic"/>
      <sheetName val="Perhitungan Mobilisasi Alat"/>
      <sheetName val="Lalu Lintas"/>
      <sheetName val="Jembatan Sementara"/>
      <sheetName val="HRG MAT"/>
      <sheetName val="FINALISASI (1)"/>
      <sheetName val="REKAP (1)"/>
      <sheetName val="REKAP (3)"/>
      <sheetName val="BQ (1)"/>
      <sheetName val="BQ (2)"/>
      <sheetName val="BQ (3)"/>
      <sheetName val="AN-RC"/>
      <sheetName val="MOB Air Pangi"/>
      <sheetName val="MOB Air Empayang"/>
      <sheetName val="MOB Air Kikim"/>
      <sheetName val="subkon"/>
      <sheetName val="NP (2)"/>
      <sheetName val="Analisa HSP"/>
      <sheetName val="k-350"/>
      <sheetName val="rigid"/>
      <sheetName val="kayu"/>
      <sheetName val="kayu1"/>
      <sheetName val="7.16.1"/>
      <sheetName val="demolition"/>
      <sheetName val="box culvert"/>
      <sheetName val="ready mix"/>
      <sheetName val="polos"/>
      <sheetName val="Unit Price(Barrier)"/>
      <sheetName val="Barrier"/>
      <sheetName val="Unit Price(1)"/>
      <sheetName val="Rekap(2)"/>
      <sheetName val="Civil Work(3-5)"/>
      <sheetName val="Equipment Cost(6)"/>
      <sheetName val="Material Cost(7)"/>
      <sheetName val="IDC(8-10)"/>
      <sheetName val="employer(11)"/>
      <sheetName val="Local Staff(12)"/>
      <sheetName val="sekret(13)"/>
      <sheetName val="facility(14)"/>
      <sheetName val="trans(15)"/>
      <sheetName val="Labour(16)"/>
      <sheetName val="BP(17)"/>
      <sheetName val="Eqp Opr(18)"/>
      <sheetName val="Exchange Rate"/>
      <sheetName val="rab-ver2"/>
      <sheetName val="ALJAZAIR  FINAL BEAM"/>
      <sheetName val="rapat"/>
      <sheetName val="hrg dasar"/>
      <sheetName val="sch"/>
      <sheetName val="Terbilang"/>
      <sheetName val="Q'TY"/>
      <sheetName val="DIV.1"/>
      <sheetName val="DIV.2"/>
      <sheetName val="DIV.2a"/>
      <sheetName val="DIV.2a (2)"/>
      <sheetName val="DIV.2a.BET"/>
      <sheetName val="DIV.2a.TUL"/>
      <sheetName val="DIV.2b"/>
      <sheetName val="DIV.2b (2)"/>
      <sheetName val="DIV.2c"/>
      <sheetName val="DIV.2d"/>
      <sheetName val="DIV.3"/>
      <sheetName val="DIV.5"/>
      <sheetName val="DIV.8"/>
      <sheetName val="DIV.8.a"/>
      <sheetName val="DIV.9"/>
      <sheetName val="SKEDUL"/>
      <sheetName val="6.PEK ASPAL"/>
      <sheetName val="7.PEK-STRUKTUR"/>
      <sheetName val="SK 5.3"/>
      <sheetName val="5.1-5.4(1)-5.4(2)"/>
      <sheetName val="Sat_ Pek_"/>
      <sheetName val="MASTERING"/>
      <sheetName val="REKAP (inflasi mar)"/>
      <sheetName val="Kuantitas &amp; Harga (inflasi mar)"/>
      <sheetName val="Escal (inflasi mar)"/>
      <sheetName val="AHS (Inflasi mar)"/>
      <sheetName val="SD (inflasi mar)"/>
      <sheetName val="Analisa ALAT"/>
      <sheetName val="Komposisi"/>
      <sheetName val="AHS Aspal"/>
      <sheetName val="AHS Marka"/>
      <sheetName val="Analisa lampu"/>
      <sheetName val="jadwal"/>
      <sheetName val="Usulan"/>
      <sheetName val="BA PP (2)"/>
      <sheetName val="BA Prestasi"/>
      <sheetName val="Kuantitas _ Harga"/>
      <sheetName val="List Material"/>
      <sheetName val="Tindak Lanjut"/>
      <sheetName val="samsidb"/>
      <sheetName val="P2K3"/>
      <sheetName val="EvPBM"/>
      <sheetName val="PresBul"/>
      <sheetName val="PresPek"/>
      <sheetName val="EvProd"/>
      <sheetName val="Tahap"/>
      <sheetName val="MSL"/>
      <sheetName val="UPY"/>
      <sheetName val="Add"/>
      <sheetName val="6_PEK ASPAL"/>
      <sheetName val="TOTAL BTL"/>
      <sheetName val="SEKRETARIAT"/>
      <sheetName val="FASILITAS"/>
      <sheetName val="PERSONALIA"/>
      <sheetName val="SS MNGMNT"/>
      <sheetName val="KEUANGAN"/>
      <sheetName val="DIV_3"/>
      <sheetName val="DIV_8"/>
      <sheetName val="DIV_9"/>
      <sheetName val="AN_RC"/>
      <sheetName val="HARGA BAHAN"/>
      <sheetName val="r.dokter(2)"/>
      <sheetName val="R.JENAZAH(2)"/>
      <sheetName val="R. MUSHOLA(2)"/>
      <sheetName val="R. JAGA(2)"/>
      <sheetName val="PERAWAT"/>
      <sheetName val="R.KBDANAN"/>
      <sheetName val="R.ICU"/>
      <sheetName val="VIP"/>
      <sheetName val="RWT.INAP"/>
      <sheetName val="DAPUR RS"/>
      <sheetName val="PEK.PERSIAPAN"/>
      <sheetName val="POLY"/>
      <sheetName val="UGD"/>
      <sheetName val="ANAL KSR"/>
      <sheetName val="ANAL.BOW"/>
      <sheetName val="ANAL.KAYU"/>
      <sheetName val="ANAL_BOW"/>
      <sheetName val="service"/>
      <sheetName val="r.dokter"/>
      <sheetName val="R.JENAZAH"/>
      <sheetName val="R. MUSHOLA"/>
      <sheetName val="R. JAGA"/>
      <sheetName val="R.KBDANAN (2)"/>
      <sheetName val="VIP (2)"/>
      <sheetName val="Elimasi Induk by AR"/>
      <sheetName val="VERSI RILLY"/>
      <sheetName val="daf isi"/>
      <sheetName val="SKAT1"/>
      <sheetName val="skat"/>
      <sheetName val="RINCIAN PU"/>
      <sheetName val="CATATAN KOREKSI"/>
      <sheetName val="Review"/>
      <sheetName val="BSPL konsolidasi"/>
      <sheetName val="Ekuitas Konsolidasi"/>
      <sheetName val="SKAT2"/>
      <sheetName val="Notes to "/>
      <sheetName val="SKAT3)"/>
      <sheetName val="PL INDUK"/>
      <sheetName val="BSPL Induk"/>
      <sheetName val="Ekuitas Induk"/>
      <sheetName val="CF Induk"/>
      <sheetName val="KKP CF INDUK"/>
      <sheetName val="WKSInduk"/>
      <sheetName val="AJE-PERUSAHAAN"/>
      <sheetName val="KKP CF KONSOL "/>
      <sheetName val="LR JUTAAN"/>
      <sheetName val="WS SEGMEN"/>
      <sheetName val="AGING HUT-PIUT"/>
      <sheetName val="BANK JK PJNG"/>
      <sheetName val="LK DEPT"/>
      <sheetName val="DAFTAR INVESTASI"/>
      <sheetName val="Eliminasi Ksl by AR"/>
      <sheetName val="minority interest"/>
      <sheetName val="CF Induk VS Konsol"/>
      <sheetName val="LR GAB"/>
      <sheetName val="holding"/>
      <sheetName val="TABRUT"/>
      <sheetName val="Pajak"/>
      <sheetName val="Holding Eq)"/>
      <sheetName val="LABA PER SAHAM"/>
      <sheetName val="RES DATA"/>
      <sheetName val="BETON"/>
      <sheetName val="REALTY"/>
      <sheetName val="Intrade"/>
      <sheetName val="WIP"/>
      <sheetName val="SAKA"/>
      <sheetName val="SEIMANGKEI"/>
      <sheetName val="AJE-PM"/>
      <sheetName val="TACC-PM"/>
      <sheetName val="AJE PM"/>
      <sheetName val="DEP SU"/>
      <sheetName val="AJE DSU"/>
      <sheetName val="TACC-DSU"/>
      <sheetName val="AJE DEP DSU"/>
      <sheetName val="DEP WIL"/>
      <sheetName val="AJE WIL"/>
      <sheetName val="TACC-WIL"/>
      <sheetName val="AJE DEP WIL"/>
      <sheetName val="UTILITAS DIP"/>
      <sheetName val="AJE Utilitas DIP"/>
      <sheetName val=" AJE LN"/>
      <sheetName val="AJE LN"/>
      <sheetName val="TACC-LN"/>
      <sheetName val="DKPW"/>
      <sheetName val="AJE DKPW"/>
      <sheetName val="BETANO"/>
      <sheetName val="INVESTASI"/>
      <sheetName val="AJE DIPW"/>
      <sheetName val="BORANG"/>
      <sheetName val="RENGAT"/>
      <sheetName val="PLTDBALI"/>
      <sheetName val="CIBATU"/>
      <sheetName val="PLTD AMBON"/>
      <sheetName val="AJE_DEN"/>
      <sheetName val="TACC-DEN"/>
      <sheetName val="ELIMINASI-DEN-HLB"/>
      <sheetName val="AJE DIP"/>
      <sheetName val="TACC-DIP"/>
      <sheetName val="AJE DBG"/>
      <sheetName val="TACC-DBG"/>
      <sheetName val="AJE DEP DBG"/>
      <sheetName val="G.2.1 (PPh Ps 22)"/>
      <sheetName val="DETAIL "/>
      <sheetName val="P.2.1.1"/>
      <sheetName val=" R.2.1"/>
      <sheetName val="Q.3.1-Payment of pension"/>
      <sheetName val="PENSION"/>
      <sheetName val="C.1"/>
      <sheetName val="C.2"/>
      <sheetName val="C.2.1"/>
      <sheetName val="C.3"/>
      <sheetName val="C.4"/>
      <sheetName val="D.1"/>
      <sheetName val="E-1.2"/>
      <sheetName val="E-2"/>
      <sheetName val="F.1"/>
      <sheetName val="F.2"/>
      <sheetName val="F.5"/>
      <sheetName val="F.6"/>
      <sheetName val="G-1.3"/>
      <sheetName val="K.1"/>
      <sheetName val="K.2"/>
      <sheetName val="K.2.1"/>
      <sheetName val="K.2.2"/>
      <sheetName val="K.3"/>
      <sheetName val="K.4"/>
      <sheetName val="J.2"/>
      <sheetName val="N.1"/>
      <sheetName val="N.2"/>
      <sheetName val="N.3"/>
      <sheetName val="NN"/>
      <sheetName val="P"/>
      <sheetName val="Pe"/>
      <sheetName val="Pen"/>
      <sheetName val="O.4"/>
      <sheetName val="U.1.1"/>
      <sheetName val="U.1.2"/>
      <sheetName val="U.1.3"/>
      <sheetName val="U.2.1"/>
      <sheetName val="U-3.1"/>
      <sheetName val="U.3.2"/>
      <sheetName val="Rekap SKP"/>
      <sheetName val="U-5.1"/>
      <sheetName val="Rincian"/>
      <sheetName val="WBS1-RIN"/>
      <sheetName val="WBS2-RIN "/>
      <sheetName val="GAJI-RIN"/>
      <sheetName val="WPL-RIN "/>
      <sheetName val="Wbs 2"/>
      <sheetName val="pembelian"/>
      <sheetName val="BS - Asset"/>
      <sheetName val="BS - Liabilities"/>
      <sheetName val="Ex-Rate"/>
      <sheetName val="ise"/>
      <sheetName val="sls"/>
      <sheetName val="dompr"/>
      <sheetName val="exppr"/>
      <sheetName val="grain"/>
      <sheetName val="CoS"/>
      <sheetName val="d&amp;s"/>
      <sheetName val="g&amp;a"/>
      <sheetName val="otinc"/>
      <sheetName val="artrd"/>
      <sheetName val="arot"/>
      <sheetName val="forward"/>
      <sheetName val="adpd"/>
      <sheetName val="pretx"/>
      <sheetName val="prexp"/>
      <sheetName val="cip"/>
      <sheetName val="capex 2002"/>
      <sheetName val="def"/>
      <sheetName val="otas"/>
      <sheetName val="aptr"/>
      <sheetName val="apaf"/>
      <sheetName val="apot"/>
      <sheetName val="acc"/>
      <sheetName val="adrec"/>
      <sheetName val="corp"/>
      <sheetName val="gp"/>
      <sheetName val="rm"/>
      <sheetName val="im"/>
      <sheetName val="fgdet"/>
      <sheetName val="whcon"/>
      <sheetName val="whinv"/>
      <sheetName val="chesacomp"/>
      <sheetName val="Ingredient"/>
      <sheetName val="chesa"/>
      <sheetName val="udon"/>
      <sheetName val="bp"/>
      <sheetName val="mo"/>
      <sheetName val="pwr"/>
      <sheetName val="packing"/>
      <sheetName val="Pwr_Adm"/>
      <sheetName val="cke"/>
      <sheetName val="ck"/>
      <sheetName val="ks"/>
      <sheetName val="kb"/>
      <sheetName val="ds"/>
      <sheetName val="sellpr"/>
      <sheetName val="slsvol"/>
      <sheetName val="bppr"/>
      <sheetName val="cpxdp"/>
      <sheetName val="cpxndp"/>
      <sheetName val="loan (2)"/>
      <sheetName val="crmov"/>
      <sheetName val="grist"/>
      <sheetName val="trd"/>
      <sheetName val="PO"/>
      <sheetName val="Tran0104 (2)"/>
      <sheetName val="Tran0104"/>
      <sheetName val="9O 1.2 Tran0104 (2)"/>
      <sheetName val="9O 1.1"/>
      <sheetName val="TB per May"/>
      <sheetName val="TB0008"/>
      <sheetName val="TB JUNE 2007"/>
      <sheetName val="L-Otr.Ast "/>
      <sheetName val="Paje"/>
      <sheetName val="SRI L"/>
      <sheetName val="SING"/>
      <sheetName val="VIET"/>
      <sheetName val="MALE"/>
      <sheetName val="E1.2GROUP-DIRECT"/>
      <sheetName val="Ex_Rate"/>
      <sheetName val="Predictive0506"/>
      <sheetName val="Predictive0406"/>
      <sheetName val="SDE"/>
      <sheetName val="BLE"/>
      <sheetName val="KYE"/>
      <sheetName val="KCE"/>
      <sheetName val="SDF"/>
      <sheetName val="BLF"/>
      <sheetName val="KYF"/>
      <sheetName val="F.A yg dijual"/>
      <sheetName val="RINCIAN (2)"/>
      <sheetName val="Audit Issues"/>
      <sheetName val="A 3-1"/>
      <sheetName val="A 3-2"/>
      <sheetName val="A 3-3"/>
      <sheetName val="K 1"/>
      <sheetName val="U 2"/>
      <sheetName val="U 3"/>
      <sheetName val="U 4"/>
      <sheetName val="RL"/>
      <sheetName val="PA(R)JE"/>
      <sheetName val="Summary diff ARE"/>
      <sheetName val="Summary (2)"/>
      <sheetName val="Sum All"/>
      <sheetName val="IND"/>
      <sheetName val="BPW-Europe"/>
      <sheetName val="CBD"/>
      <sheetName val="Thai"/>
      <sheetName val="BPWI"/>
      <sheetName val="Agustus"/>
      <sheetName val="September"/>
      <sheetName val="Oktober"/>
      <sheetName val="November"/>
      <sheetName val="December"/>
      <sheetName val="induk (2)"/>
      <sheetName val="Predictive FA Fiscal"/>
      <sheetName val="lre"/>
      <sheetName val="bre"/>
      <sheetName val="lrf"/>
      <sheetName val="BUT-1"/>
      <sheetName val="HEX-A"/>
      <sheetName val="HEX-E"/>
      <sheetName val="I-BUT"/>
      <sheetName val="RD I-BUT"/>
      <sheetName val="FIXED FLOAT"/>
      <sheetName val="11493-FIX"/>
      <sheetName val="11499"/>
      <sheetName val="TRAV ADV"/>
      <sheetName val="OTHER ADV"/>
      <sheetName val="PREPAID EXP"/>
      <sheetName val="INSC EXP"/>
      <sheetName val="CURRENT LIAB"/>
      <sheetName val="TMP1"/>
      <sheetName val="WORKS"/>
      <sheetName val="Elim"/>
      <sheetName val="U.1"/>
      <sheetName val="Sales Analysis"/>
      <sheetName val="U.1.2 (Sales Cut-Off)"/>
      <sheetName val="U.2"/>
      <sheetName val="U.2.1 (Purchase Cut-Off"/>
      <sheetName val="U.2-1 Attachment"/>
      <sheetName val="U.3"/>
      <sheetName val="U.4"/>
      <sheetName val="AI"/>
      <sheetName val="NIGERIA"/>
      <sheetName val="PTD"/>
      <sheetName val="C1"/>
      <sheetName val="E-Lead"/>
      <sheetName val="E1"/>
      <sheetName val="E2"/>
      <sheetName val="E3"/>
      <sheetName val="E3.1"/>
      <sheetName val="E4"/>
      <sheetName val="E4.1a"/>
      <sheetName val="E4.1b"/>
      <sheetName val="E4.1c"/>
      <sheetName val="E4.1d"/>
      <sheetName val="F1"/>
      <sheetName val="F2"/>
      <sheetName val="F4"/>
      <sheetName val="F5"/>
      <sheetName val="RM Move"/>
      <sheetName val="PM Move "/>
      <sheetName val="Standard Costing Calculation FG"/>
      <sheetName val="RoFo"/>
      <sheetName val="G4"/>
      <sheetName val="G5"/>
      <sheetName val="Predictive test"/>
      <sheetName val="G6"/>
      <sheetName val="G7"/>
      <sheetName val="K - Lead"/>
      <sheetName val="List FA, Predictive TEst"/>
      <sheetName val="K1.2"/>
      <sheetName val="K1.4"/>
      <sheetName val="List SGU, Predictive test"/>
      <sheetName val="List CIP"/>
      <sheetName val="N Lead"/>
      <sheetName val="N1"/>
      <sheetName val="Aging-Local"/>
      <sheetName val="Aging-Import"/>
      <sheetName val="N3.1"/>
      <sheetName val="N3.4"/>
      <sheetName val="N3.2"/>
      <sheetName val="N3.3"/>
      <sheetName val="N4"/>
      <sheetName val="N4.1"/>
      <sheetName val="P1a"/>
      <sheetName val="P1b"/>
      <sheetName val="O1"/>
      <sheetName val="O1.1"/>
      <sheetName val="O2"/>
      <sheetName val="U1"/>
      <sheetName val="U1.1 ; U1.2 ; U1.4"/>
      <sheetName val="U1.3"/>
      <sheetName val="Sales by Class"/>
      <sheetName val="Product"/>
      <sheetName val="Sales Disc"/>
      <sheetName val="Predictive test sales disc"/>
      <sheetName val="Test Sales Price"/>
      <sheetName val="Sales Cutoff"/>
      <sheetName val="U2"/>
      <sheetName val="Test Purchase"/>
      <sheetName val="Purchase Cut off"/>
      <sheetName val="U3"/>
      <sheetName val="U5"/>
      <sheetName val="Vouching Buying Fee"/>
      <sheetName val="Predictive Insurance"/>
      <sheetName val="Insurance"/>
      <sheetName val="U4"/>
      <sheetName val="Cross Check"/>
      <sheetName val="Cash on hand and in banks"/>
      <sheetName val="Short-term investment"/>
      <sheetName val="Accounts receivable"/>
      <sheetName val="Other receivable (payable)"/>
      <sheetName val="Prepaid exp, tax and advance"/>
      <sheetName val="Notes Payable"/>
      <sheetName val="AP trade"/>
      <sheetName val="Taxes payable"/>
      <sheetName val="Advance from customer"/>
      <sheetName val="Pension Fund"/>
      <sheetName val="Deferred tax liabilities"/>
      <sheetName val="Unrealized Gain on MF"/>
      <sheetName val="Other charges (income)"/>
      <sheetName val="GAJI"/>
      <sheetName val="def tax"/>
      <sheetName val="LR Fiskal"/>
      <sheetName val="Rekon Fiscal"/>
      <sheetName val="CAJE-CRJE"/>
      <sheetName val="FA Fiskal"/>
      <sheetName val="List FA-Fis"/>
      <sheetName val="FA-Kom'04 (2)"/>
      <sheetName val="Addition FA"/>
      <sheetName val="FA Mutation"/>
      <sheetName val="WBS-1-Analytical"/>
      <sheetName val="WBS-1-Audit"/>
      <sheetName val="WBS-2-Analytical"/>
      <sheetName val="WBS-2-Audit"/>
      <sheetName val="Analytical B.S"/>
      <sheetName val="WPL-Analytical"/>
      <sheetName val="WPL-Audit"/>
      <sheetName val="Analytical I.S"/>
      <sheetName val="C Lead"/>
      <sheetName val="E Lead"/>
      <sheetName val="E.1-other receivable"/>
      <sheetName val="E.2-amount due from rel parties"/>
      <sheetName val="E.3-bill receivable"/>
      <sheetName val="E.4-receivable from employee"/>
      <sheetName val="E.5-subseq receipt"/>
      <sheetName val="F Lead"/>
      <sheetName val="F.1-Inv List as of Dec 31, 2006"/>
      <sheetName val="G Lead"/>
      <sheetName val="G-1.3 Sum of Insurance"/>
      <sheetName val="K Lead "/>
      <sheetName val="N-2 subseq paymnt"/>
      <sheetName val="O Lead"/>
      <sheetName val="P Lead"/>
      <sheetName val="P-2 accrued exp subseq payment"/>
      <sheetName val="R Lead"/>
      <sheetName val="U-1.1 analytical sales"/>
      <sheetName val="U-2.1 Analytical Purchase"/>
      <sheetName val="U-2.1.1 purch per supplier '06"/>
      <sheetName val="U-2.1.2 purch per supplier '05"/>
      <sheetName val="Macro5"/>
      <sheetName val="M T S"/>
      <sheetName val="FP-FIKTIF"/>
      <sheetName val="KOREKSI-PM"/>
      <sheetName val="CONF-EKST"/>
      <sheetName val="CONF-INT"/>
      <sheetName val="JASA-LN"/>
      <sheetName val="Macro2"/>
      <sheetName val="Macro1"/>
      <sheetName val="Macro3"/>
      <sheetName val="Macro4"/>
      <sheetName val="CENTRAL"/>
      <sheetName val="CENTRAL-1"/>
      <sheetName val="NOT-HIT"/>
      <sheetName val="PHP"/>
      <sheetName val="SP-PET"/>
      <sheetName val="JV"/>
      <sheetName val="Main table"/>
      <sheetName val="Expats' Rental"/>
      <sheetName val="Booked Rentals"/>
      <sheetName val="Accrued Rentals"/>
      <sheetName val="ROSS LIST"/>
      <sheetName val="Induk+Nothit"/>
      <sheetName val=" Penjualan "/>
      <sheetName val="Rekap Ekspor"/>
      <sheetName val="Pelunasan Piutang"/>
      <sheetName val="Bahan Baku Lokal"/>
      <sheetName val="Bahan Baku Impor "/>
      <sheetName val="PPB"/>
      <sheetName val="Laba (Rugi) Kurs"/>
      <sheetName val="Hasil Lain"/>
      <sheetName val="Kredit Pajak"/>
      <sheetName val="----00000----"/>
      <sheetName val="KKP SUSUT "/>
      <sheetName val="Pendapatan Lain"/>
      <sheetName val="LHP"/>
      <sheetName val="PHP-1"/>
      <sheetName val="PHP-2"/>
      <sheetName val="PPh Ps. 22"/>
      <sheetName val="Alket"/>
      <sheetName val=" Sales "/>
      <sheetName val="Rekap Ekspor (KMK)"/>
      <sheetName val="EKSPOR (BI)"/>
      <sheetName val="Bahan Baku Impor (BI)"/>
      <sheetName val="Bahan Baku Impor (KMK) "/>
      <sheetName val="Bhn Baku-Lokal.1"/>
      <sheetName val="Bhn Baku-Lokal.2"/>
      <sheetName val="KKP SUSUT -AKHIR"/>
      <sheetName val="cov"/>
      <sheetName val="Opening"/>
      <sheetName val="F.2.1"/>
      <sheetName val="F.3.1"/>
      <sheetName val="G.1-2 Attachment"/>
      <sheetName val="A.4.1"/>
      <sheetName val="E.1"/>
      <sheetName val="E.2"/>
      <sheetName val="G.1"/>
      <sheetName val="G.2"/>
      <sheetName val="I.1"/>
      <sheetName val="A.4.2"/>
      <sheetName val="M.2"/>
      <sheetName val="I.2"/>
      <sheetName val="A.4.3"/>
      <sheetName val="U.5"/>
      <sheetName val="U.6"/>
      <sheetName val="U.7"/>
      <sheetName val="A_4_2"/>
      <sheetName val="A_4_3"/>
      <sheetName val="Analytical Review"/>
      <sheetName val="NOT"/>
      <sheetName val="mutasiCF"/>
      <sheetName val="CF suppl."/>
      <sheetName val="Memo cash"/>
      <sheetName val="Memo AR"/>
      <sheetName val="E 1"/>
      <sheetName val="E 2"/>
      <sheetName val="Memo F"/>
      <sheetName val="Memo G"/>
      <sheetName val="G 1"/>
      <sheetName val="G 2"/>
      <sheetName val="Memo H"/>
      <sheetName val="H1"/>
      <sheetName val="HH"/>
      <sheetName val="Memo I"/>
      <sheetName val="I 1"/>
      <sheetName val="I 2"/>
      <sheetName val="I 3"/>
      <sheetName val="I 4"/>
      <sheetName val="Memo J"/>
      <sheetName val="J Lead"/>
      <sheetName val="J 1"/>
      <sheetName val="Memo K"/>
      <sheetName val="K Lead"/>
      <sheetName val="K 2"/>
      <sheetName val="K 2.1"/>
      <sheetName val="K 2.2"/>
      <sheetName val="K 2.3"/>
      <sheetName val="K 3"/>
      <sheetName val="K 4 FA combined"/>
      <sheetName val="N Memo"/>
      <sheetName val="N 1"/>
      <sheetName val="N 2"/>
      <sheetName val="N 3"/>
      <sheetName val="O Memo"/>
      <sheetName val="O 2"/>
      <sheetName val="P Memo"/>
      <sheetName val="P 1"/>
      <sheetName val="P 2"/>
      <sheetName val="P 2.1"/>
      <sheetName val="P 3"/>
      <sheetName val="P 3.1"/>
      <sheetName val="Q Lead"/>
      <sheetName val="QQ"/>
      <sheetName val="T lead"/>
      <sheetName val="U 1"/>
      <sheetName val="U 1.1"/>
      <sheetName val="U 1.2"/>
      <sheetName val="U 1.3"/>
      <sheetName val="U 1.4"/>
      <sheetName val="U 1.5"/>
      <sheetName val="U 3.1"/>
      <sheetName val="U 4.1"/>
      <sheetName val="U 5"/>
      <sheetName val="K 2_1"/>
      <sheetName val="NAMECODE"/>
      <sheetName val="Bank-GIRO"/>
      <sheetName val="Bank-real"/>
      <sheetName val="Bank-1"/>
      <sheetName val="Kas-Juli"/>
      <sheetName val="kas-Agust"/>
      <sheetName val="A-1 WBS-1"/>
      <sheetName val="A-2 WBS-2"/>
      <sheetName val="A-3 WPL"/>
      <sheetName val="E. AR"/>
      <sheetName val="F. Inventory"/>
      <sheetName val="G-2. Prepaid Expenses"/>
      <sheetName val="J. Other Assets"/>
      <sheetName val="M. Short-term Loan"/>
      <sheetName val="N. AP"/>
      <sheetName val="O. Tax Payable"/>
      <sheetName val="P-2. Accrued Expenses"/>
      <sheetName val="U-3-1 Analytical-Selling"/>
      <sheetName val="TAX LIST"/>
      <sheetName val="K 2.4"/>
      <sheetName val="BDG ROKAN "/>
      <sheetName val="BDG KOTA TENGAH "/>
      <sheetName val="BDG TRIKORA "/>
      <sheetName val="BDG SENGGARANG "/>
      <sheetName val="BDG PASIR.PTH "/>
      <sheetName val="BDG Alai "/>
      <sheetName val="BDG RANGSANG BARAT"/>
      <sheetName val="BDG PANCUR"/>
      <sheetName val="BoQ pond.Genset ROKAN"/>
      <sheetName val="Hit P.Genset ROKAN"/>
      <sheetName val="BoQ pond.Genset KOTA TENGAH"/>
      <sheetName val="Hit P.Genset KOTA TENGAH"/>
      <sheetName val="BoQ pond.Genset TRIKORA"/>
      <sheetName val="Hit P.Genset TRIKORA"/>
      <sheetName val="BoQ pond.Genset SENGGARANG"/>
      <sheetName val="BoQ pond.Genset Alai"/>
      <sheetName val="Hit P.Genset Alai"/>
      <sheetName val="BoQ pond.Genset Rangsang barat"/>
      <sheetName val="Hit P.Genset Rangsang brt"/>
      <sheetName val="BoQ pond.Genset Pancur"/>
      <sheetName val="Hit P.Genset P.Pancur"/>
      <sheetName val="BoQ P.Genset PASIR.PTH"/>
      <sheetName val="Hit P.Genset P.Putih"/>
      <sheetName val="ANALISA 011205 "/>
      <sheetName val="DAFHAR MAT&amp;UPAH"/>
      <sheetName val="BDG pond.Genset  "/>
      <sheetName val="BoQ pond.Genset "/>
      <sheetName val="Hit pond.Genset"/>
      <sheetName val="TB 29FEB08"/>
      <sheetName val="TB31MAR08"/>
      <sheetName val="TB30SEP07"/>
      <sheetName val="PL31March07"/>
      <sheetName val="TB31AUG08"/>
      <sheetName val="PL31AUG08"/>
      <sheetName val="TB30SEP08"/>
      <sheetName val="TOP-WP"/>
      <sheetName val="WS-BS MAR 09"/>
      <sheetName val="WS-IS MAR 09"/>
      <sheetName val="PAJE&amp;PRJE"/>
      <sheetName val="CAJE08"/>
      <sheetName val="Fluc IS 0706 "/>
      <sheetName val="Fluc BS 0706"/>
      <sheetName val="PM &amp; TE"/>
      <sheetName val="TB FEb'09"/>
      <sheetName val="WBS"/>
      <sheetName val="PP-05"/>
      <sheetName val="aktiva lain"/>
      <sheetName val="old"/>
      <sheetName val="new"/>
      <sheetName val="Control Risk Apects"/>
      <sheetName val="bs-audit"/>
      <sheetName val="pl-audit"/>
      <sheetName val="PL_segment"/>
      <sheetName val="รายละเอียดประกอบ"/>
      <sheetName val="PL-เปรียบเทียบ"/>
      <sheetName val="asset-AUDIT"/>
      <sheetName val=" INCOME"/>
      <sheetName val="Dept. Obj"/>
      <sheetName val="Dept. Obj (2)"/>
      <sheetName val="SP1"/>
      <sheetName val="P1"/>
      <sheetName val="S1"/>
      <sheetName val="pcs_avg"/>
      <sheetName val="sum_prd"/>
      <sheetName val="sum_pack"/>
      <sheetName val="personal"/>
      <sheetName val="note_defect"/>
      <sheetName val="lat"/>
      <sheetName val="STARBL"/>
      <sheetName val="AFTTAXPAY"/>
      <sheetName val="ACCAL"/>
      <sheetName val="BGT97STAFF"/>
      <sheetName val="Content"/>
      <sheetName val="PRSSC2"/>
      <sheetName val="Repair&amp;Maint-PRSSC2"/>
      <sheetName val="4.2 Productivity-PRSSC2"/>
      <sheetName val="Man-Power"/>
      <sheetName val="organize"/>
      <sheetName val="Break_Sep"/>
      <sheetName val="Break_Oct"/>
      <sheetName val="Break_Sep (2)"/>
      <sheetName val="Break_Oct (2)"/>
      <sheetName val="Break_Sep_60"/>
      <sheetName val="Break_Oct_60"/>
      <sheetName val="Break_Oct_60 (2)"/>
      <sheetName val="Cost STR20 "/>
      <sheetName val="SK"/>
      <sheetName val="DATA WP"/>
      <sheetName val="KKP I"/>
      <sheetName val="B.1"/>
      <sheetName val="B.1.1"/>
      <sheetName val="B.1.2"/>
      <sheetName val="B.1.3"/>
      <sheetName val="B.1.4"/>
      <sheetName val="B.1.5"/>
      <sheetName val="B.1.6"/>
      <sheetName val="B.1.6 (2)"/>
      <sheetName val="B.1.6 (3)"/>
      <sheetName val="B.2"/>
      <sheetName val="B.2.1"/>
      <sheetName val="B.2.1.1"/>
      <sheetName val="B.2.1.2"/>
      <sheetName val="B.2.1.3 "/>
      <sheetName val="B.2.1.4"/>
      <sheetName val="B.2.1.5"/>
      <sheetName val="B.2.1.6"/>
      <sheetName val="B.2.1.7"/>
      <sheetName val="B.2.1.8"/>
      <sheetName val="B.2.1.9"/>
      <sheetName val="B.2.1.10"/>
      <sheetName val="B.2.1.11"/>
      <sheetName val="B.2.1.12"/>
      <sheetName val="B.2.1.13"/>
      <sheetName val="B.2.1.14"/>
      <sheetName val="B.2.1.15"/>
      <sheetName val="B.2.1.16"/>
      <sheetName val="B.2.1.17"/>
      <sheetName val="B.2.2"/>
      <sheetName val="B.2.2 1"/>
      <sheetName val="B.2.3"/>
      <sheetName val="B.3"/>
      <sheetName val="B.3.1"/>
      <sheetName val="B.3.2"/>
      <sheetName val="B.4"/>
      <sheetName val="B.4.1"/>
      <sheetName val="B.4.2"/>
      <sheetName val="B.4.2.1 "/>
      <sheetName val="B.4.2.2"/>
      <sheetName val="B.4.2.3"/>
      <sheetName val="B.4.2.4 "/>
      <sheetName val="B.4.2.5"/>
      <sheetName val="B.4.2.6"/>
      <sheetName val="B.4.2.7"/>
      <sheetName val="B.4.2.8"/>
      <sheetName val="B.4.3"/>
      <sheetName val="B.4.3.1"/>
      <sheetName val="B.4.3.2"/>
      <sheetName val="B.4.3.3"/>
      <sheetName val="B.4.3.4"/>
      <sheetName val="B.4.3.5"/>
      <sheetName val="B.4.3.6"/>
      <sheetName val="B.4.3.7 "/>
      <sheetName val="B.4.3.8 "/>
      <sheetName val="B.4.3.9"/>
      <sheetName val="B.4.3.10"/>
      <sheetName val="B.4.3.11"/>
      <sheetName val="B.4.3.12"/>
      <sheetName val="B.4.3.13"/>
      <sheetName val="B.4.3.14"/>
      <sheetName val="B.4.3.15"/>
      <sheetName val="B.4.3.16"/>
      <sheetName val="B.4.3.18"/>
      <sheetName val="E.1.1"/>
      <sheetName val="E.1.3 (2)"/>
      <sheetName val="E.3"/>
      <sheetName val="E.3.1"/>
      <sheetName val="E.3.2"/>
      <sheetName val="E.3.3"/>
      <sheetName val="E.5"/>
      <sheetName val="E.5.1"/>
      <sheetName val="E.5.2"/>
      <sheetName val="E.6"/>
      <sheetName val="E.8.4 (2)"/>
      <sheetName val="E.8"/>
      <sheetName val="E.8.1"/>
      <sheetName val="E.8.4"/>
      <sheetName val="B.1.6 (4)"/>
      <sheetName val="B.1.6 (5)"/>
      <sheetName val="21pph"/>
      <sheetName val="PPH 21 (2)"/>
      <sheetName val="E.2.1"/>
      <sheetName val="duatiga"/>
      <sheetName val="4(2)"/>
      <sheetName val="E.4"/>
      <sheetName val="E.4.1"/>
      <sheetName val="duaenam"/>
      <sheetName val="E.8.1.1"/>
      <sheetName val="E.8.1.1.1-12"/>
      <sheetName val="E.8.1.2"/>
      <sheetName val="E.8.1.3"/>
      <sheetName val="E.8.2"/>
      <sheetName val="E.8.3"/>
      <sheetName val="E.8.5"/>
      <sheetName val="teliti"/>
      <sheetName val="FKT_PJK"/>
      <sheetName val="SPTSewa"/>
      <sheetName val="BPot_Sewa"/>
      <sheetName val="adm"/>
      <sheetName val="BP-21"/>
      <sheetName val="DT_PPH23"/>
      <sheetName val="SPT23"/>
      <sheetName val="SPT23(2)"/>
      <sheetName val="LapFinal"/>
      <sheetName val="SPTFinal"/>
      <sheetName val="BktPPhf"/>
      <sheetName val="SSP (final)"/>
      <sheetName val="SPm21"/>
      <sheetName val="SPm21 (2)"/>
      <sheetName val="Art23"/>
      <sheetName val="DATA_FP"/>
      <sheetName val="FP MODI_A"/>
      <sheetName val="PPh"/>
      <sheetName val="OBYEK"/>
      <sheetName val="REKONSILIASI"/>
      <sheetName val="Reclass"/>
      <sheetName val="DT 31 Dec 2001"/>
      <sheetName val="Tax Calc. 2002"/>
      <sheetName val="DT 31 Dec 2002"/>
      <sheetName val="BS-PL"/>
      <sheetName val="ShareCapital "/>
      <sheetName val="BAG_2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data grafik"/>
      <sheetName val="[BQ-PS&amp;A.xlsÝCAT_HRG"/>
      <sheetName val="Week (2)"/>
      <sheetName val="304-06"/>
      <sheetName val="304_06"/>
      <sheetName val="Mall"/>
      <sheetName val="PAD-F"/>
      <sheetName val="SAT-BHN"/>
      <sheetName val="Fill this out first___"/>
      <sheetName val="Cover Daf_2"/>
      <sheetName val="合成単価作成表-BLDG"/>
      <sheetName val="合成単価作成表_BLDG"/>
      <sheetName val="GRAND_TOTAL"/>
      <sheetName val="_BQ-PS&amp;A.xlsÝCAT_HRG"/>
      <sheetName val="S-Curve"/>
      <sheetName val="DETAIL"/>
      <sheetName val="DivVII"/>
      <sheetName val="TE TS FA LAN MATV"/>
      <sheetName val="COMM"/>
      <sheetName val="FINAL"/>
      <sheetName val="Sumber Daya"/>
      <sheetName val="BOQ INTERN"/>
      <sheetName val="ANALYS EXTERN"/>
      <sheetName val="WELCOME"/>
      <sheetName val="BQ RESO"/>
      <sheetName val="REKAP INDIRECT"/>
      <sheetName val="ORGANIZATION"/>
      <sheetName val="MATRIX"/>
      <sheetName val="SUMMARY IN"/>
      <sheetName val="INDIRECT COST"/>
      <sheetName val="rumus"/>
      <sheetName val="For RKAP OKOP"/>
      <sheetName val="BOQ FORM FOR INQUIRY"/>
      <sheetName val="FORM OF PROPOSAL RFP-003"/>
      <sheetName val="뜃맟뭁돽띿맟?-BLDG"/>
      <sheetName val="合成??作成表-BLDG"/>
      <sheetName val="崌惉扨壙嶌惉?-BLDG"/>
      <sheetName val="??-BLDG"/>
      <sheetName val="?-BLDG"/>
      <sheetName val="‡¬’P‰¿ì¬?-BLDG"/>
      <sheetName val="NERACA T"/>
      <sheetName val="Data Sales tahunan"/>
      <sheetName val="Kalkulasi Loan"/>
      <sheetName val="PK"/>
      <sheetName val="LF"/>
      <sheetName val="TP"/>
      <sheetName val="ah.cp"/>
      <sheetName val="hs.cp"/>
      <sheetName val="hs me"/>
      <sheetName val="ah sanitary"/>
      <sheetName val="hs pipa"/>
      <sheetName val="acc pl"/>
      <sheetName val="p refr"/>
      <sheetName val="duct"/>
      <sheetName val="AN-ARS"/>
      <sheetName val="AN-STR"/>
      <sheetName val="HS-BAHAN"/>
      <sheetName val="HS-UPAH"/>
      <sheetName val="HS- ALAT"/>
      <sheetName val="SIAP"/>
      <sheetName val="LAIN"/>
      <sheetName val="ducting"/>
      <sheetName val="refrigerant"/>
      <sheetName val="accesories pl"/>
      <sheetName val="saklar"/>
      <sheetName val="lampu"/>
      <sheetName val="hs inst. elektrikal"/>
      <sheetName val="Sheet16"/>
      <sheetName val="Sheet15"/>
      <sheetName val="itwil"/>
      <sheetName val="bupati"/>
      <sheetName val="bappeda"/>
      <sheetName val="pipa"/>
      <sheetName val="exhaust"/>
      <sheetName val="spesifikasi mat dan type"/>
      <sheetName val="Non Std Mek"/>
      <sheetName val="Non Std Elekt"/>
      <sheetName val="hs elektrikal"/>
      <sheetName val="dft peralatan"/>
      <sheetName val="schedyle"/>
      <sheetName val="dft material"/>
      <sheetName val="kop brosur"/>
      <sheetName val="take up mtrl ducting"/>
      <sheetName val="alamat"/>
      <sheetName val="lm4"/>
      <sheetName val="persed"/>
      <sheetName val="prod-swt"/>
      <sheetName val="prod-krt"/>
      <sheetName val="prod-teh"/>
      <sheetName val="hp-fob"/>
      <sheetName val="HP-EVAL"/>
      <sheetName val="lm5"/>
      <sheetName val="lm6"/>
      <sheetName val="lm7-11"/>
      <sheetName val="lm12"/>
      <sheetName val="lm13"/>
      <sheetName val="lm14-15"/>
      <sheetName val="lm16"/>
      <sheetName val="lm17"/>
      <sheetName val="lm18"/>
      <sheetName val="lm19"/>
      <sheetName val="LM20"/>
      <sheetName val="LM21"/>
      <sheetName val="laru-kbn"/>
      <sheetName val="Daf-Isi"/>
      <sheetName val="SAWIT"/>
      <sheetName val="KARET"/>
      <sheetName val="TEH"/>
      <sheetName val="KANDIR"/>
      <sheetName val="NERACA LAJUR"/>
      <sheetName val="LARU-KOM"/>
      <sheetName val="LARU-BI"/>
      <sheetName val="PER-HP"/>
      <sheetName val="L-R RKAP"/>
      <sheetName val="L-R per Kom"/>
      <sheetName val="L-R RKAP 1Thn"/>
      <sheetName val="L-R per Kom (2)"/>
      <sheetName val="L-R per Kom BI"/>
      <sheetName val="LR-PROG"/>
      <sheetName val="PJK_FIS"/>
      <sheetName val="ahp duct bdn"/>
      <sheetName val="pipa hydr bdn"/>
      <sheetName val="access duct bdn"/>
      <sheetName val="ahp duct dan hydrat bdn"/>
      <sheetName val="hs elektrikal bdn"/>
      <sheetName val="panel bdn &amp; acce ducting"/>
      <sheetName val="daftar peralatan"/>
      <sheetName val="Beban-beban"/>
      <sheetName val="Beban-beban Jan-Jun Olah"/>
      <sheetName val="Pajak Tangguhan"/>
      <sheetName val="Pajak Tangguhan (2)"/>
      <sheetName val="Anggaran"/>
      <sheetName val="TBS"/>
      <sheetName val="Cash_Flow_Mar 03"/>
      <sheetName val="NewCash_Flow_Mar '03"/>
      <sheetName val="Perubahan EkuitasMar '03"/>
      <sheetName val="Neraca_Mar 03"/>
      <sheetName val="Form_Breakdown"/>
      <sheetName val="RL_JMver_Mar 03"/>
      <sheetName val="Maret2003"/>
      <sheetName val="Cash_Flow_Des '02"/>
      <sheetName val="Neraca_Des 02"/>
      <sheetName val="RL_JMver_Des'02"/>
      <sheetName val="Jun2002"/>
      <sheetName val="LEAD KONSOL"/>
      <sheetName val="AGING KONSOL"/>
      <sheetName val="PENDING KONFIRMASI ALL"/>
      <sheetName val="L1 Neraca"/>
      <sheetName val="L1 Neraca Ver Bapepam"/>
      <sheetName val="L1 Neraca Ver Bapepam N6"/>
      <sheetName val="L2A Saldo Kas"/>
      <sheetName val="L2B Saldo Bank"/>
      <sheetName val="L2C Deposito"/>
      <sheetName val="L3 Saham &amp; Deposito &gt;3 BLN"/>
      <sheetName val="L4 Piut_Niaga"/>
      <sheetName val="L5A Hasi Jadil"/>
      <sheetName val="L5B bahan Baku"/>
      <sheetName val="L6A Piut Plasma"/>
      <sheetName val="L6B Piut Sanksi"/>
      <sheetName val="L6C Pinj.Pegawai"/>
      <sheetName val="L6D Piut lain"/>
      <sheetName val="L6E Pinj. Lain2"/>
      <sheetName val="L6F Cad_Piut Sanksi"/>
      <sheetName val="L7 Uang Muka"/>
      <sheetName val="L8 Piut Pajak"/>
      <sheetName val="L9 By Muka"/>
      <sheetName val="L10 Piut Konv"/>
      <sheetName val="L11 Piut.Antar Badan"/>
      <sheetName val="L12 Akt Tetap"/>
      <sheetName val="L13 Pir Trans"/>
      <sheetName val="L14A Ak Immat"/>
      <sheetName val="L14B Amort"/>
      <sheetName val="L15 HJ Pendek"/>
      <sheetName val="L16 Hut. Niaga"/>
      <sheetName val="L17 Hutang Petani"/>
      <sheetName val="L18 Penj Dit_Dimuka"/>
      <sheetName val="L19 Hut Pemborong"/>
      <sheetName val="L20A Gaji"/>
      <sheetName val="L20B Hut. Bunga"/>
      <sheetName val="L20C Cad. Bonus"/>
      <sheetName val="L20D By Akan Diby"/>
      <sheetName val="L21A Hutang Lain"/>
      <sheetName val="L21B Pensiun"/>
      <sheetName val="L22 Pajak"/>
      <sheetName val="L23 HJ Tempo"/>
      <sheetName val="L24 Hut Antar Badan"/>
      <sheetName val="L25 HJ Panjang"/>
      <sheetName val="L26 LR KONSOL"/>
      <sheetName val="L26 LR PN6"/>
      <sheetName val="L26A Sawit"/>
      <sheetName val="L26A Sawit N6"/>
      <sheetName val="L26B TBS"/>
      <sheetName val="L26C Karet"/>
      <sheetName val="L26D Teh"/>
      <sheetName val="L26E Celup"/>
      <sheetName val="L26F Seduh"/>
      <sheetName val="L26G PT. BK"/>
      <sheetName val="L27A HP Sawit"/>
      <sheetName val="L27B HP Karet"/>
      <sheetName val="L27C HP Teh"/>
      <sheetName val="L27D HP Teh Celup"/>
      <sheetName val="L27E HP Teh Seduh"/>
      <sheetName val="L27F HP TBS"/>
      <sheetName val="L27G HP KSO"/>
      <sheetName val="L27H HP JO"/>
      <sheetName val="L27I HP BK (TBS)"/>
      <sheetName val="L27J HP BK (MS)"/>
      <sheetName val="L28 By. Adm"/>
      <sheetName val="L29 By Penj"/>
      <sheetName val="L30 By Lain2"/>
      <sheetName val="L31 P. Lain2"/>
      <sheetName val="L32A Areal Inti"/>
      <sheetName val="L32B Areal Plasma"/>
      <sheetName val="L33A PJK_FIS N6"/>
      <sheetName val="L33B PJK_FIS BK"/>
      <sheetName val="L34A Perhit_Pjk Tangguhan PN6"/>
      <sheetName val="L34B Perhit_Pjk Tangguhan BK"/>
      <sheetName val="L37 PJK_FIS"/>
      <sheetName val="L38 Tenaker"/>
      <sheetName val="L40 Kinerja 198"/>
      <sheetName val="Ist"/>
      <sheetName val="11b"/>
      <sheetName val="11a"/>
      <sheetName val="11c"/>
      <sheetName val="11d"/>
      <sheetName val="11e"/>
      <sheetName val="11f"/>
      <sheetName val="11g"/>
      <sheetName val="11h"/>
      <sheetName val="fin"/>
      <sheetName val="TBM"/>
      <sheetName val="L33 PJK_FIS"/>
      <sheetName val="DAF.ISI"/>
      <sheetName val="NERKON "/>
      <sheetName val="K-B"/>
      <sheetName val="REKON P-KEBUN"/>
      <sheetName val="P-DGG"/>
      <sheetName val="MAT"/>
      <sheetName val="PERS-DP"/>
      <sheetName val="BYRM"/>
      <sheetName val="PJR-PEM"/>
      <sheetName val="PINJ-PEG"/>
      <sheetName val="PJR-LL"/>
      <sheetName val="P-LL "/>
      <sheetName val="PPN-MASUKAN"/>
      <sheetName val="REKAP-AT"/>
      <sheetName val="BIBIT"/>
      <sheetName val="DEPRE-TM"/>
      <sheetName val="AK-PRS"/>
      <sheetName val="BTGH"/>
      <sheetName val="H-DGG"/>
      <sheetName val="BTH"/>
      <sheetName val="H-GJ"/>
      <sheetName val="H-KONT"/>
      <sheetName val="H-PJK"/>
      <sheetName val="H-LL"/>
      <sheetName val="H-B"/>
      <sheetName val="H-PMG-SHM"/>
      <sheetName val="LABA-DTHN"/>
      <sheetName val="AL-Peny-BTL-Fin"/>
      <sheetName val="BTL-PT'S"/>
      <sheetName val="HAL"/>
      <sheetName val="P-Kebun "/>
      <sheetName val="P-DGN"/>
      <sheetName val="PsDiPj"/>
      <sheetName val="PPEGxx"/>
      <sheetName val="BYRMXX"/>
      <sheetName val="PPEMxx"/>
      <sheetName val="PLL "/>
      <sheetName val="AL-BTL KK (2)"/>
      <sheetName val="XXXX"/>
      <sheetName val="BTL  "/>
      <sheetName val="XXX"/>
      <sheetName val="BTXX"/>
      <sheetName val="Ak_pro (2)"/>
      <sheetName val="Ak_pro"/>
      <sheetName val="HUT "/>
      <sheetName val="HR"/>
      <sheetName val="HLLXX"/>
      <sheetName val="pph "/>
      <sheetName val="HB "/>
      <sheetName val="HBJP"/>
      <sheetName val="PJR.PENJ "/>
      <sheetName val="JASAGIRO"/>
      <sheetName val="COVER "/>
      <sheetName val="P-Kebun-XX "/>
      <sheetName val="PPEG"/>
      <sheetName val="BYRM-XX"/>
      <sheetName val="PPEM"/>
      <sheetName val="BT-XX"/>
      <sheetName val="Ak_pro-XX"/>
      <sheetName val="HUT"/>
      <sheetName val="HK-XX"/>
      <sheetName val="HLL"/>
      <sheetName val="HB"/>
      <sheetName val="AL-BTL KK"/>
      <sheetName val="BTL-RO"/>
      <sheetName val="Ak_pro "/>
      <sheetName val="PJR.PENJ"/>
      <sheetName val="N. AP trade"/>
      <sheetName val="P.1 Accrued expense"/>
      <sheetName val="P.2 Advance from customer"/>
      <sheetName val="O. Taxes payable"/>
      <sheetName val="O.1 Ps 21"/>
      <sheetName val="O.2 Ps 22"/>
      <sheetName val="O.3 Ps 23"/>
      <sheetName val="O.4 Ps 26"/>
      <sheetName val="O.5 Ps 25"/>
      <sheetName val="Q.1 Bank Loan"/>
      <sheetName val="Q.2 Leasing"/>
      <sheetName val="Q.3 Pension Fund"/>
      <sheetName val="R.Deferred tax liabilities"/>
      <sheetName val="T.CAPITAL STOCK"/>
      <sheetName val="U.1.1 Sales"/>
      <sheetName val="U.2.1 COGS"/>
      <sheetName val="U.2.1.1"/>
      <sheetName val="U.2.2 Opex"/>
      <sheetName val="U.1.2 Other charges (income)"/>
      <sheetName val="PROVISION INCOME TAX"/>
      <sheetName val="Plasma"/>
      <sheetName val="Inti_2000 (2)"/>
      <sheetName val="Deftax"/>
      <sheetName val="Tax recon"/>
      <sheetName val="Adj kash"/>
      <sheetName val="99-00"/>
      <sheetName val="Cflow00"/>
      <sheetName val="2000-2001"/>
      <sheetName val="Cflow01"/>
      <sheetName val="CFW-01"/>
      <sheetName val="CFS-01"/>
      <sheetName val="2001-2002"/>
      <sheetName val="Cflow02"/>
      <sheetName val="CFW-02"/>
      <sheetName val="CFS-02"/>
      <sheetName val="2002-2003"/>
      <sheetName val="Combined WBS PL"/>
      <sheetName val="WBS PL HO"/>
      <sheetName val="WBS PL Branch 1"/>
      <sheetName val="AJE HO"/>
      <sheetName val="AJE Branch 1"/>
      <sheetName val="RJE Combine"/>
      <sheetName val="UBS-Realisasi 1999"/>
      <sheetName val="UBS-bayar"/>
      <sheetName val="UBS-bayar (2)"/>
      <sheetName val="Present"/>
      <sheetName val="Throughput"/>
      <sheetName val="Revenue Trend (XXX)"/>
      <sheetName val="FA-PELINDO (Koja)"/>
      <sheetName val="FA-HTP (Fiskal) "/>
      <sheetName val="FA-HTP (Fiskal) (2)"/>
      <sheetName val="Total Fiskal"/>
      <sheetName val="FA-HTP (Koja)"/>
      <sheetName val="FA-HTP (Komersial)"/>
      <sheetName val="FA-HTP (Komersial) (2)"/>
      <sheetName val="Total Komersial"/>
      <sheetName val="Perbandingan FA (XXX)"/>
      <sheetName val="Depr-Int (XXX)"/>
      <sheetName val="Material @ (XXX)"/>
      <sheetName val="Maintenance"/>
      <sheetName val="Rent"/>
      <sheetName val="Royalty"/>
      <sheetName val="Fin Stat"/>
      <sheetName val="Fin Pro 1 (XXX)"/>
      <sheetName val="Loan Schedule"/>
      <sheetName val="Income Tax "/>
      <sheetName val="Fin Pro - HTP"/>
      <sheetName val="Graph (XXX)"/>
      <sheetName val="Rescheduling"/>
      <sheetName val="Revenue Trend"/>
      <sheetName val="FA-PELINDO"/>
      <sheetName val="FA-HTP"/>
      <sheetName val="Ass-Fiscal"/>
      <sheetName val="FA-HTP (Fiskal)"/>
      <sheetName val="Depr - HTP (inl. cap interest)"/>
      <sheetName val="Depr Forex"/>
      <sheetName val="Material @"/>
      <sheetName val="Fin Pro 1"/>
      <sheetName val="8_1 Bill_Collect Monthly"/>
      <sheetName val="Cities Area and Population"/>
      <sheetName val="Link Budget"/>
      <sheetName val="Java Roads"/>
      <sheetName val="3G Jakarta"/>
      <sheetName val="InBuilding List"/>
      <sheetName val="TP_DATABASE"/>
      <sheetName val="ML_PRICELIST 2004"/>
      <sheetName val="MISSING"/>
      <sheetName val="COMPLETE (2)"/>
      <sheetName val="Balance end 2002"/>
      <sheetName val="Balance 30-06-03"/>
      <sheetName val="Ecr"/>
      <sheetName val="Selisih"/>
      <sheetName val="Grafik mesin"/>
      <sheetName val="Dapur"/>
      <sheetName val="Tiris"/>
      <sheetName val="Molen"/>
      <sheetName val="mixer kanji"/>
      <sheetName val="Oven"/>
      <sheetName val="Juice bawang"/>
      <sheetName val="Bucket"/>
      <sheetName val="Roasting"/>
      <sheetName val="Mesin Ayak"/>
      <sheetName val="Lainnya"/>
      <sheetName val="Colloid mill"/>
      <sheetName val="Gotrok"/>
      <sheetName val="Grafik"/>
      <sheetName val="daftar"/>
      <sheetName val="harga"/>
      <sheetName val="Pack"/>
      <sheetName val="Roaster"/>
      <sheetName val="F.Drying"/>
      <sheetName val="hitung"/>
      <sheetName val="AA.6 Star Eastern"/>
      <sheetName val="AA.5.1"/>
      <sheetName val="AA.5 Artha Graha"/>
      <sheetName val="bunga Inv"/>
      <sheetName val="Bunga BKP (2)"/>
      <sheetName val="Bunga BKP"/>
      <sheetName val="AA.4.1 Bukopin"/>
      <sheetName val="AA.4 Bukopin"/>
      <sheetName val="bunga kmk"/>
      <sheetName val="AA.3.1.1"/>
      <sheetName val="AA.3.1"/>
      <sheetName val="AA.3 Bumiputera"/>
      <sheetName val="AA.2.1 Bukopin"/>
      <sheetName val="AA.2 Bukopin"/>
      <sheetName val="AA.1.1.1 BNI"/>
      <sheetName val="AA.1.1 BNI"/>
      <sheetName val="AA.1 BNI"/>
      <sheetName val="AA_1_1 BNI"/>
      <sheetName val="Compta X - 2"/>
      <sheetName val="sept"/>
      <sheetName val="okt"/>
      <sheetName val="8500"/>
      <sheetName val="8500.1"/>
      <sheetName val="8500.1.2"/>
      <sheetName val="BIO DIESEL"/>
      <sheetName val="JURNAL"/>
      <sheetName val="8500.2"/>
      <sheetName val="8500.3"/>
      <sheetName val="8500.2.1 TOD"/>
      <sheetName val=" ARA"/>
      <sheetName val="Perincian HPP"/>
      <sheetName val="8500.1.3 JURNAL"/>
      <sheetName val="C2.1"/>
      <sheetName val="C2.2"/>
      <sheetName val="C2.3"/>
      <sheetName val="C3"/>
      <sheetName val="C4"/>
      <sheetName val="C5"/>
      <sheetName val="C5.1"/>
      <sheetName val="C6"/>
      <sheetName val="C7"/>
      <sheetName val="C8"/>
      <sheetName val="C.tod"/>
      <sheetName val="C.ARA"/>
      <sheetName val="HARGA_BKS"/>
      <sheetName val="AKHIR BKS"/>
      <sheetName val="HPP_JULI"/>
      <sheetName val="STOCK_AWAL"/>
      <sheetName val="BELI AGST"/>
      <sheetName val="HPP_NON_OPEN"/>
      <sheetName val="HPP_CPN"/>
      <sheetName val="HPP_SRG"/>
      <sheetName val="HPP_TGR_NEW"/>
      <sheetName val="HPP_BKS_NEW"/>
      <sheetName val="REFRES"/>
      <sheetName val="HPP_0803"/>
      <sheetName val="non"/>
      <sheetName val="cpn"/>
      <sheetName val="srg"/>
      <sheetName val="tgr"/>
      <sheetName val="HPP_JUNI"/>
      <sheetName val="BELI JULI"/>
      <sheetName val="HAP"/>
      <sheetName val="Qunion_Penjualan_PerBULAN_JULI"/>
      <sheetName val="HPP PER UNIT"/>
      <sheetName val="Stock Akhir"/>
      <sheetName val="Jual per unit"/>
      <sheetName val="Beli &amp; Retur"/>
      <sheetName val="HPP PER UNIT CPN"/>
      <sheetName val="Stock Akhir CIPINANG"/>
      <sheetName val="Beli &amp; Retur CPN"/>
      <sheetName val="HPP_0503"/>
      <sheetName val="HPP_0503 CPN"/>
      <sheetName val="M_BARANG"/>
      <sheetName val="SALGO GS"/>
      <sheetName val="SALDO_GS_CPN"/>
      <sheetName val="BELI0503"/>
      <sheetName val="SLD AWAL"/>
      <sheetName val="KD_BELI WITH NPN"/>
      <sheetName val="HG_BEL"/>
      <sheetName val="Print"/>
      <sheetName val="DATAIL"/>
      <sheetName val="HPP_AGUSTUS"/>
      <sheetName val="BELI _SEPTEMBER"/>
      <sheetName val="COPY"/>
      <sheetName val="Qunion_penjualan"/>
      <sheetName val="JL_BEL"/>
      <sheetName val="DATA_JUALAN"/>
      <sheetName val="HPPNON"/>
      <sheetName val="HPPCPN"/>
      <sheetName val="HPPSRG"/>
      <sheetName val="HPPTGR"/>
      <sheetName val="HPPBKS"/>
      <sheetName val="REKAP_JUALAN"/>
      <sheetName val="PIVOT'TE"/>
      <sheetName val="HPP_0703"/>
      <sheetName val="DATA2"/>
      <sheetName val="JUALLAN"/>
      <sheetName val="MAS"/>
      <sheetName val="JBR"/>
      <sheetName val="KDR"/>
      <sheetName val="MDN"/>
      <sheetName val="MDR"/>
      <sheetName val="MLG"/>
      <sheetName val="NGELOM"/>
      <sheetName val="LK"/>
      <sheetName val="GLOBAL"/>
      <sheetName val="S_AWAL-hpp"/>
      <sheetName val="S_AKHIR"/>
      <sheetName val="JUAL@RETUR"/>
      <sheetName val="DATA AWAL"/>
      <sheetName val="PABRIK"/>
      <sheetName val="SAMPEL"/>
      <sheetName val="BAD STOCK"/>
      <sheetName val="OPNAME GOOD STOCK"/>
      <sheetName val="OPNAME SALES"/>
      <sheetName val="OPNAME BAD STOCK"/>
      <sheetName val="SALDO GOOD STOCK"/>
      <sheetName val="SALDO BAD STOCK"/>
      <sheetName val="SheetGMP"/>
      <sheetName val="SheetGMT"/>
      <sheetName val="KKP13 50 Deb tentiv"/>
      <sheetName val="TCM"/>
      <sheetName val="Ranges"/>
      <sheetName val="Lamp 11"/>
      <sheetName val="Lamp-II.2.2.3"/>
      <sheetName val="KKP-II.2.2.1.2"/>
      <sheetName val="KKP-II.2.2.2.1"/>
      <sheetName val="KKP-II.2.2.2.2"/>
      <sheetName val="KKP-II.2.2.2.3"/>
      <sheetName val="KKP-II.2.2.2.4"/>
      <sheetName val="KKP-II.2.2.2.5"/>
      <sheetName val="KKP-II.2.2.4.1"/>
      <sheetName val="KKP-II.2.2.3.1"/>
      <sheetName val="KKP-II.2.2.5.1"/>
      <sheetName val="KKP-II.2.2.6.1"/>
      <sheetName val="KKP-II.2.2.7.1"/>
      <sheetName val="KKP-II.2.2.8.1"/>
      <sheetName val="KKP-II.2.2.9.1"/>
      <sheetName val="KKP-II.2.2.10.1"/>
      <sheetName val="KKP-II.2.2.11.1"/>
      <sheetName val="Lamp 13"/>
      <sheetName val="Tabel-LHP"/>
      <sheetName val="Type of deal --&gt;"/>
      <sheetName val="1.1 Deal characteristics"/>
      <sheetName val="High level costing --&gt;"/>
      <sheetName val="2.1 Day 1 top down"/>
      <sheetName val="2.2 Staff scen &amp; central costs"/>
      <sheetName val="2.3 To Be 2 top down"/>
      <sheetName val="Scenarios and cost ratios --&gt;"/>
      <sheetName val="3.1 Costs and key ratios"/>
      <sheetName val="3.2 Contr, lic and assets scen"/>
      <sheetName val="Bottom-up calculations --&gt;"/>
      <sheetName val="4.1 Applications"/>
      <sheetName val="4.2 MSDP"/>
      <sheetName val="4.3 Workplace and infra"/>
      <sheetName val="4.4 WAN"/>
      <sheetName val="4.5 Voice"/>
      <sheetName val="4.6 Cost summary"/>
      <sheetName val="Status"/>
      <sheetName val="Support sheet"/>
      <sheetName val="Calculations"/>
      <sheetName val="Calculations 1"/>
      <sheetName val="CODESS"/>
      <sheetName val="Term"/>
      <sheetName val="TPR-Management Summary"/>
      <sheetName val="TPR-Consolidated"/>
      <sheetName val="Contractual Terms"/>
      <sheetName val="TOTAL SUMMARY"/>
      <sheetName val="Ref. Mail"/>
      <sheetName val="SumRAN"/>
      <sheetName val="VerdiRAN"/>
      <sheetName val="Sum Minilink"/>
      <sheetName val="SoW Core"/>
      <sheetName val="Summary RNC-RXI-OSS"/>
      <sheetName val="Node B-RAN"/>
      <sheetName val="RXI"/>
      <sheetName val="LCM RAN"/>
      <sheetName val="TRANSMISSIONS"/>
      <sheetName val="LCM TRM"/>
      <sheetName val="CORE (2)"/>
      <sheetName val="DCN"/>
      <sheetName val="RNC"/>
      <sheetName val="Project Management"/>
      <sheetName val="Delivery &amp; WH RAN"/>
      <sheetName val="Input Data RAN"/>
      <sheetName val="Total Cost TRM"/>
      <sheetName val="Input Data TRM"/>
      <sheetName val="Total Cost Core"/>
      <sheetName val="Input Data Core"/>
      <sheetName val="Summary RAN &amp;TC"/>
      <sheetName val="Scope_"/>
      <sheetName val="3G Expansion 2007"/>
      <sheetName val="NPI_Improve"/>
      <sheetName val=" NPO_CNPO_TNPO MO 2007"/>
      <sheetName val="Summary TND"/>
      <sheetName val="Cost+Price ATND&amp;TND RO 2007"/>
      <sheetName val="Summary CND"/>
      <sheetName val="CND Exp2007"/>
      <sheetName val="CNPI Exp2007"/>
      <sheetName val="Summary SITAC &amp; CME rev.D 18s"/>
      <sheetName val="Manhour SITAC &amp; CME"/>
      <sheetName val="Summary SS &amp; SPMS"/>
      <sheetName val="3GSystem support"/>
      <sheetName val="SPMS"/>
      <sheetName val="Emer-site"/>
      <sheetName val="MSC"/>
      <sheetName val="MgW"/>
      <sheetName val="RNC (2)"/>
      <sheetName val="RXI (2)"/>
      <sheetName val="Node-B"/>
      <sheetName val="ML-Mgr"/>
      <sheetName val="SGSNGGSN"/>
      <sheetName val="DCN (2)"/>
      <sheetName val="OSS"/>
      <sheetName val="Summary Training"/>
      <sheetName val="RAN"/>
      <sheetName val="Minilink Training"/>
      <sheetName val="CORE"/>
      <sheetName val="Summary1"/>
      <sheetName val="Scope_1"/>
      <sheetName val="3G Expansion 20071"/>
      <sheetName val="NPI_Improve1"/>
      <sheetName val=" NPO_CNPO_TNPO MO 20071"/>
      <sheetName val="I_Gen&amp;Fin"/>
      <sheetName val="Assumptions List"/>
      <sheetName val="Base"/>
      <sheetName val="Outsource_Costs"/>
      <sheetName val="Remaining_org"/>
      <sheetName val="T&amp;T"/>
      <sheetName val="I_RC_Capex"/>
      <sheetName val="I_RC_Rev"/>
      <sheetName val="I_OC_FTE"/>
      <sheetName val="I_OC_OpexSummary"/>
      <sheetName val="I_OC_remaining_FTEs"/>
      <sheetName val="Pricing"/>
      <sheetName val="I_OC_Ericsson_FTEs"/>
      <sheetName val="I_OC_Ericsson_FLPC"/>
      <sheetName val="Operator_Business_Case"/>
      <sheetName val="I_OC_Capex"/>
      <sheetName val="I_OC_Rev"/>
      <sheetName val="I_OC_transition_costs"/>
      <sheetName val="I_Price_Drivers"/>
      <sheetName val="I_Pricing"/>
      <sheetName val="I&amp;O_Profitability_&amp;_Cashflow"/>
      <sheetName val="Price_simulation"/>
      <sheetName val="C_Sales_Prices"/>
      <sheetName val="O_Opex_RC_vs_OC"/>
      <sheetName val="O_RC_Financial_Statements"/>
      <sheetName val="O_OC_Financial_Statements"/>
      <sheetName val="I&amp;O_Valuation"/>
      <sheetName val="C_RC_Financials"/>
      <sheetName val="C_OC_Financials"/>
      <sheetName val="C_Valuation"/>
      <sheetName val="10000"/>
      <sheetName val="PAJE '04"/>
      <sheetName val="PRJE '04"/>
      <sheetName val="CAJE-04"/>
      <sheetName val="PYJE '04"/>
      <sheetName val="WP-PBM-04"/>
      <sheetName val="WBS2005"/>
      <sheetName val="Rincian BS"/>
      <sheetName val="CC "/>
      <sheetName val="K Movement"/>
      <sheetName val="M-4"/>
      <sheetName val="N-2"/>
      <sheetName val="NN "/>
      <sheetName val="O-1_PPh 21"/>
      <sheetName val="O-1.1 Rekap gaji"/>
      <sheetName val="O-2_PPh 23"/>
      <sheetName val="O-3_PPh 25"/>
      <sheetName val="O-5_PPN"/>
      <sheetName val="Q-3"/>
      <sheetName val="Q-3.1"/>
      <sheetName val="R-1 Perhitungan def. tax"/>
      <sheetName val="Kep-150"/>
      <sheetName val="Area and population data"/>
      <sheetName val="Phases"/>
      <sheetName val="HSDPA"/>
      <sheetName val="DLCodes"/>
      <sheetName val="Coverage"/>
      <sheetName val="Propagation"/>
      <sheetName val="M Tool"/>
      <sheetName val="Mpole"/>
      <sheetName val="RN Globals"/>
      <sheetName val="CommonDataTemplate"/>
      <sheetName val="Advanced"/>
      <sheetName val="Link Budgets"/>
      <sheetName val="MonteCarlo"/>
      <sheetName val="RN Results"/>
      <sheetName val="Results"/>
      <sheetName val="Warnings"/>
      <sheetName val="Balancing Analysis"/>
      <sheetName val="Phase Template"/>
      <sheetName val="Defaults"/>
      <sheetName val="DL Noise Integral"/>
      <sheetName val="LNF"/>
      <sheetName val="LNF_DL"/>
      <sheetName val="LNF_DL_HHO"/>
      <sheetName val="Tools"/>
      <sheetName val="CE Tool"/>
      <sheetName val="DL CCH Power Tool"/>
      <sheetName val="Customize"/>
      <sheetName val="Rev. History"/>
      <sheetName val="Cost Contribution"/>
      <sheetName val="Celcom AS IS Capex"/>
      <sheetName val="Celcom AS IS OPEX"/>
      <sheetName val="Celcom TO BE OPEX"/>
      <sheetName val="HR OPEX Malaysia"/>
      <sheetName val="Off-Shoring OPEX India"/>
      <sheetName val="Sub-contracting"/>
      <sheetName val="MSDP Capex"/>
      <sheetName val="MSDP Opex"/>
      <sheetName val="Drive testing"/>
      <sheetName val="MO Growth 100"/>
      <sheetName val="NRO growth 100"/>
      <sheetName val="NOC India Offshoring"/>
      <sheetName val="Transition Cost Estimation "/>
      <sheetName val="Transformation Cost "/>
      <sheetName val="ISIT  Cost summary"/>
      <sheetName val="Site Maintenance"/>
      <sheetName val="Annual Business Case"/>
      <sheetName val="Parameter"/>
      <sheetName val="40 Memo"/>
      <sheetName val="40 Lead"/>
      <sheetName val="40.1Freight Expense"/>
      <sheetName val="Biaya Air (2)"/>
      <sheetName val="40.2Biaya Listrik"/>
      <sheetName val="40.3 ARP"/>
      <sheetName val="Purchase Cutoff"/>
      <sheetName val="DNR_Sep"/>
      <sheetName val="Other_Sep"/>
      <sheetName val="Advance "/>
      <sheetName val="UMS LT-1"/>
      <sheetName val="UMS LT-2"/>
      <sheetName val="UMS LT-3"/>
      <sheetName val="AKUM-TB (2)"/>
      <sheetName val="AKUM-TB"/>
      <sheetName val="Schedule Loan"/>
      <sheetName val="5200.15 Loan"/>
      <sheetName val="NSP-ANP"/>
      <sheetName val="Report Tax"/>
      <sheetName val="TPSF"/>
      <sheetName val="RJE TPSF"/>
      <sheetName val="PAJE TPSF "/>
      <sheetName val="WS2005"/>
      <sheetName val="TB 1205&amp;1206"/>
      <sheetName val="ELIMINASI"/>
      <sheetName val="WS Konsolidasi"/>
      <sheetName val="TPS"/>
      <sheetName val="Tax-TPS Solo"/>
      <sheetName val="CAJE TPS"/>
      <sheetName val="PAJE TPS"/>
      <sheetName val="RJE TPS"/>
      <sheetName val="5300.85 Foreign. AP"/>
      <sheetName val="WS2006 PBC"/>
      <sheetName val="LC"/>
      <sheetName val="MTN "/>
      <sheetName val="Reclass "/>
      <sheetName val="Cash Flow."/>
      <sheetName val="SKP-STP"/>
      <sheetName val="Mata Uang Asing."/>
      <sheetName val="Segment."/>
      <sheetName val="Struktur Perusahaan Anak"/>
      <sheetName val="LPE"/>
      <sheetName val="Kas&amp;Bank"/>
      <sheetName val="Inv JP"/>
      <sheetName val="Piutang Usaha"/>
      <sheetName val="HutangBank"/>
      <sheetName val="Hut Obligasi"/>
      <sheetName val="Hut Usaha"/>
      <sheetName val="BMHD"/>
      <sheetName val="HSGU"/>
      <sheetName val="Pinj Jk Panjang"/>
      <sheetName val="Modal Saham"/>
      <sheetName val="Penjualan Bersih"/>
      <sheetName val="Pokok Penjualan"/>
      <sheetName val="Imbalan KErja"/>
      <sheetName val="BebabBunga"/>
      <sheetName val="Entitas Sepengendali"/>
      <sheetName val="EPS"/>
      <sheetName val="Rel PArties"/>
      <sheetName val="5100.00 Lead"/>
      <sheetName val="Konfirm leasing"/>
      <sheetName val="Cek Pembayaran Poko"/>
      <sheetName val="Lead 2"/>
      <sheetName val="SEP02"/>
      <sheetName val="AUG02"/>
      <sheetName val="NOV03"/>
      <sheetName val="OCT03"/>
      <sheetName val="SEP03"/>
      <sheetName val="AUG03"/>
      <sheetName val="MAR03"/>
      <sheetName val="DEC02"/>
      <sheetName val="NOV02"/>
      <sheetName val="OCT02"/>
      <sheetName val="2701 Lead "/>
      <sheetName val="2701.1 Lead"/>
      <sheetName val="2701.2 Lead"/>
      <sheetName val="2701.3 Lead"/>
      <sheetName val="2701.4 Lead"/>
      <sheetName val="2701.5 Lead"/>
      <sheetName val="2701.6 Lead"/>
      <sheetName val="2701.7 Lead"/>
      <sheetName val="2701.8 Lead"/>
      <sheetName val="Work Step 2700 "/>
      <sheetName val="2701-Lead "/>
      <sheetName val="Summary Asuransi (Index)"/>
      <sheetName val="2701.1 Bintaro"/>
      <sheetName val="2701.1.1 PBC"/>
      <sheetName val="2701.1.2"/>
      <sheetName val="2701.2 Graha Raya"/>
      <sheetName val="2701.3 BTC"/>
      <sheetName val="2701.3.1 PBC"/>
      <sheetName val="2701.3.2"/>
      <sheetName val="2701.3.3"/>
      <sheetName val="2701.4 Pasar Senen V"/>
      <sheetName val="2701.4.1 PBC"/>
      <sheetName val="2701.4.2 PBC"/>
      <sheetName val="2701.4.3"/>
      <sheetName val="2701.4.4"/>
      <sheetName val="2701.5 Pasar Senen Jaya"/>
      <sheetName val="2700.5.1 PBC"/>
      <sheetName val="2701.5.2 "/>
      <sheetName val="2701.5.3"/>
      <sheetName val="2701.6 Slipi Jaya"/>
      <sheetName val="2701.6.1 PBC"/>
      <sheetName val="2701.6.2 PBC"/>
      <sheetName val="2701.6.3 "/>
      <sheetName val="2701.1.6.4"/>
      <sheetName val="2701.7 PBJ"/>
      <sheetName val="2701.7.1 PBC"/>
      <sheetName val="2701.7.2 "/>
      <sheetName val="2702.7.3 TOD "/>
      <sheetName val="2701.8 PKB"/>
      <sheetName val="2701.8.1"/>
      <sheetName val="Input Jurnal"/>
      <sheetName val="Voucher - ISO"/>
      <sheetName val="Input Jurnal (2)"/>
      <sheetName val="worksheet Actual"/>
      <sheetName val="worksheet Budget"/>
      <sheetName val="1. Budget PL ASCO 2010"/>
      <sheetName val="2. Budget PL OPCO"/>
      <sheetName val="3. PL ASCO"/>
      <sheetName val="4. PL OPCO"/>
      <sheetName val="5.PL ASCO+OPCO"/>
      <sheetName val="6. PL LMIRT YTD"/>
      <sheetName val="6a.PL LMIRT-Current"/>
      <sheetName val="7a. BS"/>
      <sheetName val="7. BS LMIRT "/>
      <sheetName val="8a. Notes to BS"/>
      <sheetName val="Actual P&amp;L (Rp penuh)"/>
      <sheetName val="Actual Note to BS (Rp penuh)"/>
      <sheetName val="Actual BS  (Rp penuh)"/>
      <sheetName val="8. Notes to BS LMIRT "/>
      <sheetName val="9.Budget CF Asco+Opco"/>
      <sheetName val="9a.Budget CF Asco"/>
      <sheetName val="9b.Budget Opco"/>
      <sheetName val="10. CF Monhy"/>
      <sheetName val="11.CF YTD"/>
      <sheetName val="12. SecDep"/>
      <sheetName val="13. Interest SH"/>
      <sheetName val="C1 NOV"/>
      <sheetName val="Scenario"/>
      <sheetName val="_43_9_1"/>
      <sheetName val="P2"/>
      <sheetName val="K2-FA"/>
      <sheetName val="P3"/>
      <sheetName val="14.Unrealised Exchg Diff"/>
      <sheetName val="15.Other Inc."/>
      <sheetName val="16. Int.Inc"/>
      <sheetName val="17.Misc exp."/>
      <sheetName val="18.Legal Exp"/>
      <sheetName val="19. Cash held"/>
      <sheetName val="20. Interest Remit"/>
      <sheetName val="1001"/>
      <sheetName val="1002"/>
      <sheetName val="1003"/>
      <sheetName val="1004"/>
      <sheetName val="1005"/>
      <sheetName val="1006"/>
      <sheetName val="1007"/>
      <sheetName val="1008"/>
      <sheetName val="1009"/>
      <sheetName val="1010"/>
      <sheetName val="Combined Report_EUR"/>
      <sheetName val="Report ID523 ADA_EUR"/>
      <sheetName val="Report ID524 C Ost_EUR"/>
      <sheetName val="Report ID525 C Deu_EUR"/>
      <sheetName val="Data ID523 ADA"/>
      <sheetName val="Data ID524 C OSt"/>
      <sheetName val="Data ID525 C Deu"/>
      <sheetName val="Cash Transfer"/>
      <sheetName val="Combined Report_USD"/>
      <sheetName val="Report ID523 ADA_USD"/>
      <sheetName val="Report ID524 C Ost_USD"/>
      <sheetName val="Report ID525 C Deu_USD"/>
      <sheetName val="EAR"/>
      <sheetName val="Adj In ID523"/>
      <sheetName val="Adj Out ID523"/>
      <sheetName val="Adj In ID524"/>
      <sheetName val="Adj Out ID524"/>
      <sheetName val="Adj Out ID525"/>
      <sheetName val="Adj In ID525"/>
      <sheetName val="Main Menu"/>
      <sheetName val="Proj Summ"/>
      <sheetName val="Team"/>
      <sheetName val="Effort.P"/>
      <sheetName val="Effort.A"/>
      <sheetName val="Subcontracted"/>
      <sheetName val="Expense.P"/>
      <sheetName val="Expense.A"/>
      <sheetName val="Tracker"/>
      <sheetName val="Time Report"/>
      <sheetName val="Help"/>
      <sheetName val="Codestable"/>
      <sheetName val="NLPAWAL"/>
      <sheetName val="INDIKATOR (3)"/>
      <sheetName val="KOMP.INDKTR.KEU (3)"/>
      <sheetName val="BUNGA"/>
      <sheetName val="JUAL AT"/>
      <sheetName val="BELI AT "/>
      <sheetName val="HP AT"/>
      <sheetName val="NLP "/>
      <sheetName val="RLP "/>
      <sheetName val="WS CF"/>
      <sheetName val="BUA"/>
      <sheetName val="PLL"/>
      <sheetName val="BLL"/>
      <sheetName val="DI"/>
      <sheetName val="PRW.05(10)"/>
      <sheetName val="PRW.06(21)"/>
      <sheetName val="PRW.07(15)"/>
      <sheetName val="EW.01A"/>
      <sheetName val="EW.01A(Rkp)"/>
      <sheetName val="EW.01B"/>
      <sheetName val="EW.01B(Rkp)"/>
      <sheetName val="EW.02"/>
      <sheetName val="Estm-HU"/>
      <sheetName val="Estm-Progres"/>
      <sheetName val="EW.02 (Rkp)"/>
      <sheetName val="EW.03"/>
      <sheetName val="DATA_2009"/>
      <sheetName val="RWD-02"/>
      <sheetName val="RWD-04"/>
      <sheetName val="tw 1"/>
      <sheetName val="tw 2"/>
      <sheetName val="tw 3"/>
      <sheetName val="tw 4"/>
      <sheetName val="barat"/>
      <sheetName val="tengah"/>
      <sheetName val="timur"/>
      <sheetName val="gedung"/>
      <sheetName val="sipil"/>
      <sheetName val="(Pusat TW1)"/>
      <sheetName val="(Pusat TW2)"/>
      <sheetName val="(Pusat TW3)"/>
      <sheetName val="(Pusat TW4)"/>
      <sheetName val="(Realisasi TW1)"/>
      <sheetName val="(proyekTW2)"/>
      <sheetName val="(proyekTW3)"/>
      <sheetName val="(proyekTW4"/>
      <sheetName val="tw1"/>
      <sheetName val="tw2"/>
      <sheetName val="tw3"/>
      <sheetName val="tw4"/>
      <sheetName val="tw4 (revisi)"/>
      <sheetName val="8500.05"/>
      <sheetName val="8510.05"/>
      <sheetName val="2003"/>
      <sheetName val="Awalna"/>
      <sheetName val="Format Ngitung  "/>
      <sheetName val="Rul,m"/>
      <sheetName val="Rul,s"/>
      <sheetName val="NOTA"/>
      <sheetName val="INPUT "/>
      <sheetName val="ANAK HAYAM"/>
      <sheetName val="Parab Hayam 2003"/>
      <sheetName val="H.KONTRAK"/>
      <sheetName val="DOC"/>
      <sheetName val="FARM "/>
      <sheetName val="AP Aging"/>
      <sheetName val="Trade creditors"/>
      <sheetName val="Details third party"/>
      <sheetName val="Details Related Party"/>
      <sheetName val="GRIR inventory"/>
      <sheetName val="GRIR non inventory"/>
      <sheetName val="NN Confirmation"/>
      <sheetName val="BS_IDR"/>
      <sheetName val="BS_USD"/>
      <sheetName val="PLBLN_IDR"/>
      <sheetName val="PLBLN_USD"/>
      <sheetName val="DETAIL EXP"/>
      <sheetName val="Def.Tax"/>
      <sheetName val="DIFF IN CONV"/>
      <sheetName val="INTEREST"/>
      <sheetName val="DEF.CHARGES"/>
      <sheetName val="Detail CIP"/>
      <sheetName val="INTERCO"/>
      <sheetName val="ALLOWANCE"/>
      <sheetName val="ALLOWANCE-FINAL"/>
      <sheetName val="H_KONTRAK"/>
      <sheetName val="DAT_1"/>
      <sheetName val="Memo"/>
      <sheetName val="Konfirmasi Hutang"/>
      <sheetName val="Laba Rugi"/>
      <sheetName val="WS AKE"/>
      <sheetName val="MJE"/>
      <sheetName val="tax(client)"/>
      <sheetName val="WBS Induk"/>
      <sheetName val="Korfis"/>
      <sheetName val="Correction List"/>
      <sheetName val="LabaRugi"/>
      <sheetName val="Catatan Neraca"/>
      <sheetName val="Catatan Laba Rugi"/>
      <sheetName val="2009"/>
      <sheetName val="hut. Bank"/>
      <sheetName val="hut. lain-lain"/>
      <sheetName val="hut. Pajak"/>
      <sheetName val="hut. usaha"/>
      <sheetName val="2008"/>
      <sheetName val="Ratio-C"/>
      <sheetName val="Ratio-P"/>
      <sheetName val="BS-C"/>
      <sheetName val="BS-P"/>
      <sheetName val="IS-C"/>
      <sheetName val="IS-P"/>
      <sheetName val="SE-C"/>
      <sheetName val="SE-P"/>
      <sheetName val="ICF-C"/>
      <sheetName val="DCF-C"/>
      <sheetName val="DCF-C_2003"/>
      <sheetName val="ICF-P"/>
      <sheetName val="Mutation CF"/>
      <sheetName val="Catatan-C"/>
      <sheetName val="Catatan-P"/>
      <sheetName val="Detail-C+P"/>
      <sheetName val="Combine Entries"/>
      <sheetName val="Consolidation Entries"/>
      <sheetName val="Investment-P"/>
      <sheetName val="Intercompany-C"/>
      <sheetName val="Intercompany-P"/>
      <sheetName val="FA-C"/>
      <sheetName val="FA-P"/>
      <sheetName val="Allowance-P"/>
      <sheetName val="Retained Earnings"/>
      <sheetName val="Rekon-Fiskal-BSU"/>
      <sheetName val="Tax Calculation up to 2004"/>
      <sheetName val="DIT - Up to 2004"/>
      <sheetName val="Fiscal Loss up to 2004"/>
      <sheetName val="Bank Loans-BSU"/>
      <sheetName val="Hutang Usaha-BSU"/>
      <sheetName val="Freeze+Resticted fund"/>
      <sheetName val="Foreign Currency-C"/>
      <sheetName val="Foreign Currency-P"/>
      <sheetName val="SE_C"/>
      <sheetName val="EQ "/>
      <sheetName val="WS 2007"/>
      <sheetName val="AJE 2007"/>
      <sheetName val="TAX 07 "/>
      <sheetName val="DEPR07"/>
      <sheetName val="WSCF07"/>
      <sheetName val="WSBS 05-ok"/>
      <sheetName val="BS-Pro WBS"/>
      <sheetName val="PL-Pro WSIS06"/>
      <sheetName val="WSIS 04"/>
      <sheetName val="WSBS 04"/>
      <sheetName val="WS 2005"/>
      <sheetName val="WS 2006"/>
      <sheetName val="AJE 2006"/>
      <sheetName val="TAX 06"/>
      <sheetName val="TAX05"/>
      <sheetName val="DEPR05"/>
      <sheetName val="DEPR06"/>
      <sheetName val="WSCF06"/>
      <sheetName val="WSCF05"/>
      <sheetName val="WSBS 05_ok"/>
      <sheetName val="BS_Pro WBS"/>
      <sheetName val="PL_Pro WSIS06"/>
      <sheetName val="AREA 1"/>
      <sheetName val="AREA 2"/>
      <sheetName val="AREA 3"/>
      <sheetName val="DATA KPI"/>
      <sheetName val="REGION"/>
      <sheetName val="PERUMUSAN MSL "/>
      <sheetName val="DATA UNIT"/>
      <sheetName val="DATA VALUE"/>
      <sheetName val="B Memo"/>
      <sheetName val="B Lead"/>
      <sheetName val="B1.Aging Summary"/>
      <sheetName val="B1.1 Subsequent Aging IDR"/>
      <sheetName val="B1.2 Subsequent Aging USD"/>
      <sheetName val="B.2 Confirm"/>
      <sheetName val="IDR until 31_12_5 original"/>
      <sheetName val="USD until 31_12_5_original"/>
      <sheetName val="CRJ-01"/>
      <sheetName val="OM"/>
      <sheetName val="COVERR"/>
      <sheetName val="ULAS"/>
      <sheetName val="01"/>
      <sheetName val="01a"/>
      <sheetName val="44"/>
      <sheetName val="45"/>
      <sheetName val="46"/>
      <sheetName val="47"/>
      <sheetName val="48"/>
      <sheetName val="49"/>
      <sheetName val="50"/>
      <sheetName val="51"/>
      <sheetName val="52"/>
      <sheetName val="(      )9.5"/>
      <sheetName val="(     )9.4"/>
      <sheetName val="T4"/>
      <sheetName val="VROON"/>
      <sheetName val="FORM INPUT_NRC LAJUR_ENERGI"/>
      <sheetName val="NERACA (KONSOLIDASI)"/>
      <sheetName val="NR VERSI SIMDIV"/>
      <sheetName val="LABA RUGI (KONSOLIDASI)"/>
      <sheetName val="LR VERSI SIMDIV"/>
      <sheetName val="LAP POSISI KEUANGAN"/>
      <sheetName val="LAP. LABA RUGI KOMPREHENSIF"/>
      <sheetName val="SALDO BANK DAN DEPOSITO"/>
      <sheetName val="LABA RUGI LAIN"/>
      <sheetName val="PIUT USAHA BAPEPAM"/>
      <sheetName val="PIUT RET BAPEPAM"/>
      <sheetName val="LR PER SPK "/>
      <sheetName val="IKT TAGBRUT &amp; PDP"/>
      <sheetName val="IKT TAGBRUT"/>
      <sheetName val="HUTANG SUPLIER"/>
      <sheetName val="HUTANG MANDOR"/>
      <sheetName val="BIAYA USAHA"/>
      <sheetName val="HUBUNGAN RK"/>
      <sheetName val="RESUME AKTIVA-PASIVA VALAS"/>
      <sheetName val="LR JO"/>
      <sheetName val="UM diberikan pemasok"/>
      <sheetName val="UM diberikan Subkon"/>
      <sheetName val="BAD MATERIAL1"/>
      <sheetName val="BAD UPAH1"/>
      <sheetName val="BAD ALAT1"/>
      <sheetName val="BAD SUBKON1"/>
      <sheetName val="BAD BU1"/>
      <sheetName val="BAD BTL1"/>
      <sheetName val="BAD HUT PPH FINAL"/>
      <sheetName val="BAD RETENSI1"/>
      <sheetName val="11242"/>
      <sheetName val="21115"/>
      <sheetName val="21119"/>
      <sheetName val="21121"/>
      <sheetName val="21122"/>
      <sheetName val="21123"/>
      <sheetName val="21125"/>
      <sheetName val="21132"/>
      <sheetName val="21131"/>
      <sheetName val="21133"/>
      <sheetName val="21128"/>
      <sheetName val="21419"/>
      <sheetName val="11232"/>
      <sheetName val="11233"/>
      <sheetName val="11234"/>
      <sheetName val="11238"/>
      <sheetName val="11241"/>
      <sheetName val="11243"/>
      <sheetName val="Kode Subkon"/>
      <sheetName val="Rekap Opname"/>
      <sheetName val="Potongan"/>
      <sheetName val="Pjk"/>
      <sheetName val="Nama Pek"/>
      <sheetName val="BPM"/>
      <sheetName val="Rupiah"/>
      <sheetName val="cashflow2"/>
      <sheetName val="LEMBAR1"/>
      <sheetName val="LEMBAR2"/>
      <sheetName val="LEMBAR3"/>
      <sheetName val="LEMBAR4"/>
      <sheetName val="LEMBAR5"/>
      <sheetName val="CRA-Det"/>
      <sheetName val="MH CIVIL"/>
      <sheetName val="35"/>
      <sheetName val="36_1"/>
      <sheetName val="36_2"/>
      <sheetName val="36_3"/>
      <sheetName val="36_4"/>
      <sheetName val="37"/>
      <sheetName val="38"/>
      <sheetName val="43"/>
      <sheetName val="53 "/>
      <sheetName val="54"/>
      <sheetName val="61"/>
      <sheetName val="62"/>
      <sheetName val="63"/>
      <sheetName val="64_1"/>
      <sheetName val="64_2"/>
      <sheetName val="64_3"/>
      <sheetName val="64_4"/>
      <sheetName val="64_5"/>
      <sheetName val="64_6"/>
      <sheetName val="64_14"/>
      <sheetName val="Loss recap"/>
      <sheetName val="Rugi"/>
      <sheetName val="Depr"/>
      <sheetName val="Data Per 19 Mei 2005"/>
      <sheetName val="SILICATE"/>
      <sheetName val="Sensitivity-Analysis"/>
      <sheetName val="DES'03"/>
      <sheetName val="PL-FARM-MON"/>
      <sheetName val="PL-FARM-VAN"/>
      <sheetName val="PL-FARM-MON (NIAGA)"/>
      <sheetName val="PL-FARM-VAN (NIAGA)"/>
      <sheetName val="PL-CSD"/>
      <sheetName val="Profit-Loss-xx1"/>
      <sheetName val="PL-CSD-JAN-DEC"/>
      <sheetName val="CAPEX-1"/>
      <sheetName val="Intrst+Man Fee-xx1"/>
      <sheetName val="Cash Flow-xx1"/>
      <sheetName val="TR_Coll-xx1"/>
      <sheetName val="TP-xx1"/>
      <sheetName val="Sales-xx1"/>
      <sheetName val="Cost-Rm-Csd-CONV"/>
      <sheetName val="Cost-xx1"/>
      <sheetName val="JURNAL-xx1"/>
      <sheetName val="BS-xx1"/>
      <sheetName val="&lt;&lt;&gt;&gt;"/>
      <sheetName val="  Analisa_Ratio"/>
      <sheetName val="DEPOSITO-ALOC"/>
      <sheetName val="Gain-(Loss)-Forex"/>
      <sheetName val="Forex-Journal-xx1"/>
      <sheetName val="Sch.CB-Niaga"/>
      <sheetName val="TR A (36Jt)"/>
      <sheetName val="Sch.CB-Prima"/>
      <sheetName val="Loan Payment-2003"/>
      <sheetName val="Loan Payment-2004"/>
      <sheetName val="Non Cash Exp"/>
      <sheetName val="Total-Pond-Mon-Van"/>
      <sheetName val="Farmer-Pond-Monodon"/>
      <sheetName val="Farmer-Pond-Vannamei"/>
      <sheetName val="Company-Pond-Monodon"/>
      <sheetName val="Company-Pond-Vannamei"/>
      <sheetName val="Sum Jan - Aug (New)"/>
      <sheetName val="Projected Gross Profit Vanemei "/>
      <sheetName val="Sum Jan - Aug (Old)"/>
      <sheetName val="Individual Gross Profit J - Aug"/>
      <sheetName val="COMP.ASSUMPTION"/>
      <sheetName val="Summ-Jan - Jun 2005"/>
      <sheetName val="Summ-GP"/>
      <sheetName val="Historical Vanamei Cost"/>
      <sheetName val="Nt"/>
      <sheetName val="CIREBON"/>
      <sheetName val="Bandung"/>
      <sheetName val="BS BPKP"/>
      <sheetName val="PL BPKP"/>
      <sheetName val="ACC_CODE"/>
      <sheetName val="Saldo Awal"/>
      <sheetName val="Nop"/>
      <sheetName val="Des"/>
      <sheetName val="Jurnal 2005"/>
      <sheetName val="Subtotal Akun"/>
      <sheetName val="Worksheet 2005"/>
      <sheetName val="Palopo Bermasalah"/>
      <sheetName val="Pere -Pare  Bermasalah"/>
      <sheetName val="Rekap Ptg"/>
      <sheetName val="Rincian Piutang"/>
      <sheetName val="Piutang"/>
      <sheetName val="Rekap Piutang Rincian"/>
      <sheetName val="Kode Nasabah"/>
      <sheetName val="Kumpul"/>
      <sheetName val="Data Sumber"/>
      <sheetName val="Rekap Piutang"/>
      <sheetName val="Rekap %"/>
      <sheetName val="Rekap Perwil"/>
      <sheetName val="Rkap"/>
      <sheetName val="Rekap Piutang Wil"/>
      <sheetName val="Rekap % 1"/>
      <sheetName val="% PaK Hsn"/>
      <sheetName val="Rkap (2)"/>
      <sheetName val="Rekap Piut"/>
      <sheetName val="Rekap2"/>
      <sheetName val="D Isi"/>
      <sheetName val="Targer &amp; Realisasi Penjualan"/>
      <sheetName val="Rencan &amp; Realisasi"/>
      <sheetName val="Perbandingan Penjualan"/>
      <sheetName val="Perbandinga Perbulan"/>
      <sheetName val="Realisasi Jual"/>
      <sheetName val="Ren Jual"/>
      <sheetName val="Analisa Cash &amp; Kredit"/>
      <sheetName val="Rekap posisi Piutang"/>
      <sheetName val="Transfer"/>
      <sheetName val="Rencana &amp; Realisasi Cash In"/>
      <sheetName val="STOCK DO (3)"/>
      <sheetName val="STOCK DO (2)"/>
      <sheetName val="STOCK DO"/>
      <sheetName val="REKAP PEND. NON OP &amp; BIA N AJUS"/>
      <sheetName val="REKAP BIAYA OPERASIONAL AJUST"/>
      <sheetName val="REKAP HPP AJUST"/>
      <sheetName val="REKAP LABA RUGI AJUST"/>
      <sheetName val="LABA RUGI WILAYAH AJUST"/>
      <sheetName val="LABA RUGI CETAK"/>
      <sheetName val="PERBANDINAGN 2001 2002"/>
      <sheetName val="GRAFIK PERCABANG AJUST"/>
      <sheetName val="GRAFIK PERCABANG"/>
      <sheetName val="GRAFIK PERBULAN AJUST"/>
      <sheetName val="GRAFIK PERBULAN"/>
      <sheetName val="REKAP PERBULAN AJUST"/>
      <sheetName val="REKAP PERCABANG AJUST"/>
      <sheetName val="REKAP BULAN BERJALAN AJUST"/>
      <sheetName val="REKAP BAHAN RAPAT KWARTAL I"/>
      <sheetName val="BAHAN RAPAT KWARTAL I"/>
      <sheetName val="SUL SEL KAMAL"/>
      <sheetName val="SUL SEL ARDI"/>
      <sheetName val="KOLAKA"/>
      <sheetName val="KENDARI"/>
      <sheetName val="MANADO"/>
      <sheetName val="GORONTALO"/>
      <sheetName val="SAMARINDA"/>
      <sheetName val="BALIKPAPAN"/>
      <sheetName val="BANYUWANGI"/>
      <sheetName val="SURABAYA setelah di ajust"/>
      <sheetName val="SURABAYA"/>
      <sheetName val="JAKARTA setelah di ajust"/>
      <sheetName val="DENPASAR"/>
      <sheetName val="SALES 04"/>
      <sheetName val="XXXXX"/>
      <sheetName val="XXXX0"/>
      <sheetName val="XXXX1"/>
      <sheetName val="XXXX2"/>
      <sheetName val="XXXX3"/>
      <sheetName val="Kashplo"/>
      <sheetName val="chemcal"/>
      <sheetName val="gasses"/>
      <sheetName val="fuel"/>
      <sheetName val="lubricant"/>
      <sheetName val="blasting"/>
      <sheetName val="welding"/>
      <sheetName val="fire brick"/>
      <sheetName val="building maint"/>
      <sheetName val="infrastructure"/>
      <sheetName val="machinery maint"/>
      <sheetName val="heavy eq. maint"/>
      <sheetName val="hem"/>
      <sheetName val="tools maint"/>
      <sheetName val="vehicle maint"/>
      <sheetName val="elect.maint"/>
      <sheetName val="laboratory eq. main"/>
      <sheetName val="factory off.sup.maint"/>
      <sheetName val="external serv.maint"/>
      <sheetName val="factory suplies"/>
      <sheetName val="book, magazine "/>
      <sheetName val="fotocopy"/>
      <sheetName val="document mailing exp."/>
      <sheetName val="power consp."/>
      <sheetName val="factory comp. sup"/>
      <sheetName val="office suplies exp."/>
      <sheetName val="meeting exp."/>
      <sheetName val="catering "/>
      <sheetName val="transportation"/>
      <sheetName val="goods delivery exp."/>
      <sheetName val="foreign domestic"/>
      <sheetName val="quality control exp"/>
      <sheetName val="depletion"/>
      <sheetName val="amortisasi"/>
      <sheetName val="minig contri"/>
      <sheetName val="HE cost "/>
      <sheetName val="miscellaneous"/>
      <sheetName val="development exp"/>
      <sheetName val="printing"/>
      <sheetName val="register tambang"/>
      <sheetName val="refreshing &amp; sport"/>
      <sheetName val="f01"/>
      <sheetName val="PNT-QUOT-#3"/>
      <sheetName val="COAT&amp;WRAP-QIOT-#3"/>
      <sheetName val="XL4Poppy"/>
      <sheetName val="WEEKLY REPORT"/>
      <sheetName val="Competitor"/>
      <sheetName val="qual_q"/>
      <sheetName val="qual_r"/>
      <sheetName val="qual_t"/>
      <sheetName val="Base DPR"/>
      <sheetName val="Cost Code"/>
      <sheetName val="Coal"/>
      <sheetName val="Hours"/>
      <sheetName val="Haul Dist"/>
      <sheetName val="Rain &amp; Slippery"/>
      <sheetName val="DB Mining Coal"/>
      <sheetName val="Central DB"/>
      <sheetName val="DPR_MORISS"/>
      <sheetName val="DPR_MTN_HO"/>
      <sheetName val="Review DPR"/>
      <sheetName val="CO PLAN VS ACT"/>
      <sheetName val="Graph"/>
      <sheetName val="Mat_Balance_New"/>
      <sheetName val="Rain Fall"/>
      <sheetName val="Weekly Plan"/>
      <sheetName val="Daily Meeting_MTN New"/>
      <sheetName val="Daily Meeting_MTN"/>
      <sheetName val="Daily Meeting_MRS"/>
      <sheetName val="DPR For Big Boss MTN"/>
      <sheetName val="DPR_C1 SDK R"/>
      <sheetName val="DPR_C1 SDK"/>
      <sheetName val="Fuel_C1 SDK"/>
      <sheetName val="DPR_GELORA R"/>
      <sheetName val="Fuel_GELORA"/>
      <sheetName val="DPR_GELORA"/>
      <sheetName val="DPR_D SDK R "/>
      <sheetName val="DPR_D SDK "/>
      <sheetName val="Fuel_D SDK "/>
      <sheetName val="Production"/>
      <sheetName val="Avg.Haul Dist"/>
      <sheetName val="Food,Mess&amp;Fuel"/>
      <sheetName val="DB Coal Hauling"/>
      <sheetName val="DB Coal Barge"/>
      <sheetName val="DB Coal Hopper"/>
      <sheetName val="OVERBURDEN"/>
      <sheetName val="Tyre Life Time"/>
      <sheetName val="Insentif"/>
      <sheetName val="Data Entry"/>
      <sheetName val="Table"/>
      <sheetName val="PRODUKSI"/>
      <sheetName val="PLANT"/>
      <sheetName val="Ritase"/>
      <sheetName val="Hourly OB"/>
      <sheetName val="Equper"/>
      <sheetName val="OB"/>
      <sheetName val="Rain Slippery &amp; FOG Pit"/>
      <sheetName val="Rain Slippery &amp; FOG Haul"/>
      <sheetName val="Prod"/>
      <sheetName val="Performance"/>
      <sheetName val="Fuel Cons"/>
      <sheetName val="Res"/>
      <sheetName val="Plan"/>
      <sheetName val="Ritasi"/>
      <sheetName val="Hourly"/>
      <sheetName val="CEK"/>
      <sheetName val="EP"/>
      <sheetName val="PTY"/>
      <sheetName val="M!"/>
      <sheetName val="PCKr2"/>
      <sheetName val="R2 "/>
      <sheetName val="FPJr2"/>
      <sheetName val="PCKr4"/>
      <sheetName val="R4"/>
      <sheetName val="FPJr4"/>
      <sheetName val="COVR"/>
      <sheetName val="KPI"/>
      <sheetName val="RASL"/>
      <sheetName val="UNTP"/>
      <sheetName val="UNTQ"/>
      <sheetName val="UQPT"/>
      <sheetName val="calender"/>
      <sheetName val="STBY"/>
      <sheetName val="OVBD"/>
      <sheetName val="BLST"/>
      <sheetName val="AVAIL"/>
      <sheetName val="OOCS"/>
      <sheetName val="BLSP"/>
      <sheetName val="Overhead"/>
      <sheetName val="MPP"/>
      <sheetName val="Capex Requirement"/>
      <sheetName val="P &amp; L"/>
      <sheetName val="RKA"/>
      <sheetName val="Fixed_Asset"/>
      <sheetName val="INSTALLATION"/>
      <sheetName val="4,1A"/>
      <sheetName val="4,1B"/>
      <sheetName val="SUM 4,1"/>
      <sheetName val="4,1A-Cover"/>
      <sheetName val="4.2A-Cover"/>
      <sheetName val="SUM 4.2"/>
      <sheetName val="BQ-E20-02(Rp)"/>
      <sheetName val="ESCON"/>
      <sheetName val="Net"/>
      <sheetName val="A-Factory 1"/>
      <sheetName val="B-Factory 2"/>
      <sheetName val="C-Canteen 1"/>
      <sheetName val="D-Power House"/>
      <sheetName val="E-Rubbish"/>
      <sheetName val="F-Guard"/>
      <sheetName val="G-Chemical Storage"/>
      <sheetName val="H-Pump Room"/>
      <sheetName val="I-Scr-Stock"/>
      <sheetName val="J-Sewage"/>
      <sheetName val="K-External"/>
      <sheetName val="L-Mechanical"/>
      <sheetName val="M-Electrical"/>
      <sheetName val="TEMPORARY"/>
      <sheetName val="SITE EXPENSES"/>
      <sheetName val="L_Mechanical"/>
      <sheetName val="REKAPMEK"/>
      <sheetName val="RABMEK"/>
      <sheetName val="BQ SPH"/>
      <sheetName val="Fill this out first..."/>
      <sheetName val="????·???·-BLDGL-03E.X"/>
      <sheetName val="‡¬’P‰¿ì¬E-BLDG"/>
      <sheetName val="¬P¿ì¬E-BLDG"/>
      <sheetName val="Proposal Schedule"/>
      <sheetName val="???????-BLDG"/>
      <sheetName val="合成単価作成・-BLDG"/>
      <sheetName val="뜃맟뭁돽띿맟__BLDG"/>
      <sheetName val="piping"/>
      <sheetName val="노임단가"/>
      <sheetName val="Administrative Prices"/>
      <sheetName val="WIL VII"/>
      <sheetName val="HASIL USAHA WIL. 7"/>
      <sheetName val="Melak"/>
      <sheetName val="Wahau"/>
      <sheetName val="Berau"/>
      <sheetName val="Tarakan"/>
      <sheetName val="Muru II"/>
      <sheetName val="Drainase"/>
      <sheetName val="Kelinjau"/>
      <sheetName val="Box"/>
      <sheetName val="Box 1"/>
      <sheetName val="1.REK"/>
      <sheetName val="rab me (by owner) "/>
      <sheetName val="BQ (by owner)"/>
      <sheetName val="rab me (fisik)"/>
      <sheetName val="L3 An H Sat Mob"/>
      <sheetName val="pro ra op"/>
      <sheetName val="renc mgn"/>
      <sheetName val="DAFTAR TBL _ FORM"/>
      <sheetName val="Form 4 _ 4_A"/>
      <sheetName val="1 (2)"/>
      <sheetName val="4-1"/>
      <sheetName val="Lamp 1 - KPI 2005"/>
      <sheetName val="SKOR KPI "/>
      <sheetName val="5-1"/>
      <sheetName val="5-2"/>
      <sheetName val="6-1"/>
      <sheetName val="ALL EKSTERN"/>
      <sheetName val="7-1"/>
      <sheetName val="7.2"/>
      <sheetName val="8-1"/>
      <sheetName val="8-2"/>
      <sheetName val="9-1"/>
      <sheetName val="9-2"/>
      <sheetName val="10-1"/>
      <sheetName val="DATA SASPOK "/>
      <sheetName val="RESUME BY US SD SEPT05"/>
      <sheetName val="Konsolidasi"/>
      <sheetName val="DIR 1"/>
      <sheetName val="DIR 2"/>
      <sheetName val="P-ANAK"/>
      <sheetName val="WIKA NDUK"/>
      <sheetName val="KKDAMPAK-LAMP 17"/>
      <sheetName val="LR DGN BBM NAIK-LAMP16"/>
      <sheetName val="AL-BI-PUS"/>
      <sheetName val="biaya usaha thn 2005"/>
      <sheetName val="BIAYA USAHA 2006"/>
      <sheetName val="EFISIENSI"/>
      <sheetName val="Form 9"/>
      <sheetName val="Form 17"/>
      <sheetName val="Form 18"/>
      <sheetName val="Form 20"/>
      <sheetName val="KK-PUKK"/>
      <sheetName val="KK-Neraca"/>
      <sheetName val="5_1"/>
      <sheetName val="7_2"/>
      <sheetName val="VHCPar"/>
      <sheetName val="Sales Rental"/>
      <sheetName val="Sales&amp;Margin"/>
      <sheetName val="HR Detail"/>
      <sheetName val="HR Resume"/>
      <sheetName val="Asset Detail"/>
      <sheetName val="Asset Resume"/>
      <sheetName val="IT Charges"/>
      <sheetName val="ITPar"/>
      <sheetName val="AssetPar"/>
      <sheetName val="HRPar"/>
      <sheetName val="Sales Parameter"/>
      <sheetName val="Sales Mining"/>
      <sheetName val="SRE"/>
      <sheetName val="P&amp;L Condensed"/>
      <sheetName val="R&amp;F"/>
      <sheetName val="Simulasi"/>
      <sheetName val="Monthly Report"/>
      <sheetName val="Payment Certificate"/>
      <sheetName val="Monthly Summary"/>
      <sheetName val="Weekly S-curve"/>
      <sheetName val="Week Sum"/>
      <sheetName val="Week no. 1"/>
      <sheetName val="Week no. 2"/>
      <sheetName val="Week no. 3"/>
      <sheetName val="Week no. 4"/>
      <sheetName val="Week no. 5a"/>
      <sheetName val="Monthly Progress"/>
      <sheetName val="S-PLAN"/>
      <sheetName val="QD5data"/>
      <sheetName val="Sum (1)"/>
      <sheetName val="Sum (2)"/>
      <sheetName val="Sum (3)"/>
      <sheetName val="Sum (4)"/>
      <sheetName val="Sum (5)"/>
      <sheetName val="Scurve"/>
      <sheetName val="S-QD5"/>
      <sheetName val="Weekly Sum"/>
      <sheetName val="Week1"/>
      <sheetName val="Week2"/>
      <sheetName val="Week3"/>
      <sheetName val="Week4"/>
      <sheetName val="Week5"/>
      <sheetName val="Monthly Sum"/>
      <sheetName val="Sche"/>
      <sheetName val="WeekQty"/>
      <sheetName val="Week (3)"/>
      <sheetName val="Week (1)"/>
      <sheetName val="Progress Sum"/>
      <sheetName val="Payment Certificate QD5"/>
      <sheetName val="SCHEDULE SWH"/>
      <sheetName val="BOQ EXTERN"/>
      <sheetName val="Mob_Demob"/>
      <sheetName val="TOWN"/>
      <sheetName val="HargaDsrBhn"/>
      <sheetName val="SBDY"/>
      <sheetName val="Kriteria HIRARC"/>
      <sheetName val="DAPRO"/>
      <sheetName val="RAB Ekstern"/>
      <sheetName val="hit tarif"/>
      <sheetName val="Est Exc"/>
      <sheetName val="est DT"/>
      <sheetName val="Est DZ"/>
      <sheetName val="fleet UTAMA"/>
      <sheetName val="est wheel L"/>
      <sheetName val="Crushing"/>
      <sheetName val="Rekap Ekstern"/>
      <sheetName val="ANHAREXT"/>
      <sheetName val="BBM"/>
      <sheetName val="PROD ALAT"/>
      <sheetName val="NEG02"/>
      <sheetName val="REK_FISIK"/>
      <sheetName val="S_CURVE"/>
      <sheetName val="kk bg lb"/>
      <sheetName val="DAFTAR TBL &amp; FORM"/>
      <sheetName val="SAP"/>
      <sheetName val="Master Schedule"/>
      <sheetName val="rkpm 2007"/>
      <sheetName val="rkpm 2003"/>
      <sheetName val="Check List LBP"/>
      <sheetName val="Info Manajemen"/>
      <sheetName val="1. Data Proyek"/>
      <sheetName val="Penilaian Proj SC"/>
      <sheetName val="KPI New"/>
      <sheetName val="2.a. Project Score Card"/>
      <sheetName val="2.b. Analisa&amp;RTL PSC"/>
      <sheetName val="3.a. LBP-Hasil Usaha"/>
      <sheetName val="RI-BIAYA"/>
      <sheetName val="3.b. Rolling Cash Flow"/>
      <sheetName val="3.c. Grafik HU."/>
      <sheetName val="3.d. Data Grafik HU."/>
      <sheetName val="3.e. Penij.Amandemen"/>
      <sheetName val="3.f. Rincian OK,OP"/>
      <sheetName val="3.g. Ikht.Biaya"/>
      <sheetName val="4.a. Mon-Subkont"/>
      <sheetName val="4.b. Mon-Suplier"/>
      <sheetName val="4.c Mon-Alat"/>
      <sheetName val="4.d. Mon. Proses Dan"/>
      <sheetName val="5. SIMPRO PROD."/>
      <sheetName val="6. LAP. KEUANGAN"/>
      <sheetName val="6.i. Mon-SDM"/>
      <sheetName val="7.1 Mon. SMM"/>
      <sheetName val="7.2 Lap. SMM"/>
      <sheetName val="8.a. Grafik SIL"/>
      <sheetName val="8.b. Penilaian SIL"/>
      <sheetName val="9.a. Grafik 5 R"/>
      <sheetName val="9.b. Penilaian 5 R"/>
      <sheetName val="10.a Karya Inovasi"/>
      <sheetName val="11.a. Gambar Lay Out"/>
      <sheetName val="11.b. Gambar Mon. Progres Pek."/>
      <sheetName val="skedul-ori"/>
      <sheetName val="skedul-rev"/>
      <sheetName val="11.c. Photo Progres Pek."/>
      <sheetName val="12. Surat Penting"/>
      <sheetName val="13. Temuan SPI"/>
      <sheetName val="14. Survey Kepuasan Plg"/>
      <sheetName val="Foto"/>
      <sheetName val="DSU"/>
      <sheetName val="REKAP-Total"/>
      <sheetName val="RAB-2006-Total"/>
      <sheetName val="ANALISA HARGA SATUAN"/>
      <sheetName val="ABT2006-5,7 M-Propose"/>
      <sheetName val="REKAP-Propose"/>
      <sheetName val="RAB-2006-Propose"/>
      <sheetName val="rincjad at"/>
      <sheetName val="ihk-mut at"/>
      <sheetName val="proyhapus-at"/>
      <sheetName val="jual-AT"/>
      <sheetName val="alat-hapus"/>
      <sheetName val="proyoiut"/>
      <sheetName val="CASH-DIREKSI"/>
      <sheetName val="RESUME-RENSTRS"/>
      <sheetName val="RESUME form ihu total"/>
      <sheetName val="NAD&amp;LN OPLK"/>
      <sheetName val="LPP NAD &amp; LN"/>
      <sheetName val="NAD&amp;LN 0K"/>
      <sheetName val="LPP Wil 4"/>
      <sheetName val="LPP Wil 5"/>
      <sheetName val="LPP Wil 6"/>
      <sheetName val="LPP Wil 7"/>
      <sheetName val="LPP Wil 8"/>
      <sheetName val="LPP Wil 9"/>
      <sheetName val="Data 08"/>
      <sheetName val="LPP DSU-2"/>
      <sheetName val="RKAP 08"/>
      <sheetName val="RKAP2009"/>
      <sheetName val="sekat DWLN"/>
      <sheetName val="sekat NAD"/>
      <sheetName val="sekat Wilayah"/>
      <sheetName val="sekat LN"/>
      <sheetName val="LPP NAD &amp; LN (2)"/>
      <sheetName val="Proyeksi DSU-1 (OK)"/>
      <sheetName val="Proyeksi DSU-1 (OP)"/>
      <sheetName val="Proyeksi DSU-1 (LK)"/>
      <sheetName val="RESUME form ihu total (2)"/>
      <sheetName val="RESUME form ihu total (3)"/>
      <sheetName val="RESUME form ihu total (4)"/>
      <sheetName val="K &amp; H"/>
      <sheetName val="D-1"/>
      <sheetName val="D-2"/>
      <sheetName val="D-3"/>
      <sheetName val="D-4"/>
      <sheetName val="D-5"/>
      <sheetName val="D-6"/>
      <sheetName val="D-7"/>
      <sheetName val="D-8"/>
      <sheetName val="D-9"/>
      <sheetName val="D-10"/>
      <sheetName val="D-11"/>
      <sheetName val="D-12"/>
      <sheetName val="D-13"/>
      <sheetName val="D-14"/>
      <sheetName val="D-15"/>
      <sheetName val="D-16"/>
      <sheetName val="Peralatan"/>
      <sheetName val="Uraian struktur"/>
      <sheetName val="Rekap Biaya (2)"/>
      <sheetName val="K &amp; H (2)"/>
      <sheetName val="HAL KOSONG"/>
      <sheetName val="H3"/>
      <sheetName val="1-1A"/>
      <sheetName val="1b-Konst"/>
      <sheetName val="1b-Mrgn Konstr"/>
      <sheetName val="1B"/>
      <sheetName val="1C"/>
      <sheetName val="1D"/>
      <sheetName val="7A"/>
      <sheetName val="8A"/>
      <sheetName val="9A"/>
      <sheetName val="PKBL 1"/>
      <sheetName val="PKBL 2"/>
      <sheetName val="PKBL 3"/>
      <sheetName val="PKBL 4"/>
      <sheetName val="PKBL 5"/>
      <sheetName val="SIPIL UMUM "/>
      <sheetName val="DSU1-OP"/>
      <sheetName val="DSU1- LK"/>
      <sheetName val="DSU2"/>
      <sheetName val="inf mnj"/>
      <sheetName val="Data Proyek"/>
      <sheetName val="LBK"/>
      <sheetName val="Data S"/>
      <sheetName val="Kurva S"/>
      <sheetName val="Score Card"/>
      <sheetName val="Waste M"/>
      <sheetName val="Foto Progres Pek."/>
      <sheetName val="8.a Gambar Mon. Progres Pek."/>
      <sheetName val="AnlsRisk"/>
      <sheetName val="ES STG"/>
      <sheetName val="Normalisasi"/>
      <sheetName val="Bulanan"/>
      <sheetName val="Normalisasi intern"/>
      <sheetName val="DIR-1-Okt"/>
      <sheetName val="DWLN"/>
      <sheetName val="Peluang &amp; Ancaman"/>
      <sheetName val="lamp 1a"/>
      <sheetName val="lamp 1B"/>
      <sheetName val="lamp 1C"/>
      <sheetName val="Lampiran 2a"/>
      <sheetName val="AC Base"/>
      <sheetName val="ACBC"/>
      <sheetName val="PC"/>
      <sheetName val="CTB"/>
      <sheetName val="Drn"/>
      <sheetName val="Pasbatu"/>
      <sheetName val="PLN Rengat-MR Att 4"/>
      <sheetName val="PLN Rengat-MR_Att_5"/>
      <sheetName val="TFT_PLN_Rengat"/>
      <sheetName val="TFT-PLN Rengat_12-05_e"/>
      <sheetName val="LAP 033HO"/>
      <sheetName val="TOT-BLN"/>
      <sheetName val="TOT-SBU"/>
      <sheetName val="PEB"/>
      <sheetName val="MEI"/>
      <sheetName val="JUNI"/>
      <sheetName val="JULI"/>
      <sheetName val="AGT"/>
      <sheetName val="HPP-TW1"/>
      <sheetName val="HPP-TW1B"/>
      <sheetName val="HPP-TW2"/>
      <sheetName val="HPP-TW3"/>
      <sheetName val="HPP-TW4"/>
      <sheetName val="EVALUASI"/>
      <sheetName val="pro ra op (bhn rakor )"/>
      <sheetName val="renc mgn (BHN RAKOR)"/>
      <sheetName val="VLOOK"/>
      <sheetName val="Ba H"/>
      <sheetName val="Mgg"/>
      <sheetName val="Dape"/>
      <sheetName val="1. Ra Investasi TPR"/>
      <sheetName val="Prog "/>
      <sheetName val="2014"/>
      <sheetName val="EHU"/>
      <sheetName val="2015"/>
      <sheetName val="P&amp;L 10 Tahun"/>
      <sheetName val="1. Pend. Penjualan Rooms"/>
      <sheetName val="2. Pend. Penjualan Non Rooms"/>
      <sheetName val="3. Pend. Sewa Area Komersial"/>
      <sheetName val="4. Pend. Pengelolaan"/>
      <sheetName val="5. Analisa Pengunjung"/>
      <sheetName val="1. Bi. Pemasaran"/>
      <sheetName val="2. Bi. Konsultan &amp; Profesional"/>
      <sheetName val="3. Bi. SDM"/>
      <sheetName val="4. Bi OPR"/>
      <sheetName val="1. Bi. TL Dep &amp; Amort ROOM"/>
      <sheetName val="2. Bi. TL DEP &amp; AMORT NON ROOM"/>
      <sheetName val="3. Bi. TL Asuransi"/>
      <sheetName val="4. Bi. TL BANK"/>
      <sheetName val="5. Bi. TL Pajak"/>
      <sheetName val="6. Bi. Dsg &amp; Const"/>
      <sheetName val="3.1. Bi. SDM-Management"/>
      <sheetName val="3.2. Bi. SDM-Sport Club"/>
      <sheetName val="3.3. Bi. SDM-Room Hotels"/>
      <sheetName val="3.4. Bi. SDM-TC MICE FB REST"/>
      <sheetName val="SDM TPR &amp; TPB"/>
      <sheetName val="4.1 Bi. Komersial"/>
      <sheetName val="4.2 Bi. Perijinan &amp; Humas"/>
      <sheetName val="4.3 Bi. Admin Kantor"/>
      <sheetName val="4.4. Bi. Utilitas"/>
      <sheetName val="4.5. Bi. Perawatan Properti"/>
      <sheetName val="4.6. Bi. Opr Kebersihan"/>
      <sheetName val="4.7. Bi. Opr Keamanan"/>
      <sheetName val="4.8. Bi. Opr Perparkiran"/>
      <sheetName val="4.9. Bi. Opr Sport Club"/>
      <sheetName val="4.10. Bi. Opr HOtel Room"/>
      <sheetName val="4.11. Bi. Opr TC-MICE &amp; FB"/>
      <sheetName val="4.12. Bi. Opr Htl Mgmt"/>
      <sheetName val="4.13. Bi. Opr Retail &amp; Rest"/>
      <sheetName val="8.7.1. Bi. RH-FO Room"/>
      <sheetName val="8.7.2. Bi. RH-HK Room"/>
      <sheetName val="8.7.3. Bi. Telp Room"/>
      <sheetName val="8.7.4. Bi. Others Room Sales "/>
      <sheetName val="8.8.1 Bi.MICE-TC"/>
      <sheetName val="8.8.2. Bi.FB"/>
      <sheetName val="8.8.2. Bi.FB Retail"/>
      <sheetName val="SO TIPE A"/>
      <sheetName val="Biaya Lapangan"/>
      <sheetName val="Time Schedule"/>
      <sheetName val="Opinion Director"/>
      <sheetName val="skat kons."/>
      <sheetName val="Isi kons"/>
      <sheetName val="ekuitas"/>
      <sheetName val="rugi laba"/>
      <sheetName val="w.s konsol 2007"/>
      <sheetName val="hub. istimewa"/>
      <sheetName val="AJE ELIMINASI"/>
      <sheetName val="selisih nilai buku"/>
      <sheetName val="aruskas- konsol"/>
      <sheetName val="piutang pihak ketiga"/>
      <sheetName val="aset tetap 06"/>
      <sheetName val="aset tetap 07"/>
      <sheetName val="pajak-tangguhan"/>
      <sheetName val="lampiran 1"/>
      <sheetName val="lampiran 3"/>
      <sheetName val="rincian beban langsung"/>
      <sheetName val="beban lansung"/>
      <sheetName val="rincian pendapatan usaha"/>
      <sheetName val="aset lain-lain"/>
      <sheetName val="kas&amp; setara kas"/>
      <sheetName val="laba ditahan final05-06"/>
      <sheetName val="transaksi valuta thn 06"/>
      <sheetName val="prpajakan"/>
      <sheetName val="slip (2)"/>
      <sheetName val="rapel"/>
      <sheetName val="bruto"/>
      <sheetName val="TANDA TERIMA"/>
      <sheetName val="absen"/>
      <sheetName val="lembur"/>
      <sheetName val="pot. absen"/>
      <sheetName val="lembutr (2)"/>
      <sheetName val="REKAP LEMBUR"/>
      <sheetName val="pajak "/>
      <sheetName val="SINDIKASI"/>
      <sheetName val="Bilateral"/>
      <sheetName val="PKS add2"/>
      <sheetName val="BY 1"/>
      <sheetName val="BY 2"/>
      <sheetName val="Rkap Hut&amp;INT"/>
      <sheetName val="SCED LC"/>
      <sheetName val="ANGSURAN"/>
      <sheetName val="ANG INT 03"/>
      <sheetName val="INT 03"/>
      <sheetName val="INT DEFF SINDK"/>
      <sheetName val="MINING EQUIP"/>
      <sheetName val="DES 2001"/>
      <sheetName val="MARET2001"/>
      <sheetName val="PEG &amp; ABB &amp; MINING"/>
      <sheetName val="PERSON SINDIKASI"/>
      <sheetName val="EQUIPMENT"/>
      <sheetName val="CONTOH (1)"/>
      <sheetName val="CONTOH"/>
      <sheetName val="SCHEDULE KKSK"/>
      <sheetName val="AGENCY FEE"/>
      <sheetName val="rekap bahas"/>
      <sheetName val="report1"/>
      <sheetName val="report1 (2)"/>
      <sheetName val="kartu"/>
      <sheetName val="reg"/>
      <sheetName val="lunas"/>
      <sheetName val="report2"/>
      <sheetName val="MTS AR"/>
      <sheetName val="MTS PIUT KARYW"/>
      <sheetName val="MTS ANGS. KEND"/>
      <sheetName val="MTS HUT AFLS"/>
      <sheetName val="MTS DP"/>
      <sheetName val="MTS AUC"/>
      <sheetName val="MTS PIU AFLS"/>
      <sheetName val="MTS HUTANG"/>
      <sheetName val="MTS 2006"/>
      <sheetName val="TOTAL STOCK"/>
      <sheetName val="AT DES"/>
      <sheetName val="Jur_Kor"/>
      <sheetName val="NS"/>
      <sheetName val="G.HPP"/>
      <sheetName val="HPP1"/>
      <sheetName val="H.USAHA"/>
      <sheetName val="H.Angs Kend"/>
      <sheetName val="DP"/>
      <sheetName val="KARYAWAN"/>
      <sheetName val="AR AFLS"/>
      <sheetName val="BOP"/>
      <sheetName val="DATA KRY"/>
      <sheetName val="PORMAT"/>
      <sheetName val="G A J I"/>
      <sheetName val="PK.KERJA"/>
      <sheetName val="THR"/>
      <sheetName val="PENSIUN"/>
      <sheetName val="T. KONSUMSI"/>
      <sheetName val="ASTEK"/>
      <sheetName val="PENGOBATAN"/>
      <sheetName val="REKREASI"/>
      <sheetName val="PENDIDIKAN"/>
      <sheetName val="PERJ. DNS"/>
      <sheetName val="ADM KTR"/>
      <sheetName val="EKS.UMUM"/>
      <sheetName val="TRANSPORT"/>
      <sheetName val="TELPON"/>
      <sheetName val="SEWA KTR-RMH"/>
      <sheetName val="AS. AKTIVA"/>
      <sheetName val="KONS-RISET"/>
      <sheetName val="PEM.KTR"/>
      <sheetName val="PEM. KEND"/>
      <sheetName val="PEM.INVENT"/>
      <sheetName val="PEM. RM.DNS"/>
      <sheetName val="IZIN-PBB"/>
      <sheetName val="ENTERTAINT"/>
      <sheetName val="SUMBANGAN"/>
      <sheetName val="IKLAN"/>
      <sheetName val="PROMOSI"/>
      <sheetName val="PROSPEK"/>
      <sheetName val="FEE PENJ."/>
      <sheetName val="PENAGIHAN"/>
      <sheetName val="BY.USED CAR"/>
      <sheetName val="PENY.BGN"/>
      <sheetName val="PENY.RM DNS"/>
      <sheetName val="PENY. KEND"/>
      <sheetName val="PENY.BENGKEL-GDG"/>
      <sheetName val="PENY. INV"/>
      <sheetName val="BEBAN BUNGA"/>
      <sheetName val="ADM.BANK"/>
      <sheetName val="ZAKAT"/>
      <sheetName val="ONH"/>
      <sheetName val="PD.ADM JUAL"/>
      <sheetName val="PD.BABIT"/>
      <sheetName val="PD. BUNGA"/>
      <sheetName val="PD.DPST"/>
      <sheetName val="PD. PNJ SMT"/>
      <sheetName val="PD.JASA GIRO"/>
      <sheetName val="PD.CL AS"/>
      <sheetName val="PD. CAB"/>
      <sheetName val="PD.SEWA"/>
      <sheetName val="PD.HD FEE"/>
      <sheetName val="PD. PRV.FID"/>
      <sheetName val="FD. DEPOSIT"/>
      <sheetName val="PD. INSENTIF"/>
      <sheetName val="Daf_Isi"/>
      <sheetName val="Jrnl_Umum"/>
      <sheetName val="Nerc_Perc"/>
      <sheetName val="Sum_CoA"/>
      <sheetName val="Buku Besar "/>
      <sheetName val="Laba_Rugi"/>
      <sheetName val="Budget_Real"/>
      <sheetName val="Voucer"/>
      <sheetName val="Buku_Besar"/>
      <sheetName val="Penj_Nerc"/>
      <sheetName val="Sts_Sales"/>
      <sheetName val="Hutang"/>
      <sheetName val="Cover WS"/>
      <sheetName val="Isi WS"/>
      <sheetName val="Ekuit"/>
      <sheetName val="Catatan WS"/>
      <sheetName val="Lampiran Khusus WS"/>
      <sheetName val="NRC Potret"/>
      <sheetName val="AJE-2007"/>
      <sheetName val="WS 2K3"/>
      <sheetName val="AJE 2"/>
      <sheetName val="P_Tannguh"/>
      <sheetName val="Catatan (2)"/>
      <sheetName val="4 ROA"/>
      <sheetName val="6 BOPO"/>
      <sheetName val="3CAR"/>
      <sheetName val="T.O.C."/>
      <sheetName val="SEKAT"/>
      <sheetName val="Cover AJE"/>
      <sheetName val="Cover Utama"/>
      <sheetName val="DISCUS"/>
      <sheetName val="Isi"/>
      <sheetName val="BS RIG+KATERING"/>
      <sheetName val="IS per biaya RIG+KATERING"/>
      <sheetName val="Aruskas"/>
      <sheetName val="WS RIG+KATERING"/>
      <sheetName val="AJE AUDIT"/>
      <sheetName val="IS per RIG+KATERING"/>
      <sheetName val="saldo akhir"/>
      <sheetName val="mapping"/>
      <sheetName val="note05-06"/>
      <sheetName val="penyertaan 07"/>
      <sheetName val="minta bukti"/>
      <sheetName val="Chart Account"/>
      <sheetName val="GL_Account"/>
      <sheetName val="JK"/>
      <sheetName val="JB"/>
      <sheetName val="JM"/>
      <sheetName val="Notes BS"/>
      <sheetName val="pembelian sparepart &amp; bag 12.20"/>
      <sheetName val="pembelian MATERIAL 122007"/>
      <sheetName val="penjualan material (2)"/>
      <sheetName val="Tagihan BTI des"/>
      <sheetName val="Rhia"/>
      <sheetName val="tari"/>
      <sheetName val="buku besar"/>
      <sheetName val="mutasi hutang des07"/>
      <sheetName val="jurnal umum(HO)"/>
      <sheetName val="kartu hutang"/>
      <sheetName val="Piutang Kary Okt 07 (3)"/>
      <sheetName val="master COA"/>
      <sheetName val="uang muka penjualan"/>
      <sheetName val="NS_Oktober"/>
      <sheetName val="master VENDOR CUSTOMER"/>
      <sheetName val=" Cost Center"/>
      <sheetName val="worksheet (2)"/>
      <sheetName val="New Notes"/>
      <sheetName val="bayar_04_fak"/>
      <sheetName val="bayar_04_cus"/>
      <sheetName val="bandarlampung"/>
      <sheetName val="opini PTPN I_2008"/>
      <sheetName val="Lead - LK PTPN PRINT"/>
      <sheetName val="CLK"/>
      <sheetName val="Lead - LK PTPN"/>
      <sheetName val="PSAK 46"/>
      <sheetName val="Jurnal koreksi &amp; reklas print"/>
      <sheetName val="penjelasan aje &amp; reklas_2008"/>
      <sheetName val="Taksiran PPh Badan"/>
      <sheetName val="WS NET OFF"/>
      <sheetName val="JURNAL NET OFF"/>
      <sheetName val="Z Score PTPN I"/>
      <sheetName val="Aje Eks KSO Karet"/>
      <sheetName val="Jurnal koreksi &amp; reklas"/>
      <sheetName val="TBM-OP97 660 HA"/>
      <sheetName val="TBM-OP'96 211 HA"/>
      <sheetName val="TBM-OP96 236 HA"/>
      <sheetName val="TBM-OP96 287 HA"/>
      <sheetName val="TBM-OP96 246 HA"/>
      <sheetName val="TBM-OP97 281 HA"/>
      <sheetName val="TBM-OP95 304 HA"/>
      <sheetName val="TBM-OP98 200 HA"/>
      <sheetName val="127 Ha Out of HGU"/>
      <sheetName val="Ref- Curr. code"/>
      <sheetName val="worksheet DBP updated march16"/>
      <sheetName val="CODE,NAME"/>
      <sheetName val="description"/>
      <sheetName val="Marshal -1"/>
      <sheetName val="ING Basis"/>
      <sheetName val="TB 2006"/>
      <sheetName val="Shunde"/>
      <sheetName val="KNIT"/>
      <sheetName val="SCORE_RC_Code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K.3.3"/>
      <sheetName val="OFFICE"/>
      <sheetName val="Exc. Rate"/>
      <sheetName val="AFTER 55"/>
      <sheetName val="Order_Nov_w45"/>
      <sheetName val="RWP 33"/>
      <sheetName val="bantu"/>
      <sheetName val="Journal Template"/>
      <sheetName val="A.4. Trial Balance"/>
      <sheetName val="A.4.1 AKTIVA"/>
      <sheetName val="A.4.2 PASIVA"/>
      <sheetName val="A.4.3 P&amp;L"/>
      <sheetName val=" CAJE"/>
      <sheetName val="C. Lead"/>
      <sheetName val="C.1 - C-4 Bank Recons"/>
      <sheetName val="C.5 Deposit on call"/>
      <sheetName val="C.6 Bank CO"/>
      <sheetName val="CC. BAnk Confirmation Control"/>
      <sheetName val="E. Lead"/>
      <sheetName val="E-1. Reval Forex"/>
      <sheetName val="E.1.1 SUMMARY  Aging AR"/>
      <sheetName val="E-1.1.1 AGING AR"/>
      <sheetName val="E-2 Mutation Of AR_2"/>
      <sheetName val="E-3 subsequent"/>
      <sheetName val="E-4.SUMARY ROLL FRWRD AR"/>
      <sheetName val="E4.1.PERTAMINA"/>
      <sheetName val="E- 4.2 SCU"/>
      <sheetName val="E-4.3ELMIK"/>
      <sheetName val="E-4.4 EWS"/>
      <sheetName val="E-4.5MDM"/>
      <sheetName val="E-4.6ANADARCO"/>
      <sheetName val="EE. Confirmation control"/>
      <sheetName val="G-1.1 Adv Project - Intrcm"/>
      <sheetName val=" G-1.2 Detail Adv Employee"/>
      <sheetName val="G-1.3AGING ADVANCE"/>
      <sheetName val="G-1.4 Subsequent ADV_EMPY"/>
      <sheetName val=" G-1.5Subsequent ADV_INTCM"/>
      <sheetName val="G-2.1Art 22"/>
      <sheetName val="Prepaid 23"/>
      <sheetName val="G2.2Prepaid 23"/>
      <sheetName val="G-2.3Prepaid 25"/>
      <sheetName val="G-2.4PPN"/>
      <sheetName val="K-Lead"/>
      <sheetName val="K-1 Mutasi "/>
      <sheetName val="K-1.1 Detail Acquisition"/>
      <sheetName val="K-1.1.1 detail FA"/>
      <sheetName val="L. Deferred Tax"/>
      <sheetName val="L.1 PPH_BADAN"/>
      <sheetName val="L-1.1 Rincian_Koreksi_Fiscal"/>
      <sheetName val="N. Lead"/>
      <sheetName val="N.1PRHTNGAN AP-KURS DEC 29,2006"/>
      <sheetName val="N.1.1 SUMMARY Aging AP "/>
      <sheetName val="N.1.1.1Aging AP"/>
      <sheetName val="N.2 MUTATION OF AP"/>
      <sheetName val="N.3 Subsequent AP"/>
      <sheetName val="NN. Confr Control AP"/>
      <sheetName val="N-4 SUMMARY ROLL FRWRD AP"/>
      <sheetName val="N-4.1 PATRA LOGISTIK"/>
      <sheetName val="N-4.2 SCU"/>
      <sheetName val="N-4.3 GEOSAINS"/>
      <sheetName val="N-4.4ELNUSA -HOLDING"/>
      <sheetName val="N-4.5 TRIAS"/>
      <sheetName val="N-4.6 KOP Expro"/>
      <sheetName val="N-4.7 Allen"/>
      <sheetName val="O-1 PPh4(3)"/>
      <sheetName val="O-1,1"/>
      <sheetName val="O-2 pph pasal 23"/>
      <sheetName val="O-2.1."/>
      <sheetName val="O-3 PPh21 (2)"/>
      <sheetName val="P-1. CUSTOMER DEPOSIT"/>
      <sheetName val="P-1.1 KURS - DEC 29, 2006"/>
      <sheetName val="P-1.2 DETAIL CUST DEPOSIT"/>
      <sheetName val="P-2. Accrued Expense"/>
      <sheetName val="p2.1DETAIL_Acc Aff"/>
      <sheetName val="P2.2DETAIL ACCR INTRCMP"/>
      <sheetName val="P2.3DETAIL ACCR TP"/>
      <sheetName val="P2.4 Subsequent Accrued"/>
      <sheetName val="P-3. GR_IR ACCOUNT"/>
      <sheetName val="P-3.1 detail GR_IR"/>
      <sheetName val="Q. Lead"/>
      <sheetName val="Q.1 Aging Long Term Payable"/>
      <sheetName val="R. Other liabilities"/>
      <sheetName val="T. equity"/>
      <sheetName val="T.1"/>
      <sheetName val="TT Confirmation Control"/>
      <sheetName val="U-1. Revenue"/>
      <sheetName val="U-1.1  DETAIL AFFILIATED"/>
      <sheetName val="U-1.2 DETAIL INTERCOMPANY"/>
      <sheetName val="U-1.3 DETAIL THIRD PARTY"/>
      <sheetName val="U-1.4 Cut Off Revenue"/>
      <sheetName val="U-2. Cost of sales"/>
      <sheetName val="U-2.1detail cost of sales"/>
      <sheetName val="U-3. Operating Exp"/>
      <sheetName val="U-3.1detail operating exp"/>
      <sheetName val="U-4. Other Incm (Exp)"/>
      <sheetName val="COGS STD"/>
      <sheetName val="ALL"/>
      <sheetName val="COGS cek"/>
      <sheetName val="COGS upload"/>
      <sheetName val="ALL ok"/>
      <sheetName val="COGS utk di upload"/>
      <sheetName val="ReportSales"/>
      <sheetName val="COGS Utk Upload"/>
      <sheetName val="TOP Report"/>
      <sheetName val="F1-09"/>
      <sheetName val="F2-09"/>
      <sheetName val="F3-09"/>
      <sheetName val="Jurnal Dividen-Kalbe"/>
      <sheetName val="Elim Summary"/>
      <sheetName val="Consolidation (MI)"/>
      <sheetName val="KAgeo"/>
      <sheetName val="Adj consol"/>
      <sheetName val="Input_tables"/>
      <sheetName val="Data Karyawan"/>
      <sheetName val="Benefit_Tab"/>
      <sheetName val="JHT"/>
      <sheetName val="cALC"/>
      <sheetName val="PSC_Calc"/>
      <sheetName val="output"/>
      <sheetName val="Payments"/>
      <sheetName val="summary_frm_output"/>
      <sheetName val="Presentation1"/>
      <sheetName val="Lap Akturia 2004"/>
      <sheetName val="discl_present_gab"/>
      <sheetName val="AG_presntn"/>
      <sheetName val="decr_table"/>
      <sheetName val="GraphBen"/>
      <sheetName val="PPH1298S"/>
      <sheetName val="sal april"/>
      <sheetName val="WS Report-Audited"/>
      <sheetName val="Cut-off"/>
      <sheetName val="segmen sales"/>
      <sheetName val="segmen piutang"/>
      <sheetName val="Pengalihan Tanah"/>
      <sheetName val="AktivaTetap"/>
      <sheetName val="TB1206"/>
      <sheetName val="Aktuaris FINAL"/>
      <sheetName val="COA (2)"/>
      <sheetName val="%Opini"/>
      <sheetName val="RE Recon"/>
      <sheetName val="BS1"/>
      <sheetName val="BS2"/>
      <sheetName val="Jurnal Elim"/>
      <sheetName val="Goodwill"/>
      <sheetName val="EL14-Minority"/>
      <sheetName val="Rent.Service.Royalty Income"/>
      <sheetName val="Jurnal Consol"/>
      <sheetName val="Identification"/>
      <sheetName val="Cash&amp;Equiv"/>
      <sheetName val="ShtTermInv"/>
      <sheetName val="AgingAR"/>
      <sheetName val="OR"/>
      <sheetName val="Affco_transactionsNA"/>
      <sheetName val="due from-to"/>
      <sheetName val="Intangible assetsNA"/>
      <sheetName val="Deferred_tax"/>
      <sheetName val="LoansNA"/>
      <sheetName val="LOAN MUTATION"/>
      <sheetName val="Schedule-LT-LoanNA"/>
      <sheetName val="Aging AP"/>
      <sheetName val="OL"/>
      <sheetName val="tax and taxes payable"/>
      <sheetName val="LONG TERM DEBTSNA"/>
      <sheetName val="Employee Benefit"/>
      <sheetName val="Foreign CurrencyNA"/>
      <sheetName val="collateralNA"/>
      <sheetName val="Sales &amp; Purchase"/>
      <sheetName val="COGS mutation"/>
      <sheetName val="Opex-Selling"/>
      <sheetName val="opex-G&amp;A"/>
      <sheetName val="Opex-R&amp;DNA"/>
      <sheetName val="Int inc (exp)"/>
      <sheetName val="Oth Inc (Charges)"/>
      <sheetName val="Segmen usaha-Kalbe"/>
      <sheetName val="segmen EPMT"/>
      <sheetName val="List of affiliates"/>
      <sheetName val="GPM"/>
      <sheetName val="ST-Invest."/>
      <sheetName val="SWAP"/>
      <sheetName val="total marketing"/>
      <sheetName val="marketing opal"/>
      <sheetName val="marketing amethys"/>
      <sheetName val="Profit &amp; loss"/>
      <sheetName val="product development"/>
      <sheetName val="Amt.rvd.HITACHI"/>
      <sheetName val="1214 Kartu"/>
      <sheetName val="附件21-1"/>
      <sheetName val="附件11"/>
      <sheetName val="CAJE RNI Summary"/>
      <sheetName val="CAJE RNI Detail"/>
      <sheetName val="Oct-06 own prod"/>
      <sheetName val="Sept-06 own prod"/>
      <sheetName val="manitol Oct 06"/>
      <sheetName val="manitol Sept 06 "/>
      <sheetName val="neurotam Sept'06"/>
      <sheetName val="neurotam Oct'06 "/>
      <sheetName val="cravit Oct-06"/>
      <sheetName val="cravit Sept-06"/>
      <sheetName val="hemosol Oct-06"/>
      <sheetName val="hemosol Sept-06"/>
      <sheetName val="Links"/>
      <sheetName val="opini_07"/>
      <sheetName val="Client RE"/>
      <sheetName val="Cover_07"/>
      <sheetName val="isi_07"/>
      <sheetName val="skat_07"/>
      <sheetName val="BS-09"/>
      <sheetName val="PL-09"/>
      <sheetName val="EQ-09"/>
      <sheetName val="CF-09"/>
      <sheetName val="CLK-09"/>
      <sheetName val="ws_new"/>
      <sheetName val="WS-2009"/>
      <sheetName val="bs_07"/>
      <sheetName val="pl_07"/>
      <sheetName val="cf_07"/>
      <sheetName val="ws_07"/>
      <sheetName val="ws_06"/>
      <sheetName val="fa_audited_06_07"/>
      <sheetName val="ws_07 (2)"/>
      <sheetName val="aje_07"/>
      <sheetName val="aje_cleint"/>
      <sheetName val="clk_06"/>
      <sheetName val="aje_06"/>
      <sheetName val="Lampiran piutang 2007"/>
      <sheetName val="Lampiran Utang 2007"/>
      <sheetName val="aje_2007"/>
      <sheetName val="Cover_06"/>
      <sheetName val="isi_06"/>
      <sheetName val="skat_06"/>
      <sheetName val="opini_06"/>
      <sheetName val="bs_06"/>
      <sheetName val="pl_06"/>
      <sheetName val="eq_06"/>
      <sheetName val="cf_06"/>
      <sheetName val="Lamp 1 Piutang"/>
      <sheetName val="rincian_PPN"/>
      <sheetName val="ARUS KAS TIDAK LANGSUNG"/>
      <sheetName val="REKAP_KAS 2006"/>
      <sheetName val="ATFISKAL06"/>
      <sheetName val="ATSGU06"/>
      <sheetName val="ATSGUFKL06"/>
      <sheetName val="Lamp 2a PiutangAfiliasi"/>
      <sheetName val="Lamp 2b PiutangLain"/>
      <sheetName val="Lamp 3a HutangBank"/>
      <sheetName val="Lamp 3b HutangUsaha"/>
      <sheetName val="Lam 3c HutangRelasi"/>
      <sheetName val="Lam 3d HutangAfiliasi"/>
      <sheetName val="Rincian Pjk21"/>
      <sheetName val="Rincian Pjk25"/>
      <sheetName val="Rincian Pjk PPN"/>
      <sheetName val="KIMA"/>
      <sheetName val="PBM"/>
      <sheetName val="TarikMundurKasPBM"/>
      <sheetName val="TarikMundurKasMKSR"/>
      <sheetName val="TarikMundurPersed"/>
      <sheetName val="PSAK46"/>
      <sheetName val="Sheet10"/>
      <sheetName val="Sheet9"/>
      <sheetName val="bunga KI 1001"/>
      <sheetName val="RE1001"/>
      <sheetName val="HutangBank1001"/>
      <sheetName val="OLAH22"/>
      <sheetName val="OLAH2"/>
      <sheetName val="Asuransi Kndraan"/>
      <sheetName val="Isi induk"/>
      <sheetName val="Note2009"/>
      <sheetName val="AJE.RJE"/>
      <sheetName val="AJE.RJE CLIENT"/>
      <sheetName val="Lampiran Adj 2009"/>
      <sheetName val="lampiran aset (2)"/>
      <sheetName val="lampiran aset"/>
      <sheetName val="Cover consol"/>
      <sheetName val="Isi consol"/>
      <sheetName val="opini consol"/>
      <sheetName val="Sekat consol"/>
      <sheetName val="Bs Consol"/>
      <sheetName val="pl consol"/>
      <sheetName val="eq consol"/>
      <sheetName val="CF Consol"/>
      <sheetName val="Notes consol"/>
      <sheetName val="J. ELIMINASI"/>
      <sheetName val="GT_Custom"/>
      <sheetName val="Rekap - Penyisihan piutang"/>
      <sheetName val="PROY Cab Real"/>
      <sheetName val="Jasa KOnstruksi"/>
      <sheetName val="Fab, Design dan Inst"/>
      <sheetName val="Industri PK"/>
      <sheetName val="Rekap - Piutang 2010"/>
      <sheetName val="Arus Kas Langsung"/>
      <sheetName val="Aje Reclass"/>
      <sheetName val="UMBU"/>
      <sheetName val="analisisumbu"/>
      <sheetName val="Gabungan"/>
      <sheetName val="Gabungan AMKA 2"/>
      <sheetName val="Gabungan AMKA 1"/>
      <sheetName val="GT_Mutasi"/>
      <sheetName val="Gabungan Pa' Yaqin"/>
      <sheetName val="KP"/>
      <sheetName val="DJK"/>
      <sheetName val="PLANT YK"/>
      <sheetName val="DFP BKS"/>
      <sheetName val="DFP SMG"/>
      <sheetName val="JATENG"/>
      <sheetName val="SUMBAGSEL"/>
      <sheetName val="KALTIM"/>
      <sheetName val="SUMUT"/>
      <sheetName val="RIAU"/>
      <sheetName val="CABSUS"/>
      <sheetName val="UPL"/>
      <sheetName val="Alamat Piutang "/>
      <sheetName val="Final + Non Final"/>
      <sheetName val="Pajak Kini "/>
      <sheetName val="worksheet"/>
      <sheetName val="AJEKLIEN"/>
      <sheetName val="Subtotal"/>
      <sheetName val="Subtotal (2)"/>
      <sheetName val="UMBK"/>
      <sheetName val="PIUT1"/>
      <sheetName val="PIUT2"/>
      <sheetName val="PIUT3"/>
      <sheetName val="Pdptn"/>
      <sheetName val="RK"/>
      <sheetName val="Ut.UMP"/>
      <sheetName val="25-TR"/>
      <sheetName val="KODEPLAN"/>
      <sheetName val="25-SUBTOTAL"/>
      <sheetName val="neraca saldo awal"/>
      <sheetName val="25-SUBTOTAL (2)"/>
      <sheetName val="mutasi gabungan"/>
      <sheetName val="BIAYA REK AIR DAN LISTRIK"/>
      <sheetName val="25-SUBTOTAL (3)"/>
      <sheetName val="IURAN JAMSOSTEK"/>
      <sheetName val="DROPING DANA"/>
      <sheetName val="Daftar_Print"/>
      <sheetName val="inventaris kator"/>
      <sheetName val="alat angkut konstruksi"/>
      <sheetName val="inventaris pabrik "/>
      <sheetName val="inv rmh dinas"/>
      <sheetName val="kend opr"/>
      <sheetName val="peral pabrik bengkel"/>
      <sheetName val="perl proyek"/>
      <sheetName val="Koreksi Audited (2)"/>
      <sheetName val="Koreksi Audited"/>
      <sheetName val="SPD"/>
      <sheetName val="Opini'08"/>
      <sheetName val="Daft. Proyek"/>
      <sheetName val="BS (2)"/>
      <sheetName val="PL (2)"/>
      <sheetName val="Notes (2)"/>
      <sheetName val="A-1"/>
      <sheetName val="B-1"/>
      <sheetName val="GG"/>
      <sheetName val="LL"/>
      <sheetName val="Kurs"/>
      <sheetName val="40"/>
      <sheetName val="60"/>
      <sheetName val="Detail Piutang"/>
      <sheetName val="Tdk Bermasalah"/>
      <sheetName val="Yang Bermasalah"/>
      <sheetName val="Report3"/>
      <sheetName val="seluruh"/>
      <sheetName val="CER Collector"/>
      <sheetName val="Rank Per Location"/>
      <sheetName val="BBM PER JAM"/>
      <sheetName val="ROUTE"/>
      <sheetName val="ROUTE NEW"/>
      <sheetName val="Pengiriman 1 Bulan"/>
      <sheetName val="SO"/>
      <sheetName val="Coa LD Per Month"/>
      <sheetName val="NERACA SALDO"/>
      <sheetName val="REKAP OMZET KAPAL"/>
      <sheetName val="OMZET HARIAN"/>
      <sheetName val="HPP-perkapal"/>
      <sheetName val="HPP PER BULAN"/>
      <sheetName val="Rekap simulasi"/>
      <sheetName val="Revisi BBM"/>
      <sheetName val="Cash Flow (2)"/>
      <sheetName val="CASH FLOW (3)"/>
      <sheetName val="KKL"/>
      <sheetName val="Rincian Capex"/>
      <sheetName val="HPP HARI 09"/>
      <sheetName val="kLP BIAYA"/>
      <sheetName val="Agent"/>
      <sheetName val="OMZET"/>
      <sheetName val="HPP-Bulan (2)"/>
      <sheetName val="HPP HARI 09 (2)"/>
      <sheetName val="HPP-Bulan Lama"/>
      <sheetName val="RMS-PENSIUN"/>
      <sheetName val="Masa Kerja"/>
      <sheetName val="TM3"/>
      <sheetName val="RMS - STR (2)"/>
      <sheetName val="TK- FUNG"/>
      <sheetName val="RMS - STR"/>
      <sheetName val="SEN_FUNG"/>
      <sheetName val="RMS FUNGSIONAL"/>
      <sheetName val="TK1"/>
      <sheetName val="rekstru"/>
      <sheetName val="rekfung"/>
      <sheetName val="fungsional "/>
      <sheetName val="Instansi"/>
      <sheetName val="Non Rek"/>
      <sheetName val="Ros"/>
      <sheetName val="struktur (2)"/>
      <sheetName val="Atur"/>
      <sheetName val="(1)"/>
      <sheetName val="(2)"/>
      <sheetName val="(3)"/>
      <sheetName val="(4)"/>
      <sheetName val="(5)"/>
      <sheetName val="(6)"/>
      <sheetName val="(7)"/>
      <sheetName val="(8)"/>
      <sheetName val="(9)"/>
      <sheetName val="(10)"/>
      <sheetName val="(11)"/>
      <sheetName val="(12)"/>
      <sheetName val="(13)"/>
      <sheetName val="(14)"/>
      <sheetName val="(15)"/>
      <sheetName val="(16)"/>
      <sheetName val="(17)"/>
      <sheetName val="(18)"/>
      <sheetName val="(19)"/>
      <sheetName val="(20)"/>
      <sheetName val="(21)"/>
      <sheetName val="(22)"/>
      <sheetName val="(23)"/>
      <sheetName val="(24)"/>
      <sheetName val="(25)"/>
      <sheetName val="(26)"/>
      <sheetName val="(27)"/>
      <sheetName val="(28)"/>
      <sheetName val="(29)"/>
      <sheetName val="(30)"/>
      <sheetName val="(31)"/>
      <sheetName val="(32)"/>
      <sheetName val="(33)"/>
      <sheetName val="(34)"/>
      <sheetName val="(35)"/>
      <sheetName val="(36)"/>
      <sheetName val="(37)"/>
      <sheetName val="(38)"/>
      <sheetName val="(39)"/>
      <sheetName val="(40)"/>
      <sheetName val="(41)"/>
      <sheetName val="(42)"/>
      <sheetName val="(43)"/>
      <sheetName val="(44)"/>
      <sheetName val="(45)"/>
      <sheetName val="(46)"/>
      <sheetName val="(47)"/>
      <sheetName val="(48)"/>
      <sheetName val="(49)"/>
      <sheetName val="(50)"/>
      <sheetName val="Akun"/>
      <sheetName val="JPb"/>
      <sheetName val="JPn"/>
      <sheetName val="NL"/>
      <sheetName val="Laba Ditahan"/>
      <sheetName val="Arus Kas-1"/>
      <sheetName val="Arus Kas-2"/>
      <sheetName val="Rekonsi"/>
      <sheetName val="CRD"/>
      <sheetName val="DOZER"/>
      <sheetName val="solar"/>
      <sheetName val="CHIPPING"/>
      <sheetName val="TRASS&amp;CHIP"/>
      <sheetName val="BLANGKO"/>
      <sheetName val="LAP-PROD"/>
      <sheetName val="TRASS '09"/>
      <sheetName val="trass'10"/>
      <sheetName val="REC'10"/>
      <sheetName val="form trass"/>
      <sheetName val="Rekap-User"/>
      <sheetName val="Dokter-User"/>
      <sheetName val="Lelang"/>
      <sheetName val="Rekap-Mngmt"/>
      <sheetName val="Manajemen Fee"/>
      <sheetName val="local"/>
      <sheetName val="sales_07 (3)"/>
      <sheetName val="eksport"/>
      <sheetName val="sales_07 (2)"/>
      <sheetName val="sales_07"/>
      <sheetName val="Etalase-Bsl"/>
      <sheetName val="Lab-RO"/>
      <sheetName val="Stok+Lab+RO+Gigi"/>
      <sheetName val="Dr.Ahli"/>
      <sheetName val="Hpp."/>
      <sheetName val="SAA"/>
      <sheetName val="JU"/>
      <sheetName val="NR"/>
      <sheetName val="PRICE PACKING (2)"/>
      <sheetName val=" Cash Flow"/>
      <sheetName val="PRICE PACKING"/>
      <sheetName val="PRICE SALES JASA"/>
      <sheetName val=" TARIF FLAT STORAGE"/>
      <sheetName val="Rekap Per Cab"/>
      <sheetName val="Rekap Perbulan"/>
      <sheetName val="Rekap Budget"/>
      <sheetName val=" Rekap"/>
      <sheetName val="Shipp"/>
      <sheetName val="TO SMD"/>
      <sheetName val="TO Cwd"/>
      <sheetName val="TO Bwi"/>
      <sheetName val="Rekap HO"/>
      <sheetName val="Cash Flow HO"/>
      <sheetName val="Cash Flow Samarinda"/>
      <sheetName val="Resume SMD"/>
      <sheetName val="Smd1"/>
      <sheetName val="Smd2"/>
      <sheetName val="Rekap  SMD"/>
      <sheetName val="Cash Flow Banyuwangi"/>
      <sheetName val="Rekap BWI"/>
      <sheetName val="Resume Banyuwangi"/>
      <sheetName val="Bwi1"/>
      <sheetName val="Bwi2"/>
      <sheetName val="Produksi Smd "/>
      <sheetName val="Produksi Bwi"/>
      <sheetName val="Produksi Cwd Baru"/>
      <sheetName val="Cwd1"/>
      <sheetName val="Cwd2"/>
      <sheetName val="Cash Flow Ciwandan"/>
      <sheetName val="Resume Ciwandan"/>
      <sheetName val="Rekap Cwd Baru"/>
      <sheetName val="Rekap Cwd lama"/>
      <sheetName val="Cwd2 lama"/>
      <sheetName val="Produksi Cwd Lama"/>
      <sheetName val="Bengkel"/>
      <sheetName val="Kendaraan Operasional"/>
      <sheetName val="Kendaraan Dinas"/>
      <sheetName val="DeptKeu"/>
      <sheetName val="Dept HRD"/>
      <sheetName val="Keu (Pajak)"/>
      <sheetName val="Keu(Purch)"/>
      <sheetName val="Dept Logstk"/>
      <sheetName val="DeptKeu (Acc)"/>
      <sheetName val="DeptKeu (WH)"/>
      <sheetName val="Sales&amp;DIST"/>
      <sheetName val="Dept SD"/>
      <sheetName val="Cwd2 Baru"/>
      <sheetName val="Sampul 08"/>
      <sheetName val="Sampul 1"/>
      <sheetName val="Sampul 2"/>
      <sheetName val="Pengesahan"/>
      <sheetName val="Rencana transfer OKT 05"/>
      <sheetName val="CASH IN OKT"/>
      <sheetName val="PRESENTASE TRANSFER 10 2005"/>
      <sheetName val="MUTASI KAS 2005"/>
      <sheetName val="PIUTANG FIKRI"/>
      <sheetName val="MUTASI PIUTANG 2005"/>
      <sheetName val="SEWA DIBYR DIMUKA"/>
      <sheetName val="RINCI. DEP.2005"/>
      <sheetName val="data base"/>
      <sheetName val="COSTUMER CODE"/>
      <sheetName val="CONTROL PENJUALAN TUNAI"/>
      <sheetName val="BAG"/>
      <sheetName val="CRH"/>
      <sheetName val="REKP PENJUALAN BULANAN"/>
      <sheetName val="fill SAP BUKOPIN"/>
      <sheetName val="fill SAP BNI"/>
      <sheetName val="fill SAP MANDIRI"/>
      <sheetName val="fill SAP KAS"/>
      <sheetName val="BUKOPIN"/>
      <sheetName val="BNI"/>
      <sheetName val="MANDIRI"/>
      <sheetName val="MASTER1"/>
      <sheetName val="PEMAKAIAN BY PRODUKSI"/>
      <sheetName val="HUTANG TITIPAN"/>
      <sheetName val="PERSEDIAAN SPAREPART"/>
      <sheetName val="STOCK AWAL"/>
      <sheetName val="PEMAKAIAN WAREHOUSE"/>
      <sheetName val="MASTER CODE"/>
      <sheetName val="PEMBELIAN TONY 09"/>
      <sheetName val="HUTANG PER PO 09"/>
      <sheetName val="HUTANG PER VENDOR 09"/>
      <sheetName val="Formula"/>
      <sheetName val="VENDORE CODE"/>
      <sheetName val="INFORMASI UMUM"/>
      <sheetName val="Mutasi"/>
      <sheetName val="IMPUT PENERIMAAN BULK WB"/>
      <sheetName val="IMPUT PENERIMAAN BAG PRODUKSI"/>
      <sheetName val="LAP. HARIAN"/>
      <sheetName val="RAW MATREIAL FLAT STORAGE"/>
      <sheetName val="Lap. Laba Rugi September"/>
      <sheetName val="Lap. Laba Rugi 2005"/>
      <sheetName val="MARGIN ANALISIS"/>
      <sheetName val="Cash Flow 2005"/>
      <sheetName val="PEMAKAIAN BY PRODUKSI 2005"/>
      <sheetName val="rep letter"/>
      <sheetName val="pph 29"/>
      <sheetName val="PA"/>
      <sheetName val="panding matter"/>
      <sheetName val="SAP vs C&amp;R"/>
      <sheetName val="BSW"/>
      <sheetName val="Takeover"/>
      <sheetName val="Rekap (L)"/>
      <sheetName val="M-GOWA"/>
      <sheetName val="TKO"/>
      <sheetName val="BPP"/>
      <sheetName val="BWI"/>
      <sheetName val="BON"/>
      <sheetName val="BLK"/>
      <sheetName val="CWD"/>
      <sheetName val="GRT"/>
      <sheetName val="GOW"/>
      <sheetName val="JKT"/>
      <sheetName val="JNP"/>
      <sheetName val="KDI"/>
      <sheetName val="KLK"/>
      <sheetName val="KPG"/>
      <sheetName val="MKS"/>
      <sheetName val="MMJ"/>
      <sheetName val="MDO"/>
      <sheetName val="MSB"/>
      <sheetName val="PLP"/>
      <sheetName val="PLU"/>
      <sheetName val="PKP"/>
      <sheetName val="PNR"/>
      <sheetName val="POL"/>
      <sheetName val="SMD"/>
      <sheetName val="WJO"/>
      <sheetName val="SDP"/>
      <sheetName val="SJI"/>
      <sheetName val="SOP"/>
      <sheetName val="SBY"/>
      <sheetName val="TTR"/>
      <sheetName val="XNS"/>
      <sheetName val="XRKP"/>
      <sheetName val="ABMetal"/>
      <sheetName val="Asaba"/>
      <sheetName val="AlkaJaya"/>
      <sheetName val="Adhireksa"/>
      <sheetName val="Belibis"/>
      <sheetName val="Chuson"/>
      <sheetName val="DayaPrima"/>
      <sheetName val="DieselJY"/>
      <sheetName val="Genta"/>
      <sheetName val="GdGajah"/>
      <sheetName val="Hamasa"/>
      <sheetName val="IndoPorlen"/>
      <sheetName val="InterCasting"/>
      <sheetName val="Interworld"/>
      <sheetName val="Indowan"/>
      <sheetName val="KPMB"/>
      <sheetName val="Karunia"/>
      <sheetName val="KryTeguh"/>
      <sheetName val="KryOlindo"/>
      <sheetName val="Leman's"/>
      <sheetName val="LancarS"/>
      <sheetName val="MakmurMG"/>
      <sheetName val="MitraCh"/>
      <sheetName val="Octo"/>
      <sheetName val="Praxair"/>
      <sheetName val="Persada"/>
      <sheetName val="PLN"/>
      <sheetName val="Rancang"/>
      <sheetName val="SaranaCntrl"/>
      <sheetName val="Samator"/>
      <sheetName val="SariMas"/>
      <sheetName val="Sucofindo"/>
      <sheetName val="Silica"/>
      <sheetName val="SuryaTM"/>
      <sheetName val="Siswandi"/>
      <sheetName val="TDS"/>
      <sheetName val="Tepak"/>
      <sheetName val="IK - Query Voucher Rows - GL 05"/>
      <sheetName val="IK - Query Voucher Rows - G (2)"/>
      <sheetName val="IK - Query Voucher Rows - G (6)"/>
      <sheetName val="Tendering Cost"/>
      <sheetName val="General Expense"/>
      <sheetName val="IK - Query Voucher Rows - G (4)"/>
      <sheetName val="IK - Query Voucher Rows - G (5)"/>
      <sheetName val="fiscal CSA 04"/>
      <sheetName val="fiscal WITM 04 "/>
      <sheetName val="NDE Deposito"/>
      <sheetName val="Ellim&amp;Deff.tax unaudited"/>
      <sheetName val="PER SHM WITM  (3)"/>
      <sheetName val="fiscal WITM"/>
      <sheetName val="fiscal WICM 04"/>
      <sheetName val="fiscal WICM"/>
      <sheetName val="fiscal CSA"/>
      <sheetName val="by sewa summ"/>
      <sheetName val="WITM def tax"/>
      <sheetName val="WICM DEFTAX"/>
      <sheetName val="CSA DEFTAX"/>
      <sheetName val="tax csa"/>
      <sheetName val="anlyt konsol"/>
      <sheetName val="REkon IMSI-WITM (2)"/>
      <sheetName val="REkon IMSI-WITM"/>
      <sheetName val="claim for tax"/>
      <sheetName val="anlyt witm"/>
      <sheetName val="anlyt wicm"/>
      <sheetName val="anlyt csa"/>
      <sheetName val="F.1 FG CKP"/>
      <sheetName val="F.1.1 CKP"/>
      <sheetName val="F.2 WIP CKP"/>
      <sheetName val="F.2.1 CKP"/>
      <sheetName val="F.3 RM CKP"/>
      <sheetName val="F.3.1 CKP"/>
      <sheetName val="F.1 FG BIC"/>
      <sheetName val="F.1.1 BIC "/>
      <sheetName val="F.2 WIP BIC"/>
      <sheetName val="F.2.1 BIC"/>
      <sheetName val="F.3 RM BIC"/>
      <sheetName val="F.3.1 BIC"/>
      <sheetName val="Sheet Q Pro"/>
      <sheetName val="Qpro"/>
      <sheetName val="NotesBS"/>
      <sheetName val="NotesPL"/>
      <sheetName val="PL_div"/>
      <sheetName val="adj smart"/>
      <sheetName val="MCU"/>
      <sheetName val="MCU (2)"/>
      <sheetName val="Budget 2008"/>
      <sheetName val="asumsi1"/>
      <sheetName val="asumsi2"/>
      <sheetName val="analysis (2)"/>
      <sheetName val="skenario"/>
      <sheetName val="jangmed"/>
      <sheetName val="Kend Leasing"/>
      <sheetName val="Pdpt dtrm dmk"/>
      <sheetName val="B Dby Dmk"/>
      <sheetName val="bank_loan"/>
      <sheetName val="Depr Kend"/>
      <sheetName val="EXP"/>
      <sheetName val="SDM"/>
      <sheetName val="SDM (2)"/>
      <sheetName val="Cad_Tbs Mob"/>
      <sheetName val="Cad_HPP"/>
      <sheetName val="P&amp;B_Selain_Bunga_2005 (2)"/>
      <sheetName val="Skema jual"/>
      <sheetName val="JUAL_UNIT"/>
      <sheetName val="Angs. Jual_05"/>
      <sheetName val="Plan Piutg 2005"/>
      <sheetName val="Pendap&amp;Beban Lain"/>
      <sheetName val="Rkp Anggaran"/>
      <sheetName val="Penebusan"/>
      <sheetName val="P&amp;B_Selain_Bunga_2005"/>
      <sheetName val="P&amp;B_Selain_Bunga_2004"/>
      <sheetName val="Omzet_Spareparts_2005"/>
      <sheetName val="Omzet_Spareparts_2004"/>
      <sheetName val="Omzet Service"/>
      <sheetName val="Biaya Umum &amp; Adm"/>
      <sheetName val="Biaya Umum &amp; Adm (2)"/>
      <sheetName val="Angs.Bank"/>
      <sheetName val="Hutang Lainnya"/>
      <sheetName val="Bayar Tebus"/>
      <sheetName val="Angs.B.Group"/>
      <sheetName val="Slide by month"/>
      <sheetName val="Breakdown-KPI"/>
      <sheetName val="fin bud OPU Transport"/>
      <sheetName val="KPI Difinisi"/>
      <sheetName val="KPI PER BULAN"/>
      <sheetName val="Financialhighlight"/>
      <sheetName val="Unit Opr"/>
      <sheetName val="Komp. Budget"/>
      <sheetName val="Rev.COGS.OPEX Bizplan 09"/>
      <sheetName val="CM-COST"/>
      <sheetName val="Analisa Revenue"/>
      <sheetName val="Review Tgl 15"/>
      <sheetName val="MPP Bizplan 09"/>
      <sheetName val="Sumber Data"/>
      <sheetName val="HR 09"/>
      <sheetName val="HR 08"/>
      <sheetName val="CAPEX KENDRAAN"/>
      <sheetName val="CAPEX NON KENDARAAN"/>
      <sheetName val="NEWDEBT"/>
      <sheetName val="PENJUALAN ASSET"/>
      <sheetName val="TRAINING"/>
      <sheetName val="DEPRESIASI"/>
      <sheetName val="CUSTUME"/>
      <sheetName val="USI3"/>
      <sheetName val="LIST dn (4)"/>
      <sheetName val="LIST dn (3)"/>
      <sheetName val="LIST dn (2)"/>
      <sheetName val="dwim3 (2)"/>
      <sheetName val="dwim3"/>
      <sheetName val="dwim2"/>
      <sheetName val="DWIM"/>
      <sheetName val="MIRA"/>
      <sheetName val="MITSU (2)"/>
      <sheetName val="NUSA"/>
      <sheetName val="CABDI"/>
      <sheetName val="SSL"/>
      <sheetName val="SNP (3)"/>
      <sheetName val="SNP (2)"/>
      <sheetName val="SNP"/>
      <sheetName val="CHYSLO (5)"/>
      <sheetName val="CHYSLO (6)"/>
      <sheetName val="CHYSLO (7)"/>
      <sheetName val="CHYSLO (3)"/>
      <sheetName val="CHYSLO (4)"/>
      <sheetName val="CHYSLO (2)"/>
      <sheetName val="CHYSLO"/>
      <sheetName val="BALINDO"/>
      <sheetName val="Lima Saudara (2)"/>
      <sheetName val="Lima Saudara"/>
      <sheetName val="ABP REv"/>
      <sheetName val="dmp"/>
      <sheetName val="CBSP"/>
      <sheetName val="USI"/>
      <sheetName val="DGI"/>
      <sheetName val="MELATY"/>
      <sheetName val="kbm"/>
      <sheetName val="mbp"/>
      <sheetName val="ABP"/>
      <sheetName val="BSB"/>
      <sheetName val="MIGS"/>
      <sheetName val="LIST dn"/>
      <sheetName val="MASTER (2)"/>
      <sheetName val="MINGGUAN"/>
      <sheetName val="Bulan"/>
      <sheetName val="Tahun"/>
      <sheetName val="Bulldozer"/>
      <sheetName val="Drill"/>
      <sheetName val="Shovel"/>
      <sheetName val="Excavator"/>
      <sheetName val="Tronton"/>
      <sheetName val="Crusher"/>
      <sheetName val="Handak"/>
      <sheetName val="OLI"/>
      <sheetName val="rata-rata"/>
      <sheetName val="Rencana"/>
      <sheetName val="MARMER"/>
      <sheetName val="TRASS"/>
      <sheetName val="OLI PAKAI"/>
      <sheetName val="SPARE PART"/>
      <sheetName val="OLI HEQ"/>
      <sheetName val="DOR"/>
      <sheetName val="E_7_1"/>
      <sheetName val="3000"/>
      <sheetName val="SAPDb"/>
      <sheetName val="ORIGINAL"/>
      <sheetName val="Contracts_ Parts _ Tech"/>
      <sheetName val="KODE"/>
      <sheetName val="DWP"/>
      <sheetName val="1771"/>
      <sheetName val="1771_2"/>
      <sheetName val="A4"/>
      <sheetName val="TB per Dec 08 Final 6feb09 7"/>
      <sheetName val="CAJE Lease 08"/>
      <sheetName val="U_1_2"/>
      <sheetName val="U_1_3"/>
      <sheetName val="U_1_5"/>
      <sheetName val="G_2"/>
      <sheetName val="G_1"/>
      <sheetName val="CAJE&amp;CRJE"/>
      <sheetName val="set PM&amp;TE"/>
      <sheetName val="WBS 1 &amp; 2, WPL"/>
      <sheetName val="Cash(C)"/>
      <sheetName val="FA(K)"/>
      <sheetName val="AR(E)"/>
      <sheetName val="AR OTHERS-TRADE ART 23 (E.3)"/>
      <sheetName val="Intercompany (I)"/>
      <sheetName val="Inv. (F)"/>
      <sheetName val="prepaid exp(J)"/>
      <sheetName val="AP(N)"/>
      <sheetName val="Accrued Payable(P-1)"/>
      <sheetName val="Tax payable(O)"/>
      <sheetName val="Leasing(Q)"/>
      <sheetName val="Unearned revenue(P-2)"/>
      <sheetName val="cap.stock(T)"/>
      <sheetName val="sales(U-1)"/>
      <sheetName val="Cost of revenues(U-2)"/>
      <sheetName val="Opex(U-3)"/>
      <sheetName val="Other inc.(U-4)"/>
      <sheetName val="gross profit"/>
      <sheetName val="Assets&amp;liab in foreign curr."/>
      <sheetName val="BS 2005"/>
      <sheetName val="LIAB 2005"/>
      <sheetName val="WPL 2005"/>
      <sheetName val="BS_DTA"/>
      <sheetName val="DIT 05 AUDIT"/>
      <sheetName val="Fiscal Comp 05"/>
      <sheetName val="Restatement 2004"/>
      <sheetName val="To Report (FS)"/>
      <sheetName val="PPh23$22"/>
      <sheetName val="AccList"/>
      <sheetName val="PnL"/>
      <sheetName val="TB_PL_02_03"/>
      <sheetName val="P_LFiskal"/>
      <sheetName val="BLS03"/>
      <sheetName val="Tmp"/>
      <sheetName val="OHDFIN"/>
      <sheetName val="OHDMGM"/>
      <sheetName val="OHDTRN"/>
      <sheetName val="OHDHRD"/>
      <sheetName val="OHDMKT"/>
      <sheetName val="OHDPS"/>
      <sheetName val="OHDSLS"/>
      <sheetName val="FI"/>
      <sheetName val="DbCC"/>
      <sheetName val="OHD-Proj"/>
      <sheetName val="OHD-CC"/>
      <sheetName val="LLItems"/>
      <sheetName val="FleetPurch"/>
      <sheetName val="CAPEX REKAP"/>
      <sheetName val="LL Calc"/>
      <sheetName val="Param"/>
      <sheetName val="EwyAdj"/>
      <sheetName val="DbProj"/>
      <sheetName val="SAPAcc"/>
      <sheetName val="NEWCOPA"/>
      <sheetName val="COPA"/>
      <sheetName val="Copa2"/>
      <sheetName val="Margin Calc"/>
      <sheetName val="NewCopa2"/>
      <sheetName val="Reconstr"/>
      <sheetName val="OHD"/>
      <sheetName val="SMb"/>
      <sheetName val="CFb"/>
      <sheetName val="OHDb"/>
      <sheetName val="LLb"/>
      <sheetName val="CAPb"/>
      <sheetName val="PL1"/>
      <sheetName val="SM1"/>
      <sheetName val="CF1"/>
      <sheetName val="OH1"/>
      <sheetName val="LL1"/>
      <sheetName val="CAP1"/>
      <sheetName val="PL2"/>
      <sheetName val="SM2"/>
      <sheetName val="CF2"/>
      <sheetName val="OH2"/>
      <sheetName val="LL2"/>
      <sheetName val="CAP2"/>
      <sheetName val="Fisc. Rec."/>
      <sheetName val="DIT BS"/>
      <sheetName val="DIT Flow"/>
      <sheetName val="Report Purposes"/>
      <sheetName val="1ST CLOSING"/>
      <sheetName val="T-Account"/>
      <sheetName val="PAJE PRJE"/>
      <sheetName val="Intercoy Reconciliation"/>
      <sheetName val="C-1-1"/>
      <sheetName val="E-3-1 AFDA Analysis"/>
      <sheetName val="SOLAR ONLY"/>
      <sheetName val="sampling"/>
      <sheetName val="Leasing_"/>
      <sheetName val="N-2-1"/>
      <sheetName val="O-1"/>
      <sheetName val="O-2"/>
      <sheetName val="O-3"/>
      <sheetName val="O-4"/>
      <sheetName val="P-1.2"/>
      <sheetName val="P-1.3"/>
      <sheetName val="P-1.9"/>
      <sheetName val="P-2-1"/>
      <sheetName val="CFI Balance"/>
      <sheetName val="CSUL"/>
      <sheetName val="R-2"/>
      <sheetName val="U-1-1"/>
      <sheetName val="Cut Of Sales"/>
      <sheetName val="U-2-1"/>
      <sheetName val="U-2-1.1"/>
      <sheetName val="U-2-2"/>
      <sheetName val="U-2-2-1"/>
      <sheetName val="U-2-3"/>
      <sheetName val="U-2-3-1"/>
      <sheetName val="U-3-1"/>
      <sheetName val="U-3-1-1"/>
      <sheetName val="U-3-2"/>
      <sheetName val="U-3-2-1"/>
      <sheetName val="U-4-1"/>
      <sheetName val="AP reval"/>
      <sheetName val="Flow of Loan"/>
      <sheetName val="List AR"/>
      <sheetName val="not up date"/>
      <sheetName val="Analytical WBSWPL (not update)"/>
      <sheetName val="Leasing (not up date)"/>
      <sheetName val="Analytical (not up date)"/>
      <sheetName val="COS REV (not up date)"/>
      <sheetName val="OPEX (not up date)"/>
      <sheetName val="Other Inc Charges (not up date)"/>
      <sheetName val="COS RATE"/>
      <sheetName val="AdjAmount_311206"/>
      <sheetName val="Quantity Base"/>
      <sheetName val="Blc_QTY_aftrQADJ"/>
      <sheetName val="Inv_311206"/>
      <sheetName val="AdjQty_311206"/>
      <sheetName val="MoveCurrAll"/>
      <sheetName val="moveaftervar"/>
      <sheetName val="Calculation"/>
      <sheetName val="VARMTN"/>
      <sheetName val="VAROVH"/>
      <sheetName val="VARFUEL"/>
      <sheetName val="VAREQP"/>
      <sheetName val="VARTYRE"/>
      <sheetName val="VARSI"/>
      <sheetName val="VARMPR"/>
      <sheetName val="VARSUB"/>
      <sheetName val="VAROTH"/>
      <sheetName val="Pst_akt"/>
      <sheetName val="MP"/>
      <sheetName val="TND"/>
      <sheetName val="03-07"/>
      <sheetName val="Move"/>
      <sheetName val="Contr"/>
      <sheetName val="Aktuaria07"/>
      <sheetName val="Not Aktif 2008 (2)"/>
      <sheetName val="Not Aktif 2008"/>
      <sheetName val="Jubilee PT CK 2008"/>
      <sheetName val="DPTU ok"/>
      <sheetName val="DPLK"/>
      <sheetName val="NON DPTU &amp; DPLK"/>
      <sheetName val="DPTU ok (2)"/>
      <sheetName val="DPLK (2)"/>
      <sheetName val="NON DPTU &amp; DPLK (2)"/>
      <sheetName val="WBS 1"/>
      <sheetName val="PAJE,PRJE"/>
      <sheetName val="Passed Adj"/>
      <sheetName val="T account"/>
      <sheetName val="ML Point"/>
      <sheetName val="C-4"/>
      <sheetName val="E Memo"/>
      <sheetName val="E-1 (Aging)"/>
      <sheetName val="EE "/>
      <sheetName val="Sample Selection"/>
      <sheetName val="F-2.1"/>
      <sheetName val="F-4"/>
      <sheetName val="G-5"/>
      <sheetName val="G-6"/>
      <sheetName val="G-6.1"/>
      <sheetName val="H Lead"/>
      <sheetName val="H-4"/>
      <sheetName val="H-5.1"/>
      <sheetName val="Status Tax"/>
      <sheetName val="J Memo"/>
      <sheetName val="I-1 Lead"/>
      <sheetName val="II-1"/>
      <sheetName val="LS-Pajak dibyr Dimuka"/>
      <sheetName val="Inv2005-01"/>
      <sheetName val="Jan05"/>
      <sheetName val="WIP Rate"/>
      <sheetName val="COS Analysis"/>
      <sheetName val="Quantity Prod"/>
      <sheetName val="Adjustment on RE Parent"/>
      <sheetName val="CONSOL '09"/>
      <sheetName val="Restatement Entries"/>
      <sheetName val="Investment KE"/>
      <sheetName val="Investment IM"/>
      <sheetName val="Elimination 09"/>
      <sheetName val="CF 2007 Before restate"/>
      <sheetName val="Detail BS_PL"/>
      <sheetName val="Fixed Assets'09"/>
      <sheetName val="InterCo AR_AP"/>
      <sheetName val="(DTA)DIT"/>
      <sheetName val="T-Account "/>
      <sheetName val="PSAK 24 to Report"/>
      <sheetName val="InterCo Revenue_COGS"/>
      <sheetName val="COGS Details"/>
      <sheetName val="Selling"/>
      <sheetName val="AR (2)"/>
      <sheetName val="Claim"/>
      <sheetName val="PP"/>
      <sheetName val="UM"/>
      <sheetName val="G-1 AdvP"/>
      <sheetName val="BDM"/>
      <sheetName val="G-2.1 Prep"/>
      <sheetName val="AT-Software"/>
      <sheetName val="AT-tdk terpakai"/>
      <sheetName val="AT-tdk terpakai (2)"/>
      <sheetName val="BYMHD"/>
      <sheetName val="UMD"/>
      <sheetName val="617900000"/>
      <sheetName val="825100000"/>
      <sheetName val="Interest ok"/>
      <sheetName val="July 31, 2005 - WBS1"/>
      <sheetName val="July 31, 2005 - WBS2"/>
      <sheetName val="July 31, 2005 - WPL"/>
      <sheetName val="Rate"/>
      <sheetName val="VAT"/>
      <sheetName val="PM TE"/>
      <sheetName val="WBS I"/>
      <sheetName val="WBS II"/>
      <sheetName val="C-Memo"/>
      <sheetName val="E-1.1"/>
      <sheetName val="E-1.atch"/>
      <sheetName val="E-1.Subqnt"/>
      <sheetName val="E-2.1"/>
      <sheetName val="Test Pricing"/>
      <sheetName val="G-atc"/>
      <sheetName val="N-atch"/>
      <sheetName val="U-3.2"/>
      <sheetName val="U-3.3"/>
      <sheetName val="U-3.4"/>
      <sheetName val="U-3.5"/>
      <sheetName val="U-3.5.1"/>
      <sheetName val="TOC Purc"/>
      <sheetName val="TOC Sales"/>
      <sheetName val="TotEx"/>
      <sheetName val="C(Cash&amp;bank)"/>
      <sheetName val="1105-B&amp;I-OK"/>
      <sheetName val="1106-M&amp;E"/>
      <sheetName val="1101-LR-OK"/>
      <sheetName val="1102-B&amp;I-OK"/>
      <sheetName val="1103-M&amp;E"/>
      <sheetName val="1104-M&amp;E"/>
      <sheetName val="1107-V&amp;T"/>
      <sheetName val="1108-V&amp;T"/>
      <sheetName val="1109-T&amp;O"/>
      <sheetName val=" Leasing"/>
      <sheetName val="KOMPARASI"/>
      <sheetName val="Sale-Leaseback"/>
      <sheetName val="Contracts, Parts &amp; Tech"/>
      <sheetName val="CSARL File Location"/>
      <sheetName val="ADJ CODA TUS(S)PL"/>
      <sheetName val="ADJ CODA PTTU"/>
      <sheetName val="ADJ CODA TUS(S)PL (2)"/>
      <sheetName val="U4.2.1"/>
      <sheetName val="U4.2"/>
      <sheetName val="PPh23 th.04"/>
      <sheetName val="MRC1"/>
      <sheetName val="MRC2"/>
      <sheetName val="MRC3"/>
      <sheetName val="MRC4"/>
      <sheetName val="RMRC"/>
      <sheetName val="MSTR"/>
      <sheetName val="1000000"/>
      <sheetName val="2000000"/>
      <sheetName val="3000000"/>
      <sheetName val="4000000"/>
      <sheetName val="E-2.2"/>
      <sheetName val="pll feb 06"/>
      <sheetName val="E2.2"/>
      <sheetName val="N  3"/>
      <sheetName val="N 4"/>
      <sheetName val="CC AP"/>
      <sheetName val="Sub Payment"/>
      <sheetName val="P-2.1 Def Income"/>
      <sheetName val="P3 LaborLaw"/>
      <sheetName val="O Taxes Payable"/>
      <sheetName val="O-1Art21"/>
      <sheetName val="O-3VATOut"/>
      <sheetName val="O-3.1 VAT Out Recon"/>
      <sheetName val="M1 ADJ KURS CB LOAN"/>
      <sheetName val="MM-Loan"/>
      <sheetName val="TT-Equity"/>
      <sheetName val="T Equity"/>
      <sheetName val="N.4"/>
      <sheetName val="N.5.1"/>
      <sheetName val="N.6.1"/>
      <sheetName val="N.6.3"/>
      <sheetName val="O4"/>
      <sheetName val="O4(2)"/>
      <sheetName val="O.5"/>
      <sheetName val="P2 (2)"/>
      <sheetName val="P.3"/>
      <sheetName val="P.4"/>
      <sheetName val="P5"/>
      <sheetName val="PM (Dec 31, 2005)"/>
      <sheetName val="LTR"/>
      <sheetName val="PRJE - December 31, 2005"/>
      <sheetName val="CAJE - December 31, 2005 "/>
      <sheetName val="Lead TB"/>
      <sheetName val="Trial Balance Dec 31, 05"/>
      <sheetName val="Assets"/>
      <sheetName val="Passiva"/>
      <sheetName val="Summary over-under accrued"/>
      <sheetName val="C Memo (1)"/>
      <sheetName val="C-11"/>
      <sheetName val="C-12"/>
      <sheetName val="C-13"/>
      <sheetName val="C Memo (2)"/>
      <sheetName val="E-2.3"/>
      <sheetName val="E-2.4"/>
      <sheetName val="GHB-BHH"/>
      <sheetName val="Aging Receivable"/>
      <sheetName val="Aging Receivable (2)"/>
      <sheetName val="F-2"/>
      <sheetName val="F-2.4"/>
      <sheetName val="F-2.5"/>
      <sheetName val="F-2.6"/>
      <sheetName val="F-2.7"/>
      <sheetName val="Iss Jrn"/>
      <sheetName val="G-1.1"/>
      <sheetName val="G-1.1 Memo"/>
      <sheetName val="G-1.1.1 "/>
      <sheetName val="CashFlow Combined"/>
      <sheetName val="Expense clasiffication"/>
      <sheetName val="TB-December 31, 2005"/>
      <sheetName val="T - Account"/>
      <sheetName val="Cost Analysis"/>
      <sheetName val="Retail"/>
      <sheetName val="Recap Inv"/>
      <sheetName val="Purchase"/>
      <sheetName val="Consumed"/>
      <sheetName val="General"/>
      <sheetName val="Tobacco"/>
      <sheetName val="Tbc Jrn"/>
      <sheetName val="Eng"/>
      <sheetName val="Engineering"/>
      <sheetName val="Retcostboard"/>
      <sheetName val="Macro"/>
      <sheetName val="FA REGISTER"/>
      <sheetName val="FA DETAILS"/>
      <sheetName val="ADD_PERIOD"/>
      <sheetName val="DISP_PERIOD"/>
      <sheetName val="DISP_YEAR"/>
      <sheetName val="O.1 (Art 21)"/>
      <sheetName val="O.2 (Art 23)"/>
      <sheetName val="Person Incharge"/>
      <sheetName val="ELIM UCC"/>
      <sheetName val="CONSOL '08"/>
      <sheetName val="Reclass Entry07"/>
      <sheetName val="COGS (1)"/>
      <sheetName val="Reclass08"/>
      <sheetName val="Effect Tax Rate"/>
      <sheetName val="Elimination"/>
      <sheetName val="Fixed Assets'08"/>
      <sheetName val="Elimination InterCo"/>
      <sheetName val="InterCo_"/>
      <sheetName val="Movement for CF"/>
      <sheetName val="Reclassification FY07"/>
      <sheetName val="ELIM Sale of Asset"/>
      <sheetName val="RE Reconciliation"/>
      <sheetName val="Contribution Paid"/>
      <sheetName val="DIT"/>
      <sheetName val="Natra Raya"/>
      <sheetName val="Equity Method"/>
      <sheetName val="PSAK 24"/>
      <sheetName val="Add inf CF"/>
      <sheetName val="COGS (2)"/>
      <sheetName val="22 Day"/>
      <sheetName val="22 Night"/>
      <sheetName val="23 Day"/>
      <sheetName val="23 Night"/>
      <sheetName val="24 Day"/>
      <sheetName val="24 Night"/>
      <sheetName val="25 Day"/>
      <sheetName val="25 Night"/>
      <sheetName val="26 Day"/>
      <sheetName val="26 Night"/>
      <sheetName val="27 Day"/>
      <sheetName val="27 Night"/>
      <sheetName val="28 Day"/>
      <sheetName val="28 Night"/>
      <sheetName val="SMU Unit"/>
      <sheetName val="CONSOL '07 &amp; 08"/>
      <sheetName val="Elimination 07"/>
      <sheetName val="Investment 07"/>
      <sheetName val="Elimination 08"/>
      <sheetName val="Investment 08"/>
      <sheetName val="JANUARI"/>
      <sheetName val="FEBRUARI"/>
      <sheetName val="MARET"/>
      <sheetName val="APRIL"/>
      <sheetName val="DESEMBER"/>
      <sheetName val="Colsolidasi"/>
      <sheetName val="TMT"/>
      <sheetName val="TU"/>
      <sheetName val="SSB"/>
      <sheetName val="CP"/>
      <sheetName val="MST"/>
      <sheetName val="CJ"/>
      <sheetName val="CKB"/>
      <sheetName val="CONSOL '05"/>
      <sheetName val="EJE '05"/>
      <sheetName val="AJE PSAK 4"/>
      <sheetName val="EJE to be added"/>
      <sheetName val="EJE to be deleted"/>
      <sheetName val="t acc 2005"/>
      <sheetName val="Fixed Assets'05"/>
      <sheetName val="CONSOL '06"/>
      <sheetName val="Fixed Assets'06"/>
      <sheetName val="RECON CJ SALES"/>
      <sheetName val="SALES USD (2)"/>
      <sheetName val="SALES IDR (2)"/>
      <sheetName val="WHT Jan -Des 2010"/>
      <sheetName val="SALES USD"/>
      <sheetName val="SALES IDR"/>
      <sheetName val="SALES USD_CJ"/>
      <sheetName val="SALES IDR_CJ"/>
      <sheetName val="#REF!"/>
      <sheetName val="Summary Pengiriman Dist Sept 08"/>
      <sheetName val="CREDIT LIMIT"/>
      <sheetName val="Proyeksi Cash In"/>
      <sheetName val="AR OVD"/>
      <sheetName val="AR N_ OD"/>
      <sheetName val="PIC MKT"/>
      <sheetName val="Distributor"/>
      <sheetName val="Rekonsiliasi Aug_08"/>
      <sheetName val="Rekonsiliasi Juli_08"/>
      <sheetName val="Rekonsiliasi Juni_08"/>
      <sheetName val="Rekonsiliasi April _08"/>
      <sheetName val="Rekonsiliasi May_08"/>
      <sheetName val="Pengiriman Distri_ Aug 08"/>
      <sheetName val="Molasses _Juli 08"/>
      <sheetName val="Gudang _ Gula Murah08"/>
      <sheetName val="Reconciliation"/>
      <sheetName val="control"/>
      <sheetName val="Fiscal per pak agus"/>
      <sheetName val="Fiscal  per audit"/>
      <sheetName val="Tax-IDR"/>
      <sheetName val="TAX-USD"/>
      <sheetName val="NDE"/>
      <sheetName val="Analytical WBS1"/>
      <sheetName val="Analytical WBS2"/>
      <sheetName val="Analytical WPL"/>
      <sheetName val="CASH &amp; BANK (C)"/>
      <sheetName val="Analytical Cash"/>
      <sheetName val="TRADE AR (E-1)"/>
      <sheetName val="AR-USD"/>
      <sheetName val="AR-VAT"/>
      <sheetName val="OTHER AR (E-2)"/>
      <sheetName val="Detail Miscellaneous"/>
      <sheetName val="INVENTORY (F)"/>
      <sheetName val="Production of methanol"/>
      <sheetName val="ADVANCE&amp;PREPAID EXPENSES (G-2)"/>
      <sheetName val="COP-LOAN"/>
      <sheetName val="ADV"/>
      <sheetName val="details confirmation Loan &amp; Adv"/>
      <sheetName val="Prepaid insurance (G2.1)"/>
      <sheetName val="cOVER INSURANCE (G.2.2)"/>
      <sheetName val="Plan &amp; insurance exp(U.4-9)"/>
      <sheetName val="Others asset (J)"/>
      <sheetName val="AP TRADE (N)"/>
      <sheetName val="Detail AP Supplier"/>
      <sheetName val="Detail AP Others"/>
      <sheetName val="subsequent payment"/>
      <sheetName val="ACCRUED (P)"/>
      <sheetName val="Accrued insurance(P.1)"/>
      <sheetName val="GR-IR"/>
      <sheetName val="TAXES PAYABLE (O)"/>
      <sheetName val="CAPITAL (T)"/>
      <sheetName val="REVENUE (U-1)"/>
      <sheetName val="Analytical Revenue"/>
      <sheetName val="COGS (U-2)"/>
      <sheetName val="Analitical COGS "/>
      <sheetName val="OPEX (U-3)"/>
      <sheetName val="analitical opex"/>
      <sheetName val="Detail COGS and OPEX USD"/>
      <sheetName val="Detail COGS and OPEX IDR"/>
      <sheetName val="OTHER INC (EXP) (U-4)"/>
      <sheetName val="Accrue interst income"/>
      <sheetName val="Gain(loss) forex"/>
      <sheetName val="PAJE "/>
      <sheetName val="PRJE "/>
      <sheetName val="CAJE "/>
      <sheetName val="Materiality IDR &amp; USD"/>
      <sheetName val="XXXXXXXX"/>
      <sheetName val="Ay080671"/>
      <sheetName val="Kapitalisasi"/>
      <sheetName val="Neraca (2)"/>
      <sheetName val="Prl-99 (2)"/>
      <sheetName val="Note to FS"/>
      <sheetName val="Prl-99"/>
      <sheetName val="Rugi-Laba"/>
      <sheetName val="WBS-trial"/>
      <sheetName val="WPL-trial"/>
      <sheetName val="WBS-March31,2005"/>
      <sheetName val="WPL-March31,2005"/>
      <sheetName val="Depre Test"/>
      <sheetName val="Depre Test adi"/>
      <sheetName val="Machinary yg depr tdk 9 bln"/>
      <sheetName val="Machinary 2006 (2)"/>
      <sheetName val="MAchenery 2005"/>
      <sheetName val="Off &amp; Komp USD full depr"/>
      <sheetName val="2002 komp IDR full depr"/>
      <sheetName val="2002 IDR full Depr equip"/>
      <sheetName val="add machinery"/>
      <sheetName val="add vehicle"/>
      <sheetName val="add office equip"/>
      <sheetName val="add office equip IDR"/>
      <sheetName val="add leasehold"/>
      <sheetName val="vouch addition"/>
      <sheetName val="Compare Saldo"/>
      <sheetName val="PM,TE &amp; SAD"/>
      <sheetName val="Deff Tax"/>
      <sheetName val="Rekon Fiskal"/>
      <sheetName val="Int Inc U.6-1"/>
      <sheetName val="vehicles"/>
      <sheetName val="LEAS"/>
      <sheetName val="AMOR"/>
      <sheetName val="Loan Covenant"/>
      <sheetName val="is-sum"/>
      <sheetName val="isdetail"/>
      <sheetName val="bs-sum"/>
      <sheetName val="bsdetail"/>
      <sheetName val="G.3"/>
      <sheetName val="G.4"/>
      <sheetName val="I.AR"/>
      <sheetName val="I.AP"/>
      <sheetName val="Memo Journal"/>
      <sheetName val="K (Dec)"/>
      <sheetName val="Predictive depre"/>
      <sheetName val="O Prepaid"/>
      <sheetName val="O Payable"/>
      <sheetName val="UA"/>
      <sheetName val="Sales Cut Off"/>
      <sheetName val="VA"/>
      <sheetName val="VC"/>
      <sheetName val="VD"/>
      <sheetName val="Point to Do"/>
      <sheetName val="U.1 Lead"/>
      <sheetName val="U.1.1.1 Sales Cut Off AP"/>
      <sheetName val="U.1.1.2 Sales Cut Off WCP"/>
      <sheetName val="U.1.2.1 Test Recorded Sales AP"/>
      <sheetName val="U.1.2.2 Test Recorded Sales WCP"/>
      <sheetName val="U.2 Lead"/>
      <sheetName val="U.2.1 COGS Test - coba"/>
      <sheetName val="U.3 Lead"/>
      <sheetName val="U3.1 Breakdown"/>
      <sheetName val="U.4 Lead"/>
      <sheetName val="VB.1.1"/>
      <sheetName val="C.1 Forex Test"/>
      <sheetName val="C.2 Cut Off"/>
      <sheetName val="CC Confirmation Cash"/>
      <sheetName val="E.1 Aging AR"/>
      <sheetName val="E.2 Test Aging AR"/>
      <sheetName val="E.3 AR Turn Over"/>
      <sheetName val="E.4 Subsequent AR"/>
      <sheetName val="EE Conf. AR"/>
      <sheetName val="F.1 RM and WIP"/>
      <sheetName val="F.2 Finished Goods"/>
      <sheetName val="F.3 Material In Transit"/>
      <sheetName val="F.4 Provision Inventory"/>
      <sheetName val="F.4.1 Test Provision"/>
      <sheetName val="F.5 Inventory Turn Over"/>
      <sheetName val="F.6 Roll Forward"/>
      <sheetName val="F.7 Test Pricing Inventory"/>
      <sheetName val="F.8 Inventory Reconciliation"/>
      <sheetName val="DEC05 (2)"/>
      <sheetName val="Items 2005"/>
      <sheetName val="Items 0606"/>
      <sheetName val="Items 0706"/>
      <sheetName val="Items 0806"/>
      <sheetName val="Items 0906"/>
      <sheetName val="Items 1006 "/>
      <sheetName val="Items 1106 "/>
      <sheetName val="Items 1206"/>
      <sheetName val="Provision-2006"/>
      <sheetName val="PR0104"/>
      <sheetName val="PR0204"/>
      <sheetName val="PR0304"/>
      <sheetName val="PR0404"/>
      <sheetName val="PR0504"/>
      <sheetName val="PR0604"/>
      <sheetName val="PR0704"/>
      <sheetName val="PR0804"/>
      <sheetName val="PR0904"/>
      <sheetName val="PR1004"/>
      <sheetName val="PR1104"/>
      <sheetName val="PR1204"/>
      <sheetName val="PR0105"/>
      <sheetName val="PR0205"/>
      <sheetName val="PR0305"/>
      <sheetName val="PR0405"/>
      <sheetName val="PR0505"/>
      <sheetName val="PR0605"/>
      <sheetName val="PR0705"/>
      <sheetName val="PR0805"/>
      <sheetName val="PR0905"/>
      <sheetName val="PR1005"/>
      <sheetName val="PR1105"/>
      <sheetName val="PR1205"/>
      <sheetName val="PR0106"/>
      <sheetName val="PR0206"/>
      <sheetName val="PR0306"/>
      <sheetName val="PR0406"/>
      <sheetName val="PR0506"/>
      <sheetName val="PR0606"/>
      <sheetName val="PR0706"/>
      <sheetName val="PR0806"/>
      <sheetName val="PR0906"/>
      <sheetName val="PR1006"/>
      <sheetName val="PR1106"/>
      <sheetName val="PR1206"/>
      <sheetName val="M.2 Lead - Due To"/>
      <sheetName val="M.2.1 Movement Due To"/>
      <sheetName val="MM Due to Confirm."/>
      <sheetName val="M.3 Advance Payable"/>
      <sheetName val="M.3.1 Advance Pay. AP"/>
      <sheetName val="M.3.2 Advance Pay. WCP"/>
      <sheetName val="O Lead - Tax Pay."/>
      <sheetName val="O.1 PPh art 21"/>
      <sheetName val="O.2 PPh art 23"/>
      <sheetName val="O.3 PPh art 26"/>
      <sheetName val="O.4 Vat out"/>
      <sheetName val="O.4.1 Recon Sales"/>
      <sheetName val="O.4.2 VAT - Installation"/>
      <sheetName val="O.4.3 Dasa"/>
      <sheetName val="O.4.4 DP Received"/>
      <sheetName val="O.4.5 Retur"/>
      <sheetName val="P.1 Lead - Other Pay."/>
      <sheetName val="P.1.1 OUCL"/>
      <sheetName val="P.2 Lead - Accrued Exp"/>
      <sheetName val="P.3 Lead - Employees' Benefit"/>
      <sheetName val="P.3.1 Movement PSAK 24"/>
      <sheetName val="P.3.2 Recon Actuary"/>
      <sheetName val="P.3.3 Individual PVO"/>
      <sheetName val="T Lead - SHE"/>
      <sheetName val="T.1 Recon RE"/>
      <sheetName val="TT Capital Conf."/>
      <sheetName val="TOP F-123 (2)"/>
      <sheetName val="F-123"/>
      <sheetName val="TOP F-123"/>
      <sheetName val="Tab DPA"/>
      <sheetName val="Spec"/>
      <sheetName val="Calc (Awal)"/>
      <sheetName val="VESTED"/>
      <sheetName val="DBvsLL(V)"/>
      <sheetName val="C-trans"/>
      <sheetName val="DBvsLL(T)"/>
      <sheetName val="DCvsLL(V)"/>
      <sheetName val="DCvsLL(T)"/>
      <sheetName val="DBvsLL(T) (2)"/>
      <sheetName val="List_DPvsLL (2)"/>
      <sheetName val="T Mortalita"/>
      <sheetName val="Fyos&lt;1"/>
      <sheetName val="Recap55"/>
      <sheetName val="List_13"/>
      <sheetName val="T LL"/>
      <sheetName val="List_DPvsLL"/>
      <sheetName val="List_indDP"/>
      <sheetName val="ProjBen"/>
      <sheetName val="T1_ValPF"/>
      <sheetName val="T_Pelu"/>
      <sheetName val="Tab_k150"/>
      <sheetName val="C-vested"/>
      <sheetName val="T1_Val150"/>
      <sheetName val="T2_Val150"/>
      <sheetName val="Tab_Ann"/>
      <sheetName val="T2_ValPF"/>
      <sheetName val="SummRecX55"/>
      <sheetName val="SummRec55"/>
      <sheetName val="Tab_Iuran"/>
      <sheetName val="OPSEN"/>
      <sheetName val="KONS DIT HULU"/>
      <sheetName val="KONS BID P"/>
      <sheetName val="KONS BID P_N"/>
      <sheetName val="DIT HILIR"/>
      <sheetName val="RANTAU"/>
      <sheetName val="PRABUMULIH"/>
      <sheetName val="JAMBI"/>
      <sheetName val="KR_AMPEL"/>
      <sheetName val="CEPU"/>
      <sheetName val="SORONG"/>
      <sheetName val="SANGATA_BUNYU"/>
      <sheetName val="KAMOJANG"/>
      <sheetName val="SIBAYAK"/>
      <sheetName val="KP_DIT_HULU"/>
      <sheetName val="UP 1 BRANDAN"/>
      <sheetName val="UP II DUMAI"/>
      <sheetName val="UP III PLAJU"/>
      <sheetName val="UP IV CILACAP"/>
      <sheetName val="UP V BALIKPAPAN"/>
      <sheetName val="UP VI BALONGAN"/>
      <sheetName val="UP VII KASIM"/>
      <sheetName val="KPC"/>
      <sheetName val="Giro"/>
      <sheetName val="SSP SPT 21 26"/>
      <sheetName val="SSP SPT 42"/>
      <sheetName val="SSP SPT 23 26"/>
      <sheetName val="POT 23 26"/>
      <sheetName val="DBP"/>
      <sheetName val="DBP2"/>
      <sheetName val="DBP3"/>
      <sheetName val="BP23"/>
      <sheetName val="BP23 (2)"/>
      <sheetName val="SSP SPT 22"/>
      <sheetName val="POT 42"/>
      <sheetName val="SSP SPT 25"/>
      <sheetName val="1771.2"/>
      <sheetName val="III"/>
      <sheetName val="IV"/>
      <sheetName val="V"/>
      <sheetName val="VI"/>
      <sheetName val="2A"/>
      <sheetName val="3A"/>
      <sheetName val="5A"/>
      <sheetName val="6A"/>
      <sheetName val="III.1"/>
      <sheetName val="III.2"/>
      <sheetName val="C10a"/>
      <sheetName val="C10c"/>
      <sheetName val="CGS"/>
      <sheetName val="MKT"/>
      <sheetName val="GA"/>
      <sheetName val="OTH"/>
      <sheetName val="Pos"/>
      <sheetName val="WPL "/>
      <sheetName val="U1 Sales"/>
      <sheetName val="U-1.1"/>
      <sheetName val="U-1.2"/>
      <sheetName val="Sales Cut-Off"/>
      <sheetName val="U2 COGS"/>
      <sheetName val="U-2.1"/>
      <sheetName val="U-2.2"/>
      <sheetName val="U-2.3"/>
      <sheetName val="U-2.4"/>
      <sheetName val="U-2.5"/>
      <sheetName val="U-2.6"/>
      <sheetName val="U-2.7"/>
      <sheetName val="U3.1 Selling expenses"/>
      <sheetName val="U-3.1.1"/>
      <sheetName val="U3.2 G&amp;A expenses"/>
      <sheetName val="U4 Memo"/>
      <sheetName val="U-4.2 forex Pending"/>
      <sheetName val="lead"/>
      <sheetName val="Summary recon sd Nov 09"/>
      <sheetName val="Detail recon sd Nov 09"/>
      <sheetName val="Summary Jan-Nov 09"/>
      <sheetName val="Summary Jan-Des 09 "/>
      <sheetName val="MRT"/>
      <sheetName val="AGS"/>
      <sheetName val="SAP USD - New"/>
      <sheetName val="WHT (PPh23) Monthly"/>
      <sheetName val="SAP IDR-New"/>
      <sheetName val="PPn Monthly"/>
      <sheetName val="whtax31des09"/>
      <sheetName val="SAP (USD)"/>
      <sheetName val="SAP (IDR)"/>
      <sheetName val="Intercoy"/>
      <sheetName val="CAJE CRJE"/>
      <sheetName val="CF 09"/>
      <sheetName val="Direct CF'09 "/>
      <sheetName val="Direct CF'08"/>
      <sheetName val="A4 Dec 2010"/>
      <sheetName val="C_1"/>
      <sheetName val="C_2"/>
      <sheetName val="C_3"/>
      <sheetName val="Corp_new"/>
      <sheetName val="DIT_FA"/>
      <sheetName val="VA_1"/>
      <sheetName val="VA_2"/>
      <sheetName val="VA_3"/>
      <sheetName val="VC_1"/>
      <sheetName val="VC_2"/>
      <sheetName val="VC_3"/>
      <sheetName val="UB"/>
      <sheetName val="TB201012"/>
      <sheetName val="TB201009"/>
      <sheetName val="Audited Balance 2008 - 2009"/>
      <sheetName val="TB YTD 3rd Closing"/>
      <sheetName val="TB After 2nd Draft"/>
      <sheetName val="Notes Reclassification "/>
      <sheetName val="Reclassification of Accounts"/>
      <sheetName val="For Reporting Purposes"/>
      <sheetName val="Rekonsiliasi Fiskal new TB"/>
      <sheetName val="P-1-1"/>
      <sheetName val="P-1-2"/>
      <sheetName val="P-1-3"/>
      <sheetName val="P-1-4"/>
      <sheetName val="P-1.4.2"/>
      <sheetName val="P-1.4.3"/>
      <sheetName val="P-1-5"/>
      <sheetName val="P-1.5.2 Attch A."/>
      <sheetName val="P-1.5.2 Attch B"/>
      <sheetName val="P-1.5.3 &amp; 1.6.3"/>
      <sheetName val="P-1-6"/>
      <sheetName val="Diff"/>
      <sheetName val="Pred Test"/>
      <sheetName val="P-1.6.2"/>
      <sheetName val="Calc Prov"/>
      <sheetName val="P-1-7"/>
      <sheetName val="Mekanisme Jurnal Accrued"/>
      <sheetName val="movement awal"/>
      <sheetName val="P-1-8"/>
      <sheetName val="E-4 AFDA"/>
      <sheetName val="E-5"/>
      <sheetName val="E-6 Aging"/>
      <sheetName val="E-7 Subs."/>
      <sheetName val="E-7.1"/>
      <sheetName val="E-8"/>
      <sheetName val="E (2)"/>
      <sheetName val="G-1 Lead"/>
      <sheetName val="G-Nature"/>
      <sheetName val="G-1.2"/>
      <sheetName val="G-1.4"/>
      <sheetName val="G-1.5"/>
      <sheetName val="G-1.5.1"/>
      <sheetName val="Comparison with TMT Group"/>
      <sheetName val="G-1.6"/>
      <sheetName val="CF Non Cash Activity"/>
      <sheetName val="DIT_BS"/>
      <sheetName val="DIT_PL 30_"/>
      <sheetName val="DIT_BS 30_"/>
      <sheetName val="CF 08"/>
      <sheetName val="PY PAJE PRJE"/>
      <sheetName val="J_1"/>
      <sheetName val="N_2"/>
      <sheetName val="Q_1"/>
      <sheetName val="Q_2"/>
      <sheetName val="U_2_2 "/>
      <sheetName val="S_1 CK"/>
      <sheetName val="U_1"/>
      <sheetName val="U_2_1"/>
      <sheetName val="U_2_3"/>
      <sheetName val="U_3_1"/>
      <sheetName val="U_3_2"/>
      <sheetName val="U_4"/>
      <sheetName val="Due to Tax Rate"/>
      <sheetName val="DIT-FA"/>
      <sheetName val="DTA _WP"/>
      <sheetName val="For Rep Let "/>
      <sheetName val="Due to Tax Rate (2)"/>
      <sheetName val="DIT - EY BS 25%"/>
      <sheetName val="Rekonsiliasi Fiskal old"/>
      <sheetName val="TB 2009_Old"/>
      <sheetName val="TE"/>
      <sheetName val="A4-2002"/>
      <sheetName val="CF-2002"/>
      <sheetName val="CF supp-2002"/>
      <sheetName val="CF supp"/>
      <sheetName val="T-Acc"/>
      <sheetName val="LCM "/>
      <sheetName val="G1"/>
      <sheetName val="G2"/>
      <sheetName val="G3"/>
      <sheetName val="Kdetail"/>
      <sheetName val="Sale-Leaseback (2)"/>
      <sheetName val="O-1-1"/>
      <sheetName val="O-1-2"/>
      <sheetName val="O-1-3"/>
      <sheetName val="O-1-4"/>
      <sheetName val="R1"/>
      <sheetName val="V1"/>
      <sheetName val="U-1 (2)"/>
      <sheetName val="quantity-sales"/>
      <sheetName val="GPA "/>
      <sheetName val="U-1 Analysis"/>
      <sheetName val="xport-cut"/>
      <sheetName val="local-cut (2)"/>
      <sheetName val="U-2 "/>
      <sheetName val="U2-1"/>
      <sheetName val="Costing-Test"/>
      <sheetName val="quantity-COGS"/>
      <sheetName val="purchase-cutoff"/>
      <sheetName val="U-3 (2)"/>
      <sheetName val="U-4 (2)"/>
      <sheetName val="U-5 (2)"/>
      <sheetName val="U-5-1"/>
      <sheetName val="i test"/>
      <sheetName val="Tax Rec"/>
      <sheetName val="NDE-i"/>
      <sheetName val="PPE-fis"/>
      <sheetName val="lease-forex"/>
      <sheetName val="FSC- Lease Rec"/>
      <sheetName val="monetary"/>
      <sheetName val="FPR"/>
      <sheetName val="PTTU P &amp; L 2002"/>
      <sheetName val="APX. 1 &amp; 5"/>
      <sheetName val="APX. 2 &amp; 3"/>
      <sheetName val="APX. 4"/>
      <sheetName val="APX. 6"/>
      <sheetName val="APX. 6 Addition (Audit)"/>
      <sheetName val="APX. 7"/>
      <sheetName val="APX. 8"/>
      <sheetName val="APX. 9"/>
      <sheetName val="APX.9 (Audit)"/>
      <sheetName val="APX. 10"/>
      <sheetName val="APX. 11"/>
      <sheetName val="APX. 12"/>
      <sheetName val="APX. 13"/>
      <sheetName val="APX. 14"/>
      <sheetName val="APX. 15"/>
      <sheetName val="APX. 16"/>
      <sheetName val="APX. 17"/>
      <sheetName val="PPH21_Cal"/>
      <sheetName val="Equal"/>
      <sheetName val="Equal For Tax"/>
      <sheetName val="Rekap SPT_Per Des Ok"/>
      <sheetName val="1721 KIP"/>
      <sheetName val="1721 TED"/>
      <sheetName val="1721 BHI"/>
      <sheetName val="1721 SGT"/>
      <sheetName val="1721 SMD"/>
      <sheetName val="Lamp"/>
      <sheetName val="BenefitHouse"/>
      <sheetName val="BenefitHouse_new"/>
      <sheetName val=" K-1 PPE reporting "/>
      <sheetName val="asset dec'09 rEV2"/>
      <sheetName val="Asset Transaction09"/>
      <sheetName val="List by classs"/>
      <sheetName val="asset transaction08"/>
      <sheetName val="asset depreciation08"/>
      <sheetName val="tb08.02.02.09"/>
      <sheetName val="Asset sales"/>
      <sheetName val="Useful life"/>
      <sheetName val="111121105"/>
      <sheetName val="Penjelasan"/>
      <sheetName val="K&amp;B"/>
      <sheetName val="PHI"/>
      <sheetName val="PMHD"/>
      <sheetName val="INTRA"/>
      <sheetName val="CAD PIUT"/>
      <sheetName val="BANK-INTRANSIT"/>
      <sheetName val="AR-INTRANSIT"/>
      <sheetName val="AUP"/>
      <sheetName val="TOP20"/>
      <sheetName val="JOURNAL-BDM"/>
      <sheetName val="Cisco"/>
      <sheetName val="Tax (2)"/>
      <sheetName val="Reklase"/>
      <sheetName val="WLS"/>
      <sheetName val="trf gl"/>
      <sheetName val="Sheet1 (4)"/>
      <sheetName val="Deposit POS"/>
      <sheetName val="212400100"/>
      <sheetName val="CRITERIA2"/>
      <sheetName val="Land Not Used-print"/>
      <sheetName val="Land Not Used"/>
      <sheetName val="HQ"/>
      <sheetName val="SUM-NAT"/>
      <sheetName val="Asset disposal"/>
      <sheetName val="Detail-SAP"/>
      <sheetName val="PPH GB"/>
      <sheetName val="Trf-SAP-GL"/>
      <sheetName val="Trf-SAP-PCA"/>
      <sheetName val="By Month"/>
      <sheetName val="List-Mei"/>
      <sheetName val="List-Juni"/>
      <sheetName val="115100100-SBI Juni"/>
      <sheetName val="trend"/>
      <sheetName val="J-Blk"/>
      <sheetName val="DIA"/>
      <sheetName val="PST"/>
      <sheetName val="SBG"/>
      <sheetName val="PDG"/>
      <sheetName val="PKU"/>
      <sheetName val="LPG"/>
      <sheetName val="INV (2)"/>
      <sheetName val="KEND"/>
      <sheetName val="KEND (2)"/>
      <sheetName val="jnrl reverse"/>
      <sheetName val="Depr-Inv"/>
      <sheetName val="Depr-Kend"/>
      <sheetName val="Depr-Bgn"/>
      <sheetName val="Jnrl Reklase"/>
      <sheetName val="Rev-ADP"/>
      <sheetName val="Saldo"/>
      <sheetName val="ACL"/>
      <sheetName val="BTR"/>
      <sheetName val="BGR"/>
      <sheetName val="BKS"/>
      <sheetName val="PTK"/>
      <sheetName val="Var-Des'04"/>
      <sheetName val="Audit Adj'04"/>
      <sheetName val="FA Fiscal"/>
      <sheetName val="Tax Comp"/>
      <sheetName val="Detail DTA"/>
      <sheetName val="Fiscal"/>
      <sheetName val="to FS"/>
      <sheetName val="PAJE-RJE"/>
      <sheetName val="CAJE-RJE"/>
      <sheetName val="CF Package Jun10"/>
      <sheetName val="CF report"/>
      <sheetName val="Tax Comp Juni 2010"/>
      <sheetName val="I-2"/>
      <sheetName val="Flow Loan"/>
      <sheetName val="VA-1(DL)"/>
      <sheetName val="VA-2(FOH)"/>
      <sheetName val="VC_Opex"/>
      <sheetName val="COGS_PBC"/>
      <sheetName val="TB as of 30.06.2010"/>
      <sheetName val="Tax21 (O-1)"/>
      <sheetName val="Tax23 (O-2)"/>
      <sheetName val="Tax25 (O-3)"/>
      <sheetName val="O-4 VAT"/>
      <sheetName val="O-4.1VAT Recon"/>
      <sheetName val="O-5 Tax 23 Prepaid"/>
      <sheetName val="BS+PL"/>
      <sheetName val="Trf-SAP"/>
      <sheetName val="PCA-SBG"/>
      <sheetName val="Reklase Intra"/>
      <sheetName val="TB Dec printed  29-02-08"/>
      <sheetName val="AssetDisp.Fiscal"/>
      <sheetName val="Sum_AssetDisp"/>
      <sheetName val="AssetDispComm"/>
      <sheetName val="Tetap&amp;Waktu"/>
      <sheetName val="TB2010"/>
      <sheetName val="Provisi"/>
      <sheetName val="Forex Leasing"/>
      <sheetName val="Leasing 2010 USD"/>
      <sheetName val="EmpHouseRent"/>
      <sheetName val="PPh25Prepaid_2010"/>
      <sheetName val="Asset Fiscal"/>
      <sheetName val="RekonPPh21"/>
      <sheetName val="Flow of COGS"/>
      <sheetName val="Company"/>
      <sheetName val="Detail Nov 09"/>
      <sheetName val="Asset data"/>
      <sheetName val="Dep1012"/>
      <sheetName val="Bal2010"/>
      <sheetName val="Sheet1 (5)"/>
      <sheetName val="Lease2009"/>
      <sheetName val="Dtl2009"/>
      <sheetName val="Dtl2010"/>
      <sheetName val="Dep2010"/>
      <sheetName val="Bal Dec 2010"/>
      <sheetName val="Dep10-12"/>
      <sheetName val="Sep2010"/>
      <sheetName val="Asset Acq Nov 2010"/>
      <sheetName val="asset trransfer"/>
      <sheetName val="PM-PL"/>
      <sheetName val="SK HTM"/>
      <sheetName val="TLKM-J"/>
      <sheetName val="N-TLKM"/>
      <sheetName val="Table Array"/>
      <sheetName val="1771-I"/>
      <sheetName val="1771-II"/>
      <sheetName val="TU By Div (2)"/>
      <sheetName val="detail pph from tu"/>
      <sheetName val="INC"/>
      <sheetName val="MED"/>
      <sheetName val="ENT"/>
      <sheetName val="CUST"/>
      <sheetName val="Sum_1211120_30 &amp; 60"/>
      <sheetName val="1211120-Query"/>
      <sheetName val="1211130-Query"/>
      <sheetName val="1211160-Query"/>
      <sheetName val="Details GR_1211120,30 &amp; 60 "/>
      <sheetName val="7411230"/>
      <sheetName val="7411231"/>
      <sheetName val="7411240"/>
      <sheetName val="7411242"/>
      <sheetName val="7411242-GL"/>
      <sheetName val="7411250"/>
      <sheetName val="7411260"/>
      <sheetName val="7411260-GL"/>
      <sheetName val="7411268"/>
      <sheetName val="7411268-GL"/>
      <sheetName val="Detail Direct PO_ZSSBPOHIST (2)"/>
      <sheetName val="Sum_Direct Purchase"/>
      <sheetName val="Detail Direct PO_ZSSBPOHISTORY "/>
      <sheetName val="2000"/>
      <sheetName val="Tax Comp 2010"/>
      <sheetName val="TB_Periode14"/>
      <sheetName val="cashflow Package_2010"/>
      <sheetName val="Direct CF_reporting"/>
      <sheetName val="CAJE and CRJE"/>
      <sheetName val="C "/>
      <sheetName val="I.1 AR"/>
      <sheetName val="I.2 AP"/>
      <sheetName val="K "/>
      <sheetName val="O.1 Prepaid"/>
      <sheetName val="O.2 Payable"/>
      <sheetName val="Point To Do SBY"/>
      <sheetName val="R.1 RECON FISCAL"/>
      <sheetName val="R.1 Def. Tax"/>
      <sheetName val="R.1.1 N.D.E"/>
      <sheetName val="Rental"/>
      <sheetName val="R.1.2 Interest Inc."/>
      <sheetName val="R.1.3 Vehicle depre."/>
      <sheetName val="R.1.4 Depreciation"/>
      <sheetName val="R.1.7 Leasing"/>
      <sheetName val="R.1.8 Disposal FA"/>
      <sheetName val="R.1.6 Amort."/>
      <sheetName val="R.1.5 Real Bad Stock"/>
      <sheetName val="LESIND"/>
      <sheetName val="RKIN"/>
      <sheetName val="SSM"/>
      <sheetName val="UA Jul - Oct"/>
      <sheetName val="E.2 Lead"/>
      <sheetName val="E.2.2"/>
      <sheetName val="E.2.2.1"/>
      <sheetName val="E.2.2.2"/>
      <sheetName val="E.2.3"/>
      <sheetName val="E.2.4"/>
      <sheetName val="E.2.4.1"/>
      <sheetName val="RETUR"/>
      <sheetName val="NET SALES"/>
      <sheetName val="SALESJAN_03"/>
      <sheetName val="SALESFEB_03"/>
      <sheetName val="SALESMRT_03"/>
      <sheetName val="SALESAPR_03"/>
      <sheetName val="SALESMEI_03"/>
      <sheetName val="SALESJUNI_03"/>
      <sheetName val="SALESJULI_03"/>
      <sheetName val="SALESAGT_03"/>
      <sheetName val="SALESSEP_03"/>
      <sheetName val="SALESOKT_03"/>
      <sheetName val="SALESNOP_03"/>
      <sheetName val="SALESDES_03"/>
      <sheetName val="printCDV"/>
      <sheetName val="LIST "/>
      <sheetName val="000000"/>
      <sheetName val="Pending Item"/>
      <sheetName val="BSPL Komersial"/>
      <sheetName val="AR PL"/>
      <sheetName val="Analytical Expl"/>
      <sheetName val="Fixed Assets Fiscal 2004"/>
      <sheetName val="PAJE-04"/>
      <sheetName val="PRJE-04"/>
      <sheetName val="CAJE(CRJE)-04"/>
      <sheetName val="E-3.Aging"/>
      <sheetName val="E-4.Analisa Aging"/>
      <sheetName val="E-5.Aging Afiliasi"/>
      <sheetName val="E-6.AR TO"/>
      <sheetName val="E-7"/>
      <sheetName val="Pallet dll"/>
      <sheetName val="Asuransi G-2.1.1"/>
      <sheetName val="G-2.1.2"/>
      <sheetName val="G-2.2"/>
      <sheetName val="K-1.FA Movement"/>
      <sheetName val="K-2.FA Addition"/>
      <sheetName val="K-3.Predict.Test"/>
      <sheetName val="K-4.FA Register"/>
      <sheetName val="N-Subs Paym"/>
      <sheetName val="Q-1.Loan Mov."/>
      <sheetName val="Q-2.Loan Schedule"/>
      <sheetName val="U-1a"/>
      <sheetName val="U-1.2.Margin Analysis"/>
      <sheetName val="Vouching Biaya"/>
      <sheetName val="U-4.2"/>
      <sheetName val="U-4.3"/>
      <sheetName val="U-4.4"/>
      <sheetName val="PL-fis"/>
      <sheetName val="BS-fis"/>
      <sheetName val="WBS-WPL"/>
      <sheetName val="PM and TE"/>
      <sheetName val="I.S. Fiscal"/>
      <sheetName val="CRJE"/>
      <sheetName val="Rest. 02"/>
      <sheetName val="PAJE(PRJE)03"/>
      <sheetName val="Cash Flow 2004"/>
      <sheetName val="G-2.1"/>
      <sheetName val="FA Register (K.1)"/>
      <sheetName val="Vouch Phase II (K.2)"/>
      <sheetName val="FA Fiscal (K.3)"/>
      <sheetName val="Ageing AP(N-1.1)"/>
      <sheetName val="Subs Payment AP(N-1.2)"/>
      <sheetName val="Att. O-2"/>
      <sheetName val="O-5"/>
      <sheetName val="Q-1.1"/>
      <sheetName val="Q-1.2"/>
      <sheetName val="Q-1.3"/>
      <sheetName val="(Bank Loan Mutation)Q-1.4"/>
      <sheetName val="R-1"/>
      <sheetName val="R-2a"/>
      <sheetName val="JAMSOSTEK(R-2b)"/>
      <sheetName val="Pensiun fund(R-2c)"/>
      <sheetName val="U-1.3"/>
      <sheetName val="U-2.1(payroll)"/>
      <sheetName val="U-4a"/>
      <sheetName val="CAJE Fathun"/>
      <sheetName val="CAJEAR-Deny"/>
      <sheetName val="PPN OUT"/>
      <sheetName val="PPN OUT1"/>
      <sheetName val="PPN OUT2"/>
      <sheetName val="CN1"/>
      <sheetName val="CN2"/>
      <sheetName val="DN"/>
      <sheetName val="NO FAKTUR"/>
      <sheetName val="NPWP"/>
      <sheetName val="SRYDNCN"/>
      <sheetName val="List Inv"/>
      <sheetName val="1.Ageing AR"/>
      <sheetName val="2.1410"/>
      <sheetName val="3.1490"/>
      <sheetName val="4.1550-WIP"/>
      <sheetName val="5.(Art-23)"/>
      <sheetName val="6.(VAT-in)"/>
      <sheetName val="7.1.1830"/>
      <sheetName val="7.2.1831"/>
      <sheetName val="7.3.1832"/>
      <sheetName val="7.4.1860"/>
      <sheetName val="7.5.1861"/>
      <sheetName val="7.6.1870"/>
      <sheetName val="7.7.1880"/>
      <sheetName val="7.8.1881"/>
      <sheetName val="8.1420"/>
      <sheetName val="9.AP-ageing"/>
      <sheetName val="10.Loan GAC"/>
      <sheetName val="11a.2369"/>
      <sheetName val="11b.2302"/>
      <sheetName val="12.Revenue"/>
      <sheetName val="13.JobCost"/>
      <sheetName val="Ageing AR"/>
      <sheetName val="J (1420-Deposit)"/>
      <sheetName val="J (1490-Other AR)"/>
      <sheetName val="1881"/>
      <sheetName val="G-1.1(Art-23)"/>
      <sheetName val="G-1.2(VAT-in)"/>
      <sheetName val="1550-WIP"/>
      <sheetName val="2302.Accrued Tax"/>
      <sheetName val="2369.Accrued exp"/>
      <sheetName val="TICK MARK"/>
      <sheetName val="WB1"/>
      <sheetName val="Prep exp. 2003"/>
      <sheetName val="NN1"/>
      <sheetName val="AP Cut off"/>
      <sheetName val="O 1 "/>
      <sheetName val="O3"/>
      <sheetName val="R2"/>
      <sheetName val="T 1"/>
      <sheetName val="T 2"/>
      <sheetName val="JAMSOSTEK"/>
      <sheetName val="Pensiun fund"/>
      <sheetName val="Interest Income details"/>
      <sheetName val="Associates"/>
      <sheetName val="BOM"/>
      <sheetName val="BOM USD"/>
      <sheetName val="Assc bu"/>
      <sheetName val="C.1 Cash &amp; Bank"/>
      <sheetName val="C.2 Cash Clearing"/>
      <sheetName val="CC.Confirmation Control"/>
      <sheetName val="PPh21"/>
      <sheetName val="Payroll"/>
      <sheetName val="Address"/>
      <sheetName val="PPh23"/>
      <sheetName val="BP 04"/>
      <sheetName val="23 Summary"/>
      <sheetName val="PPh26"/>
      <sheetName val="26 Summary"/>
      <sheetName val="PPh25"/>
      <sheetName val="SEWA TB"/>
      <sheetName val="Pvt"/>
      <sheetName val="Vat GL"/>
      <sheetName val="Prepaid GL"/>
      <sheetName val="Sales GL"/>
      <sheetName val="Pvt Rev"/>
      <sheetName val="GL Rev Nov"/>
      <sheetName val="Credit"/>
      <sheetName val="Subsequent 2005"/>
      <sheetName val="SAP Running Repair - Swakelola"/>
      <sheetName val="Anggaran 2006"/>
      <sheetName val="Movement 2006"/>
      <sheetName val="Rekap Running 2006"/>
      <sheetName val="Kartu Anggaran 2005"/>
      <sheetName val="Rekap Budget 2006 to be vouched"/>
      <sheetName val="data request SAP Running 2006"/>
      <sheetName val="SAP Running Repair"/>
      <sheetName val="COST N SUM"/>
      <sheetName val="Hasil Vouching"/>
      <sheetName val="WP-Panu'02"/>
      <sheetName val="inven"/>
      <sheetName val="Neraca 1"/>
      <sheetName val="Neraca 2"/>
      <sheetName val="Neraca per book"/>
      <sheetName val="P&amp;L per book"/>
      <sheetName val="P&amp;L detail per book"/>
      <sheetName val="Neraca detail per book"/>
      <sheetName val="Lain-lain detail per book"/>
      <sheetName val="XXXXXXXXXXX"/>
      <sheetName val="IS-USD"/>
      <sheetName val="IS-RP"/>
      <sheetName val="IS-USD Budget"/>
      <sheetName val="IS-USD Budget (Chart)"/>
      <sheetName val="IS-USD Budget (Chart) (2)"/>
      <sheetName val="IS-RP Budget"/>
      <sheetName val="IS-RP Budget (Chart)"/>
      <sheetName val="IS-RP Budget (Chart) (2)"/>
      <sheetName val="0702 - Backup IS Rp"/>
      <sheetName val="BS-USD"/>
      <sheetName val="BS-RP"/>
      <sheetName val="Addition"/>
      <sheetName val="CadUU13"/>
      <sheetName val="Distribusi"/>
      <sheetName val="PPIP"/>
      <sheetName val="Fak UU13"/>
      <sheetName val="Tabel Rek Ind"/>
      <sheetName val="Tabel Rek Ing"/>
      <sheetName val="Mort"/>
      <sheetName val="Dapes"/>
      <sheetName val="Rkn Bdn GSL 08"/>
      <sheetName val="E-1-1"/>
      <sheetName val="Detail WBS - WPL"/>
      <sheetName val=" Work Program"/>
      <sheetName val="C Cash in Bank"/>
      <sheetName val="C.6 Cut Off Cash"/>
      <sheetName val="Cut Off Cash"/>
      <sheetName val="Rekap FA kom (K-1)"/>
      <sheetName val="Tnh Bgn (K-1.1)"/>
      <sheetName val="Kend (K-1.2)"/>
      <sheetName val="Inv (K-1.3)"/>
      <sheetName val="ABJ (K-1.4)"/>
      <sheetName val="Penjualan (K-1.5)"/>
      <sheetName val="Rekap FA fis (K-2)"/>
      <sheetName val="Bgn (K-2.5)"/>
      <sheetName val="Kend (K-2.1)"/>
      <sheetName val="89-94 (K-2.1.1)"/>
      <sheetName val="95-00 (K-2.1.2)"/>
      <sheetName val="01-03 (K-2.1.3)"/>
      <sheetName val="BOKDR-04 (K-2.1.4)"/>
      <sheetName val="Inv (K-2.2)"/>
      <sheetName val="Inv HO (K-2.2.1)"/>
      <sheetName val="Inv BO (K-2.2.2)"/>
      <sheetName val="Inv 89-94 (K-2.2.3)"/>
      <sheetName val="ABJ fis (K-2.3)"/>
      <sheetName val="Penjualan (K-2.4)"/>
      <sheetName val="K-2.1.5"/>
      <sheetName val="GL Ytd 05"/>
      <sheetName val="ADMIN"/>
      <sheetName val="2h"/>
      <sheetName val="Top10-USD"/>
      <sheetName val="Top10-LC"/>
      <sheetName val="P-L Qtr"/>
      <sheetName val="KEY"/>
      <sheetName val="BSH (2)"/>
      <sheetName val="BSH"/>
      <sheetName val="HIT"/>
      <sheetName val="BS final"/>
      <sheetName val="fiscal pl"/>
      <sheetName val="WPComSummary"/>
      <sheetName val="RecPAybreport"/>
      <sheetName val="op.exp"/>
      <sheetName val="Rec&amp;Payb-net"/>
      <sheetName val="Accruals"/>
      <sheetName val="SPT Masa_4(2) "/>
      <sheetName val="DBP_4(2)T&amp;B"/>
      <sheetName val="BP_4(2)T&amp;B "/>
      <sheetName val="SPT Masa"/>
      <sheetName val="DBP1"/>
      <sheetName val="DBP4"/>
      <sheetName val="DBP5"/>
      <sheetName val="DBP6"/>
      <sheetName val="DBP7"/>
      <sheetName val="DBP8"/>
      <sheetName val="DBP9"/>
      <sheetName val="Bukti Potong"/>
      <sheetName val="DPP"/>
      <sheetName val="GL 05"/>
      <sheetName val="BP 05"/>
      <sheetName val="Worksheet_03"/>
      <sheetName val="WP-SP-04"/>
      <sheetName val="CRJE-04"/>
      <sheetName val="G-3.1"/>
      <sheetName val="FA Reg"/>
      <sheetName val="Att N-1"/>
      <sheetName val="Deferred Tax"/>
      <sheetName val="Revenue cut-off"/>
      <sheetName val="Perhitungan def. tax"/>
      <sheetName val="WP_SP_04"/>
      <sheetName val="Memo BS Sby&amp; G&amp;U"/>
      <sheetName val="Memo Uang Muka"/>
      <sheetName val="REKAP Ptgngjwbn BS"/>
      <sheetName val="Vouch BS"/>
      <sheetName val="25 ND aja"/>
      <sheetName val="Memo Affiliasi"/>
      <sheetName val="ia"/>
      <sheetName val="I "/>
      <sheetName val="memo Jaminan UM"/>
      <sheetName val="memo gENERAL&amp; Poijt TO dO"/>
      <sheetName val="100000000"/>
      <sheetName val="Predictive Depreciation Expense"/>
      <sheetName val="K-Mutation"/>
      <sheetName val="Fixed Assets Fiscal FY 2003"/>
      <sheetName val="Fixed Assets Fiscal-master"/>
      <sheetName val="Predict.Insurance Exp &amp; Assets"/>
      <sheetName val="Predict.Rental Exp &amp; Assets"/>
      <sheetName val="Predict.Office Exp &amp; Assets"/>
      <sheetName val="Handling"/>
      <sheetName val="List AP"/>
      <sheetName val="Pre. exp_TO G 1-3"/>
      <sheetName val="I baru"/>
      <sheetName val="fa_fiskal"/>
      <sheetName val="PAJE-PRJE-CAJE"/>
      <sheetName val="P&amp;LFromSUN"/>
      <sheetName val="P&amp;LCalculation"/>
      <sheetName val="J001"/>
      <sheetName val="EXPLJ102"/>
      <sheetName val="CSDTYTD"/>
      <sheetName val="TB98_oct99_sap99_WPL"/>
      <sheetName val="TB98,oct99&amp;sap99-WPL"/>
      <sheetName val="PL98"/>
      <sheetName val="Neraca 31 Des 2007"/>
      <sheetName val="K-Memo"/>
      <sheetName val="K-Flow"/>
      <sheetName val="FA Addition"/>
      <sheetName val="K-1 Land"/>
      <sheetName val="K-2 CIP"/>
      <sheetName val="K-3 140,150,151 Motor veh own"/>
      <sheetName val="K-4 160 Computer"/>
      <sheetName val="K-5 170 &amp; 180 Office &amp; Equip"/>
      <sheetName val="K-6 Plant &amp; equip"/>
      <sheetName val="K-7 vehicle leased"/>
      <sheetName val="K-8 110 Plant &amp; equip"/>
      <sheetName val=" FA Sample"/>
      <sheetName val="TBMAP-HO"/>
      <sheetName val="TB-HO"/>
      <sheetName val="Adjusting Entries"/>
      <sheetName val="TB-HO-07-&amp; 06"/>
      <sheetName val="Internal AJE"/>
      <sheetName val="NewTB"/>
      <sheetName val="Investment SAAC"/>
      <sheetName val="GLInvestment"/>
      <sheetName val="TB_CW"/>
      <sheetName val="TB_CW (2)"/>
      <sheetName val="TBMAP-HO (2)"/>
      <sheetName val="BUKTI JURNAL"/>
      <sheetName val="KERTAS KERJA TB"/>
      <sheetName val="F3 NRV test"/>
      <sheetName val="Rollforward"/>
      <sheetName val="Q1 Lead WB"/>
      <sheetName val="Q1.1"/>
      <sheetName val="Q1.2 Agreement"/>
      <sheetName val="Q1.2.1 Covenant"/>
      <sheetName val="QQ1"/>
      <sheetName val="Q1 Lead SJ"/>
      <sheetName val="Q2.1 Agreement"/>
      <sheetName val="Q2.1.1 Covenant"/>
      <sheetName val="Q2.2 Summary Interest"/>
      <sheetName val="QQ2"/>
      <sheetName val="E Lead - WB"/>
      <sheetName val="E-1.3 Cut off Sales"/>
      <sheetName val="E Lead - SH"/>
      <sheetName val="E Lead - KB"/>
      <sheetName val="E-3.1"/>
      <sheetName val="E-3.2"/>
      <sheetName val="E-3.3 Cut off Sales "/>
      <sheetName val="E Lead - U2"/>
      <sheetName val="E-4.2"/>
      <sheetName val="E-4.3 Cut off Sales  "/>
      <sheetName val="Montlhy Analysis"/>
      <sheetName val="Debit"/>
      <sheetName val="TB-LPG"/>
      <sheetName val="C Significant Issue"/>
      <sheetName val="FormGL"/>
      <sheetName val="VA lead"/>
      <sheetName val="VA1 "/>
      <sheetName val="VA2"/>
      <sheetName val="Recon"/>
      <sheetName val="Profitaly"/>
      <sheetName val="Sales-03 Revisi"/>
      <sheetName val="BS 09"/>
      <sheetName val="Lanjutan Jurnal"/>
      <sheetName val="kk-HPP"/>
      <sheetName val="kk-Sales Ytd 2007"/>
      <sheetName val="BS.2007"/>
      <sheetName val="IS (2)"/>
      <sheetName val="Jurnal cc"/>
      <sheetName val="Per 29 D"/>
      <sheetName val="RptTaxInvRekap.rpt"/>
      <sheetName val="AR Detail SPM bdg+mdn"/>
      <sheetName val="AR SPM RPTbdg+mdn"/>
      <sheetName val="Pocari"/>
      <sheetName val="AR Detail SPM"/>
      <sheetName val="AR SPM RPT"/>
      <sheetName val="TREND HO"/>
      <sheetName val="TREND AR SPM Gabungan"/>
      <sheetName val="BDG"/>
      <sheetName val="SUMMARY AR"/>
      <sheetName val="AR Detail DIST"/>
      <sheetName val="AR DIST RPT"/>
      <sheetName val="Bank Guarantee"/>
      <sheetName val="BG Triwulan"/>
      <sheetName val="List RK Dist"/>
      <sheetName val="Journal Memorial"/>
      <sheetName val="PL Summary"/>
      <sheetName val="PL Detail"/>
      <sheetName val="Ref 1"/>
      <sheetName val="Ref 1.2"/>
      <sheetName val="Ref 2"/>
      <sheetName val="Ref 3"/>
      <sheetName val="Ref 4"/>
      <sheetName val="Ref 5"/>
      <sheetName val="Ref 6"/>
      <sheetName val="Ref 7"/>
      <sheetName val="Tickmarks"/>
      <sheetName val="B1"/>
      <sheetName val="B2"/>
      <sheetName val="B3"/>
      <sheetName val="B32"/>
      <sheetName val="B4"/>
      <sheetName val="DA1"/>
      <sheetName val="DA2"/>
      <sheetName val="DA3"/>
      <sheetName val="DB1"/>
      <sheetName val="DB2"/>
      <sheetName val="DB3"/>
      <sheetName val="DB4"/>
      <sheetName val="KUM"/>
      <sheetName val="Sederhana"/>
      <sheetName val="Counts"/>
      <sheetName val="Manual"/>
      <sheetName val="Sales-1"/>
      <sheetName val="Sales-2"/>
      <sheetName val="Sales-3"/>
      <sheetName val="COGS "/>
      <sheetName val="Prod Cost (M)"/>
      <sheetName val="Prod Cost (Y)"/>
      <sheetName val="Other Inc-Exp"/>
      <sheetName val="Nop'07"/>
      <sheetName val="Dec'07"/>
      <sheetName val="Nov (koreksi)"/>
      <sheetName val="Dec'08"/>
      <sheetName val="BS 09 May"/>
      <sheetName val="Denominated in Forex"/>
      <sheetName val="Analytical BS"/>
      <sheetName val="Analytical PL"/>
      <sheetName val="PM, TE &amp; SAD"/>
      <sheetName val="By Notes Layout"/>
      <sheetName val="Revised 7 Jan 2011"/>
      <sheetName val="MapData"/>
      <sheetName val="By Group Map"/>
      <sheetName val="LS AY and PY"/>
      <sheetName val="Uncon"/>
      <sheetName val="By.fkl"/>
      <sheetName val="Pyst.fkl"/>
      <sheetName val="Int.fkl"/>
      <sheetName val="Nrc.fkl"/>
      <sheetName val="nrc&amp;rl"/>
      <sheetName val="1771.I"/>
      <sheetName val="1771.I1c"/>
      <sheetName val="1771.I1e"/>
      <sheetName val="1771.I3"/>
      <sheetName val="1771.I4"/>
      <sheetName val="Aging Pulp"/>
      <sheetName val="BS.2010"/>
      <sheetName val="BS.01"/>
      <sheetName val="BS.02"/>
      <sheetName val="BS.03"/>
      <sheetName val="BS.04"/>
      <sheetName val="BS05"/>
      <sheetName val="BS.06"/>
      <sheetName val="BS.06 (2)"/>
      <sheetName val="BS.07"/>
      <sheetName val="BS.08"/>
      <sheetName val="BS 09A"/>
      <sheetName val="BS.8A"/>
      <sheetName val="TB 1010"/>
      <sheetName val="TB1209"/>
      <sheetName val="TB 1210"/>
      <sheetName val="TB Syteline"/>
      <sheetName val="BS.09A"/>
      <sheetName val="BS.10"/>
      <sheetName val="BS.11"/>
      <sheetName val="BS.12"/>
      <sheetName val="BS.12 (2)"/>
      <sheetName val="BS.13"/>
      <sheetName val="BS.14"/>
      <sheetName val="PPH 25Babp"/>
      <sheetName val="DivTax (2)"/>
      <sheetName val="Perhit.ERB"/>
      <sheetName val="DivTax"/>
      <sheetName val="Fiskal_09"/>
      <sheetName val="Flow"/>
      <sheetName val="Draft CF"/>
      <sheetName val="TB Dec 10"/>
      <sheetName val="Ledger Dec 10"/>
      <sheetName val="CF - NEW"/>
      <sheetName val="by notes"/>
      <sheetName val="LS AY and PY(1)"/>
      <sheetName val="PL-lamp1771"/>
      <sheetName val="Notes_TA"/>
      <sheetName val="Notes-provision"/>
      <sheetName val="Notes-salary"/>
      <sheetName val="nde-jkt"/>
      <sheetName val="nde-bdg"/>
      <sheetName val="nde-sby"/>
      <sheetName val="Kom awal Depr'09"/>
      <sheetName val="Kom_09"/>
      <sheetName val="Koreksi Fiskal"/>
      <sheetName val="Capex'09"/>
      <sheetName val="Kom_2009"/>
      <sheetName val="POS DIPERIKSA"/>
      <sheetName val="PPN1"/>
      <sheetName val="PPN2"/>
      <sheetName val="PR"/>
      <sheetName val="Pos Koreksi"/>
      <sheetName val="B.3.1Penyusutan "/>
      <sheetName val="DataWP"/>
      <sheetName val="Abstraksi "/>
      <sheetName val="PosDiperiksa"/>
      <sheetName val="B.2.3.1"/>
      <sheetName val="B.3.1."/>
      <sheetName val="B.3.3"/>
      <sheetName val="B.3.4 "/>
      <sheetName val="E.7 hit PPN"/>
      <sheetName val="E.7.1 Rekap SPM"/>
      <sheetName val="E.7.2"/>
      <sheetName val="Nothit25"/>
      <sheetName val="Nothit21"/>
      <sheetName val="Nothit23"/>
      <sheetName val="NothitFinal "/>
      <sheetName val="NothitPPN"/>
      <sheetName val="Konpm"/>
      <sheetName val="Rekpk"/>
      <sheetName val="Rekpk2"/>
      <sheetName val="Rekpenj."/>
      <sheetName val="Stock Euy (3)"/>
      <sheetName val="DAFTAR PPh 23"/>
      <sheetName val="tELITI FK"/>
      <sheetName val="tELITI FK (2)"/>
      <sheetName val="Neraca WP"/>
      <sheetName val="Neraca FISKUS"/>
      <sheetName val="LR (2)"/>
      <sheetName val="LR (3)"/>
      <sheetName val="HPP SPAREPART"/>
      <sheetName val="BankBCA"/>
      <sheetName val="Analisa Penerimaan"/>
      <sheetName val="Analisa Pengeluaran"/>
      <sheetName val="Analisa Pengeluaran1"/>
      <sheetName val="Stock Euy"/>
      <sheetName val="Stock Euy (2)"/>
      <sheetName val="pENJ. NISSAN"/>
      <sheetName val="kkp21"/>
      <sheetName val="PPNKeluar "/>
      <sheetName val="PPNMasukan"/>
      <sheetName val="Lamp.LPP "/>
      <sheetName val="dataKPP"/>
      <sheetName val="Bypassindo 01"/>
      <sheetName val="Klarifikasi PM"/>
      <sheetName val="Klarifikasi PPN"/>
      <sheetName val="Lamp."/>
      <sheetName val="Neraca FISKUS (2)"/>
      <sheetName val="Arus Kas (2)"/>
      <sheetName val="Stock (2)"/>
      <sheetName val="Stock (3)"/>
      <sheetName val="StockSuzuki"/>
      <sheetName val="StockNissan"/>
      <sheetName val="StockHino"/>
      <sheetName val="Stock Mazda"/>
      <sheetName val="TOT PENJ"/>
      <sheetName val=" Nissan"/>
      <sheetName val="Hino"/>
      <sheetName val="SUJA-SALES"/>
      <sheetName val="LOAN-CJI"/>
      <sheetName val="SUMMARY-SUJA"/>
      <sheetName val="SUMMARY ALL REL PARTIES"/>
      <sheetName val="REL PARTY FOR CONSOLIDATION"/>
      <sheetName val="REMAINDER AP-USD"/>
      <sheetName val="REM AP 31122005"/>
      <sheetName val="INVENTORY REL PART"/>
      <sheetName val="pend"/>
      <sheetName val="PPN masa"/>
      <sheetName val="1999"/>
      <sheetName val="hit ulang99"/>
      <sheetName val="INDUK 99"/>
      <sheetName val="INDUK II 99"/>
      <sheetName val="INDUK III 99 "/>
      <sheetName val="TOTAL TAX 99"/>
      <sheetName val="BREDOWN 1999 "/>
      <sheetName val="RENT AND TAX 99"/>
      <sheetName val="Psl 21 99"/>
      <sheetName val="1996"/>
      <sheetName val="INDUK 96"/>
      <sheetName val="INDUK II 96"/>
      <sheetName val="INDUK III 96"/>
      <sheetName val="TOTAL TAX 96"/>
      <sheetName val="BREDOWN 1996 "/>
      <sheetName val="RENT AND TAX 96"/>
      <sheetName val="RENT AND TAX 96 (2)"/>
      <sheetName val="23masa"/>
      <sheetName val="Psl 21 96"/>
      <sheetName val="1995"/>
      <sheetName val="objek 2326 95"/>
      <sheetName val="kredit pph"/>
      <sheetName val="INDUK 95"/>
      <sheetName val="INDUK II 95"/>
      <sheetName val="INDUK III 95 "/>
      <sheetName val="TOTAL TAX 95"/>
      <sheetName val="BREDOWN CP 1995 "/>
      <sheetName val="DEPRESS 9596"/>
      <sheetName val="RENT AND TAX 95"/>
      <sheetName val="Psl 21 95"/>
      <sheetName val="TOTAL TAX 99 96 95"/>
      <sheetName val="INDUK min 99"/>
      <sheetName val="TOTAL TAX min 99 96 95 "/>
      <sheetName val="INDUK min 99 (2)"/>
      <sheetName val="interest 99"/>
      <sheetName val="PH LUAR"/>
      <sheetName val="March"/>
      <sheetName val="Worksheet Jan-Jun 2004"/>
      <sheetName val="Worksheet Jul-Dec 2004"/>
      <sheetName val="opinides"/>
      <sheetName val="BSvsNOTES"/>
      <sheetName val="rekaplapkeu"/>
      <sheetName val="AJE_JUL-DES"/>
      <sheetName val="TAXreconc"/>
      <sheetName val="Txrec_indo"/>
      <sheetName val="ACc dep FA"/>
      <sheetName val="C_E"/>
      <sheetName val="cttan&amp;DAFT.PRTNYAAN(PNDINGWORK)"/>
      <sheetName val="EE Sales"/>
      <sheetName val="NN Purchase"/>
      <sheetName val="TT equity"/>
      <sheetName val="QQ Loan"/>
      <sheetName val="NN AP"/>
      <sheetName val="EE AR"/>
      <sheetName val="CC Banks"/>
      <sheetName val="CF supp-2002 (2)"/>
      <sheetName val="Mflow (2)"/>
      <sheetName val="Reval"/>
      <sheetName val="summarry"/>
      <sheetName val="EE Lead"/>
      <sheetName val="E1.9"/>
      <sheetName val="AK"/>
      <sheetName val="CAT"/>
      <sheetName val="KKN"/>
      <sheetName val="rek.pem"/>
      <sheetName val="sel-penj"/>
      <sheetName val="AJE01"/>
      <sheetName val="M Lead"/>
      <sheetName val="M1.1"/>
      <sheetName val="M1.2"/>
      <sheetName val="M1.3"/>
      <sheetName val="M1.4"/>
      <sheetName val="M1.4.1"/>
      <sheetName val="M1.5"/>
      <sheetName val="GL interest expense"/>
      <sheetName val="M2.1"/>
      <sheetName val="M3"/>
      <sheetName val="MM Lead"/>
      <sheetName val="Gl prepared by coy"/>
      <sheetName val="Data-CF2003"/>
      <sheetName val="CF-2003"/>
      <sheetName val="Detail WBS"/>
      <sheetName val="segmen"/>
      <sheetName val="List CAJE"/>
      <sheetName val="List PAJE"/>
      <sheetName val="Taccount CAJE &amp; Paje"/>
      <sheetName val="Note analitical review"/>
      <sheetName val="Inv-Con"/>
      <sheetName val="Aff transaction"/>
      <sheetName val="T-acc Elimination"/>
      <sheetName val="Detail WBS 1 C+P"/>
      <sheetName val="Supp ICF-C"/>
      <sheetName val="Detail DCF-C"/>
      <sheetName val="DCF-C(tidak update)"/>
      <sheetName val="ICF-C(tidak update)"/>
      <sheetName val="DCF-Update"/>
      <sheetName val="Detail DCF-P"/>
      <sheetName val="DCF-P"/>
      <sheetName val="supp ICF-P"/>
      <sheetName val="Detail WBS 2 C+P"/>
      <sheetName val="DIT-HIM"/>
      <sheetName val="Detail WPL C+P"/>
      <sheetName val="DIT meimei"/>
      <sheetName val="T-ACC PAJE&amp;PRJE"/>
      <sheetName val="PAJE-P"/>
      <sheetName val="PRJE-P"/>
      <sheetName val="T-ACC CAJE&amp;CRJE"/>
      <sheetName val="CAJE-P"/>
      <sheetName val="CRJE-P"/>
      <sheetName val="T-ACC ELIMINASI"/>
      <sheetName val="Balance sheets"/>
      <sheetName val="Modal shm"/>
      <sheetName val="Detail piutang BSP"/>
      <sheetName val=" longterm loan (blm update)"/>
      <sheetName val="kurs BI selama Jan - Mar 07"/>
      <sheetName val="ownused"/>
      <sheetName val="ownused-bbm"/>
      <sheetName val="ownused-nbbm"/>
      <sheetName val="U-1-SALESBYCUST"/>
      <sheetName val="PBJ TB"/>
      <sheetName val="Bio Assets"/>
      <sheetName val="Landrights"/>
      <sheetName val="Employee loans 2007"/>
      <sheetName val="Employee loans 2006"/>
      <sheetName val="BS-Rupiah"/>
      <sheetName val="PL-IDR"/>
      <sheetName val="PL-USD"/>
      <sheetName val="Cash &amp; cash equivalent"/>
      <sheetName val="Trade Receivable"/>
      <sheetName val="Other Receivable"/>
      <sheetName val="Tax Recoverable"/>
      <sheetName val="Deffered Expenditure"/>
      <sheetName val="Plasma Investment"/>
      <sheetName val="koreksi plasma"/>
      <sheetName val="Developmen Cost of Plt."/>
      <sheetName val="Construction In Progress"/>
      <sheetName val="Acrual "/>
      <sheetName val="Advances from customers"/>
      <sheetName val="Borrowing"/>
      <sheetName val="Tax Payable"/>
      <sheetName val="Bank Loan &amp; Other Loan"/>
      <sheetName val="Other Forex"/>
      <sheetName val="Finance exp."/>
      <sheetName val="loan wilmar 1"/>
      <sheetName val="loan wilmar 2"/>
      <sheetName val="loan u sap 1"/>
      <sheetName val="loan u sap 2"/>
      <sheetName val="loan wilmar"/>
      <sheetName val="loan u sap"/>
      <sheetName val="Tes Bs"/>
      <sheetName val="Tes Pl"/>
      <sheetName val="Idr This Month"/>
      <sheetName val="Idr Todate"/>
      <sheetName val="Usd This Month"/>
      <sheetName val="Usd Todate"/>
      <sheetName val="Forex 1"/>
      <sheetName val="ITEM-BALANCE"/>
      <sheetName val="NMI-Tax Recoverable &amp; Payable"/>
      <sheetName val="NMI-Acrual"/>
      <sheetName val="List of contents"/>
      <sheetName val="R-Sales "/>
      <sheetName val=" Cogs "/>
      <sheetName val="Selling &amp; GE"/>
      <sheetName val="Income Taxes"/>
      <sheetName val="Debtors-BS"/>
      <sheetName val="Creditors-BS"/>
      <sheetName val="Interco-BSP"/>
      <sheetName val="Interco-BPP"/>
      <sheetName val="Interco-HIM"/>
      <sheetName val="Interco-Nibung"/>
      <sheetName val="PT.MB"/>
      <sheetName val="CFA &amp; Depr"/>
      <sheetName val="Prod &amp; Karyawan"/>
      <sheetName val="shipping_program"/>
      <sheetName val="govt.Pinang"/>
      <sheetName val="govt.mlwn"/>
      <sheetName val="govt.mlwn (3)"/>
      <sheetName val="govt.mlwn (2)"/>
      <sheetName val="Adm Fee"/>
      <sheetName val="sales Mlw"/>
      <sheetName val="Mkt fee"/>
      <sheetName val="govt mlw"/>
      <sheetName val="govt mlw (2)"/>
      <sheetName val="govt prima"/>
      <sheetName val="govt pinang"/>
      <sheetName val="correc jour"/>
      <sheetName val="mkt fee mlw"/>
      <sheetName val="mktfee pri"/>
      <sheetName val="mkt fee pin"/>
      <sheetName val="comm mlw"/>
      <sheetName val="comm pri"/>
      <sheetName val="comm pin"/>
      <sheetName val="sales Pri"/>
      <sheetName val="sales Pin"/>
      <sheetName val="sortby_MO_CF"/>
      <sheetName val="T-Account Adj"/>
      <sheetName val="T-Account Elim"/>
      <sheetName val="DETAIL (EY SG - finalised)"/>
      <sheetName val="Elim (CJE - finalised by EYSG)"/>
      <sheetName val="BAVJun-Des07|June 07 update EY "/>
      <sheetName val="DETAIL (Revised - AC column)"/>
      <sheetName val="IFRS Adj"/>
      <sheetName val="T-Account IFRS"/>
      <sheetName val="Biological Asset Valuation"/>
      <sheetName val="Simulasi Elim"/>
      <sheetName val="Juli Audit 2007"/>
      <sheetName val="u-1-5-2-Sales to UPMS"/>
      <sheetName val="u-1-5-1-Sales to UP"/>
      <sheetName val="u-1-5- Sales to UPMS and UP"/>
      <sheetName val="U-1-NON BBM - export"/>
      <sheetName val="U-1-NON BBM - local"/>
      <sheetName val="U-1-BBM export"/>
      <sheetName val="U-1-5-MBAKAR"/>
      <sheetName val="U-1-4-MDIESEL"/>
      <sheetName val="U-1-3-MSOLAR "/>
      <sheetName val="U-1-2-MTANAH"/>
      <sheetName val="U-1-1-PREMIUM"/>
      <sheetName val="U-1-BBM local"/>
      <sheetName val="triwulan-4"/>
      <sheetName val="triwulan-3"/>
      <sheetName val="triwulan-2"/>
      <sheetName val="triwulan-1"/>
      <sheetName val="U-1RET002"/>
      <sheetName val="Location and Statistic Code"/>
      <sheetName val="salesprice 2005"/>
      <sheetName val="salesprice 2004"/>
      <sheetName val="FD-premium"/>
      <sheetName val="FD-solar"/>
      <sheetName val="FD-mfo"/>
      <sheetName val="FD-kero"/>
      <sheetName val="FD-diesel"/>
      <sheetName val="Outstanding PNBP Tunai"/>
      <sheetName val="Delivery -1"/>
      <sheetName val="unusual SKPP"/>
      <sheetName val="point ML"/>
      <sheetName val="u-1-5-2"/>
      <sheetName val="u-1-5-1"/>
      <sheetName val="u-1-5"/>
      <sheetName val="ARBV Consolidated"/>
      <sheetName val="ARBV IS Consolidated"/>
      <sheetName val="ARBV Cash flows"/>
      <sheetName val="AR BV"/>
      <sheetName val="GFI BVI"/>
      <sheetName val="Solegna BV"/>
      <sheetName val="IS-ARBV"/>
      <sheetName val="IS-GFI BVI"/>
      <sheetName val="IS-Solegna BV"/>
      <sheetName val="AR BV-Balance sheet"/>
      <sheetName val="Solegna-Balance sheet"/>
      <sheetName val="GFI-Balance sheet"/>
      <sheetName val="Solegna-Ytd"/>
      <sheetName val="GFI- Ytd"/>
      <sheetName val="Solegna - This Month"/>
      <sheetName val="GFI-This Month"/>
      <sheetName val="CFI"/>
      <sheetName val="BS (print)"/>
      <sheetName val="pl-"/>
      <sheetName val="pl- (2)"/>
      <sheetName val="TB (2)"/>
      <sheetName val="GJ"/>
      <sheetName val="LDG"/>
      <sheetName val="CF2.0"/>
      <sheetName val="By.Praoperasi(JULI)"/>
      <sheetName val="By Praoperasi agst"/>
      <sheetName val="By Praoperasi des"/>
      <sheetName val="B.Peny TRW II "/>
      <sheetName val="Penyst Juli"/>
      <sheetName val="Penyst Agustus"/>
      <sheetName val="Penyst Agustus (2)"/>
      <sheetName val="Penyst -2006"/>
      <sheetName val="bs-2006"/>
      <sheetName val="aktiva (2)"/>
      <sheetName val="pl agt"/>
      <sheetName val="CF1.0"/>
      <sheetName val="By.Praoperasi des"/>
      <sheetName val="B.Peny. mar"/>
      <sheetName val="B.Peny. jun"/>
      <sheetName val="B.Peny. jul"/>
      <sheetName val="B.Peny. AGT"/>
      <sheetName val="B.Peny. 2006"/>
      <sheetName val="BS-"/>
      <sheetName val="tes"/>
      <sheetName val="p&amp;l-audit"/>
      <sheetName val="detail-bs-audit"/>
      <sheetName val="BBT-12'00"/>
      <sheetName val="BBT-01"/>
      <sheetName val="BBT-02"/>
      <sheetName val="BBT-03"/>
      <sheetName val="BBT-04"/>
      <sheetName val="BBT-05"/>
      <sheetName val="BBT-06"/>
      <sheetName val="BBT-07"/>
      <sheetName val="BBT-08"/>
      <sheetName val="BBT-09"/>
      <sheetName val="BBT-10"/>
      <sheetName val="BBT-11"/>
      <sheetName val="BBT-12"/>
      <sheetName val="PENY_tw1"/>
      <sheetName val="LIST_tw1"/>
      <sheetName val="Fin Highlights Revised $158m"/>
      <sheetName val="Working Capital - $83.6m"/>
      <sheetName val="Cost to complete - $19.808m"/>
      <sheetName val="AP Smy"/>
      <sheetName val="1.0 Oversea supplier 19-03-08"/>
      <sheetName val="Local Supplier 150608 Detail"/>
      <sheetName val="2.0 Local Supplier 15-06-08 Smy"/>
      <sheetName val="Post Dated Chequ Detail 180608"/>
      <sheetName val="3.0Post Dated Cheque smy 180608"/>
      <sheetName val="4.0 AP Overhead 15-06-08"/>
      <sheetName val="5.0 AP Contractor 160608"/>
      <sheetName val="AP CONT. PER PT"/>
      <sheetName val="Summary of Replacement Cost"/>
      <sheetName val="Acid1, Alco1 (R)"/>
      <sheetName val="DAP-CIP (DET)"/>
      <sheetName val="Alco2 (R)"/>
      <sheetName val="SMAP-CIP (DET)"/>
      <sheetName val="DAIP (R)"/>
      <sheetName val="DAIP-CIP (DET)"/>
      <sheetName val="DSIP (R)"/>
      <sheetName val="DSIP-CIP (DET)"/>
      <sheetName val="FSC (R)"/>
      <sheetName val="FSC-CIP (DET)"/>
      <sheetName val="SIP (R)"/>
      <sheetName val="Mar-02"/>
      <sheetName val="Feb-02"/>
      <sheetName val="Jan-02"/>
      <sheetName val="Dec-01"/>
      <sheetName val="Nov-01"/>
      <sheetName val="Oct-01"/>
      <sheetName val="Sep-01"/>
      <sheetName val="Aug-01"/>
      <sheetName val="Jul-01"/>
      <sheetName val="Jun-01"/>
      <sheetName val="May-01"/>
      <sheetName val="Apr-01"/>
      <sheetName val="Revenue Audit Program"/>
      <sheetName val="Cost &amp; Expenses Audit Program"/>
      <sheetName val="U1.1"/>
      <sheetName val="U1.2"/>
      <sheetName val="U1.4"/>
      <sheetName val="U1.5"/>
      <sheetName val="U1.6"/>
      <sheetName val="U1.7"/>
      <sheetName val="U2.2"/>
      <sheetName val="U2.3"/>
      <sheetName val="U3.1"/>
      <sheetName val="U3.2"/>
      <sheetName val="U3.3"/>
      <sheetName val="U3.4"/>
      <sheetName val="XXXXXXX"/>
      <sheetName val="WP "/>
      <sheetName val="Journal Unit "/>
      <sheetName val="LOAN CS &amp; MANDIRI"/>
      <sheetName val="AP-Advance sales-Due to"/>
      <sheetName val="AR-Advance-Due from"/>
      <sheetName val="SIP"/>
      <sheetName val="Aging AR"/>
      <sheetName val="Inv.Equity"/>
      <sheetName val="acc_bal_mutation_consol"/>
      <sheetName val="CF-CONSO"/>
      <sheetName val="Rencana Tanam"/>
      <sheetName val="WorkSheet-produksi"/>
      <sheetName val="Rekap Produksi"/>
      <sheetName val="Standar"/>
      <sheetName val="SIMP"/>
      <sheetName val="Alokasi TBS"/>
      <sheetName val="CTP"/>
      <sheetName val="GMR"/>
      <sheetName val="SRE1"/>
      <sheetName val="SRE2"/>
      <sheetName val="SBE1"/>
      <sheetName val="SBE2"/>
      <sheetName val="KGP - KBE"/>
      <sheetName val="KGP - THE (Plasma)"/>
      <sheetName val="CNIS - KDE"/>
      <sheetName val="CNIS - SME (Plasma)"/>
      <sheetName val="CNIS - TME (Plasma)"/>
      <sheetName val="RAP - MME (Plasma)"/>
      <sheetName val="CKS - TPE (Plasma)"/>
      <sheetName val="ASP"/>
      <sheetName val="MSA - MRE"/>
      <sheetName val="MSA - MSE"/>
      <sheetName val="SBN - PGE"/>
      <sheetName val="KMS - PNE"/>
      <sheetName val="KMS - Karet"/>
      <sheetName val="Rencana PKS"/>
      <sheetName val="RAP - NSE"/>
      <sheetName val="CKS - SPE"/>
      <sheetName val="JS"/>
      <sheetName val="RAP - NSE Ext Yield"/>
      <sheetName val="CKS - SPE Ext Yield"/>
      <sheetName val="JS Ext Yield"/>
      <sheetName val="FFB Price"/>
      <sheetName val="CKS Production"/>
      <sheetName val="Actual &amp; Valuation by PY"/>
      <sheetName val="Summary of Value per Dec 06"/>
      <sheetName val="Summary by Year of Planting"/>
      <sheetName val="Solegna"/>
      <sheetName val="MMM"/>
      <sheetName val="PBJ"/>
      <sheetName val="TSP"/>
      <sheetName val="ARBV"/>
      <sheetName val="AI FINANCE"/>
      <sheetName val="Revisi"/>
      <sheetName val="MMM (A)"/>
      <sheetName val="Leasing-JAW-IDR"/>
      <sheetName val="Leasing-Emal-IDR"/>
      <sheetName val="Leasing-MMM-Dipo Star Fin-USD"/>
      <sheetName val="Leasing-MMM-Astragrapia-IDR"/>
      <sheetName val="Leasing-PBJ Dipo Star Finan"/>
      <sheetName val="Leasing-PP-Dipo Star Fin-USD"/>
      <sheetName val="sumary leasing"/>
      <sheetName val="InputSheet"/>
      <sheetName val="1.GasAcct"/>
      <sheetName val="PGN TOP"/>
      <sheetName val="3.Gas(MMSCF)"/>
      <sheetName val="2.Gas(MMBTU)"/>
      <sheetName val="4.Gas(USD) "/>
      <sheetName val="5.Cond"/>
      <sheetName val="LoadingDoc.Letter"/>
      <sheetName val="Letter for Inv"/>
      <sheetName val="GSAInvoice"/>
      <sheetName val="sig-bonus"/>
      <sheetName val="3.CMR-GAS&gt;ACQ(MSCF) "/>
      <sheetName val="7.CMR-GAS&gt;ACQ(MMBTU)"/>
      <sheetName val="10. ($) Gas &gt; acq "/>
      <sheetName val="C&amp;D (Year end)"/>
      <sheetName val="14.MT-1(qrt)"/>
      <sheetName val="GSAInvoice.2"/>
      <sheetName val="KuitansiPJB"/>
      <sheetName val="KuitansiPJB.2"/>
      <sheetName val="Aprroval Letter"/>
      <sheetName val="Rev.Approv.Letter"/>
      <sheetName val="Approval"/>
      <sheetName val="DI-PartA"/>
      <sheetName val="DI-Part-B"/>
      <sheetName val="Rev.DI-PartA"/>
      <sheetName val="Rev.DI-PartB"/>
      <sheetName val="CoverC&amp;D-HO"/>
      <sheetName val="10.C&amp;DReq"/>
      <sheetName val="CoverC&amp;DRep"/>
      <sheetName val="11.C&amp;DTaxK60"/>
      <sheetName val="12.PSC7.1-K60"/>
      <sheetName val="13.PSC7.2-K60"/>
      <sheetName val="14.C&amp;DTaxK40"/>
      <sheetName val="15. PSC7.1-K40"/>
      <sheetName val="16.PSC7.2-K40"/>
      <sheetName val="Letter for Inv_CorrPLN"/>
      <sheetName val="22.C&amp;D(R)"/>
      <sheetName val="DMO-LTR"/>
      <sheetName val="18.DMO"/>
      <sheetName val="Supp'l"/>
      <sheetName val="RRS"/>
      <sheetName val="MA-5"/>
      <sheetName val="MA-6"/>
      <sheetName val="Reinstate PGN-96"/>
      <sheetName val="lettter PGN-96"/>
      <sheetName val="UKGAAP-adj"/>
      <sheetName val="DataEntry"/>
      <sheetName val="Variance"/>
      <sheetName val="Data Graph"/>
      <sheetName val="preBud"/>
      <sheetName val="APP"/>
      <sheetName val="HFM"/>
      <sheetName val="ST144"/>
      <sheetName val="BIAYA03"/>
      <sheetName val="ANALISABIAYA"/>
      <sheetName val="BIAYA20"/>
      <sheetName val="REKBIAYA"/>
      <sheetName val="BIAYA21"/>
      <sheetName val="ANAL22"/>
      <sheetName val="BIAYA22"/>
      <sheetName val="BIAYA23"/>
      <sheetName val="DataBase(Per;300905)"/>
      <sheetName val="Resume BQ"/>
      <sheetName val="Gradasi"/>
      <sheetName val="ProdAlat"/>
      <sheetName val="1 SuratTawar"/>
      <sheetName val="2 Daftar Simak"/>
      <sheetName val="3 Kuasa"/>
      <sheetName val="5 Mitra &amp; 19 Kualif"/>
      <sheetName val="6a Rekap"/>
      <sheetName val="6b BoQ"/>
      <sheetName val="6b RincRut"/>
      <sheetName val="7 Utama"/>
      <sheetName val="8Div2"/>
      <sheetName val="8Div3"/>
      <sheetName val="8Div4"/>
      <sheetName val="8Div5"/>
      <sheetName val="8Div6"/>
      <sheetName val="8Div7"/>
      <sheetName val="8Div8"/>
      <sheetName val="8Div10"/>
      <sheetName val="9 SBY"/>
      <sheetName val="9 SBY (2)"/>
      <sheetName val="11 Sched"/>
      <sheetName val="12 Personil"/>
      <sheetName val="13 Alat"/>
      <sheetName val="14 Mob"/>
      <sheetName val="15 Subkon"/>
      <sheetName val="lamp 1"/>
      <sheetName val="Div1"/>
      <sheetName val="Div1 (2)"/>
      <sheetName val="Div2"/>
      <sheetName val="Div3"/>
      <sheetName val="Div4"/>
      <sheetName val="Div5"/>
      <sheetName val="Div6"/>
      <sheetName val="Div7.1"/>
      <sheetName val="Div7.2"/>
      <sheetName val="Div7.3"/>
      <sheetName val="Div8"/>
      <sheetName val="Tenaga dan Bahan"/>
      <sheetName val="Tenaga dan Bahan Fix"/>
      <sheetName val="Alat Fix"/>
      <sheetName val="AgregAT"/>
      <sheetName val="RCP 1000A"/>
      <sheetName val="Gali Tanah"/>
      <sheetName val="Excav Pav"/>
      <sheetName val="Timbun"/>
      <sheetName val="Timbun (2)"/>
      <sheetName val="Persiap Badan"/>
      <sheetName val="Lampiran 2b"/>
      <sheetName val="lamp 3a "/>
      <sheetName val="lamp 3B"/>
      <sheetName val="lamp 3c"/>
      <sheetName val="lamp 3D"/>
      <sheetName val="lamp 4"/>
      <sheetName val="lamp 5a"/>
      <sheetName val="lamp 5b"/>
      <sheetName val="lamp 6"/>
      <sheetName val="lamp 8"/>
      <sheetName val="SP17"/>
      <sheetName val="Rekap17"/>
      <sheetName val="ANAL17"/>
      <sheetName val="BQX17"/>
      <sheetName val="Utm17"/>
      <sheetName val="anal alat"/>
      <sheetName val="JnsKapAlat17"/>
      <sheetName val="SDAS17"/>
      <sheetName val="JnsKapAlat18"/>
      <sheetName val="Utm18"/>
      <sheetName val="anal alat 18"/>
      <sheetName val="anal alat 19"/>
      <sheetName val="SP18"/>
      <sheetName val="Rekap BQ"/>
      <sheetName val="SDAS"/>
      <sheetName val="SPH"/>
      <sheetName val="BJA TULANGAN"/>
      <sheetName val="BAJA"/>
      <sheetName val="K500"/>
      <sheetName val="ATB"/>
      <sheetName val="Gali"/>
      <sheetName val="OP.ALAT"/>
      <sheetName val="oe"/>
      <sheetName val="PERMINTAAN"/>
      <sheetName val="App. 2a-1"/>
      <sheetName val="App. 2a-2"/>
      <sheetName val="SCH alat"/>
      <sheetName val="CIF"/>
      <sheetName val="SCH Mat"/>
      <sheetName val="Daf Bahan"/>
      <sheetName val="Daf Sub"/>
      <sheetName val="Daf MPU"/>
      <sheetName val="Lamp.6a"/>
      <sheetName val="Lamp.6b"/>
      <sheetName val="Sum1"/>
      <sheetName val="AHS1"/>
      <sheetName val="Civil"/>
      <sheetName val="SD1"/>
      <sheetName val="SD2"/>
      <sheetName val="Rekap1"/>
      <sheetName val="BL (1)"/>
      <sheetName val="BL (2)"/>
      <sheetName val="BL (3)"/>
      <sheetName val="BL4.1"/>
      <sheetName val="BL4.2"/>
      <sheetName val="BL4.3"/>
      <sheetName val="Rekap4.4"/>
      <sheetName val="BL4.4"/>
      <sheetName val="BL4.4.1"/>
      <sheetName val="Rekap4.5"/>
      <sheetName val="BL4.5"/>
      <sheetName val="SD (1)"/>
      <sheetName val="SD (All)"/>
      <sheetName val="BL5.1"/>
      <sheetName val="BL5.2"/>
      <sheetName val="BL5.3"/>
      <sheetName val="BL5.4"/>
      <sheetName val="SIMPRO"/>
      <sheetName val="MH_CIVIL"/>
      <sheetName val="53_"/>
      <sheetName val="Jan 15"/>
      <sheetName val="Perhit RK rata2"/>
      <sheetName val="Pemak Dana Proyek"/>
      <sheetName val="Pemak Dana Div"/>
      <sheetName val="CF-PUSMAN"/>
      <sheetName val="CF-konstruksi"/>
      <sheetName val="Divisi B"/>
      <sheetName val="Divisi A"/>
      <sheetName val="Div-Contoh"/>
      <sheetName val="M-31"/>
      <sheetName val="EXTERN  VERSI B"/>
      <sheetName val="hari kurang"/>
      <sheetName val="jadwal thp 2"/>
      <sheetName val="xi"/>
      <sheetName val="xvii"/>
      <sheetName val="spekteknis"/>
      <sheetName val="BOX 2 P1 + PH P2 rkp"/>
      <sheetName val="BOX 2 P1 + PH P2 (2)"/>
      <sheetName val="sisa struktur rekap"/>
      <sheetName val="sisa struktur"/>
      <sheetName val="interin simpro"/>
      <sheetName val="intern"/>
      <sheetName val="resource"/>
      <sheetName val="dasar"/>
      <sheetName val="UPH,BHN,ALT"/>
      <sheetName val="Analis harga"/>
      <sheetName val="2.INFO EXTERN"/>
      <sheetName val="3.INFO INTERN"/>
      <sheetName val="1.INPUTAN"/>
      <sheetName val="5.RUGILABA"/>
      <sheetName val="4.NERACA"/>
      <sheetName val="INV marketable"/>
      <sheetName val="FA-CF"/>
      <sheetName val="Fair-Vaule"/>
      <sheetName val="Fair value-2004"/>
      <sheetName val="FV-Revise"/>
      <sheetName val="Fair value -Old"/>
      <sheetName val="RGRMFG"/>
      <sheetName val="MFG"/>
      <sheetName val="FA-Fair value RGR Conso"/>
      <sheetName val="FA-COST"/>
      <sheetName val="RGR"/>
      <sheetName val="RGRHO"/>
      <sheetName val="RGRPTY"/>
      <sheetName val="RGD"/>
      <sheetName val="RGHM"/>
      <sheetName val="HHV"/>
      <sheetName val="HHR"/>
      <sheetName val="RGI"/>
      <sheetName val="MTR"/>
      <sheetName val="CPR"/>
      <sheetName val="RGP"/>
      <sheetName val="RGE"/>
      <sheetName val="MVVL"/>
      <sheetName val="SRS"/>
      <sheetName val="SMV"/>
      <sheetName val=" TPPF"/>
      <sheetName val="BBR"/>
      <sheetName val="RG I"/>
      <sheetName val="RGEHK"/>
      <sheetName val="TAMP -adj conso"/>
      <sheetName val="c-off"/>
      <sheetName val="c-f-1"/>
      <sheetName val="c-f-2"/>
      <sheetName val="PRANG"/>
      <sheetName val="special vat"/>
      <sheetName val="AP1098 7%"/>
      <sheetName val="AP1098 10%NO UPDATE"/>
      <sheetName val="DN 10 %"/>
      <sheetName val="VAT_CREDIT"/>
      <sheetName val="AMEX 11-05"/>
      <sheetName val="TEL BRANCH PZ"/>
      <sheetName val="FS-PZ"/>
      <sheetName val="KAI-AMEX"/>
      <sheetName val="COR"/>
      <sheetName val="AMEX08"/>
      <sheetName val="AMEX08 (2)"/>
      <sheetName val="ใช้ File นี้"/>
      <sheetName val="Master."/>
      <sheetName val="DISCOUNT (2)"/>
      <sheetName val="11'05"/>
      <sheetName val="12'05"/>
      <sheetName val="01'06"/>
      <sheetName val="02'06"/>
      <sheetName val="03'06 "/>
      <sheetName val="04'06"/>
      <sheetName val="05'06 "/>
      <sheetName val="06'06  "/>
      <sheetName val="07'06   "/>
      <sheetName val="08'06"/>
      <sheetName val="09'06"/>
      <sheetName val="10'06 "/>
      <sheetName val="08'06    "/>
      <sheetName val="FAR - Reginor Farms"/>
      <sheetName val="FAR - SAFE - SA"/>
      <sheetName val="FAR - Hoedpack"/>
      <sheetName val="Acq of Subs - 2006"/>
      <sheetName val="Financial Assets and Liabilitie"/>
      <sheetName val="Producers Loans"/>
      <sheetName val="key Mgt"/>
      <sheetName val="TB to 31 Oct 05"/>
      <sheetName val="TB 12 months 31 Oct 04"/>
      <sheetName val="Grouped Cash flow"/>
      <sheetName val="Inter Co -2005 - New"/>
      <sheetName val="Headings"/>
      <sheetName val="PG 9"/>
      <sheetName val="THD"/>
      <sheetName val="AP1"/>
      <sheetName val="AP2"/>
      <sheetName val="AP3"/>
      <sheetName val="N 1 -5"/>
      <sheetName val="N 7 - 11"/>
      <sheetName val="N12-15"/>
      <sheetName val="N-16-18"/>
      <sheetName val="18-23"/>
      <sheetName val="MANUFACTURE"/>
      <sheetName val="DPL"/>
      <sheetName val="N1-111"/>
      <sheetName val="N-IV"/>
      <sheetName val="NV-VII"/>
      <sheetName val="Tax Page"/>
      <sheetName val="Tax Note"/>
      <sheetName val="Tax Note (2)"/>
      <sheetName val="Deemed divide"/>
      <sheetName val="JE April"/>
      <sheetName val="SCE"/>
      <sheetName val="N 3 -7"/>
      <sheetName val="PPE 8"/>
      <sheetName val="N 9 - 12"/>
      <sheetName val="N13-16"/>
      <sheetName val="N17-18"/>
      <sheetName val="N-19-21"/>
      <sheetName val="22-26"/>
      <sheetName val="N1-11"/>
      <sheetName val="N III-IV"/>
      <sheetName val="NIV-V"/>
      <sheetName val="N VI-VII"/>
      <sheetName val="Tax Note I"/>
      <sheetName val="Tax Note II"/>
      <sheetName val="Tax Credit IV-V"/>
      <sheetName val="Deemed dividend"/>
      <sheetName val="New TB 2009"/>
      <sheetName val="TB 2008"/>
      <sheetName val="Register"/>
      <sheetName val="PPE 11"/>
      <sheetName val="Machinary &amp;Equipments"/>
      <sheetName val="Electrical Equipments"/>
      <sheetName val="Furniture &amp; Fittings"/>
      <sheetName val="Motor Vehicles"/>
      <sheetName val="Plant &amp; Machinary"/>
      <sheetName val="Office Equipments"/>
      <sheetName val="Computers"/>
      <sheetName val="Dep. summ"/>
      <sheetName val="Additions-11"/>
      <sheetName val="Disposal-11"/>
      <sheetName val="Diff tax"/>
      <sheetName val="PPE JE 2011"/>
      <sheetName val="Electricity"/>
      <sheetName val="elec client"/>
      <sheetName val="Electricity (2)"/>
      <sheetName val="Diff tax 2011"/>
      <sheetName val="LE DR"/>
      <sheetName val="DIRECT L"/>
      <sheetName val="LE INDR"/>
      <sheetName val="INDIRECT L"/>
      <sheetName val="LE prod"/>
      <sheetName val="LE prod 2"/>
      <sheetName val="LE AD"/>
      <sheetName val="LE AD 2"/>
      <sheetName val="LE SD"/>
      <sheetName val="LE SD 2"/>
      <sheetName val="S &amp; D"/>
      <sheetName val="TEMP"/>
      <sheetName val="salary pay"/>
      <sheetName val="DIR SAL"/>
      <sheetName val="BR.SUM-NEW"/>
      <sheetName val="EPF &amp; ETF"/>
      <sheetName val="ml"/>
      <sheetName val="Ap4"/>
      <sheetName val="Ap5"/>
      <sheetName val="N1-4"/>
      <sheetName val="N5-9"/>
      <sheetName val="N5-9 (2)"/>
      <sheetName val="N10-12"/>
      <sheetName val="N13-17"/>
      <sheetName val="N18-21"/>
      <sheetName val="TB 2008 "/>
      <sheetName val="JE 2008"/>
      <sheetName val="PP&amp;L"/>
      <sheetName val="N1-7"/>
      <sheetName val="N9-13"/>
      <sheetName val="N12,13,14"/>
      <sheetName val="N15-18"/>
      <sheetName val="N18-19"/>
      <sheetName val="N19"/>
      <sheetName val="DP&amp;L"/>
      <sheetName val="NI-IV"/>
      <sheetName val="NV&amp;VI"/>
      <sheetName val="NVI-VIII"/>
      <sheetName val="jes"/>
      <sheetName val="NA"/>
      <sheetName val="DEP-07"/>
      <sheetName val="Tax .1"/>
      <sheetName val="Tax .2"/>
      <sheetName val="TAX .3"/>
      <sheetName val="D.tax.1 "/>
      <sheetName val="D. tax.2"/>
      <sheetName val="N2-6"/>
      <sheetName val="7 PPE"/>
      <sheetName val="N 8-11.2"/>
      <sheetName val="N 11.3-15"/>
      <sheetName val="N16"/>
      <sheetName val="N 17-20"/>
      <sheetName val="N 19-21"/>
      <sheetName val="N 23"/>
      <sheetName val="N 23 "/>
      <sheetName val="N 023"/>
      <sheetName val="DPL N1-3"/>
      <sheetName val="DPL N4"/>
      <sheetName val="DPL N4 -5"/>
      <sheetName val="DT 07-restated"/>
      <sheetName val="DT06"/>
      <sheetName val="Related par"/>
      <sheetName val="CF_Dir"/>
      <sheetName val="2- 3"/>
      <sheetName val="N5-8"/>
      <sheetName val="N10  14"/>
      <sheetName val="N10_14"/>
      <sheetName val="DDT"/>
      <sheetName val="dpl _2_"/>
      <sheetName val="09"/>
      <sheetName val="pulviser"/>
      <sheetName val="Electrical Equip"/>
      <sheetName val="Office equip"/>
      <sheetName val="palnt Machi"/>
      <sheetName val="furniture"/>
      <sheetName val="FA "/>
      <sheetName val="DEF-TAX"/>
      <sheetName val="DEPBRA"/>
      <sheetName val="ASSETREG"/>
      <sheetName val="ASSETREG (2)"/>
      <sheetName val="22-23"/>
      <sheetName val="Addi &amp; dep"/>
      <sheetName val="BRADEP"/>
      <sheetName val="ECO;DEP"/>
      <sheetName val="MA"/>
      <sheetName val="MA (2)"/>
      <sheetName val="Mat Gap 31-12-09  FRT"/>
      <sheetName val="th"/>
      <sheetName val="M Level"/>
      <sheetName val="Bal"/>
      <sheetName val="C-flw"/>
      <sheetName val="C-flw (2)"/>
      <sheetName val="encsh flo"/>
      <sheetName val="Equity (2)"/>
      <sheetName val="5-8"/>
      <sheetName val="9-14"/>
      <sheetName val="15-18"/>
      <sheetName val="18.1"/>
      <sheetName val="19-"/>
      <sheetName val="20-21"/>
      <sheetName val="26-31"/>
      <sheetName val="31-34"/>
      <sheetName val="35-36"/>
      <sheetName val="37-39"/>
      <sheetName val="40-43"/>
      <sheetName val="seg 31.12.2009"/>
      <sheetName val="D.P&amp;L"/>
      <sheetName val="N1,11"/>
      <sheetName val="N111,1V"/>
      <sheetName val="tax 31.12.2009"/>
      <sheetName val="tax-Wajira"/>
      <sheetName val="Dif tax 31.12.2009"/>
      <sheetName val="Dif tax 30.06 2009"/>
      <sheetName val="TB 2009"/>
      <sheetName val="Dif tax 2008"/>
      <sheetName val="Dif tax 2007"/>
      <sheetName val="VAT,FIN 31.12.2009"/>
      <sheetName val="vat-fs"/>
      <sheetName val="ratio "/>
      <sheetName val="ex"/>
      <sheetName val="tax 2007"/>
      <sheetName val="tax 2008"/>
      <sheetName val="1-3"/>
      <sheetName val="4-8"/>
      <sheetName val="11-12"/>
      <sheetName val="26-29"/>
      <sheetName val="20-25"/>
      <sheetName val="30-32"/>
      <sheetName val="33-34"/>
      <sheetName val="33.2.2-36"/>
      <sheetName val="seg"/>
      <sheetName val="Dif tax2009"/>
      <sheetName val="VAT,FIN"/>
      <sheetName val="DISPOSED ITEMS"/>
      <sheetName val="Asset Wise-Cost"/>
      <sheetName val="PPE note"/>
      <sheetName val="cost summery"/>
      <sheetName val="Addi 04-06"/>
      <sheetName val="Addi 07-09"/>
      <sheetName val="Addi 10-12"/>
      <sheetName val="Disposal "/>
      <sheetName val="Acc dep"/>
      <sheetName val="RULE 1"/>
      <sheetName val="Sheet25"/>
      <sheetName val="RULE 2"/>
      <sheetName val="ratio  "/>
      <sheetName val="Bal (2)"/>
      <sheetName val="17.1"/>
      <sheetName val="19-20"/>
      <sheetName val="20-22"/>
      <sheetName val="23-24"/>
      <sheetName val="25-29"/>
      <sheetName val="30-33"/>
      <sheetName val="34-35"/>
      <sheetName val="36-38"/>
      <sheetName val="39-42"/>
      <sheetName val="segi  31.03.2010 "/>
      <sheetName val="tax-year end (2)"/>
      <sheetName val="Dif tax2010."/>
      <sheetName val="Asset (2)"/>
      <sheetName val="tax-year end"/>
      <sheetName val="DIFFERED TAX 09'10"/>
      <sheetName val="In statem"/>
      <sheetName val="2-4"/>
      <sheetName val="5-7"/>
      <sheetName val="PPEE"/>
      <sheetName val="9-14.1"/>
      <sheetName val="15-15.4"/>
      <sheetName val="15.5-15.9"/>
      <sheetName val="16-19.2"/>
      <sheetName val="20.1-20.5"/>
      <sheetName val="20.6-24"/>
      <sheetName val="TB 2007"/>
      <sheetName val="TB2006"/>
      <sheetName val="Loan Rep Sch - 06"/>
      <sheetName val="Loan Rep Sch - 05"/>
      <sheetName val="Finance Lease"/>
      <sheetName val="SUB LEA"/>
      <sheetName val="SBI 11"/>
      <sheetName val="EXIM BANK"/>
      <sheetName val="Payable"/>
      <sheetName val="LoanD"/>
      <sheetName val="Receivables"/>
      <sheetName val="Related"/>
      <sheetName val="Loans"/>
      <sheetName val="bad debt provision"/>
      <sheetName val="OVERDRAFT INT"/>
      <sheetName val="(16) 6-8"/>
      <sheetName val="(17) 9-10"/>
      <sheetName val="(19) 12-15"/>
      <sheetName val="(20) 16-21"/>
      <sheetName val="(21) 22-26"/>
      <sheetName val="(22) 26"/>
      <sheetName val="(23) 27-29"/>
      <sheetName val="PL SCH 11"/>
      <sheetName val="TB11"/>
      <sheetName val="22.5-22.6"/>
      <sheetName val="23-26"/>
      <sheetName val="SYS TB"/>
      <sheetName val="Receivales"/>
      <sheetName val="Directors"/>
      <sheetName val="Equty"/>
      <sheetName val="Payables"/>
      <sheetName val="Outlet_Inventoyr_Sep'12"/>
      <sheetName val="Main Bar"/>
      <sheetName val="Cigar_E-Polo"/>
      <sheetName val="Outlet_Inventory_Oct'12 "/>
      <sheetName val="Outlet_Inventory_Nov'12"/>
      <sheetName val="FD transfer to Dec'12"/>
      <sheetName val="Outlet_Inventoyr_Oct'12"/>
      <sheetName val="BV transfer to Nov"/>
      <sheetName val="Giftshop to BBR"/>
      <sheetName val="Cigar10"/>
      <sheetName val="Outlet_Inventory_Jan'13"/>
      <sheetName val="RE Minibar"/>
      <sheetName val="049"/>
      <sheetName val="052"/>
      <sheetName val="053"/>
      <sheetName val="054"/>
      <sheetName val="055"/>
      <sheetName val="056"/>
      <sheetName val="058"/>
      <sheetName val="Account"/>
      <sheetName val="Business Unit"/>
      <sheetName val="024"/>
      <sheetName val="028"/>
      <sheetName val="JE-Spa"/>
      <sheetName val="Spa"/>
      <sheetName val="Outlet_Inventory_Mar'13"/>
      <sheetName val="E Bar"/>
      <sheetName val="Food Transfer"/>
      <sheetName val="BV Transfer"/>
      <sheetName val="MS_BS"/>
      <sheetName val="Outlet_Inventory_Apr'13"/>
      <sheetName val="Outlet_Inventory_Feb'13"/>
      <sheetName val="AutoFormat"/>
      <sheetName val="Scrapbook"/>
      <sheetName val="myFormat"/>
      <sheetName val="LsAgXLB"/>
      <sheetName val="056_Item Description"/>
      <sheetName val="Outlet_Inventory_Jun'13"/>
      <sheetName val="054_Item Description"/>
      <sheetName val="054_Item Cost"/>
      <sheetName val="Outlet_Inventory_Oct'13"/>
      <sheetName val="Wine Marriott"/>
      <sheetName val="Outlet_Inventory_Dec'13"/>
      <sheetName val="APK12"/>
      <sheetName val="APK Books12"/>
      <sheetName val="APK Boots12"/>
      <sheetName val="CV.INTI12"/>
      <sheetName val="Outlet Inventory_Feb'14"/>
      <sheetName val="088FDS"/>
      <sheetName val="088BEV"/>
      <sheetName val="088GEN"/>
      <sheetName val="Out let"/>
      <sheetName val="1-28"/>
      <sheetName val="1-30"/>
      <sheetName val="1-31"/>
      <sheetName val="Post_Ent"/>
      <sheetName val="Post_OC"/>
      <sheetName val="MTD_1-28 Feb"/>
      <sheetName val="JE Ent For VAT"/>
      <sheetName val="Department-ENT"/>
      <sheetName val="Department-OC"/>
      <sheetName val="Name list"/>
      <sheetName val="Outlet Inventory_Mar'14"/>
      <sheetName val="079FDS"/>
      <sheetName val="079BEV"/>
      <sheetName val="079GEN"/>
      <sheetName val="Mar'14"/>
      <sheetName val="Gift shop_Mar"/>
      <sheetName val="Kitchen Room"/>
      <sheetName val="Bakery room Mar"/>
      <sheetName val="Item spicy spoon"/>
      <sheetName val="Inventory transfer from Budarik"/>
      <sheetName val="Professional"/>
      <sheetName val="Operation"/>
      <sheetName val="Wine Breeze"/>
      <sheetName val="Wine Layan"/>
      <sheetName val="Bar-Sala Layan"/>
      <sheetName val="Bar-Breeze"/>
      <sheetName val="IVD"/>
      <sheetName val="Minibar_Mar"/>
      <sheetName val="Cigar"/>
      <sheetName val="ALL IN ONE"/>
      <sheetName val="ALL IN ONE (2)"/>
      <sheetName val="SAMPLE"/>
      <sheetName val="Outlet_Inventory_Mar'14"/>
      <sheetName val="054SPA"/>
      <sheetName val="Brochure Spicy Spoons"/>
      <sheetName val="Orcle Retail"/>
      <sheetName val="BaanThalia"/>
      <sheetName val="SalaSiam"/>
      <sheetName val="WINCE CELLAR"/>
      <sheetName val="Outlet Inventory_Apr'14"/>
      <sheetName val="Apr'14"/>
      <sheetName val="Gift shop_Apr"/>
      <sheetName val="Accr."/>
      <sheetName val="Wine F&amp;B"/>
      <sheetName val="Bar F&amp;B "/>
      <sheetName val="Minibar_Apr"/>
      <sheetName val="Outlet_Inventory_Aug'13"/>
      <sheetName val="Outlet_Inventory_May'14"/>
      <sheetName val="F&amp;B Credit"/>
      <sheetName val="F_Basket Jan 14"/>
      <sheetName val="Key In_TF Club Lounge"/>
      <sheetName val="Key In_BK Transfer(Cake)"/>
      <sheetName val="Welcome .Drink"/>
      <sheetName val="FD transfer to Room&amp;Sale"/>
      <sheetName val="Welcome Drink"/>
      <sheetName val="Outlet_Inventory_Apr'14"/>
      <sheetName val="Baan Thalia"/>
      <sheetName val="Invoices"/>
      <sheetName val="Elemis Professional"/>
      <sheetName val="Detail for CN"/>
      <sheetName val="Elemis Professional_Revised May"/>
      <sheetName val="Elemis Products May"/>
      <sheetName val="JE 20"/>
      <sheetName val="Doc1"/>
      <sheetName val="Doc2"/>
      <sheetName val="Doc3"/>
      <sheetName val="Outlet Inventory_Jul'14"/>
      <sheetName val="Wine Dee Plee"/>
      <sheetName val="Dee Plee"/>
      <sheetName val="Breeze"/>
      <sheetName val="Sala"/>
      <sheetName val="Minibar_Jun"/>
      <sheetName val="Juice"/>
      <sheetName val="Cigar_Jul"/>
      <sheetName val="Spicy spoon"/>
      <sheetName val="HK_Tea"/>
      <sheetName val="Wine Spoil"/>
      <sheetName val="Gift shop_Jul'14"/>
      <sheetName val="Operation cost of sales"/>
      <sheetName val="Bundarika Inventory"/>
      <sheetName val="FD to Bar"/>
      <sheetName val="TV"/>
      <sheetName val="Brio"/>
      <sheetName val="TR"/>
      <sheetName val="BR"/>
      <sheetName val="Ov"/>
      <sheetName val="MS_FTB"/>
      <sheetName val="Recipe Spicy Mixnut"/>
      <sheetName val="Minibar May09"/>
      <sheetName val="049SPA"/>
      <sheetName val="AYS Inventory"/>
      <sheetName val="Beverage Transfer"/>
      <sheetName val="Outlet_Inventory_Jul'14"/>
      <sheetName val="Spa Transfer"/>
      <sheetName val="Outlet_Inventory_Aug'14"/>
      <sheetName val="Outlet Inventory_Aug'14"/>
      <sheetName val="Gift shop_2014"/>
      <sheetName val="Sala Bar"/>
      <sheetName val="Bar Dee Plee"/>
      <sheetName val="Bar Breeze"/>
      <sheetName val="Cigar_Aug"/>
      <sheetName val="Outlet_Inventory_Sep'14"/>
      <sheetName val="Minibar "/>
      <sheetName val="By OU"/>
      <sheetName val="Villa Inv"/>
      <sheetName val="Over&amp;Shot"/>
      <sheetName val="F_Basket"/>
      <sheetName val="Sum Comp"/>
      <sheetName val="Key In_KT Transfer TO Comp."/>
      <sheetName val="Key In_BK Transfer(Cake)_Au"/>
      <sheetName val="EO"/>
      <sheetName val="Aug'14"/>
      <sheetName val="Outlet_Inventory_Oct'14"/>
      <sheetName val="WIN CELLAR"/>
      <sheetName val="Outlet Inventory_Oct'14"/>
      <sheetName val="Sala Layan Wine"/>
      <sheetName val="Sala Layan Bar"/>
      <sheetName val="Dee Plee Wine"/>
      <sheetName val="Dee Plee Bar"/>
      <sheetName val="Breeze Bar"/>
      <sheetName val="Outlet_Inventory_Dec'14"/>
      <sheetName val="Beverage Transfer2"/>
      <sheetName val="Outlet_Inventory_Nov'14"/>
      <sheetName val="058SPA"/>
      <sheetName val="CV.INTI14"/>
      <sheetName val="APK14"/>
      <sheetName val="APKBook14"/>
      <sheetName val="APK Boot14"/>
      <sheetName val="BV Outlet-Nov-14"/>
      <sheetName val="MINIBAR_Nov-14"/>
      <sheetName val="Cigarets-Nov-14"/>
      <sheetName val="Outlet_Inventory_ Jan'15"/>
      <sheetName val="Outlet_Inventory_Feb'15"/>
      <sheetName val="Banquet"/>
      <sheetName val="Outlet_Inventory_Mar'15"/>
      <sheetName val="052SPA"/>
      <sheetName val="FD Transfer to Apr"/>
      <sheetName val="Banquets"/>
      <sheetName val="Benihana"/>
      <sheetName val="Experience"/>
      <sheetName val="Longtail"/>
      <sheetName val="Manorha1"/>
      <sheetName val="M Dream"/>
      <sheetName val="M Moon"/>
      <sheetName val="M Song"/>
      <sheetName val="M Star"/>
      <sheetName val="Numero Uno"/>
      <sheetName val="Riverside"/>
      <sheetName val="Room Service"/>
      <sheetName val="Trader Vic"/>
      <sheetName val="054_BV transfer to Mar"/>
      <sheetName val="Stock on hand Spa"/>
      <sheetName val="Outlet_Inventory_May'15"/>
      <sheetName val="Outlet_Inventory_Apr'15"/>
      <sheetName val="Inventory "/>
      <sheetName val="Complimentary&amp;Amenities"/>
      <sheetName val="Outlet Inventory_Feb'15"/>
      <sheetName val="Outlet Inventory_Mar'15"/>
      <sheetName val="Outlet Inventory_Apr'15"/>
      <sheetName val="079_F&amp;B Chart "/>
      <sheetName val="JE &amp; Allocation cost (FD)"/>
      <sheetName val="JE &amp; Allocation cost (BV)"/>
      <sheetName val="Raw data Credit FD cost"/>
      <sheetName val="Raw data Credit BV cost "/>
      <sheetName val="Minibar refuse"/>
      <sheetName val="OC&amp;ENT"/>
      <sheetName val="MTD_1-31 May"/>
      <sheetName val="Update OC&amp;ENT Department"/>
      <sheetName val="OPE"/>
      <sheetName val="Apr'15"/>
      <sheetName val="Spice Spoon"/>
      <sheetName val="Spa_Retail"/>
      <sheetName val="Spa_Professional"/>
      <sheetName val="Spa_Operation cost of sales"/>
      <sheetName val="Inventoty_Giftshop"/>
      <sheetName val="Minibar_Apr'15"/>
      <sheetName val="Apr.2015"/>
      <sheetName val="Summary comparison"/>
      <sheetName val="Reconciation"/>
      <sheetName val="Beveraeg Adjustment_May"/>
      <sheetName val="Wine Return"/>
      <sheetName val="Outlet_Inventory_Jun'15"/>
      <sheetName val="058_F&amp;B Chart "/>
      <sheetName val="F&amp;B cost"/>
      <sheetName val="La Sa La Kitchen"/>
      <sheetName val="Happy Hour"/>
      <sheetName val="58.70279.5010201"/>
      <sheetName val="70459"/>
      <sheetName val="OC&amp;ENT(New)"/>
      <sheetName val="70279"/>
      <sheetName val="70279 (2)"/>
      <sheetName val="Fruit Basket"/>
      <sheetName val="Fruit Record"/>
      <sheetName val="GL_Direct Purchase&amp;Store Issue"/>
      <sheetName val="BV analyst"/>
      <sheetName val="JE and allocation cost  (BV)"/>
      <sheetName val="BV Outlet-Feb-15"/>
      <sheetName val="BV Outlet-March-15"/>
      <sheetName val="BV Outlet -April-15"/>
      <sheetName val="APK Book"/>
      <sheetName val="ElephantParad (HPD)"/>
      <sheetName val="Bv Outlet-May-15"/>
      <sheetName val="Bv Outlet-June-15"/>
      <sheetName val="BV Outlet-Jan-15"/>
      <sheetName val="APK15"/>
      <sheetName val="APK Book15"/>
      <sheetName val="APK Boot15"/>
      <sheetName val="CV.INTI15"/>
      <sheetName val="Elephant Parad15"/>
      <sheetName val="Salt Oversea"/>
      <sheetName val="Cigar_April'15"/>
      <sheetName val="Beveragr Transfer"/>
      <sheetName val="Adjust Stock Elephant Parade"/>
      <sheetName val="Summary Compare"/>
      <sheetName val="Store Issue"/>
      <sheetName val="Riverside "/>
      <sheetName val="Master2"/>
      <sheetName val="Outlet Inventory_Dec'14"/>
      <sheetName val="Bar"/>
      <sheetName val="In Villa (at Resident)"/>
      <sheetName val="FD"/>
      <sheetName val="BV"/>
      <sheetName val="Outlet_Inventory_Aug'15"/>
      <sheetName val="Move Order"/>
      <sheetName val="Transfer Template"/>
      <sheetName val="Item master "/>
      <sheetName val="Outlet Inventory_May'15"/>
      <sheetName val="FD transfer "/>
      <sheetName val="May'15"/>
      <sheetName val="June'15"/>
      <sheetName val="Front Office "/>
      <sheetName val="Sales &amp; Marketing"/>
      <sheetName val="Standard Tour"/>
      <sheetName val="June2015"/>
      <sheetName val="Outlet_Inventory_Jul'15"/>
      <sheetName val="Outlet_Inventory_Sep'15"/>
      <sheetName val="Outlet_Inventory_Dec'15"/>
      <sheetName val="Gift Shop_Uno"/>
      <sheetName val="Move Order30th"/>
      <sheetName val="024_Unit Cost"/>
      <sheetName val="Outlet_Inventory_ Mar'16"/>
      <sheetName val="Outlet Inventory_Jun'14"/>
      <sheetName val="Bar-Dee Plee"/>
      <sheetName val="Cigar_Jun"/>
      <sheetName val="Check by Outlet "/>
      <sheetName val="Unit"/>
      <sheetName val="Total 1"/>
      <sheetName val="Total OF Minor"/>
      <sheetName val="New Item"/>
      <sheetName val="อดิศักดิ์"/>
      <sheetName val="เกรียง"/>
      <sheetName val="S&amp;B"/>
      <sheetName val="ประสิทธ์"/>
      <sheetName val="สุนทรีย์"/>
      <sheetName val="++++"/>
      <sheetName val="Food Village"/>
      <sheetName val="พนิดา"/>
      <sheetName val="ชัยฟาร์ม49"/>
      <sheetName val="Food Project"/>
      <sheetName val="Ekthai (No VAT)"/>
      <sheetName val="พัชรี"/>
      <sheetName val="สมคิด"/>
      <sheetName val="เจ.เอส.ชี"/>
      <sheetName val="พรทิพย์"/>
      <sheetName val="พันทอง"/>
      <sheetName val="เปี่ยมสิน"/>
      <sheetName val="Shrimp Exp."/>
      <sheetName val="Shrimp Exp. (VAT)"/>
      <sheetName val="New Form"/>
      <sheetName val="Pan Food"/>
      <sheetName val="Kingfisher"/>
      <sheetName val="Food  Project"/>
      <sheetName val="Ekthai"/>
      <sheetName val="Meat,Beef&amp;Poultry"/>
      <sheetName val="Vegetable"/>
      <sheetName val="Fruit"/>
      <sheetName val="Check"/>
      <sheetName val="Fruit and Vegetable"/>
      <sheetName val="Beef, Pork, Poultry"/>
      <sheetName val="Desert"/>
      <sheetName val="Grocery"/>
      <sheetName val="SCE(2)"/>
      <sheetName val="AP(1)"/>
      <sheetName val="AP (2)"/>
      <sheetName val="AP (3)"/>
      <sheetName val="AP (4)"/>
      <sheetName val="AP (5)"/>
      <sheetName val="AP (6)"/>
      <sheetName val="AP (7)"/>
      <sheetName val="N1-5"/>
      <sheetName val="7-8"/>
      <sheetName val="N9(2)"/>
      <sheetName val="N10-14"/>
      <sheetName val="N10-14 (2)"/>
      <sheetName val="N15-17"/>
      <sheetName val="N23"/>
      <sheetName val="N23 (2)"/>
      <sheetName val="N24-25"/>
      <sheetName val="Cap All"/>
      <sheetName val="gh-SCH"/>
      <sheetName val="gh-SCH2"/>
      <sheetName val="consol adj"/>
      <sheetName val="gh-TB"/>
      <sheetName val="gh-JE"/>
      <sheetName val="N,2"/>
      <sheetName val="N,3,4"/>
      <sheetName val="N,5,6,7"/>
      <sheetName val="N,8"/>
      <sheetName val="Reconcilation"/>
      <sheetName val="Notes 1 , 2"/>
      <sheetName val="N,7.1"/>
      <sheetName val="N,7.2,7.3"/>
      <sheetName val="N,9.1"/>
      <sheetName val="N,9.2"/>
      <sheetName val="SH"/>
      <sheetName val="N,10"/>
      <sheetName val="N,10.2"/>
      <sheetName val="WKN"/>
      <sheetName val="TB Trust"/>
      <sheetName val="TB 0110"/>
      <sheetName val="TB 111"/>
      <sheetName val="TB 112"/>
      <sheetName val="gh-IS"/>
      <sheetName val="gh-BS"/>
      <sheetName val="gh-SCE"/>
      <sheetName val="gh-CF"/>
      <sheetName val="gh-AP"/>
      <sheetName val="gh-N1-5"/>
      <sheetName val="gh-N6-7"/>
      <sheetName val="gh-N8"/>
      <sheetName val="gh-N9-13"/>
      <sheetName val="gh-N14-17"/>
      <sheetName val="gh-N18"/>
      <sheetName val="gh-N18(2)"/>
      <sheetName val="gh-Ratio"/>
      <sheetName val="AP(2)"/>
      <sheetName val="AP (8)"/>
      <sheetName val="AP (9)"/>
      <sheetName val="AP (10)"/>
      <sheetName val="AP (11)"/>
      <sheetName val="AP (12)"/>
      <sheetName val="AP (13)"/>
      <sheetName val=" PL"/>
      <sheetName val="1-5"/>
      <sheetName val="FA (2)"/>
      <sheetName val="7-10"/>
      <sheetName val="18,19"/>
      <sheetName val="20,21"/>
      <sheetName val="Trading Ac."/>
      <sheetName val="22,23"/>
      <sheetName val="Manu.Ac."/>
      <sheetName val="III,IV"/>
      <sheetName val="Tax-cmp"/>
      <sheetName val="Tax N 1,2 &amp;3"/>
      <sheetName val="Tax N4"/>
      <sheetName val="Dep.2007"/>
      <sheetName val="TB2008"/>
      <sheetName val="Dep.Addtn2007"/>
      <sheetName val="loan2007"/>
      <sheetName val="PPEadd-2008"/>
      <sheetName val="Accrued2007"/>
      <sheetName val="Varience analy"/>
      <sheetName val="INCOME-ACC"/>
      <sheetName val="DPL N 1&amp;2"/>
      <sheetName val="VAT HO"/>
      <sheetName val="TBILLS"/>
      <sheetName val="REPO"/>
      <sheetName val="DIFF SCH"/>
      <sheetName val="INT LEAD"/>
      <sheetName val="Not.Tax"/>
      <sheetName val="WHT Lead"/>
      <sheetName val="INT LEAD 2"/>
      <sheetName val="Int Rec. TB n Repos"/>
      <sheetName val="Int rec FD"/>
      <sheetName val="05-06"/>
      <sheetName val="H.N.B Sec"/>
      <sheetName val="T&amp;Repo"/>
      <sheetName val="T-Bond"/>
      <sheetName val="SAVING"/>
      <sheetName val="Q-pay"/>
      <sheetName val="09-10-2"/>
      <sheetName val="09-10"/>
      <sheetName val="H.N.B Sec (2)"/>
      <sheetName val="T&amp;Repo (2)"/>
      <sheetName val="T-Bond (2)"/>
      <sheetName val="FD (2)"/>
      <sheetName val="SAVING (2)"/>
      <sheetName val="Q-pay (2)"/>
      <sheetName val="JE 2009"/>
      <sheetName val="F.Ds"/>
      <sheetName val="T.B.s"/>
      <sheetName val="Brake up"/>
      <sheetName val="F.D.H.N.B "/>
      <sheetName val="Notional tax"/>
      <sheetName val="WHT"/>
      <sheetName val="CF 2"/>
      <sheetName val="AP 1"/>
      <sheetName val="N3-6.1"/>
      <sheetName val="N6.2-6.10"/>
      <sheetName val="N6.10.1-7"/>
      <sheetName val="PPE-8"/>
      <sheetName val="N9-9.1"/>
      <sheetName val="Other Eqp"/>
      <sheetName val="Gene_Computer"/>
      <sheetName val="N9.2-9.4"/>
      <sheetName val="N 10-12"/>
      <sheetName val="N 13-14.1"/>
      <sheetName val="N 14.2-16"/>
      <sheetName val="N16.1-17"/>
      <sheetName val="N 18-21.1"/>
      <sheetName val="N22-23"/>
      <sheetName val="DPL  I-I.I"/>
      <sheetName val="I.I"/>
      <sheetName val="I.II-II"/>
      <sheetName val="II.I"/>
      <sheetName val="DPL III-V"/>
      <sheetName val="DPL VI-XII"/>
      <sheetName val="XIII-XIV"/>
      <sheetName val="TAX 09-10"/>
      <sheetName val="ESC Cal"/>
      <sheetName val="J-E"/>
      <sheetName val="JE-2008"/>
      <sheetName val="return"/>
      <sheetName val="VA-1"/>
      <sheetName val="VA-2"/>
      <sheetName val="VA-3"/>
      <sheetName val="VA-4"/>
      <sheetName val="VA-5"/>
      <sheetName val="VA-6"/>
      <sheetName val="JE-2007"/>
      <sheetName val="FSSunGroup"/>
      <sheetName val="TBSunGroup"/>
      <sheetName val="Summary JE Consolidation"/>
      <sheetName val="Changes in Equity - group"/>
      <sheetName val="Changes in Equity - Holding"/>
      <sheetName val="Retained Earnings &amp; Investments"/>
      <sheetName val="Net Assets-Subsidiaries"/>
      <sheetName val="Cost of Control &amp; MI -MRS SUBS"/>
      <sheetName val="Minority Interest (2)"/>
      <sheetName val="Minority Interest (3)"/>
      <sheetName val="Minority Interest (4)"/>
      <sheetName val="FSSunCo"/>
      <sheetName val="FSSunCo(PerHotel)"/>
      <sheetName val="FSSunCo(TAX)"/>
      <sheetName val="FSSG"/>
      <sheetName val="FSTK"/>
      <sheetName val="FSLP"/>
      <sheetName val="FSCCB"/>
      <sheetName val="FSWS"/>
      <sheetName val="FSSLHL"/>
      <sheetName val="FSSCLG"/>
      <sheetName val="PLSG(Detailed)"/>
      <sheetName val="PLTK(Detailed)"/>
      <sheetName val="PLLP(Detailed)"/>
      <sheetName val="PLCCB(Detailed)"/>
      <sheetName val="( PRB )"/>
      <sheetName val="TBSG"/>
      <sheetName val="TBSG-LY"/>
      <sheetName val="TBTK"/>
      <sheetName val="TBTK-LY"/>
      <sheetName val="TBLP"/>
      <sheetName val="TBLP-LY"/>
      <sheetName val="TBCCB"/>
      <sheetName val="TBCCB-LY"/>
      <sheetName val="TBSG-FORMAT"/>
      <sheetName val="TBIACGOLF"/>
      <sheetName val="TBIACGOLF (format)"/>
      <sheetName val="TBREG"/>
      <sheetName val="TBREG-FORMAT"/>
      <sheetName val="TBSCLG"/>
      <sheetName val="TBPROJECTS"/>
      <sheetName val="SRIL"/>
      <sheetName val="Profit Reconciliation to B-Sch"/>
      <sheetName val="Workings - Goodwill Comores"/>
      <sheetName val="Profit Reconcil Foreign Subs"/>
      <sheetName val="Opening PL"/>
      <sheetName val="Reval (2006)"/>
      <sheetName val="Dep IAS ADJ (3)"/>
      <sheetName val="RENTAL INCOME"/>
      <sheetName val="Def TAX-COMP"/>
      <sheetName val="Def TAX-COMP (2)"/>
      <sheetName val="Current AC"/>
      <sheetName val="Revaluation"/>
      <sheetName val="02 Revln  (REV) (final) (free)"/>
      <sheetName val="TSK SCRAP (final)"/>
      <sheetName val="Opening retained Earnings recon"/>
      <sheetName val="Cash flow statement"/>
      <sheetName val="Appendix"/>
      <sheetName val="Notes to the accounts"/>
      <sheetName val="SRL DETAILED"/>
      <sheetName val="Goodwill Calculation"/>
      <sheetName val="Consideration"/>
      <sheetName val="TBCBLY"/>
      <sheetName val="TBCCB98"/>
      <sheetName val="Hoolooman SRL Budget"/>
      <sheetName val="INTERESTS CALC  (hoolooman)"/>
      <sheetName val="INTERESTS CALC "/>
      <sheetName val="INTERESTS CALC  (fcast)"/>
      <sheetName val="INTERESTS CALC  (plan)"/>
      <sheetName val="INTERESTS CALC  (plan) (2010)"/>
      <sheetName val="GLBalance"/>
      <sheetName val="FA Analysis"/>
      <sheetName val="FA Analysis 2"/>
      <sheetName val="Page 1"/>
      <sheetName val="Due"/>
      <sheetName val="FS 12"/>
      <sheetName val="Cashflow summary (FS12)"/>
      <sheetName val="Cashflow summary (FS9)"/>
      <sheetName val="FS9 (reclass) (09)"/>
      <sheetName val="ELECTRONIC"/>
      <sheetName val="FS 15RECLASS SUMMARY (AN)"/>
      <sheetName val="CAPITAL CR"/>
      <sheetName val="QS"/>
      <sheetName val="QS (3)"/>
      <sheetName val="MAY RS "/>
      <sheetName val="TT MAY"/>
      <sheetName val="FEES"/>
      <sheetName val="Details (June 09)"/>
      <sheetName val="IHS"/>
      <sheetName val="QS (2)"/>
      <sheetName val="WIP DEC10"/>
      <sheetName val="DETAILS BY REF"/>
      <sheetName val="Leased Items"/>
      <sheetName val="Proced"/>
      <sheetName val="Codes"/>
      <sheetName val="Directory"/>
      <sheetName val="pmt (2)"/>
      <sheetName val="PRE OTH - MISC PREPAYMENTS"/>
      <sheetName val="P&amp;E COST - CCB REDEVELOPMENT"/>
      <sheetName val="P&amp;E COST - CCB REDEVELOPMEN (2)"/>
      <sheetName val="mff ccb"/>
      <sheetName val="MFF RO"/>
      <sheetName val="ccb proj RO"/>
      <sheetName val="scala (ccb)"/>
      <sheetName val="scala2 (ccb)"/>
      <sheetName val=" Kemp CCb"/>
      <sheetName val="Journal list"/>
      <sheetName val="COA-VO"/>
      <sheetName val="DrsCrs"/>
      <sheetName val="electronic services"/>
      <sheetName val="auditors"/>
      <sheetName val="pg 3-4 "/>
      <sheetName val="Pg5"/>
      <sheetName val="pg 6"/>
      <sheetName val="pg 7-8 "/>
      <sheetName val="pg 10-18"/>
      <sheetName val="PG 19"/>
      <sheetName val="dir,cer"/>
      <sheetName val="audrep"/>
      <sheetName val="pg 3-4,7"/>
      <sheetName val="Pg 5 "/>
      <sheetName val="pg Acc"/>
      <sheetName val="pg 14"/>
      <sheetName val="pg 15"/>
      <sheetName val="Pg 16"/>
      <sheetName val="Pg 17"/>
      <sheetName val="Pg 18"/>
      <sheetName val="Pg 20 - 33"/>
      <sheetName val="Pg 21 "/>
      <sheetName val="p34"/>
      <sheetName val="Pg37"/>
      <sheetName val="35,36"/>
      <sheetName val="Personalised (Easern Europe)"/>
      <sheetName val="Personalised (Hungary)"/>
      <sheetName val="Title sheet"/>
      <sheetName val="Contents"/>
      <sheetName val="Personalised"/>
      <sheetName val="S (2)"/>
      <sheetName val="W"/>
      <sheetName val="X"/>
      <sheetName val="Summ"/>
      <sheetName val="Distribution"/>
      <sheetName val="Moody"/>
      <sheetName val="AF"/>
      <sheetName val="S&amp;P"/>
      <sheetName val="Euro"/>
      <sheetName val="EIU"/>
      <sheetName val="Equations"/>
      <sheetName val="Residual"/>
      <sheetName val="US"/>
      <sheetName val="AUS"/>
      <sheetName val="AU"/>
      <sheetName val="BE"/>
      <sheetName val="CH"/>
      <sheetName val="CR"/>
      <sheetName val="DE"/>
      <sheetName val="GR"/>
      <sheetName val="HU"/>
      <sheetName val="IC"/>
      <sheetName val="IR"/>
      <sheetName val="JA"/>
      <sheetName val="LE"/>
      <sheetName val="KA"/>
      <sheetName val="KO"/>
      <sheetName val="LEB"/>
      <sheetName val="LIT"/>
      <sheetName val="MEX"/>
      <sheetName val="NZ"/>
      <sheetName val="PAK"/>
      <sheetName val="PH"/>
      <sheetName val="POR"/>
      <sheetName val="RU"/>
      <sheetName val="SA"/>
      <sheetName val="SLK"/>
      <sheetName val="SLV"/>
      <sheetName val="SW"/>
      <sheetName val="UK"/>
      <sheetName val="VZ"/>
      <sheetName val="ALLRATE"/>
      <sheetName val="Bonds"/>
      <sheetName val="Complete Lookup"/>
      <sheetName val="inflation"/>
      <sheetName val="SmithKline"/>
      <sheetName val="SKB hurdle"/>
      <sheetName val="SB2000"/>
      <sheetName val="SB2000(2)"/>
      <sheetName val="SB2000(3)"/>
      <sheetName val="Country Macros"/>
      <sheetName val="Rating Macros"/>
      <sheetName val="Extra Macros"/>
      <sheetName val="Asset beta (2)"/>
      <sheetName val="Vodafone"/>
      <sheetName val="Asset beta"/>
      <sheetName val="Project IRR - Annual CF"/>
      <sheetName val="Prof Fees"/>
      <sheetName val="Staff Costs"/>
      <sheetName val="Insurance &amp; Repairs"/>
      <sheetName val="Depreciation - Buildings"/>
      <sheetName val="Depreciation - Infrastructure"/>
      <sheetName val="Cap allow"/>
      <sheetName val="Metric  Conversions"/>
      <sheetName val="Sale 16A (2)"/>
      <sheetName val="Sale 16A"/>
      <sheetName val="Building Cost Estimate"/>
      <sheetName val="Project IRR - Semi Annual CF"/>
      <sheetName val="Scenario Summary"/>
      <sheetName val="Schedule No"/>
      <sheetName val="Concept"/>
      <sheetName val="10 Years"/>
      <sheetName val="Investmt"/>
      <sheetName val="Villas-Suites"/>
      <sheetName val="Budgeted Manning"/>
      <sheetName val="PAYROLL 03"/>
      <sheetName val="Sal link to Pay 03"/>
      <sheetName val="Scenario Analysis"/>
      <sheetName val="WACC"/>
      <sheetName val="Valuation Summary"/>
      <sheetName val="DCF - Valuation"/>
      <sheetName val="Earnings Multiple"/>
      <sheetName val="Return on Investment"/>
      <sheetName val="Equity based DCF Valuation new"/>
      <sheetName val="LOAN Original"/>
      <sheetName val="Summary Loan Repayment"/>
      <sheetName val="Equity based DCF old"/>
      <sheetName val="ROOM"/>
      <sheetName val="OTHER DEPTS"/>
      <sheetName val="Capital Allowance"/>
      <sheetName val="LRPSCR"/>
      <sheetName val="Capex2"/>
      <sheetName val="Mkt Ret"/>
      <sheetName val="T-Bills"/>
      <sheetName val="BETA"/>
      <sheetName val="Naiade Beta"/>
      <sheetName val="Loans Reworked"/>
      <sheetName val="Summary - WACC"/>
      <sheetName val="WACC Group (Top-Down)"/>
      <sheetName val="WACC Group (Bottom-up)"/>
      <sheetName val="WACC Sugar International"/>
      <sheetName val="WACC Sugar"/>
      <sheetName val="WACC Starch International "/>
      <sheetName val="WACC Starch"/>
      <sheetName val="WACC Oilseed International"/>
      <sheetName val="WACC Oilseed"/>
      <sheetName val="WACC Olive Oil International"/>
      <sheetName val="WACC Olive Oil"/>
      <sheetName val="WACC Animal Feed International"/>
      <sheetName val="WACC Animal Nutrition"/>
      <sheetName val="WACC Fish Feed"/>
      <sheetName val="WACC Pet Food"/>
      <sheetName val="WACC Animal Feed"/>
      <sheetName val="Summary - Asset Beta"/>
      <sheetName val="General-all"/>
      <sheetName val="General selected"/>
      <sheetName val="Sugar-all"/>
      <sheetName val="Sugar selected"/>
      <sheetName val="Starch-all"/>
      <sheetName val="Starch selected"/>
      <sheetName val="Oil Seeds-all"/>
      <sheetName val="Oilseed selected"/>
      <sheetName val="Olive Oil-all"/>
      <sheetName val="Olive oil selected"/>
      <sheetName val="Animal feed- classified"/>
      <sheetName val="Fish feed - All"/>
      <sheetName val="Fish feed selected"/>
      <sheetName val="Pet food - All"/>
      <sheetName val="Pet food selected"/>
      <sheetName val="Animal Feed - all "/>
      <sheetName val="Animal Feed selected"/>
      <sheetName val="Animal Nutrition - all"/>
      <sheetName val="Animal Nutrition selected"/>
      <sheetName val="FX Rates"/>
      <sheetName val="Debt Margin"/>
      <sheetName val="Revenue Split"/>
      <sheetName val="Revenue Split (2)"/>
      <sheetName val="Country Risk"/>
      <sheetName val="Selected list"/>
      <sheetName val="AVRR Villas &amp; JS"/>
      <sheetName val="Other distributable Exp"/>
      <sheetName val="EXTRA-RN"/>
      <sheetName val="Direct Cost"/>
      <sheetName val="180 junior suites-Staffs 682"/>
      <sheetName val="Variable vs Fixed Staffing"/>
      <sheetName val="Manning 650-rev"/>
      <sheetName val="Invest&amp;DAP"/>
      <sheetName val="LRP-10 Years"/>
      <sheetName val="NTBA"/>
      <sheetName val="TBA"/>
      <sheetName val="Indices"/>
      <sheetName val="Nominal"/>
      <sheetName val="Funding"/>
      <sheetName val="LnSch"/>
      <sheetName val="Financials"/>
      <sheetName val="CDM"/>
      <sheetName val="Template"/>
      <sheetName val="DISCLAIMER"/>
      <sheetName val="Schedules"/>
      <sheetName val="Key Indicators"/>
      <sheetName val="COS - F &amp; B"/>
      <sheetName val="Revenues"/>
      <sheetName val="Joint Fees"/>
      <sheetName val="Pre launch cost"/>
      <sheetName val="Commissions"/>
      <sheetName val="Entertainment"/>
      <sheetName val="R&amp;M"/>
      <sheetName val="Security Costs"/>
      <sheetName val="Utilities"/>
      <sheetName val="Staff Requirements"/>
      <sheetName val="Cap Allowance"/>
      <sheetName val="Working Capital"/>
      <sheetName val="Owner-Cash flow"/>
      <sheetName val="Owner-share of revenue"/>
      <sheetName val="Owner-Rev. share by apart. type"/>
      <sheetName val="Apartment details"/>
      <sheetName val="audrap"/>
      <sheetName val="pg 2-6"/>
      <sheetName val="pg 4-5"/>
      <sheetName val="pg 4-5 (2)"/>
      <sheetName val="Accpol"/>
      <sheetName val="Pg 10-11"/>
      <sheetName val="Pg12-13"/>
      <sheetName val="Notes "/>
      <sheetName val="Pg22"/>
      <sheetName val="pg 2_6"/>
      <sheetName val="Customize Your Loan Manager"/>
      <sheetName val="Loan Data"/>
      <sheetName val="Summary Graph"/>
      <sheetName val="ChgLoan"/>
      <sheetName val="Toc,Sec"/>
      <sheetName val="4,5"/>
      <sheetName val="10-15"/>
      <sheetName val="pg16"/>
      <sheetName val="18,42"/>
      <sheetName val="19-25, 27,28,32-35"/>
      <sheetName val="pg29"/>
      <sheetName val="pg30"/>
      <sheetName val="36-37"/>
      <sheetName val="38-41,42(hide)"/>
      <sheetName val="Pg26 (2)"/>
      <sheetName val="Pg26"/>
      <sheetName val="Fellow subsidiary"/>
      <sheetName val="Common control"/>
      <sheetName val=" Pg 00"/>
      <sheetName val="HIGHLIGHTS"/>
      <sheetName val="FINANCIAL HIGHLIGHTS"/>
      <sheetName val="HIGHLIGHTS (2)"/>
      <sheetName val="FINANCIAL HIGHLIGHTS (2)"/>
      <sheetName val=" Pg 01 (Summary)a"/>
      <sheetName val="FINANCIAL HIGHLIGHTS (3)"/>
      <sheetName val=" Pg 01 (Summary) (2)"/>
      <sheetName val=" Pg 02  ( Rooms) (2)"/>
      <sheetName val=" Pg 01 (Summary)"/>
      <sheetName val=" Pg 02  ( Rooms)"/>
      <sheetName val=" Pg 03  ( F &amp; B )"/>
      <sheetName val=" Pg 03a  ( F &amp; B )(Terrace&amp;398)"/>
      <sheetName val=" Pg 03b ( F &amp; B )(Spoon&amp;Safran)"/>
      <sheetName val=" Pg 03c ( F &amp; B )(P&amp;V&amp;Barlen)"/>
      <sheetName val=" Pg 03d  ( F &amp; B ) (IAM)"/>
      <sheetName val=" Pg 03a ( F &amp; B with IAC)"/>
      <sheetName val=" Pg 04  ( F &amp; B Sales)"/>
      <sheetName val=" Pg 04a  ( F &amp; B Sales)"/>
      <sheetName val=" Pg 04b  ( F &amp; B Average Spend)"/>
      <sheetName val=" Pg 04c  ( F &amp; B Average Spend)"/>
      <sheetName val=" Pg 05 ( F &amp; B Stats)"/>
      <sheetName val=" Pg 05a ( F &amp; B Stats with IAC)"/>
      <sheetName val=" Pg 06 (Telephone |Other Depts)"/>
      <sheetName val=" Pg 06a (Other Dept)"/>
      <sheetName val=" Pg 07 ( A &amp; G | HLP )"/>
      <sheetName val=" Pg 08 (Sundry | Store rents)"/>
      <sheetName val=" Pg 09 ( Marketing )"/>
      <sheetName val=" Pg 10 ( R &amp; M )"/>
      <sheetName val=" Pg 11 ( PRB )"/>
      <sheetName val=" Pg 12 ( Salaries )"/>
      <sheetName val="( SPA)"/>
      <sheetName val=" Pg 13 ( Ile aux Cerfs )"/>
      <sheetName val=" Pg 14 ( Ile aux Cerfs - Sales)"/>
      <sheetName val="In House Laundry-Coco Beach"/>
      <sheetName val="STG-bud03"/>
      <sheetName val="STG-act02"/>
      <sheetName val="TRK-act02"/>
      <sheetName val="TRK-bud03"/>
      <sheetName val="sgb-act02"/>
      <sheetName val="SBR-bud03"/>
      <sheetName val="LAP-act02"/>
      <sheetName val="LAP-BUD03"/>
      <sheetName val="CCB-act02"/>
      <sheetName val="CCB-BUD03"/>
      <sheetName val="BUD03MRU.XLS"/>
      <sheetName val="BUD03MRU"/>
      <sheetName val="Model"/>
      <sheetName val="MCB-Loan 1"/>
      <sheetName val="Pg 1"/>
      <sheetName val="istr"/>
      <sheetName val="trdtr"/>
      <sheetName val="Margins"/>
      <sheetName val="MKG"/>
      <sheetName val="OH"/>
      <sheetName val="RAPPRO"/>
      <sheetName val="BALAGEE"/>
      <sheetName val="BSheet"/>
      <sheetName val="headcount"/>
      <sheetName val="Oper. Stats"/>
      <sheetName val="Oper. Stats (2)"/>
      <sheetName val="Room Stats"/>
      <sheetName val="Op (3)"/>
      <sheetName val=" Casino flash"/>
      <sheetName val="Loan Int Re-Allocation"/>
      <sheetName val="IS-LY"/>
      <sheetName val="IS-LY (board)"/>
      <sheetName val="IS-AC"/>
      <sheetName val="IS-FLE"/>
      <sheetName val="IS-FS"/>
      <sheetName val="IS-BU"/>
      <sheetName val="IS-BU (board)"/>
      <sheetName val="Man. Fee -KI"/>
      <sheetName val="Man. Fee - SI (2)"/>
      <sheetName val="BS-LY"/>
      <sheetName val="BS-AC"/>
      <sheetName val="BS-AC (2)"/>
      <sheetName val="BS-AC (3)"/>
      <sheetName val="BS-BU"/>
      <sheetName val="BS-BU (Board)"/>
      <sheetName val="CF-BU"/>
      <sheetName val="CF-BU (R-M)"/>
      <sheetName val="CF-AC (R-M)"/>
      <sheetName val="RoomStats"/>
      <sheetName val="Report-MRU (KI-Execs)"/>
      <sheetName val="Report-MRU (Board)"/>
      <sheetName val="Budget-MRU"/>
      <sheetName val="BUD-Month-MRU"/>
      <sheetName val="Report-mru-summary"/>
      <sheetName val="Report-mru-summary (Board)"/>
      <sheetName val="Report-mru-summary (2)"/>
      <sheetName val="Budget-mru-summary (Board) (2)"/>
      <sheetName val="Budget-mru-summary (Board)"/>
      <sheetName val="Budget-mru-summary"/>
      <sheetName val="BUDGET-mru-summary(3)"/>
      <sheetName val="BS-AC fcast"/>
      <sheetName val="BS-BU (2)"/>
      <sheetName val="BS-BU (Board) (2)"/>
      <sheetName val="Amortization Table"/>
      <sheetName val="Glasgow final"/>
      <sheetName val="KSHS final"/>
      <sheetName val="Glasgow "/>
      <sheetName val="SummaryKSHS"/>
      <sheetName val="COMP"/>
      <sheetName val="LOC40-41"/>
      <sheetName val="LOC43"/>
      <sheetName val="LOC44"/>
      <sheetName val="LOC46-48"/>
      <sheetName val="LOC50-55"/>
      <sheetName val="LOC58-61"/>
      <sheetName val="LOC66"/>
      <sheetName val="LOC77"/>
      <sheetName val="LOC88"/>
      <sheetName val="BL 311206"/>
      <sheetName val="Tb as at 31.8.06"/>
      <sheetName val="TB Workings"/>
      <sheetName val="Stocks movement"/>
      <sheetName val="Mgt balance sheets to 31.08.06"/>
      <sheetName val="Mgt P&amp;ls to 31.08.06"/>
      <sheetName val="TB as at 31.12.06"/>
      <sheetName val="Balance Sheet 31.12.06"/>
      <sheetName val="Operating expenses"/>
      <sheetName val="P&amp;L 311206"/>
      <sheetName val="P&amp;l Final"/>
      <sheetName val="Income Statement 31.12.06"/>
      <sheetName val="Turnover lead"/>
      <sheetName val="Sales movement"/>
      <sheetName val="Turnover3"/>
      <sheetName val="Turnover 2ss"/>
      <sheetName val="Turnover versus debtors"/>
      <sheetName val="GP Margin analysis"/>
      <sheetName val="COGS Final"/>
      <sheetName val="Allocation of cost-packto s (2)"/>
      <sheetName val="INTRO"/>
      <sheetName val="Input 1"/>
      <sheetName val="Input 2"/>
      <sheetName val="Input 3"/>
      <sheetName val="Acs Disclosures"/>
      <sheetName val="Proof of tax"/>
      <sheetName val="Tax account"/>
      <sheetName val="Allowances"/>
      <sheetName val="Other Schs"/>
      <sheetName val="Int Rest'n"/>
      <sheetName val="Div'd Tax Ac"/>
      <sheetName val="Exposure"/>
      <sheetName val="CTR"/>
      <sheetName val="Contol Sheet"/>
      <sheetName val="Invest_inc_sum"/>
      <sheetName val="Statistical abstract"/>
      <sheetName val="Staff Bonus Drivers"/>
      <sheetName val="INC.ST. IND LIFE"/>
      <sheetName val="INC.ST. CB"/>
      <sheetName val="BP_Actuarial"/>
      <sheetName val="APE Reconc."/>
      <sheetName val="Sanlam"/>
      <sheetName val="Cop Prm inc"/>
      <sheetName val="NOTES 1"/>
      <sheetName val="Unit_cost"/>
      <sheetName val="Variances"/>
      <sheetName val="Snap shot"/>
      <sheetName val="Staff Summary"/>
      <sheetName val="Staff"/>
      <sheetName val="KPM Summary"/>
      <sheetName val="KPMS"/>
      <sheetName val="Staff Compliment"/>
      <sheetName val="Projected cases 2006"/>
      <sheetName val="Aims bgt input"/>
      <sheetName val="Accepted_Biz"/>
      <sheetName val="Statistics"/>
      <sheetName val="INC. STATE. SUM"/>
      <sheetName val="premium budget"/>
      <sheetName val="SOCIE"/>
      <sheetName val="Update_Prm"/>
      <sheetName val="PR_updates"/>
      <sheetName val="Inv_Inc"/>
      <sheetName val="Fsize.pro"/>
      <sheetName val="Note 6"/>
      <sheetName val="Branch p&amp;L"/>
      <sheetName val="budget-corporate"/>
      <sheetName val="Sec.50(UL)"/>
      <sheetName val="Sec.50(Combined)"/>
      <sheetName val="sec.50(Ind. Life)"/>
      <sheetName val="Sec.50(group)"/>
      <sheetName val="Sec.50(DA)"/>
      <sheetName val="File size Criteria"/>
      <sheetName val="Company_TB"/>
      <sheetName val="IL_tb"/>
      <sheetName val="GL_Tb"/>
      <sheetName val="UL_TB"/>
      <sheetName val="SH_TB"/>
      <sheetName val="DA_tb"/>
      <sheetName val="Capex 08"/>
      <sheetName val="unitcost"/>
      <sheetName val="Detailed field prod"/>
      <sheetName val="Field production"/>
      <sheetName val="premium_08"/>
      <sheetName val="Premium_07"/>
      <sheetName val="Premium"/>
      <sheetName val="Filesize_08"/>
      <sheetName val="FileSize 07"/>
      <sheetName val="File Size"/>
      <sheetName val="criteria"/>
      <sheetName val="Retainer"/>
      <sheetName val="41-1"/>
      <sheetName val="70-1"/>
      <sheetName val="New Business"/>
      <sheetName val="D1"/>
      <sheetName val="D1.1"/>
      <sheetName val="D1.2"/>
      <sheetName val="D1.3."/>
      <sheetName val="D1.4"/>
      <sheetName val="D1.5"/>
      <sheetName val="D1.6"/>
      <sheetName val="D1.7"/>
      <sheetName val="D1.8"/>
      <sheetName val="D1.9"/>
      <sheetName val="D1.10"/>
      <sheetName val="D1.11"/>
      <sheetName val="D1.12"/>
      <sheetName val="D1.13"/>
      <sheetName val="D7"/>
      <sheetName val="D7.1"/>
      <sheetName val="D7.2"/>
      <sheetName val="D7.3"/>
      <sheetName val="D7.4"/>
      <sheetName val="D7.5"/>
      <sheetName val="D7.6"/>
      <sheetName val="D7.7"/>
      <sheetName val="D7.8"/>
      <sheetName val="D7.9"/>
      <sheetName val="D7.10"/>
      <sheetName val="D7.11"/>
      <sheetName val="D7.12"/>
      <sheetName val="D7.13"/>
      <sheetName val="D7.14"/>
      <sheetName val="D7.15"/>
      <sheetName val="D7.16"/>
      <sheetName val="D7.17"/>
      <sheetName val="D7.18"/>
      <sheetName val="D7.19"/>
      <sheetName val="D7.20"/>
      <sheetName val="D7.21"/>
      <sheetName val="D7.22"/>
      <sheetName val="D7.23"/>
      <sheetName val="D7.24"/>
      <sheetName val="Front"/>
      <sheetName val="PROVISIONING  "/>
      <sheetName val="CBSL"/>
      <sheetName val="ID-LE"/>
      <sheetName val="ID-HP"/>
      <sheetName val="ID-TL"/>
      <sheetName val="Sam"/>
      <sheetName val="Basis"/>
      <sheetName val="Comliance"/>
      <sheetName val="Moment"/>
      <sheetName val="TL"/>
      <sheetName val="Registor"/>
      <sheetName val="D10"/>
      <sheetName val="D10.1"/>
      <sheetName val="D10.2"/>
      <sheetName val="D10.3"/>
      <sheetName val="D 11.6"/>
      <sheetName val="D 11.5"/>
      <sheetName val="D 11.8"/>
      <sheetName val="D11.9"/>
      <sheetName val="Basic info-Input"/>
      <sheetName val="Wathupitiwala.EU04"/>
      <sheetName val="Negative binomial theory"/>
      <sheetName val="ANNUAL INFOR"/>
      <sheetName val="Computation"/>
      <sheetName val="P9"/>
      <sheetName val="P11"/>
      <sheetName val="P12"/>
      <sheetName val="P13"/>
      <sheetName val="Front sheet (2)"/>
      <sheetName val="LEAD2"/>
      <sheetName val="Assurance Table"/>
      <sheetName val="piechart"/>
      <sheetName val="AV.COST"/>
      <sheetName val="SAP3"/>
      <sheetName val="SAP3-1"/>
      <sheetName val="SAP4-1"/>
      <sheetName val="SAP7"/>
      <sheetName val="OSP1"/>
      <sheetName val="VESSEL"/>
      <sheetName val="Additives"/>
      <sheetName val="cutoff"/>
      <sheetName val="RPT"/>
      <sheetName val="interim"/>
      <sheetName val="workings"/>
      <sheetName val="work2"/>
      <sheetName val="WORK3"/>
      <sheetName val="Consolidation 2008"/>
      <sheetName val="IN"/>
      <sheetName val="P18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5"/>
      <sheetName val="P36"/>
      <sheetName val="Mtg Fee &amp; Eprofit"/>
      <sheetName val="Cash flow workings"/>
      <sheetName val="Joint Venture 2008"/>
      <sheetName val="Joint Venture 2007"/>
      <sheetName val="Joint 2010"/>
      <sheetName val="FLMC Related"/>
      <sheetName val="Cach Flow"/>
      <sheetName val="Head Office"/>
      <sheetName val="Admin Charges"/>
      <sheetName val="cover Page"/>
      <sheetName val="PB2010"/>
      <sheetName val="MA2005"/>
      <sheetName val="Tax2005"/>
      <sheetName val="P6"/>
      <sheetName val="P7"/>
      <sheetName val="P8"/>
      <sheetName val="DIS"/>
      <sheetName val="AC TB"/>
      <sheetName val="Income "/>
      <sheetName val="P 11"/>
      <sheetName val="P 12"/>
      <sheetName val="P 13"/>
      <sheetName val="P 14"/>
      <sheetName val="P 15"/>
      <sheetName val="P 16"/>
      <sheetName val="P 17"/>
      <sheetName val="P 18"/>
      <sheetName val="Details2012"/>
      <sheetName val="Grouped TB"/>
      <sheetName val="Adju"/>
      <sheetName val="prof Ratio"/>
      <sheetName val="Efficency Ratio"/>
      <sheetName val="TAX Working"/>
      <sheetName val="GL&amp;SUB"/>
      <sheetName val="KC TEO"/>
      <sheetName val="PANDER"/>
      <sheetName val="UTAMA"/>
      <sheetName val="AR FX"/>
      <sheetName val="MARLIN"/>
      <sheetName val="WPROXY"/>
      <sheetName val="AUDIT SUM"/>
      <sheetName val="WOPROXY"/>
      <sheetName val="MGT SUM"/>
      <sheetName val="RELATED CO"/>
      <sheetName val="coon"/>
      <sheetName val="PROV DD"/>
      <sheetName val="PROV DD PROXY"/>
      <sheetName val="FY_02"/>
      <sheetName val="FY_03"/>
      <sheetName val="FY_04"/>
      <sheetName val="FY05_Aug"/>
      <sheetName val="FY05_Jun"/>
      <sheetName val="FY05_Jun (2)"/>
      <sheetName val="Pytdates_lasermach"/>
      <sheetName val="Pytdates_SCP1168"/>
      <sheetName val="Pytdates_SFB4872"/>
      <sheetName val="Pytdates_SFF8204"/>
      <sheetName val="Int_lasermach"/>
      <sheetName val="Int_SCP1168"/>
      <sheetName val="Int_SFB4872"/>
      <sheetName val="Int_SFF8204"/>
      <sheetName val="Int_SDX5041"/>
      <sheetName val="OCBC"/>
      <sheetName val="Debt covenance"/>
      <sheetName val="For tax comp"/>
      <sheetName val="Notes to Accounts"/>
      <sheetName val="System Note &amp; Walkthrough"/>
      <sheetName val="Potential for Control Failure"/>
      <sheetName val="Sample Sizes"/>
      <sheetName val="TOC"/>
      <sheetName val="CAF"/>
      <sheetName val="AC2008"/>
      <sheetName val="HCPL_2008"/>
      <sheetName val="HCPL 2007"/>
      <sheetName val="Audit notes"/>
      <sheetName val="Audit Findings"/>
      <sheetName val="D 30.5"/>
      <sheetName val="d 30.5A"/>
      <sheetName val="D 30.6"/>
      <sheetName val="D 30.7"/>
      <sheetName val="D 30. 8"/>
      <sheetName val="D 30.10"/>
      <sheetName val="D 30.11"/>
      <sheetName val="D 30.12"/>
      <sheetName val="D 30.13"/>
      <sheetName val="QQQQ"/>
      <sheetName val="Instructions for use"/>
      <sheetName val="PAR expectations"/>
      <sheetName val="Input data &amp; Expectations"/>
      <sheetName val="Movements"/>
      <sheetName val="Ratio workings - Year on Year"/>
      <sheetName val="KPI's"/>
      <sheetName val="1.2NL Income Statement"/>
      <sheetName val="boi 2nd half 2013"/>
      <sheetName val="as at 31.1212"/>
      <sheetName val="jan to june"/>
      <sheetName val="DK OLD"/>
      <sheetName val="CUT-PLANT"/>
      <sheetName val="PRINTING PLANT"/>
      <sheetName val="DK-ADD-DEP"/>
      <sheetName val="CP-ADD-DEP"/>
      <sheetName val="Printing-ADD"/>
      <sheetName val="TB 31032012"/>
      <sheetName val="MA_2010"/>
      <sheetName val="P14"/>
      <sheetName val="P15"/>
      <sheetName val="P16"/>
      <sheetName val="P17"/>
      <sheetName val="Datas"/>
      <sheetName val="PPE1"/>
      <sheetName val="PPE2"/>
      <sheetName val="Analysis ppe"/>
      <sheetName val="PPE C of A"/>
      <sheetName val="Cash Flow Working"/>
      <sheetName val="Tax cover"/>
      <sheetName val="Tax Memo"/>
      <sheetName val="F-TB"/>
      <sheetName val="Amal AC"/>
      <sheetName val="P 19"/>
      <sheetName val="P 20"/>
      <sheetName val="P 21"/>
      <sheetName val="P 22"/>
      <sheetName val="P 23"/>
      <sheetName val="P 24"/>
      <sheetName val="P 25"/>
      <sheetName val="P 26"/>
      <sheetName val="P 27"/>
      <sheetName val="P 28"/>
      <sheetName val="P 29"/>
      <sheetName val="P 30"/>
      <sheetName val="P 31"/>
      <sheetName val="P 32"/>
      <sheetName val="P 33"/>
      <sheetName val="Joint Venture 2010"/>
      <sheetName val="RAJAH"/>
      <sheetName val="BT MERAH"/>
      <sheetName val="AR FX-1"/>
      <sheetName val="&gt;120 and 90 days"/>
      <sheetName val="Front&lt;A4&gt; "/>
      <sheetName val="&lt;A14c.2&gt;Note"/>
      <sheetName val="plan&lt;A4.1&gt; "/>
      <sheetName val="Finding&lt;A4.2&gt;"/>
      <sheetName val="Lead&lt;A4.3&gt; "/>
      <sheetName val="sample&lt;A4.4&gt;"/>
      <sheetName val="Blank"/>
      <sheetName val="sampl&lt;A4.5&gt;"/>
      <sheetName val="ESC4.7"/>
      <sheetName val="VAT4.7 (2)"/>
      <sheetName val="&lt;A 4. 6 VAT&gt;"/>
      <sheetName val="&lt;A 4. 6 VAT&gt; (2)"/>
      <sheetName val="A5.7"/>
      <sheetName val="Deprn"/>
      <sheetName val="Shedule"/>
      <sheetName val="ADD-CWIP"/>
      <sheetName val="ADD- LEDGER"/>
      <sheetName val="REV-SUPPORING"/>
      <sheetName val="ADD-Ledger New"/>
      <sheetName val="P&amp;L_Rev"/>
      <sheetName val="ADD-CWIP."/>
      <sheetName val="Addtions Shedule"/>
      <sheetName val="Abey"/>
      <sheetName val="REVALUATION 2012"/>
      <sheetName val="Depriciation13-14"/>
      <sheetName val="1200000"/>
      <sheetName val="LAST AUDIT TRIAL"/>
      <sheetName val="13-14 REVISE OPENING"/>
      <sheetName val="AUDIT JV 12-13AB"/>
      <sheetName val="TB 31032012 (2)"/>
      <sheetName val="TB 15.07.2014"/>
      <sheetName val="CI"/>
      <sheetName val="SFP"/>
      <sheetName val="P15."/>
      <sheetName val="P1  1"/>
      <sheetName val="P16."/>
      <sheetName val="P17."/>
      <sheetName val="P18."/>
      <sheetName val="P19."/>
      <sheetName val="P20."/>
      <sheetName val="P21."/>
      <sheetName val="P22."/>
      <sheetName val="P23."/>
      <sheetName val="MA_2013"/>
      <sheetName val="Tax Comput"/>
      <sheetName val="****"/>
      <sheetName val="F. Land &amp; Bld 1.201100"/>
      <sheetName val="Fact. Improv 1.201200"/>
      <sheetName val="Elect 1.201300"/>
      <sheetName val="Elec. Install.(Ins) 1.201310"/>
      <sheetName val="Leasehold 1.201400"/>
      <sheetName val="Leasehold Improvem (Ins) 201500"/>
      <sheetName val="BLDG 19"/>
      <sheetName val="BLDG 19 AUDIT"/>
      <sheetName val="bldg no.19 1.201600"/>
      <sheetName val="455 mcpherson 1.201700"/>
      <sheetName val="Bukitbatok 1.201800"/>
      <sheetName val="Admiraty 1.201900"/>
      <sheetName val="Factory Plant 1.202100"/>
      <sheetName val="Factory Plant(Ins) 1.202500"/>
      <sheetName val="FACTORY EQUIP 1.202200"/>
      <sheetName val="Factory Equip(Ins) 1.202400"/>
      <sheetName val="Off-W'hse F &amp; Eqm 1.204100"/>
      <sheetName val="Office furniture (Ins) 1.204400"/>
      <sheetName val="FIXTURES &amp;FITTINGS 1.204300"/>
      <sheetName val="Office Equipment 1.202300"/>
      <sheetName val="Retail Equip(Ins) 1.202600"/>
      <sheetName val="Commercial vehicles 1.205100"/>
      <sheetName val="Motor vehicles 1.205200"/>
      <sheetName val="Hardware"/>
      <sheetName val="Computer ins"/>
      <sheetName val="Software"/>
      <sheetName val="Air-con"/>
      <sheetName val="Green FA"/>
      <sheetName val="Green details"/>
      <sheetName val="Container"/>
      <sheetName val="Container No."/>
      <sheetName val="Handphone"/>
      <sheetName val="T B"/>
      <sheetName val="PB"/>
      <sheetName val="3-8"/>
      <sheetName val="Note 9 "/>
      <sheetName val="Note 9-Group"/>
      <sheetName val="16-20"/>
      <sheetName val="21-24"/>
      <sheetName val="PB2008New (20)"/>
      <sheetName val="CF Working"/>
      <sheetName val="Finding"/>
      <sheetName val="Pro"/>
      <sheetName val="AN 1"/>
      <sheetName val="AN 2"/>
      <sheetName val="C-Chq"/>
      <sheetName val="C-P"/>
      <sheetName val="D-L"/>
      <sheetName val="CIH"/>
      <sheetName val="Com"/>
      <sheetName val="CC 2"/>
      <sheetName val="Print Screen"/>
      <sheetName val="QTRLY"/>
      <sheetName val="HLF YRLY"/>
      <sheetName val="YRLY"/>
      <sheetName val="New Business Forecast"/>
      <sheetName val="Premium Income Analysis"/>
      <sheetName val="Technical Data"/>
      <sheetName val="UW Rev Account"/>
      <sheetName val="Life Balance Sheet &amp; Cash Flow"/>
      <sheetName val="CF_life"/>
      <sheetName val="GWP SUMMARY"/>
      <sheetName val="GWP FOR BRANCH"/>
      <sheetName val="FINAL BUDGET EXPENCES"/>
      <sheetName val="AMT"/>
      <sheetName val="ANP"/>
      <sheetName val="AVW"/>
      <sheetName val="BDL"/>
      <sheetName val="CHW"/>
      <sheetName val="CMB"/>
      <sheetName val="EMB"/>
      <sheetName val="GLE"/>
      <sheetName val="GMP"/>
      <sheetName val="KDY"/>
      <sheetName val="KRG"/>
      <sheetName val="MNR"/>
      <sheetName val="NGB"/>
      <sheetName val="NWE"/>
      <sheetName val="RTP"/>
      <sheetName val="WLI"/>
      <sheetName val="branch summary"/>
      <sheetName val="balance sheet_life"/>
      <sheetName val="CF_gen"/>
      <sheetName val="D 1.1"/>
      <sheetName val="D 1.1.1"/>
      <sheetName val="D 1.2"/>
      <sheetName val="D 1.3"/>
      <sheetName val="D1.3.1"/>
      <sheetName val="D 1.3.2"/>
      <sheetName val="D 1.3.3"/>
      <sheetName val="D 1.4"/>
      <sheetName val="D 1.5"/>
      <sheetName val="D 1.6"/>
      <sheetName val="tb 31.12.2011"/>
      <sheetName val="D 1.7"/>
      <sheetName val="D 1.8"/>
      <sheetName val="D 1.9"/>
      <sheetName val="D 1. 8"/>
      <sheetName val="D 1. 9"/>
      <sheetName val="D 1.11"/>
      <sheetName val="D 1.12"/>
      <sheetName val="Addition 2011 sa (2)"/>
      <sheetName val="Addition 2011 sa (3)"/>
      <sheetName val="Addition 2011 sa (4)"/>
      <sheetName val="D1.3"/>
      <sheetName val="D 1 .8"/>
      <sheetName val="exsist"/>
      <sheetName val="D1.14"/>
      <sheetName val="Impairment (2)"/>
      <sheetName val="Depreciation slas 18"/>
      <sheetName val="dep wdv"/>
      <sheetName val="ADDITION check 1"/>
      <sheetName val="Lead Sheet"/>
      <sheetName val="T.B"/>
      <sheetName val="Tax Memo 9-10"/>
      <sheetName val="CE "/>
      <sheetName val="P 3,4,5,6"/>
      <sheetName val="P 8,9"/>
      <sheetName val="P10,11"/>
      <sheetName val="P12 ,13 , 14"/>
      <sheetName val="P15,16,17,18"/>
      <sheetName val="P 19,20.21,22"/>
      <sheetName val="P24,25,26,27"/>
      <sheetName val="P 28,29,30"/>
      <sheetName val="PAGE 26 "/>
      <sheetName val="PAGE 27 "/>
      <sheetName val="PAGE P28"/>
      <sheetName val="PAGE 29 "/>
      <sheetName val="PAGE 30 "/>
      <sheetName val="New Lead"/>
      <sheetName val="PAGE 40"/>
      <sheetName val="EUITY"/>
      <sheetName val="Manutacturing"/>
      <sheetName val="VAR"/>
      <sheetName val="VAR 2"/>
      <sheetName val="sals R"/>
      <sheetName val="FERGASAM-TB AS AT 31.03.201 (2)"/>
      <sheetName val="FERGASAM-TB AS AT 31.03.2012-5T"/>
      <sheetName val="D4.1"/>
      <sheetName val="Finding."/>
      <sheetName val="D4.2"/>
      <sheetName val="D4.3"/>
      <sheetName val="D4.4"/>
      <sheetName val="Dep - Check List"/>
      <sheetName val="Front Sheet"/>
      <sheetName val="Audit Finding"/>
      <sheetName val="Publication Note"/>
      <sheetName val="T.B Break Up - Cost"/>
      <sheetName val="EX 02"/>
      <sheetName val="T.B Break up - Dep."/>
      <sheetName val="Adition Check list"/>
      <sheetName val="Add - Data base"/>
      <sheetName val="Disposal check list"/>
      <sheetName val="Disposal Data Base"/>
      <sheetName val="S A P"/>
      <sheetName val="FAZIL"/>
      <sheetName val="Dep.Sample"/>
      <sheetName val="SAMPAL"/>
      <sheetName val="Expenses 2010"/>
      <sheetName val="Expenses 2011"/>
      <sheetName val="Depreciation (2)"/>
      <sheetName val="Disposal Data Base (2)"/>
      <sheetName val="XXXXX0"/>
      <sheetName val="Con Workings"/>
      <sheetName val="NG"/>
      <sheetName val="N 3-8"/>
      <sheetName val="N 9-11"/>
      <sheetName val="N 12 and 13"/>
      <sheetName val="N 14"/>
      <sheetName val="N 15 G"/>
      <sheetName val="N 15 C"/>
      <sheetName val="P 28N"/>
      <sheetName val="N 16 G"/>
      <sheetName val="N 17"/>
      <sheetName val="N 18"/>
      <sheetName val="N 21"/>
      <sheetName val="N 21 A"/>
      <sheetName val="N 32"/>
      <sheetName val="N 35"/>
      <sheetName val="N 39 43"/>
      <sheetName val="N 44"/>
      <sheetName val="N 46"/>
      <sheetName val="P46 1"/>
      <sheetName val="N 47 New"/>
      <sheetName val="N 47"/>
      <sheetName val="N 349"/>
      <sheetName val="N 48 G"/>
      <sheetName val="N 48 C"/>
      <sheetName val="Restatement"/>
      <sheetName val="SR FLCH"/>
      <sheetName val="P32-33"/>
      <sheetName val="P38"/>
      <sheetName val="11 (d)"/>
      <sheetName val="11 (b)"/>
      <sheetName val="11 (c)"/>
      <sheetName val="P47-48"/>
      <sheetName val="P 36_1"/>
      <sheetName val="P49"/>
      <sheetName val="P50"/>
      <sheetName val="P 240"/>
      <sheetName val="P 366"/>
      <sheetName val="RPTS"/>
      <sheetName val="Structure_2008"/>
      <sheetName val="Int in sus (2)"/>
      <sheetName val="Int in sus"/>
      <sheetName val="Minority"/>
      <sheetName val="Associate"/>
      <sheetName val="holding change"/>
      <sheetName val="profit rec"/>
      <sheetName val="2002 COC"/>
      <sheetName val="COC 2"/>
      <sheetName val="COC"/>
      <sheetName val="Structure"/>
      <sheetName val="CON BS"/>
      <sheetName val="CON BS (2)"/>
      <sheetName val="CON P&amp;L"/>
      <sheetName val="CF wrk"/>
      <sheetName val="TAP PLANTA"/>
      <sheetName val="SAMUDRA"/>
      <sheetName val="ESTAE B"/>
      <sheetName val="EXCEL"/>
      <sheetName val="TAP CAPITAL"/>
      <sheetName val="AJAX"/>
      <sheetName val="GW MS"/>
      <sheetName val="FLCH MIN"/>
      <sheetName val="WO"/>
      <sheetName val="Reserve"/>
      <sheetName val="CF W COM"/>
      <sheetName val="CF W GROUP"/>
      <sheetName val="N 3-7"/>
      <sheetName val="N 8-9"/>
      <sheetName val="N 10 and 13"/>
      <sheetName val="N 17-18"/>
      <sheetName val="N 19-22"/>
      <sheetName val="N 23-33"/>
      <sheetName val="N 34"/>
      <sheetName val="N 38"/>
      <sheetName val="N 40-45"/>
      <sheetName val="N 48"/>
      <sheetName val="P48 2"/>
      <sheetName val="N 49"/>
      <sheetName val="N 50"/>
      <sheetName val="N 51"/>
      <sheetName val="N 51 C"/>
      <sheetName val="CF W - GROUP"/>
      <sheetName val="RPT ELIMANATION"/>
      <sheetName val="D 11"/>
      <sheetName val="Audit Plan"/>
      <sheetName val="D 11. A"/>
      <sheetName val="D 11. B"/>
      <sheetName val="D 11.1"/>
      <sheetName val="D 11.2"/>
      <sheetName val="D 11.3"/>
      <sheetName val="D 11.4"/>
      <sheetName val="D 11.7"/>
      <sheetName val="D 11.9"/>
      <sheetName val="Qa1"/>
      <sheetName val="Qa.1 (2)"/>
      <sheetName val="Qa. 2"/>
      <sheetName val="Qa. 2 (2)"/>
      <sheetName val="Qa.3"/>
      <sheetName val="Qa. 4"/>
      <sheetName val="Qa.5"/>
      <sheetName val="Qa.6"/>
      <sheetName val="Qa.7"/>
      <sheetName val="Qa.8"/>
      <sheetName val="Qa.9"/>
      <sheetName val="Qa.10"/>
      <sheetName val="Qa.11"/>
      <sheetName val="Qa. 12"/>
      <sheetName val="T.B 10-03-2010"/>
      <sheetName val="TB-2010"/>
      <sheetName val="PB_2010"/>
      <sheetName val="Detail Income 2010"/>
      <sheetName val="Tax 2010"/>
      <sheetName val="DDT new"/>
      <sheetName val="Plant iv"/>
      <sheetName val="PB_2009"/>
      <sheetName val="Details2009"/>
      <sheetName val="Tax2009"/>
      <sheetName val="OPENING BALANCE DEFF"/>
      <sheetName val="AC2010"/>
      <sheetName val="P-10"/>
      <sheetName val="P-11"/>
      <sheetName val="P-12"/>
      <sheetName val="P-13"/>
      <sheetName val="Detail P&amp;L"/>
      <sheetName val="TBNEW"/>
      <sheetName val="Consolidation Work Sheet"/>
      <sheetName val="HCPL"/>
      <sheetName val="Joint Venture"/>
      <sheetName val="MRH-AC"/>
      <sheetName val="Conso.Wok.08-09"/>
      <sheetName val="St.Chang.Equity"/>
      <sheetName val="Segmental Analysis"/>
      <sheetName val="15-22"/>
      <sheetName val="24-29"/>
      <sheetName val="SH.Dimu.Provision"/>
      <sheetName val="CTG-AC"/>
      <sheetName val="BPL"/>
      <sheetName val="MRH-TAX"/>
      <sheetName val="TB (Amalgamated)"/>
      <sheetName val="BPL BS"/>
      <sheetName val="Tea Low"/>
      <sheetName val="Tea Up"/>
      <sheetName val="P 34"/>
      <sheetName val="P 35"/>
      <sheetName val="P 36"/>
      <sheetName val="P 37"/>
      <sheetName val="P 38"/>
      <sheetName val="P 39"/>
      <sheetName val="P 40"/>
      <sheetName val="P 41"/>
      <sheetName val="P 42"/>
      <sheetName val="P 43"/>
      <sheetName val="P 44"/>
      <sheetName val="P 45"/>
      <sheetName val="P 46"/>
      <sheetName val="P 47"/>
      <sheetName val="P 48"/>
      <sheetName val="P 49"/>
      <sheetName val="P 50"/>
      <sheetName val="Cashflow Workings"/>
      <sheetName val="BPL PL"/>
      <sheetName val="BPL CE"/>
      <sheetName val="BPL P 13"/>
      <sheetName val="BPL P 14"/>
      <sheetName val="BPL P 15"/>
      <sheetName val="BPL P 16"/>
      <sheetName val="BPL P17"/>
      <sheetName val="BPL P18"/>
      <sheetName val="BPL P 19"/>
      <sheetName val="BPL P 20"/>
      <sheetName val="L.TB"/>
      <sheetName val="P 43 "/>
      <sheetName val="P 45 "/>
      <sheetName val="AC06-07"/>
      <sheetName val="2005-2006-mgt Acs"/>
      <sheetName val="Publications - Samudra"/>
      <sheetName val="TB AC"/>
      <sheetName val="Supporting Notes to Pub Ac"/>
      <sheetName val="2002-2003 - Mgt. Acs"/>
      <sheetName val="Anneures to Tax Memo"/>
      <sheetName val="TR - Sampath"/>
      <sheetName val="TR - Commercial"/>
      <sheetName val="2006-2007-mgt Acs"/>
      <sheetName val="Publications -2006-2007"/>
      <sheetName val="Pledge"/>
      <sheetName val="AC2007"/>
      <sheetName val="page01"/>
      <sheetName val="PAGE 4"/>
      <sheetName val="PAGE 3"/>
      <sheetName val="SCHEDULE 4"/>
      <sheetName val="SCHEDULE 3"/>
      <sheetName val="P43"/>
      <sheetName val="P 44 "/>
      <sheetName val="P 46 "/>
      <sheetName val="bpl-CF"/>
      <sheetName val="Interest_Loan"/>
      <sheetName val="Worksheet_MFG"/>
      <sheetName val="Adjustment Loan "/>
      <sheetName val="Int.Loan IFH"/>
      <sheetName val="Int.Loan Lodging"/>
      <sheetName val="Details ST loan"/>
      <sheetName val="Details Amount due"/>
      <sheetName val="0101"/>
      <sheetName val="0102"/>
      <sheetName val="0103"/>
      <sheetName val="0104"/>
      <sheetName val="0105"/>
      <sheetName val="0106"/>
      <sheetName val="0107"/>
      <sheetName val="0108"/>
      <sheetName val="0109"/>
      <sheetName val="0110"/>
      <sheetName val="Unrealize gain loss-Jan"/>
      <sheetName val="0201"/>
      <sheetName val="0202"/>
      <sheetName val="0203"/>
      <sheetName val="0204"/>
      <sheetName val="0205"/>
      <sheetName val="0206"/>
      <sheetName val="0207"/>
      <sheetName val="0208"/>
      <sheetName val="0209"/>
      <sheetName val="0210"/>
      <sheetName val="0211"/>
      <sheetName val="Unrealize gain loss-Feb"/>
      <sheetName val="0301"/>
      <sheetName val="0302"/>
      <sheetName val="0303"/>
      <sheetName val="0304"/>
      <sheetName val="0305"/>
      <sheetName val="0306"/>
      <sheetName val="Unrealize gain loss-Mar"/>
      <sheetName val="0401"/>
      <sheetName val="0402"/>
      <sheetName val="0403"/>
      <sheetName val="0404"/>
      <sheetName val="Unrealize gain loss-Apr"/>
      <sheetName val="Draft (BS)"/>
      <sheetName val="Draft (PL)"/>
      <sheetName val="0501"/>
      <sheetName val="0502"/>
      <sheetName val="0503"/>
      <sheetName val="0504"/>
      <sheetName val="0505"/>
      <sheetName val="Unrealize gain loss-May "/>
      <sheetName val="0601"/>
      <sheetName val="0701"/>
      <sheetName val="0801"/>
      <sheetName val="0602"/>
      <sheetName val="0901"/>
      <sheetName val="0702"/>
      <sheetName val="Unrealize gain loss-DEC10_rev."/>
      <sheetName val="Unrealize gain loss-JAN 11"/>
      <sheetName val="1101"/>
      <sheetName val="1201"/>
      <sheetName val="0802"/>
      <sheetName val="0603"/>
      <sheetName val="0902"/>
      <sheetName val="0703"/>
      <sheetName val="Unrealize gain loss-FEB 11"/>
      <sheetName val="JAN11-1"/>
      <sheetName val="1102"/>
      <sheetName val="JAN11-2"/>
      <sheetName val="JAN11-3"/>
      <sheetName val="JAN11-4"/>
      <sheetName val="JAN11-5"/>
      <sheetName val="JAN11-6"/>
      <sheetName val="JAN11-7"/>
      <sheetName val="JAN11-8"/>
      <sheetName val="JAN11-9"/>
      <sheetName val="Unrealize gain loss-MAR11"/>
      <sheetName val="Unrealize gain loss-APR11"/>
      <sheetName val="Unrealize gain loss-MAY 11"/>
      <sheetName val="Investment Marketable Security"/>
      <sheetName val="Unrealize gain loss-MAY13"/>
      <sheetName val="MAY13-1"/>
      <sheetName val="MAY13-2"/>
      <sheetName val="MAY13-3"/>
      <sheetName val="MAY13-4"/>
      <sheetName val="MAY13-5"/>
      <sheetName val="MAY13-6"/>
      <sheetName val="MAY13-7(ทำสุดท้าย)"/>
      <sheetName val="MAY13-8"/>
      <sheetName val="MAY13-9"/>
      <sheetName val="MAY13-10"/>
      <sheetName val="MAY13-11"/>
      <sheetName val="MAY13-12"/>
      <sheetName val="MAY13-13"/>
      <sheetName val="MAY13-14"/>
      <sheetName val="MAY13-15"/>
      <sheetName val="MAY13-16"/>
      <sheetName val="MAT13-17++"/>
      <sheetName val="MAY13-18++"/>
      <sheetName val="MAY13-19"/>
      <sheetName val="Unrealize gain loss-APR13"/>
      <sheetName val="APR13-1"/>
      <sheetName val="APR13-2"/>
      <sheetName val="APR13-3"/>
      <sheetName val="APR13-4"/>
      <sheetName val="APR13-5-NO"/>
      <sheetName val="APR13-6 NO"/>
      <sheetName val="APR13-7(ทำสุดท้าย)"/>
      <sheetName val="APR13-8"/>
      <sheetName val="APR13-9"/>
      <sheetName val="APR13-10"/>
      <sheetName val="APR13-11"/>
      <sheetName val="APR13-12"/>
      <sheetName val="APR13-13"/>
      <sheetName val="APR13-14"/>
      <sheetName val="APR13-15"/>
      <sheetName val="APR13-16"/>
      <sheetName val="APR13-17"/>
      <sheetName val="APR13-18"/>
      <sheetName val="APR13-19++ (3)"/>
      <sheetName val="APR13-20++ (3)"/>
      <sheetName val="Unrealize gain loss-MAR13"/>
      <sheetName val="MAR13-1"/>
      <sheetName val="MAR13-2"/>
      <sheetName val="MAR13-3"/>
      <sheetName val="MAR13-4"/>
      <sheetName val="MAR13-5-NO"/>
      <sheetName val="MAR13-6 NO"/>
      <sheetName val="MAR13-7(ทำสุดท้าย)"/>
      <sheetName val="MAR13-8"/>
      <sheetName val="MAR13-9"/>
      <sheetName val="MAR13-10"/>
      <sheetName val="MAR13-11"/>
      <sheetName val="MAR13-12"/>
      <sheetName val="MAR13-13"/>
      <sheetName val="MAR13-14"/>
      <sheetName val="MAR13-15"/>
      <sheetName val="MAR13-16"/>
      <sheetName val="MAR13-17"/>
      <sheetName val="MAR13-18"/>
      <sheetName val="MAR13-19"/>
      <sheetName val="MAR13-20++ (2)"/>
      <sheetName val="MAR13-21++ (2)"/>
      <sheetName val="Unrealize gain loss-FEB 13"/>
      <sheetName val="FEB 13-1"/>
      <sheetName val="FEB 13-2"/>
      <sheetName val="FEB 13-3"/>
      <sheetName val="FEB 13-4"/>
      <sheetName val="FEB 13-5"/>
      <sheetName val="FEB 13-6"/>
      <sheetName val="FEB 13-7(ทำสุดท้าย) "/>
      <sheetName val="FEB 13-8"/>
      <sheetName val="FEB 13-9"/>
      <sheetName val="FEB 13-10"/>
      <sheetName val="FEB 13-11"/>
      <sheetName val="FEB 13-12++"/>
      <sheetName val="FEB 13-13++"/>
      <sheetName val="JAN13-24++ (2)"/>
      <sheetName val="Unrealize gain loss-JAN13"/>
      <sheetName val="JAN13-1"/>
      <sheetName val="JAN13-2"/>
      <sheetName val="JAN13-3"/>
      <sheetName val="JAN13-4"/>
      <sheetName val="JAN13-5++"/>
      <sheetName val="JAN13-6++"/>
      <sheetName val="JAN 13-7(ทำสุดท้าย)"/>
      <sheetName val="JAN13-8"/>
      <sheetName val="JAN13-9"/>
      <sheetName val="JAN13-10"/>
      <sheetName val="JAN13-11"/>
      <sheetName val="JAN13-12"/>
      <sheetName val="JAN13-13"/>
      <sheetName val="JAN13-14"/>
      <sheetName val="JAN13-15"/>
      <sheetName val="JAN13-16"/>
      <sheetName val="JAN13-17++"/>
      <sheetName val="JAN13-18"/>
      <sheetName val="JAN13-19"/>
      <sheetName val="JAN13-20"/>
      <sheetName val="JAN13-21"/>
      <sheetName val="JAN13-22"/>
      <sheetName val="JAN13-23"/>
      <sheetName val="JAN13-24++"/>
      <sheetName val="JAN13-25"/>
      <sheetName val="Unrealize gain loss-DEC12"/>
      <sheetName val="DEC 12-1"/>
      <sheetName val="DEC 12-2"/>
      <sheetName val="DEC 12-3"/>
      <sheetName val="DEC12-4"/>
      <sheetName val="DEC12-5"/>
      <sheetName val="DEC12-6"/>
      <sheetName val="DEC12-7"/>
      <sheetName val="DEC12-8"/>
      <sheetName val="DEC12-9"/>
      <sheetName val="DEC12-10"/>
      <sheetName val="DEC12-11"/>
      <sheetName val="DEC12-12"/>
      <sheetName val="DEC 12-13"/>
      <sheetName val="DEC 12-14 ไม่ต้องมีแล้ว"/>
      <sheetName val="DEC 12-15"/>
      <sheetName val="DEC 12-16"/>
      <sheetName val="DEC 12-17"/>
      <sheetName val="DEC 12-18"/>
      <sheetName val="DEC12-19"/>
      <sheetName val="DEC12-20"/>
      <sheetName val="DEC12-21"/>
      <sheetName val="DEC12-22"/>
      <sheetName val="DEC12-23"/>
      <sheetName val="DEC12-24"/>
      <sheetName val="DEC12-25"/>
      <sheetName val="DEC 12-26"/>
      <sheetName val="Unrealize gain loss-NOV12"/>
      <sheetName val="NOV12-1"/>
      <sheetName val="NOV12-2"/>
      <sheetName val="NOV12-3"/>
      <sheetName val="NOV12-4"/>
      <sheetName val="NOV12-6"/>
      <sheetName val="NOV12-7"/>
      <sheetName val="NOV12-8"/>
      <sheetName val="NOV12-9"/>
      <sheetName val="NOV12-10"/>
      <sheetName val="NOV12-11"/>
      <sheetName val="NOV12-12"/>
      <sheetName val="NOV12-13"/>
      <sheetName val="NOV12-14"/>
      <sheetName val="NOV12-15"/>
      <sheetName val="NOV12-16"/>
      <sheetName val="NOV12-17"/>
      <sheetName val="NOV12-18"/>
      <sheetName val="NOV12-19"/>
      <sheetName val="NOV12-20"/>
      <sheetName val="NOV12-21"/>
      <sheetName val="NOV12-22"/>
      <sheetName val="NOV12-23"/>
      <sheetName val="NOV12-24"/>
      <sheetName val="NOV12-25"/>
      <sheetName val="NOV12-26"/>
      <sheetName val="NOV12-27"/>
      <sheetName val="NOV12-28"/>
      <sheetName val="NOV12-29"/>
      <sheetName val="NOV12-30"/>
      <sheetName val="NOV12-31"/>
      <sheetName val="NOV12-32"/>
      <sheetName val="NOV12-33"/>
      <sheetName val="NOV12-34"/>
      <sheetName val="Unrealize gain loss-OCT 12"/>
      <sheetName val="OCT 12-1"/>
      <sheetName val="OCT12-2"/>
      <sheetName val="OCT12-3"/>
      <sheetName val="OCT12-4"/>
      <sheetName val="OCT12-5"/>
      <sheetName val="OCT12-6"/>
      <sheetName val="OCT12-7"/>
      <sheetName val="OCT12-8"/>
      <sheetName val="OCT12-9"/>
      <sheetName val="OCT12-10"/>
      <sheetName val="OCT12-11"/>
      <sheetName val="OCT12-12"/>
      <sheetName val="OCT12-13"/>
      <sheetName val="OCT12-14"/>
      <sheetName val="OCT12-15"/>
      <sheetName val="OCT12-16"/>
      <sheetName val="OCT12-17"/>
      <sheetName val="OCT12-18"/>
      <sheetName val="OCT12-19"/>
      <sheetName val="OCT12-20"/>
      <sheetName val="OCT12-21"/>
      <sheetName val="Unrealize gain loss-SEP 12"/>
      <sheetName val="SEP12-1"/>
      <sheetName val="SEP12-2"/>
      <sheetName val="SEP12-3"/>
      <sheetName val="SEP12-4"/>
      <sheetName val="SEP12-5"/>
      <sheetName val="SEP12-6"/>
      <sheetName val="SEP12-7"/>
      <sheetName val="SEP12-8"/>
      <sheetName val="SEP12-9"/>
      <sheetName val="SEP12-10"/>
      <sheetName val="SEP12-11"/>
      <sheetName val="SEP12-12"/>
      <sheetName val="SEP12-13"/>
      <sheetName val="SEP12-14"/>
      <sheetName val="SEP12-15"/>
      <sheetName val="SEP12-16"/>
      <sheetName val="SEP12-17"/>
      <sheetName val="SEP12-18"/>
      <sheetName val="SEP12-19"/>
      <sheetName val="SEP12-20"/>
      <sheetName val="SEP12-21"/>
      <sheetName val="SEP12-22"/>
      <sheetName val="SEP12-23"/>
      <sheetName val="SEP12-24"/>
      <sheetName val="SEP12-25"/>
      <sheetName val="SEP12-26"/>
      <sheetName val="SEP12-27"/>
      <sheetName val="SEP12-28"/>
      <sheetName val="Unrealize gain loss-AUG 12"/>
      <sheetName val="AUG12-1"/>
      <sheetName val="AUG12-2"/>
      <sheetName val="AUG12-3"/>
      <sheetName val="AUG12-4"/>
      <sheetName val="AUG12-5"/>
      <sheetName val="AUG12-6"/>
      <sheetName val="AUG12-7"/>
      <sheetName val="AUG12-8"/>
      <sheetName val="AUG12-9"/>
      <sheetName val="AUG12-10"/>
      <sheetName val="AUG12-11"/>
      <sheetName val="AUG12-12"/>
      <sheetName val="AUG12-13"/>
      <sheetName val="AUG12-14"/>
      <sheetName val="AUG12-15"/>
      <sheetName val="AUG12-16"/>
      <sheetName val="AUG12-17"/>
      <sheetName val="AUG12-18"/>
      <sheetName val="AUG12-19"/>
      <sheetName val="AUG12-20"/>
      <sheetName val="AUG12-21"/>
      <sheetName val="AUG12-22"/>
      <sheetName val="AUG12-23"/>
      <sheetName val="AUG12-24"/>
      <sheetName val="AUG12-25"/>
      <sheetName val="AUG12-26"/>
      <sheetName val="AUG12-27"/>
      <sheetName val="AUG12-28"/>
      <sheetName val="AUG12-29"/>
      <sheetName val="Unrealize gain loss-JUL 12"/>
      <sheetName val="JUL12-1"/>
      <sheetName val="JUL12-2"/>
      <sheetName val="JUL12-3"/>
      <sheetName val="JUL12-4"/>
      <sheetName val="JUL12-5"/>
      <sheetName val="JUL12-6"/>
      <sheetName val="JUL12-7"/>
      <sheetName val="JUL12-8"/>
      <sheetName val="JUL12-9"/>
      <sheetName val="JUL12-10"/>
      <sheetName val="JUL12-11"/>
      <sheetName val="JUL12-12"/>
      <sheetName val="JUL12-13"/>
      <sheetName val="JUL1-14"/>
      <sheetName val="Unrealize gain loss-JUN 12"/>
      <sheetName val="JUN12-1"/>
      <sheetName val="JUN12-2"/>
      <sheetName val="JUN12-3"/>
      <sheetName val="JUN12-4"/>
      <sheetName val="JUN12-5"/>
      <sheetName val="JUN12-6"/>
      <sheetName val="JUN12-7"/>
      <sheetName val="JUN12-8"/>
      <sheetName val="JUN12-9"/>
      <sheetName val="JUN12-10"/>
      <sheetName val="JUN12-11"/>
      <sheetName val="JUN12-12"/>
      <sheetName val="JUN12-13"/>
      <sheetName val="Unrealize gain loss-MAY12"/>
      <sheetName val="MAY12-1"/>
      <sheetName val="MAY12-2"/>
      <sheetName val="MAY12-3"/>
      <sheetName val="MAY12-4"/>
      <sheetName val="MAY12-5"/>
      <sheetName val="MAY12-6"/>
      <sheetName val="MAY12-7"/>
      <sheetName val="MAY12-8"/>
      <sheetName val="MAY12-9"/>
      <sheetName val="Unrealize gain loss-APR 12"/>
      <sheetName val="APR12-1"/>
      <sheetName val="APR12-2"/>
      <sheetName val="APR12-3"/>
      <sheetName val="APR12-4"/>
      <sheetName val="APR12-5"/>
      <sheetName val="APR12-6"/>
      <sheetName val="APR12-7"/>
      <sheetName val="APR12-8"/>
      <sheetName val="APR12-9"/>
      <sheetName val="APR12-10"/>
      <sheetName val="APR12-11"/>
      <sheetName val="APR12-12"/>
      <sheetName val="APR12-13"/>
      <sheetName val="APR12-14"/>
      <sheetName val="Unrealize gain loss-MAR12"/>
      <sheetName val="MAR12-1"/>
      <sheetName val="MAR12-2"/>
      <sheetName val="MAR12-3"/>
      <sheetName val="MAR12-4"/>
      <sheetName val="Update"/>
      <sheetName val="Driver Linac Layout"/>
      <sheetName val="BOX Cryostat Details"/>
      <sheetName val="Magnet Details"/>
      <sheetName val="เตรียมการ"/>
      <sheetName val="สถาปัตย์"/>
      <sheetName val="Summaryไฟฟ้า"/>
      <sheetName val="งานระบบไฟฟ้า"/>
      <sheetName val="san"/>
      <sheetName val="แผนงานรวม"/>
      <sheetName val="ขั้นตอนการทำงาน"/>
      <sheetName val="ผังองค์กร"/>
      <sheetName val="ผังสำนักงาน&amp;Site"/>
      <sheetName val="แผนตำแหน่ง Site Office"/>
      <sheetName val="เครื่องมือเครื่องจักร"/>
      <sheetName val="ผู้รับเหมาช่วง"/>
      <sheetName val="มาตราการป้องกันความปลอดภัย"/>
      <sheetName val="AC REDUCED 1"/>
      <sheetName val="SAN REDUCED 1"/>
      <sheetName val="LT-COV-016"/>
      <sheetName val="สรุป COV.016"/>
      <sheetName val="cov-016"/>
      <sheetName val="ES"/>
      <sheetName val="LT-COV-019"/>
      <sheetName val="สรุป COV.019"/>
      <sheetName val="cov-019"/>
      <sheetName val="backup  "/>
      <sheetName val="LT-COV-004"/>
      <sheetName val="สรุป COV.004"/>
      <sheetName val="cov-013"/>
      <sheetName val="LT-COV-AR-003 "/>
      <sheetName val="สรุป COV.AR-003 "/>
      <sheetName val="cov-AR003 "/>
      <sheetName val="ES-CEILING "/>
      <sheetName val="LT-COV-AR-004"/>
      <sheetName val="สรุป COV.AR-004"/>
      <sheetName val="cov-AR004"/>
      <sheetName val="ES.Skirt"/>
      <sheetName val="0.2M&amp;L"/>
      <sheetName val="Arch"/>
      <sheetName val="Struc"/>
      <sheetName val="San "/>
      <sheetName val="Eletric"/>
      <sheetName val="AirCon"/>
      <sheetName val="4สรุปงบประมาณSub"/>
      <sheetName val="A_BOQ_เตรียมการ"/>
      <sheetName val="B1_BOQ_St.อาคาร A"/>
      <sheetName val="B2_BOQ_ARTCH A"/>
      <sheetName val="C1_BOQ_St.อาคาร B"/>
      <sheetName val="C2_BOQ_ARTCH B"/>
      <sheetName val="D1_BOQ_St.อาคาร C"/>
      <sheetName val="D2_BOQ_ARTCH C"/>
      <sheetName val="BOQ งานระบบ อาคาร A     "/>
      <sheetName val="BOQ งานระบบ อาคาร B"/>
      <sheetName val="BOQ งานระบบ อาคาร C"/>
      <sheetName val="BOQ งานระบบ ส่วนกลาง"/>
      <sheetName val="E_BOQ_รั้ว"/>
      <sheetName val="F_BOQ_ถนน"/>
      <sheetName val="Warn-User"/>
      <sheetName val="Equip Hire"/>
      <sheetName val="Steel"/>
      <sheetName val="Concrete"/>
      <sheetName val="Bricklayer"/>
      <sheetName val="Carpenter"/>
      <sheetName val="Plumber"/>
      <sheetName val="Electrical"/>
      <sheetName val="Glazier"/>
      <sheetName val="Plasterer"/>
      <sheetName val="Tiler"/>
      <sheetName val="Paint"/>
      <sheetName val="Cabinets"/>
      <sheetName val="Heating"/>
      <sheetName val="Landscape"/>
      <sheetName val="Finish"/>
      <sheetName val="Vary"/>
      <sheetName val="SH-A"/>
      <sheetName val="SH-B"/>
      <sheetName val="SH-C"/>
      <sheetName val="SH-D"/>
      <sheetName val="SH-E"/>
      <sheetName val="SH-F"/>
      <sheetName val="SH-G"/>
      <sheetName val="EE-ยกเลิก"/>
      <sheetName val="boqair"/>
      <sheetName val="Sheet11"/>
      <sheetName val="Bill No.1"/>
      <sheetName val="BIG-C"/>
      <sheetName val="VITHEETHEP"/>
      <sheetName val="EXTERNAL"/>
      <sheetName val="Bill No. 2 - Carpark"/>
      <sheetName val="resource1"/>
      <sheetName val="Cctmst"/>
      <sheetName val="Revise MR"/>
      <sheetName val="โรงงาน"/>
      <sheetName val="สรุป (Temp)"/>
      <sheetName val="Boq(1)"/>
      <sheetName val="Boq(2)"/>
      <sheetName val="Boq(3)เพิ่ม-ลด(ย)"/>
      <sheetName val="Boq(4)แปลง2"/>
      <sheetName val="Boq(5)แปลง3ครั้ง2"/>
      <sheetName val="Boq(5)แปลง3ครั้ง3"/>
      <sheetName val="Boq(6)แปลง7"/>
      <sheetName val="Boq(7)แปลง8"/>
      <sheetName val="สเก็ตด๋วน"/>
      <sheetName val="สเก็ตด๋วน(มีนาคม)"/>
      <sheetName val="Boq_1_"/>
      <sheetName val="สรุปการซื้อ"/>
      <sheetName val="การเคลื่อนไหว"/>
      <sheetName val="ลิฟวิ่ง"/>
      <sheetName val="โฮมมาร์ท"/>
      <sheetName val="Central Dept00"/>
      <sheetName val="วิลล่า 1-01"/>
      <sheetName val="Total (2)"/>
      <sheetName val="เวส์ตเกต-06+00"/>
      <sheetName val="คอร์ดยาร์ด-05"/>
      <sheetName val="คลองเจ็ก"/>
      <sheetName val="พราว-04"/>
      <sheetName val="บีกินส์11"/>
      <sheetName val="วิลล่า 3-03"/>
      <sheetName val="ที่ดิน84ไร่(13)"/>
      <sheetName val="จอย(14)"/>
      <sheetName val="วิลล่า 2-02"/>
      <sheetName val="คำนวณภาษี(new)"/>
      <sheetName val="คำนวณภาษี(new) (ทั้งปีแยก)"/>
      <sheetName val="คำนวณภาษี(new) 7-60"/>
      <sheetName val="คำนวณภาษี(new) (1-60)"/>
      <sheetName val="ไม่ระบุแผนก"/>
      <sheetName val="ภูพราวฟ้า 3"/>
      <sheetName val="ค่าบริจาค630-602"/>
      <sheetName val="กระทบยอดภาษี"/>
      <sheetName val="คำนวณภาษี"/>
      <sheetName val="ค่าชุมชน"/>
      <sheetName val="ดาวน์"/>
      <sheetName val="เงินจอง"/>
      <sheetName val="สำนักงาน"/>
      <sheetName val="DTB"/>
      <sheetName val="เครื่องมือกลาง"/>
      <sheetName val="เครื่องมือสุชาติ"/>
      <sheetName val="เครื่องมือสะไกร"/>
      <sheetName val="เครื่องมือสมเกียรติ"/>
      <sheetName val="เครื่องมือสุริยัณห์"/>
      <sheetName val="เครื่องมือวีระ"/>
      <sheetName val="เครื่องมือสมมารถ"/>
      <sheetName val="เครื่องมือช่างยนต์"/>
      <sheetName val="เครื่องมือช่างกลึง"/>
      <sheetName val=" แบ่งพื้นที่"/>
      <sheetName val="Variables"/>
      <sheetName val="วงเครดิต 3"/>
      <sheetName val="แจกแจง _งบดุล_"/>
      <sheetName val="SSW_loan_OD"/>
      <sheetName val="ดอกเบี้ยรับ"/>
      <sheetName val="SSW"/>
      <sheetName val="ใบสรุปมูลค่าสินค้า"/>
      <sheetName val="ใบสรุปมูลค่าสินค้า (2)"/>
      <sheetName val="โอน str-สาขา"/>
      <sheetName val="โอน str-สาขาTS"/>
      <sheetName val="อัตราค่าบรรทุก"/>
      <sheetName val="หักลบกลบหนี้"/>
      <sheetName val="กระดาษทำการ"/>
      <sheetName val="เปรียบเทียบ คชจ_"/>
      <sheetName val="ระหว่างกันทั้งปี"/>
      <sheetName val="รายการที่เกี่ยวข้องกัน"/>
      <sheetName val="P_P_30 _2_"/>
      <sheetName val="รายได้อื่น"/>
      <sheetName val="กระทบรายได้ตาม ภ_ง_ด_50 _2_"/>
      <sheetName val="Insurance_2"/>
      <sheetName val="revalue"/>
      <sheetName val="รายละเอียดค่าใช้จ่าย"/>
      <sheetName val="แจกแจง _PL_"/>
      <sheetName val="งบต้นทุนขาย "/>
      <sheetName val="งบต้นทุนผลิต "/>
      <sheetName val="exp_"/>
      <sheetName val="กระดาษทำการตามperiod"/>
      <sheetName val="ตารางจ่ายกำไรสะสม"/>
      <sheetName val="ตารางอบรม"/>
      <sheetName val="ปิดบัญชี"/>
      <sheetName val="Confirmation"/>
      <sheetName val="P_P_30"/>
      <sheetName val="_540100 "/>
      <sheetName val="รายได้_คชจ  Con"/>
      <sheetName val="_Bal Int Acp"/>
      <sheetName val="BS Grp"/>
      <sheetName val="mcot_upc"/>
      <sheetName val="Data 1"/>
      <sheetName val="test 1"/>
      <sheetName val="Data 2"/>
      <sheetName val="test 2"/>
      <sheetName val="EBS"/>
      <sheetName val="EPL"/>
      <sheetName val="EEQ_Con"/>
      <sheetName val="EEQ"/>
      <sheetName val="ECF"/>
      <sheetName val="BSR"/>
      <sheetName val="PLR"/>
      <sheetName val="EQ_Con"/>
      <sheetName val="กระทบ CF"/>
      <sheetName val="CFR"/>
      <sheetName val="BSconsol"/>
      <sheetName val="PLconsol"/>
      <sheetName val="AJE_consol"/>
      <sheetName val="Take Equity"/>
      <sheetName val="วิเคราะห์งบดุล"/>
      <sheetName val="วิเคราะห์งบกำไรขาดทุน"/>
      <sheetName val="COAJE"/>
      <sheetName val="จัดประเภทบัญชีปี 2549"/>
      <sheetName val="ปรับปรุง RE ต้นของค่าความนิยม"/>
      <sheetName val="ปรับปรุง RE ต้นของเงินลงทุน"/>
      <sheetName val="C (2)"/>
      <sheetName val="I(A)"/>
      <sheetName val="AA-1"/>
      <sheetName val="AA-2"/>
      <sheetName val="GG "/>
      <sheetName val="Q2-10"/>
      <sheetName val="Q3-10"/>
      <sheetName val="31-12-53"/>
      <sheetName val="Q1-54"/>
      <sheetName val="Q1-54 N"/>
      <sheetName val="Q2-54"/>
      <sheetName val="Q3-54"/>
      <sheetName val="Conso BS Q2-12"/>
      <sheetName val="Conso OCI 3M Q2-12"/>
      <sheetName val="Conso OCI 6M Q2-12"/>
      <sheetName val="Conso Cashflow Q2-12"/>
      <sheetName val="Conso BS Q1-12"/>
      <sheetName val="Conso OCI Q1-12"/>
      <sheetName val="Conso Cashflow Q1-12"/>
      <sheetName val="Adj CMR Conso"/>
      <sheetName val="Adj Princeton Conso"/>
      <sheetName val="Adj วิภาราม บ.ร่วม"/>
      <sheetName val="31-3-54"/>
      <sheetName val="30-6-54"/>
      <sheetName val="31-12-54"/>
      <sheetName val="31-3-55"/>
      <sheetName val="30-6-55"/>
      <sheetName val="Control BS"/>
      <sheetName val="RR"/>
      <sheetName val="UU_VV"/>
      <sheetName val="Control P&amp;L"/>
      <sheetName val="80"/>
      <sheetName val="90"/>
      <sheetName val="91 Q2-55"/>
      <sheetName val="92 Q2-55"/>
      <sheetName val="K ติด MM Q2-12"/>
      <sheetName val="Adj ของลูกค้าฝากปรับปรุง Q2-55 "/>
      <sheetName val="Adj Audit Q2-55"/>
      <sheetName val="Rec Audit Q2-55"/>
      <sheetName val="Adj TASs Q3-11"/>
      <sheetName val="Rec TASs Q3-11"/>
      <sheetName val="Adj audit Q3-11"/>
      <sheetName val="Adjustment - TASs Q2-11"/>
      <sheetName val="Reclassification - TASs Q2-11"/>
      <sheetName val="Adj audit Q2-11"/>
      <sheetName val="91 Q1-55"/>
      <sheetName val="92 Q1-55"/>
      <sheetName val="Adj Q1-55"/>
      <sheetName val="Rec Q1-55"/>
      <sheetName val="Depทส.ตีเพิ่มจากก.ชื้อกิจการ"/>
      <sheetName val="_2_ส่งข้อมูลต้นทุนฉีดให้บัญชี"/>
      <sheetName val="Workdone depre"/>
      <sheetName val="physical FA"/>
      <sheetName val="Physical FA2"/>
      <sheetName val="R&amp;M exp"/>
      <sheetName val="R&amp;M 2"/>
      <sheetName val="Dep-02"/>
      <sheetName val="Dep11"/>
      <sheetName val="Dep06"/>
      <sheetName val="Depr06 a"/>
      <sheetName val="Dep03,07"/>
      <sheetName val="Dep09"/>
      <sheetName val="Dep 05"/>
      <sheetName val="Dep99"/>
      <sheetName val="register'03"/>
      <sheetName val="Quantity"/>
      <sheetName val="Compare sale"/>
      <sheetName val="Sales Q4"/>
      <sheetName val="Sales Q3"/>
      <sheetName val="Sales Q2"/>
      <sheetName val="K-addi"/>
      <sheetName val="K-Depr E"/>
      <sheetName val="K-Depr R"/>
      <sheetName val="K-Repair"/>
      <sheetName val="K-Insurance"/>
      <sheetName val="K-Sell "/>
      <sheetName val="K-Physi"/>
      <sheetName val="AP-FAsb"/>
      <sheetName val="PM &amp; TE Q2'03"/>
      <sheetName val="PM &amp; TE Q2'04"/>
      <sheetName val="ADJ&amp;REC Q1'03"/>
      <sheetName val="CJE Q1'03"/>
      <sheetName val="CJE Q2'03"/>
      <sheetName val="SAD Q2'03"/>
      <sheetName val="ADJ&amp;REC Q2'03"/>
      <sheetName val="REC Q2'04"/>
      <sheetName val="ADJ Q2'04"/>
      <sheetName val="SAD Q2 '04"/>
      <sheetName val="CJE Q2'04"/>
      <sheetName val="E-1A"/>
      <sheetName val="E-1B"/>
      <sheetName val="E-5A"/>
      <sheetName val="E-5B Q1'04"/>
      <sheetName val="E-5B Q1'03"/>
      <sheetName val="E-5C"/>
      <sheetName val="E-6"/>
      <sheetName val="H-1"/>
      <sheetName val="H-2"/>
      <sheetName val="Rec_K"/>
      <sheetName val="M-3.3 Q1'04"/>
      <sheetName val="M-3.3 Q1'03"/>
      <sheetName val="O-2 adj"/>
      <sheetName val="U-2a"/>
      <sheetName val="U-3a"/>
      <sheetName val="U-3.1 Q1'03"/>
      <sheetName val="rental inc U-3.4"/>
      <sheetName val="U-4.1a"/>
      <sheetName val="U-5a"/>
      <sheetName val="U-6a"/>
      <sheetName val="100"/>
      <sheetName val="200"/>
      <sheetName val="TB.0603"/>
      <sheetName val="TB.0604"/>
      <sheetName val="SAD Q2'04"/>
      <sheetName val="SAD (2)"/>
      <sheetName val="DRA1 "/>
      <sheetName val="Compare DRA#1"/>
      <sheetName val="2543"/>
      <sheetName val="2544"/>
      <sheetName val="CompareDRA#2"/>
      <sheetName val="DRA2"/>
      <sheetName val="Principal"/>
      <sheetName val="Principal Q1'03"/>
      <sheetName val="Principal Q1'04"/>
      <sheetName val="Interest YE'03"/>
      <sheetName val="Interest Q1'03"/>
      <sheetName val="Interest Q1'04"/>
      <sheetName val="Interest future DRA #2"/>
      <sheetName val="Interest expense"/>
      <sheetName val="N-1 (2)"/>
      <sheetName val="CJE"/>
      <sheetName val="SUM-LEAD"/>
      <sheetName val="N-3.1"/>
      <sheetName val="N-2.3"/>
      <sheetName val="Deb_1"/>
      <sheetName val="Deb_2"/>
      <sheetName val="Deb_3"/>
      <sheetName val="Deb_4"/>
      <sheetName val="AP Interco."/>
      <sheetName val="Details for Keppel Sin"/>
      <sheetName val="Details for tri"/>
      <sheetName val="2001"/>
      <sheetName val="actual"/>
      <sheetName val="pakarang"/>
      <sheetName val="catamaran"/>
      <sheetName val="CutOff_เรือตรวจการณ์"/>
      <sheetName val="GP_เรือตรวจการณ์"/>
      <sheetName val="H-2 Land for expansion"/>
      <sheetName val="N-1A"/>
      <sheetName val="N-1B"/>
      <sheetName val="N-4.1"/>
      <sheetName val="N-4.2"/>
      <sheetName val="N-4.3"/>
      <sheetName val="C-5"/>
      <sheetName val="TPP-C 2003"/>
      <sheetName val="U-2(old)"/>
      <sheetName val="U-4(old)"/>
      <sheetName val="M-1A"/>
      <sheetName val="M-6cufoff"/>
      <sheetName val="M-6.1"/>
      <sheetName val="MM-A"/>
      <sheetName val="MM-B"/>
      <sheetName val="N-5"/>
      <sheetName val="Div"/>
      <sheetName val="U-3.1 ana cost"/>
      <sheetName val="U-4 Ana S&amp;A"/>
      <sheetName val="BMT"/>
      <sheetName val="BME"/>
      <sheetName val="K-1(Q3'05)"/>
      <sheetName val="K-1.1"/>
      <sheetName val="K-1(Q2,05)"/>
      <sheetName val="K-1(Q1'05) "/>
      <sheetName val="E-1 "/>
      <sheetName val="F-1A"/>
      <sheetName val="F-2 land"/>
      <sheetName val="F-2 CIP"/>
      <sheetName val="F-2 Int"/>
      <sheetName val="F-2 Public"/>
      <sheetName val="F-3"/>
      <sheetName val="F-3.1"/>
      <sheetName val="K-4"/>
      <sheetName val="K-4 classify"/>
      <sheetName val="K-4.1A"/>
      <sheetName val="K-4.1"/>
      <sheetName val="K-4.1A land"/>
      <sheetName val="K-4.1A CIP"/>
      <sheetName val="K-4.1A Public"/>
      <sheetName val="K-4.1A Int"/>
      <sheetName val="K-4.2"/>
      <sheetName val="Land addition"/>
      <sheetName val="S-6"/>
      <sheetName val="S-6 Q2'04"/>
      <sheetName val="K-5 "/>
      <sheetName val="K-4.3Land addition"/>
      <sheetName val=" J Q1"/>
      <sheetName val="S-5"/>
      <sheetName val="INV'000"/>
      <sheetName val="BS'000"/>
      <sheetName val="PL'000"/>
      <sheetName val="Equ'000"/>
      <sheetName val="Equ"/>
      <sheetName val="Inves"/>
      <sheetName val="Unearned"/>
      <sheetName val="condo"/>
      <sheetName val="Cost-break"/>
      <sheetName val="Int"/>
      <sheetName val="Exp 45"/>
      <sheetName val="Acc Exp"/>
      <sheetName val="Acc Exp2"/>
      <sheetName val="PU1"/>
      <sheetName val="PU2"/>
      <sheetName val="U-2.2 (2)"/>
      <sheetName val="U-2.2 (4)"/>
      <sheetName val="LGPD"/>
      <sheetName val="C-1A"/>
      <sheetName val="E-7 "/>
      <sheetName val="E-7.2"/>
      <sheetName val="M-5"/>
      <sheetName val="M-5local"/>
      <sheetName val="M-5import"/>
      <sheetName val="11625DR"/>
      <sheetName val="11625Cr"/>
      <sheetName val="11626cr"/>
      <sheetName val="M-6.2"/>
      <sheetName val="N-11-1"/>
      <sheetName val="N-11-2"/>
      <sheetName val="N-11-3"/>
      <sheetName val="N-11"/>
      <sheetName val="N-11.1"/>
      <sheetName val="N-11.2"/>
      <sheetName val="N-11.3"/>
      <sheetName val="N-11.4"/>
      <sheetName val="N-11.5"/>
      <sheetName val="U-11.1"/>
      <sheetName val="U-14.1"/>
      <sheetName val="U-14.2"/>
      <sheetName val="N-5.1"/>
      <sheetName val="K-1.1 FA Comparision"/>
      <sheetName val="K-1.2 Summary"/>
      <sheetName val="K-2 Addition"/>
      <sheetName val="k-4.3"/>
      <sheetName val="K-4.3Atax add"/>
      <sheetName val="k4.4"/>
      <sheetName val="k4.5"/>
      <sheetName val="k4.6"/>
      <sheetName val="K-6"/>
      <sheetName val="K-7Repair &amp; Main"/>
      <sheetName val="K-8 Sum Insure"/>
      <sheetName val="eliminate_PL"/>
      <sheetName val="eliminate_BS"/>
      <sheetName val="conso-PL_accum"/>
      <sheetName val="conso-PL"/>
      <sheetName val="conso&amp;cash flow"/>
      <sheetName val="conso"/>
      <sheetName val="workdone"/>
      <sheetName val="Commitment"/>
      <sheetName val="AR aging"/>
      <sheetName val="REC_c"/>
      <sheetName val="conso-PL3"/>
      <sheetName val="conso-pl 6"/>
      <sheetName val="asimar cf"/>
      <sheetName val="conso cf "/>
      <sheetName val="CF3"/>
      <sheetName val="srmBS"/>
      <sheetName val="srmPL"/>
      <sheetName val="PM &amp; TE-calculation"/>
      <sheetName val="Sum lead"/>
      <sheetName val="C-Cash&amp;Bank"/>
      <sheetName val="E-Accounts Receivable"/>
      <sheetName val="F-Inventory"/>
      <sheetName val="G-Other CA"/>
      <sheetName val="H-Investment"/>
      <sheetName val="H-3"/>
      <sheetName val="I-Intercompany"/>
      <sheetName val="J-Other Assets"/>
      <sheetName val="K-Fixed Asset"/>
      <sheetName val="M-Accounts Payable"/>
      <sheetName val="N-Other CL"/>
      <sheetName val="Q-Other Liabilities"/>
      <sheetName val="T-Equity"/>
      <sheetName val="U-Profit&amp;Loss"/>
      <sheetName val="U-1.1_GP by Seg"/>
      <sheetName val="U-Service Income"/>
      <sheetName val="U-Other Income"/>
      <sheetName val="U-Cost of Service"/>
      <sheetName val="U-Selling&amp;Admin"/>
      <sheetName val="U-Interest Exp"/>
      <sheetName val="PM &amp; TE "/>
      <sheetName val="Cum SAD"/>
      <sheetName val="C - 2"/>
      <sheetName val="C - 3"/>
      <sheetName val="Int ex call oth"/>
      <sheetName val="Int Exp term bank"/>
      <sheetName val="Int Exp term sec "/>
      <sheetName val="Int Exp term oth"/>
      <sheetName val="Int Exp term oth (2)"/>
      <sheetName val="Int Exp U-3.1 (3)"/>
      <sheetName val="int income - 42112 hide"/>
      <sheetName val="G-4"/>
      <sheetName val="1 Analysis"/>
      <sheetName val="2 BS"/>
      <sheetName val="3 PL acc"/>
      <sheetName val="4 PL"/>
      <sheetName val="5 CF"/>
      <sheetName val="6 Ratio"/>
      <sheetName val="7 Adjust.general"/>
      <sheetName val="8 Segment-acc"/>
      <sheetName val="9 Segment-1mth"/>
      <sheetName val="per employee"/>
      <sheetName val="Review CN"/>
      <sheetName val="K-1.1 (2)"/>
      <sheetName val="REC (2)"/>
      <sheetName val="CJE (2)"/>
      <sheetName val="DISPOSAL Q3"/>
      <sheetName val="CIP Q3 (2)"/>
      <sheetName val="K-3Building"/>
      <sheetName val="K-4machine"/>
      <sheetName val="K-5Factoryequip"/>
      <sheetName val="K-7Officeequip"/>
      <sheetName val="K-9Land"/>
      <sheetName val="K-10 DISPOSAL "/>
      <sheetName val="K-10 DISPOSAL(verify)"/>
      <sheetName val="I-2.1"/>
      <sheetName val="Current Portion"/>
      <sheetName val="งบบริหาร PL-report"/>
      <sheetName val="BS-Mgm"/>
      <sheetName val="คุณมงคล"/>
      <sheetName val="kai"/>
      <sheetName val="Sheet2- Cost sheet electric"/>
      <sheetName val="Sheet1- Cost Sheet Water"/>
      <sheetName val="DATABASE -sumifTB"/>
      <sheetName val="BS-Mgm-Details Support"/>
      <sheetName val="PL-Mgm-Details support "/>
      <sheetName val="TBdepartment"/>
      <sheetName val="BS-ยังไม่ถูก"/>
      <sheetName val="P&amp;L- ยังไม่ถูก"/>
      <sheetName val="TB-2001-Renovate-Wrong"/>
      <sheetName val="TB-2001-Revised"/>
      <sheetName val="BS-1"/>
      <sheetName val="BS-2"/>
      <sheetName val="F-1 "/>
      <sheetName val="K-2 "/>
      <sheetName val="S-1"/>
      <sheetName val="BS-Q1'04"/>
      <sheetName val="PL-Q1'04"/>
      <sheetName val="PM&amp;TE"/>
      <sheetName val="Review Bank Rec-PA"/>
      <sheetName val="I-2RPT receivable and loan"/>
      <sheetName val="I-3 RPT payable and loan-"/>
      <sheetName val="summary provision"/>
      <sheetName val="K-1 (2)"/>
      <sheetName val="U-2.1Int Inc."/>
      <sheetName val="U-4.1 Int Exp"/>
      <sheetName val="U-4.1 Int expense"/>
      <sheetName val="BUILD95"/>
      <sheetName val="Asset 92-95"/>
      <sheetName val="Asset 96-99"/>
      <sheetName val="Asset 2000"/>
      <sheetName val="Asset 2001"/>
      <sheetName val="Asset 2002"/>
      <sheetName val="SumDepre_AssetAllocation"/>
      <sheetName val="SumAsset_92_95"/>
      <sheetName val="SumAsset_96_99"/>
      <sheetName val="SumAsset_2000"/>
      <sheetName val="SumAsset_2001"/>
      <sheetName val="SumAsset_2002"/>
      <sheetName val="SumType"/>
      <sheetName val="EmpCode"/>
      <sheetName val="p***"/>
      <sheetName val="BS-E"/>
      <sheetName val="PL-E"/>
      <sheetName val="CF'000"/>
      <sheetName val="PL-SITE"/>
      <sheetName val="MajorAP"/>
      <sheetName val="DL"/>
      <sheetName val="OVER"/>
      <sheetName val="%RM"/>
      <sheetName val="H-3 Add&amp;Dis"/>
      <sheetName val="H-3.1 royal."/>
      <sheetName val="H-3.2 LH bank."/>
      <sheetName val="H-3.3 qh"/>
      <sheetName val="H-3.4 fund1"/>
      <sheetName val="H-3.5 CS"/>
      <sheetName val="H-3.6 Div"/>
      <sheetName val="H-4.20"/>
      <sheetName val="H-2 Summary movement"/>
      <sheetName val="H-2A"/>
      <sheetName val="H-4 Take equity"/>
      <sheetName val="13301"/>
      <sheetName val="13302"/>
      <sheetName val="H-5 Impair other"/>
      <sheetName val="H-5A Impair sub,asso"/>
      <sheetName val="H-5B Impair LH B"/>
      <sheetName val="H-5.1 Impair PS HSH"/>
      <sheetName val="H-6 Land for sales"/>
      <sheetName val="H-7 Land under devel"/>
      <sheetName val="BTS"/>
      <sheetName val="Unrea"/>
      <sheetName val="H-5.1 Impair PS FNMA"/>
      <sheetName val="TISCO-OTHER"/>
      <sheetName val="TISCO-OTHER (2)"/>
      <sheetName val=" APS  APS-DI ING"/>
      <sheetName val="U-2.1 Analyze sale"/>
      <sheetName val="U-2.1A Graph sale"/>
      <sheetName val="U-2.1B Sales"/>
      <sheetName val="U-2.2 Analyze GP"/>
      <sheetName val="U-2.2A Graph GP"/>
      <sheetName val="U-2.2B GP"/>
      <sheetName val="U-2.2C GP data"/>
      <sheetName val="U-3.1 Int rec"/>
      <sheetName val="U-3.2 Infra Rev"/>
      <sheetName val="U-5.1 Depre-club"/>
      <sheetName val="U-6.1 Payroll"/>
      <sheetName val="U-6.2 Promotion"/>
      <sheetName val="U-6.3 Addback Exp"/>
      <sheetName val="U-8.1Int Exp"/>
      <sheetName val="tra48"/>
      <sheetName val="Physical"/>
      <sheetName val="Nature-P"/>
      <sheetName val="P-4"/>
      <sheetName val="P-5"/>
      <sheetName val="Possible"/>
      <sheetName val="Legal"/>
      <sheetName val="Confirm"/>
      <sheetName val="J1A"/>
      <sheetName val="J-2"/>
      <sheetName val="J-3"/>
      <sheetName val="J4"/>
      <sheetName val="J6 ทำYE"/>
      <sheetName val="J6.1 ทำYE"/>
      <sheetName val="Right J3"/>
      <sheetName val="J4Right amor"/>
      <sheetName val="J4.1Right table"/>
      <sheetName val="Right review"/>
      <sheetName val="J5.1"/>
      <sheetName val="mvabud"/>
      <sheetName val="J-6"/>
      <sheetName val="Impair"/>
      <sheetName val="TB_previous"/>
      <sheetName val="Sheet1 (3)-delete"/>
      <sheetName val="Sheet1 (3)-Footnote"/>
      <sheetName val="Sheet2-phototype"/>
      <sheetName val="Format_TB"/>
      <sheetName val="Balance Sheet K.Dorn"/>
      <sheetName val="P&amp;L K.Dorn"/>
      <sheetName val="cap to Reno"/>
      <sheetName val="detail_balance sheet"/>
      <sheetName val="CURRENT LIABILITIES"/>
      <sheetName val="Sheet1-Activity work"/>
      <sheetName val="Cashflow - 2 K. Dorn"/>
      <sheetName val="Cashflow - 1"/>
      <sheetName val="Khun_monkong"/>
      <sheetName val="Khun_kai"/>
      <sheetName val="Trial Balance - 45"/>
      <sheetName val="P&amp;LFINAL - 44"/>
      <sheetName val="Check-1-summary-Current year "/>
      <sheetName val="Sheet1-Exp cap to reno 1 - 4"/>
      <sheetName val="Check-2- Methodology"/>
      <sheetName val="GL06"/>
      <sheetName val="Sheet1-file-TS_RM_Reno1624"/>
      <sheetName val="Sortby_Month"/>
      <sheetName val="SortbyAC_Code"/>
      <sheetName val="Sheet4-sort 6"/>
      <sheetName val="Sheet2-dataauditVSacccode"/>
      <sheetName val="Audit2545-06"/>
      <sheetName val="detail M"/>
      <sheetName val="foreign"/>
      <sheetName val="31.12.04"/>
      <sheetName val="31.03.05"/>
      <sheetName val="sumlead"/>
      <sheetName val="T-1A"/>
      <sheetName val="Trfc&amp;Toll C+"/>
      <sheetName val="pl_cf-N"/>
      <sheetName val="Repay_N"/>
      <sheetName val="Est vol per day"/>
      <sheetName val="Est vol per day (2)"/>
      <sheetName val="U2.4"/>
      <sheetName val="Workdone leasing"/>
      <sheetName val="MM-0"/>
      <sheetName val="AR - Detail"/>
      <sheetName val="LCN"/>
      <sheetName val="AP - Detail"/>
      <sheetName val="AR provision"/>
      <sheetName val="EE-0"/>
      <sheetName val="M-3.1"/>
      <sheetName val="N-6.1"/>
      <sheetName val="U-2.2A"/>
      <sheetName val="U-2.2B"/>
      <sheetName val="conso46"/>
      <sheetName val="Request doc"/>
      <sheetName val="REC05"/>
      <sheetName val="Restate"/>
      <sheetName val="TBQ1'07"/>
      <sheetName val="SADQ1'07"/>
      <sheetName val="CJEQ1'07"/>
      <sheetName val="RECQ1'07"/>
      <sheetName val="U-7"/>
      <sheetName val="U-8"/>
      <sheetName val="TB1"/>
      <sheetName val="GP รวม"/>
      <sheetName val="test_GP_ABC"/>
      <sheetName val="analyze_budget"/>
      <sheetName val="U-5 _analyze"/>
      <sheetName val="U-5.2_entertainment exp."/>
      <sheetName val="U_Review JV"/>
      <sheetName val="review_JV"/>
      <sheetName val="I-3"/>
      <sheetName val="I-3.1"/>
      <sheetName val="K-CIP"/>
      <sheetName val="O-1.1"/>
      <sheetName val="R-IPD"/>
      <sheetName val="R-OPD"/>
      <sheetName val="Ana-revenue"/>
      <sheetName val="Data Cost"/>
      <sheetName val="Ana-COS"/>
      <sheetName val="TB311255"/>
      <sheetName val="Q1_56"/>
      <sheetName val="Q2_56"/>
      <sheetName val="Q3_56"/>
      <sheetName val="Q4_56"/>
      <sheetName val="Q1_57"/>
      <sheetName val="Q2_57"/>
      <sheetName val="Q3_57"/>
      <sheetName val="Q4_57"/>
      <sheetName val="Q1_58"/>
      <sheetName val="Q2_58"/>
      <sheetName val="Q2_58_2"/>
      <sheetName val="Q3_58"/>
      <sheetName val="Q4_58"/>
      <sheetName val="Q1_59"/>
      <sheetName val="Control B&amp;S"/>
      <sheetName val="O-DTA"/>
      <sheetName val="OCI"/>
      <sheetName val="91"/>
      <sheetName val="92"/>
      <sheetName val="Adj."/>
      <sheetName val="Waive Adj."/>
      <sheetName val="Cost-Change E"/>
      <sheetName val="Note-1"/>
      <sheetName val="Note-2"/>
      <sheetName val="ค่าใช้จ่ายตามลักษณะ 2015"/>
      <sheetName val="ค่าใช้จ่ายตามลักษณะ (2)"/>
      <sheetName val="ค่าใช้จ่ายตามลักษณะ"/>
      <sheetName val="Adj.Co"/>
      <sheetName val="Title"/>
      <sheetName val="REC-CF"/>
      <sheetName val="W-BS"/>
      <sheetName val="W-PL"/>
      <sheetName val="Co.Adj"/>
      <sheetName val="MT"/>
      <sheetName val="NFS I"/>
      <sheetName val="NFS II"/>
      <sheetName val="NFS III"/>
      <sheetName val="คชจ.ตามลักษณะ"/>
      <sheetName val="TB 30-06-54"/>
      <sheetName val="I-Sum"/>
      <sheetName val="10-SUM"/>
      <sheetName val="10-3"/>
      <sheetName val="10-4"/>
      <sheetName val="10-5"/>
      <sheetName val="AllInv"/>
      <sheetName val="Warr"/>
      <sheetName val="&lt;-Notes-&gt;"/>
      <sheetName val="Proj"/>
      <sheetName val="MRec"/>
      <sheetName val="Wait"/>
      <sheetName val="ASS."/>
      <sheetName val="LIA."/>
      <sheetName val="retire42"/>
      <sheetName val="retire44"/>
      <sheetName val="prop"/>
      <sheetName val="total cost"/>
      <sheetName val="Body"/>
      <sheetName val="Glaze"/>
      <sheetName val="FC"/>
      <sheetName val="data plant"/>
      <sheetName val="apr คชจรวม"/>
      <sheetName val="คชจ.รวม2012Q1"/>
      <sheetName val="1407"/>
      <sheetName val="1622"/>
      <sheetName val="1616"/>
      <sheetName val="1617"/>
      <sheetName val="LIA"/>
      <sheetName val="ADJ-VAR"/>
      <sheetName val="hedging"/>
      <sheetName val="Rate B,G"/>
      <sheetName val="defer"/>
      <sheetName val="คชจ-อบรม"/>
      <sheetName val="aff"/>
      <sheetName val="retire45"/>
      <sheetName val="BK"/>
      <sheetName val="SN"/>
      <sheetName val="WH"/>
      <sheetName val="VT"/>
      <sheetName val="S&amp;R"/>
      <sheetName val="CL"/>
      <sheetName val="113990"/>
      <sheetName val="F-1 NOTE"/>
      <sheetName val="F-2 NOTE"/>
      <sheetName val="F-3 NOTE"/>
      <sheetName val="FF-NOTE"/>
      <sheetName val="FF-1"/>
      <sheetName val="10 CUT Local"/>
      <sheetName val="10 CUT Export"/>
      <sheetName val="20 CUT"/>
      <sheetName val="Exp._etd Apr"/>
      <sheetName val="GROUP.53"/>
      <sheetName val="หมายเหตุ"/>
      <sheetName val="WP-CF (2)"/>
      <sheetName val="Note 11"/>
      <sheetName val="Tax-12"/>
      <sheetName val="Tax-9"/>
      <sheetName val="Tax-8"/>
      <sheetName val="Tax-7"/>
      <sheetName val="Tax-6"/>
      <sheetName val="Tax-5"/>
      <sheetName val="Tax-4"/>
      <sheetName val="Tax-3"/>
      <sheetName val="Tax-2"/>
      <sheetName val="Tax-1"/>
      <sheetName val="WP-CF (1)"/>
      <sheetName val="Note-relate"/>
      <sheetName val="สรุปการคำนวณภาษี"/>
      <sheetName val="รายได้_50"/>
      <sheetName val="รายได้_waste ที่กำจัด"/>
      <sheetName val="รายได้_49"/>
      <sheetName val="tb1209re"/>
      <sheetName val="TB11rev"/>
      <sheetName val="tb03rev"/>
      <sheetName val="TB0209"/>
      <sheetName val="tb0109"/>
      <sheetName val="tb0109re"/>
      <sheetName val="tb2008rev"/>
      <sheetName val="glexchan"/>
      <sheetName val="4401030"/>
      <sheetName val="Action Plan 2008"/>
      <sheetName val="ผลผลิต"/>
      <sheetName val="Performance Board"/>
      <sheetName val="Correlation Chart OPE "/>
      <sheetName val="Promotion Award"/>
      <sheetName val="Task Achieving"/>
      <sheetName val="A-A"/>
      <sheetName val="B 100"/>
      <sheetName val="C - A"/>
      <sheetName val="D-A"/>
      <sheetName val="D-50"/>
      <sheetName val="E-A"/>
      <sheetName val="F - A"/>
      <sheetName val="G-A"/>
      <sheetName val="G-1000"/>
      <sheetName val="H-A"/>
      <sheetName val="H-1000"/>
      <sheetName val="I-10"/>
      <sheetName val="J-A"/>
      <sheetName val="AA-A"/>
      <sheetName val="BB-A"/>
      <sheetName val="DD-A"/>
      <sheetName val="EE-A"/>
      <sheetName val="FF-A"/>
      <sheetName val="HH-A"/>
      <sheetName val="II-"/>
      <sheetName val="II - A"/>
      <sheetName val="JJ - A"/>
      <sheetName val="KK - A"/>
      <sheetName val="LL-A"/>
      <sheetName val="NN-A"/>
      <sheetName val="QQ-A"/>
      <sheetName val="SE"/>
      <sheetName val="110"/>
      <sheetName val="120"/>
      <sheetName val="130"/>
      <sheetName val="140"/>
      <sheetName val="150"/>
      <sheetName val="Rev-A"/>
      <sheetName val="200-A"/>
      <sheetName val="200-B"/>
      <sheetName val="200-20"/>
      <sheetName val="300"/>
      <sheetName val="300-A"/>
      <sheetName val="300-100"/>
      <sheetName val="400"/>
      <sheetName val="500"/>
      <sheetName val="500-A"/>
      <sheetName val="BS_T"/>
      <sheetName val="PL_T"/>
      <sheetName val="Changed_T"/>
      <sheetName val="CF_T"/>
      <sheetName val="Eliminate"/>
      <sheetName val="NFS"/>
      <sheetName val="CF-com."/>
      <sheetName val="TB 49"/>
      <sheetName val="70"/>
      <sheetName val="Take Equity_YE'53"/>
      <sheetName val="Eliminate_YE'53"/>
      <sheetName val="CF-Consol_Q3'53"/>
      <sheetName val="Detail-CF_YE'53"/>
      <sheetName val="CF-Company_YE'53"/>
      <sheetName val="ระหว่างกัน_YE'53"/>
      <sheetName val="Detail-ระหว่างกัน_YE'53"/>
      <sheetName val="Consol-BS_YE'53"/>
      <sheetName val="Consol-PL_YE'53"/>
      <sheetName val="Ratio_YE'53"/>
      <sheetName val="BS_YE'53"/>
      <sheetName val="PL_YE'53"/>
      <sheetName val="Cap. exp"/>
      <sheetName val="FIFO"/>
      <sheetName val="II.1"/>
      <sheetName val="TMB"/>
      <sheetName val="EE.2"/>
      <sheetName val="40.1"/>
      <sheetName val="50.2"/>
      <sheetName val="Cut-off_Local"/>
      <sheetName val="SOE_T"/>
      <sheetName val="TB-M"/>
      <sheetName val="AA-"/>
      <sheetName val="OO"/>
      <sheetName val="CAJE_Q2'53"/>
      <sheetName val="CRJE_Q2'53"/>
      <sheetName val="PAJE_Q2'53"/>
      <sheetName val="GL Exp "/>
      <sheetName val="VC,FC Summary 5-1-1"/>
      <sheetName val="Print Total VC Plant 5-2-2"/>
      <sheetName val="Print-VC(Do&amp;Ex) 5-2-3"/>
      <sheetName val="Print Loss 5-2-4"/>
      <sheetName val="Print-RM Preparation 5-2-6"/>
      <sheetName val="Print_Body 5-2-5"/>
      <sheetName val="Packing 5-2-7"/>
      <sheetName val="Print-Price1 5-2-8"/>
      <sheetName val="Print-Price2 5-2-8"/>
      <sheetName val="FC2013 6-1 to 6-2"/>
      <sheetName val="กราฟAP&amp;AR (2)"/>
      <sheetName val="กราฟ inv."/>
      <sheetName val="actual Body hw"/>
      <sheetName val="Std. Body hw2013"/>
      <sheetName val="std_Body hw.2012"/>
      <sheetName val="1.กราฟ Cost vs.Price12-13"/>
      <sheetName val="2.กราฟ Body,EE,NG"/>
      <sheetName val="3.actualGLAZE Dec 12"/>
      <sheetName val="4.Actual BODY Nov12"/>
      <sheetName val="5.TC Jan13.UNIT"/>
      <sheetName val="6.TC Dec.UNIT AMOUNT."/>
      <sheetName val="7.FC-dec 2012 "/>
      <sheetName val="%yield"/>
      <sheetName val="NG.price"/>
      <sheetName val="EE.price "/>
      <sheetName val="EE.Consumption "/>
      <sheetName val="NG.Consumption"/>
      <sheetName val="Powder&amp;Glaze Consumption"/>
      <sheetName val="MAINTENANCE unit"/>
      <sheetName val="MAINTENANCE Amount"/>
      <sheetName val="data Semi.consumption"/>
      <sheetName val="FC-Nov 2012  somsak"/>
      <sheetName val="B06"/>
      <sheetName val="G06"/>
      <sheetName val="P06"/>
      <sheetName val="FC06"/>
      <sheetName val="GL EXP"/>
      <sheetName val="GL EXP REV.2"/>
      <sheetName val="Sales Volume 4-2-1to3"/>
      <sheetName val="Selling price 4-3-1to3 "/>
      <sheetName val="Sales Amount 4-1-1to3 (2)"/>
      <sheetName val="Admin&amp;Selling Expenses 7-1-1"/>
      <sheetName val="Selling Expenses 7-2"/>
      <sheetName val="Admin Expenses 7-3"/>
      <sheetName val="Depreciation 7-4"/>
      <sheetName val="Financial Expenses 7-5"/>
      <sheetName val="Data Tarket Sale final"/>
      <sheetName val="Plan Sale Price Export"/>
      <sheetName val="Sale Volum Export"/>
      <sheetName val="data Plan Ad-Sale-Finance 2012 "/>
      <sheetName val="data Plan Ad-Sale-Finance 2013"/>
      <sheetName val="Wip Sort"/>
      <sheetName val="FG4271 3.6.16"/>
      <sheetName val="kiln 2,3,4,6"/>
      <sheetName val="Press"/>
      <sheetName val="Dryer"/>
      <sheetName val="Glazing"/>
      <sheetName val="Kiln"/>
      <sheetName val="Polish"/>
      <sheetName val="Sorting"/>
      <sheetName val="Inventory Number"/>
      <sheetName val="loss"/>
      <sheetName val="PL(O)"/>
      <sheetName val="P L"/>
      <sheetName val="สรุปภาพรวม"/>
      <sheetName val="4.Assumption4+1"/>
      <sheetName val="1.4.1Stock Cost sc4+1"/>
      <sheetName val="1.4sales price -sc4 (2)"/>
      <sheetName val="Projection  pawat"/>
      <sheetName val="CASH FLOW PAWAT"/>
      <sheetName val="Sales Target 2013"/>
      <sheetName val="1.4sales price -sc4"/>
      <sheetName val="1.1sales price SC1"/>
      <sheetName val="Projection BASE "/>
      <sheetName val="Stock Cost"/>
      <sheetName val="PL (2)Rev."/>
      <sheetName val="Summary A-1"/>
      <sheetName val="Summary A-2-1"/>
      <sheetName val="Summary A-2-2"/>
      <sheetName val="BS2-1"/>
      <sheetName val="CASH FLOW 3-1"/>
      <sheetName val="BS 2-1"/>
      <sheetName val="CASH FLOW3-1"/>
      <sheetName val="Sales 4-1-1to3"/>
      <sheetName val="VC MAR5-2-2 sc4"/>
      <sheetName val="VC APR5-2-2 sc4"/>
      <sheetName val="Prod_Cost_ABC 2013"/>
      <sheetName val="VC MAY-JUN5-2-2 sc4 (2)"/>
      <sheetName val="Admin&amp;Selling Exp.7-1-1"/>
      <sheetName val="GP-OEM"/>
      <sheetName val="Graph PL"/>
      <sheetName val="Graph PL (2)"/>
      <sheetName val="CASH FLOW SC.4+1"/>
      <sheetName val="CF Plan DIFF"/>
      <sheetName val="Print Total VC Plant 5-2-2 "/>
      <sheetName val="BS-Karin"/>
      <sheetName val="PL3M(Q4)"/>
      <sheetName val="PL12M"/>
      <sheetName val="Selling Exp.7-2"/>
      <sheetName val="Admin Exp. 7-3"/>
      <sheetName val="Financial Exp.7-5 "/>
      <sheetName val="TB Dec 2012"/>
      <sheetName val="TB Jan 2013"/>
      <sheetName val="TB Feb 2013"/>
      <sheetName val="TB Mar 2013"/>
      <sheetName val="TB Apr 2013"/>
      <sheetName val="TB May 2013"/>
      <sheetName val="TB June 2013"/>
      <sheetName val="TB July 2013"/>
      <sheetName val="TB Aug 2013"/>
      <sheetName val="TB Sep 2013"/>
      <sheetName val="รายละเอียดประกอบงบการเงิน"/>
      <sheetName val="รายละเอียดประกอบเพิ่มเติม"/>
      <sheetName val="EBITDA "/>
      <sheetName val="Profit(Loss) "/>
      <sheetName val="Discount"/>
      <sheetName val="Detail Admin "/>
      <sheetName val="Administrative Expenses"/>
      <sheetName val="Administrative Expenses (R)"/>
      <sheetName val="Detail Sell"/>
      <sheetName val="Selling Expenses"/>
      <sheetName val="Advertising"/>
      <sheetName val="Financial Cost"/>
      <sheetName val="TB July 2013 (2)"/>
      <sheetName val="Other Inc.Exp"/>
      <sheetName val="รวม"/>
      <sheetName val="รอPACK"/>
      <sheetName val="รอตัด"/>
      <sheetName val="MIX"/>
      <sheetName val="รอสรุป"/>
      <sheetName val="รอส่ง WH"/>
      <sheetName val="SORT"/>
      <sheetName val="XRREPPRN"/>
      <sheetName val="ม.ค.-มี.ค.46"/>
      <sheetName val="ม.ค.-เม.ย.46"/>
      <sheetName val="ม.ค.-พค.46"/>
      <sheetName val="6-2-46"/>
      <sheetName val="incometax46"/>
      <sheetName val="ทะเบียนสัญญา 2011"/>
      <sheetName val="ทะเบียนย่อ"/>
      <sheetName val="ต้นทุนโฆษณา"/>
      <sheetName val="ต้นทุนโฆษณาแยกห้าง"/>
      <sheetName val="ต้นทุนบริการ(รับจ้างผลิตงาน)"/>
      <sheetName val="ต้นทุนสินค้า-Barter"/>
      <sheetName val="ต้นทุน CITY BUS"/>
      <sheetName val="ค.ช.จ.ขายและบริหาร"/>
      <sheetName val="หมายเหตุประกอบ"/>
      <sheetName val="กระทบbank-BBL"/>
      <sheetName val="กระทบBank-CIB"/>
      <sheetName val="ลูกหนี้การค้า-บริษัทอื่น"/>
      <sheetName val="เทเลมูวี่"/>
      <sheetName val="ปันส่วนเงินเดือน"/>
      <sheetName val="ลูกหนี้การค้า-บ.ในเครือ"/>
      <sheetName val="เช็ครับในมือ"/>
      <sheetName val="เงินให้กู้-บ.ในเครือ"/>
      <sheetName val="WIP-กิจกรรม"/>
      <sheetName val="เงินทดรองพนักงาน"/>
      <sheetName val="รายได้ค้างรับ"/>
      <sheetName val="ดอกเบี้ยค้างรับ"/>
      <sheetName val="ภาษีถูกหัก52"/>
      <sheetName val="ค่าเบี้ยประกันจ่ายล่วงหน้า"/>
      <sheetName val="ค่าใช้จ่ายจ่ายล่วงหน้าอื่น"/>
      <sheetName val="ค่าเช่าจ่ายล่วงหน้า"/>
      <sheetName val="ภาษีไม่ถึงกำหนด"/>
      <sheetName val="ลูกหนี้อื่นๆ-ในประเทศ"/>
      <sheetName val="ลูกหนี้อื่นๆกิจการที่เกี่ยวข้อง"/>
      <sheetName val="สินค้า Barter - อื่นๆ"/>
      <sheetName val="ที่ดินอาคารอุปกรณ์"/>
      <sheetName val="ค่าเผื่อด้อยค่าสินทรัพย์"/>
      <sheetName val="สินทรัพย์ระหว่างติดตั้ง"/>
      <sheetName val="ค่าความนิยม"/>
      <sheetName val="เงินมัดจำ&amp;เงินประกัน"/>
      <sheetName val="ภาษีเงินได้นิติบุคคลจ่ายล่วงหน้"/>
      <sheetName val="ภาษีนิติบุคคลถูกหัก(เกินปี)"/>
      <sheetName val="ค่าเผื่อด้อยค่าภาษี"/>
      <sheetName val="ภาษีขายไม่ถึงกำหนดชำระ"/>
      <sheetName val="เจ้าหนี้การค้า-ในประเทศ"/>
      <sheetName val="เจ้าหนี้การค้า-บ.เกี่ยวข้อง"/>
      <sheetName val="เช็คจ่ายในมือ-BBL"/>
      <sheetName val="เช็คจ่ายในมือ-CityBank"/>
      <sheetName val="รายได้รับล่วงหน้า-เรดิโอ"/>
      <sheetName val="รายได้รับล่วงหน้า-lcd"/>
      <sheetName val="รายได้รับล่วงหน้า-CityBus"/>
      <sheetName val="รายได้รับล่วงหน้า-อื่นๆ(Event)"/>
      <sheetName val="สัญญาปี53"/>
      <sheetName val="รายได้เรดิโอ-ไม่แยก"/>
      <sheetName val="รายได้LCD"/>
      <sheetName val="รายได้-ADกิจกรรม"/>
      <sheetName val="รายได้อื่นๆ-EVENT"/>
      <sheetName val="รายได้อื่น-VGI"/>
      <sheetName val="ต้นทุนCTB-ฝน"/>
      <sheetName val="รายได้-CityBus"/>
      <sheetName val="ภาษีเงินได้นิติบุคลค้างจ่าย"/>
      <sheetName val="เงินประกันสังคมค้างจ่าย"/>
      <sheetName val="คชจ.ค้างจ่ายโครงการ-กิจกรรม"/>
      <sheetName val="ค.ช.จ.ค้างจ่ายอื่น"/>
      <sheetName val="ค่าสัมปทานค้างจ่าย"/>
      <sheetName val="ค่าสัมปทาน"/>
      <sheetName val="ลูกหนี้-เจ้าหนี้กรมสรรพากร"/>
      <sheetName val="ภงด.3"/>
      <sheetName val="ภงด.53"/>
      <sheetName val="ภงด.1"/>
      <sheetName val="ภงด.2"/>
      <sheetName val="เจ้าหนี้บริษัทอื่น"/>
      <sheetName val="เจ้าหนี้อื่น-บ.ที่เกี่ยวข้อง"/>
      <sheetName val="เงินมัดจำรับ"/>
      <sheetName val="เงินกู้ยืมระยะยาว"/>
      <sheetName val="กระทบภาษีภงด.50(2)"/>
      <sheetName val="For SH"/>
      <sheetName val="Financial Summary"/>
      <sheetName val="Conso Quarterly P&amp;L"/>
      <sheetName val="Project P&amp;L"/>
      <sheetName val="Conso P&amp;L"/>
      <sheetName val="RB P&amp;L"/>
      <sheetName val="RB P&amp;L Assumption"/>
      <sheetName val="RB Sales &amp; COGS "/>
      <sheetName val="RB BOQ"/>
      <sheetName val="RB Master Input"/>
      <sheetName val="เนื้อที่ RB"/>
      <sheetName val="RM5 P&amp;L "/>
      <sheetName val="BY P&amp;L"/>
      <sheetName val="BY P&amp;L Assumption"/>
      <sheetName val="BY Sales &amp; COGS"/>
      <sheetName val="BY BOQ"/>
      <sheetName val="BY Master Input"/>
      <sheetName val="Conso G&amp;A"/>
      <sheetName val="HQ G&amp;A Summary"/>
      <sheetName val="HQ G&amp;A Assumption"/>
      <sheetName val="Total Salary 2549"/>
      <sheetName val="Input Instruction"/>
      <sheetName val="Detail-ระหว่างกัน_YE'52"/>
      <sheetName val="CF-Company_YE'51"/>
      <sheetName val="CF-Consol_YE'51"/>
      <sheetName val="Consol-BS_กค'51 "/>
      <sheetName val="Consol-BS_YE'51"/>
      <sheetName val="Eliminate_YE'51"/>
      <sheetName val="Consol-PL_YE'51"/>
      <sheetName val="Detail-CF_YE'52"/>
      <sheetName val="ลูก_คอสเมติก"/>
      <sheetName val="ระหว่างกัน_YE'52"/>
      <sheetName val="Take Equity_YE'52"/>
      <sheetName val="Eliminate_YE'52"/>
      <sheetName val="Consol-BS_YE'52"/>
      <sheetName val="Consol-PL_YE'52"/>
      <sheetName val="CF-Consol_YE'52"/>
      <sheetName val="CF-Company_YE'52"/>
      <sheetName val="PL_YE'52"/>
      <sheetName val="BS_YE'52"/>
      <sheetName val="Detail-CF_Q2'53"/>
      <sheetName val="CF Consol Q2'53"/>
      <sheetName val="CF Company Q2'53"/>
      <sheetName val="Detail-ระหว่างกัน_Q2'53 Agr "/>
      <sheetName val="Eliminate Apur_Q2'53"/>
      <sheetName val="Take Equity Apur Q2'53 "/>
      <sheetName val="ระหว่างกัน_Apur Q2'53 "/>
      <sheetName val="Take Equity RKI Q2'53"/>
      <sheetName val="Eliminate RKI_Q2'53"/>
      <sheetName val="ระหว่างกัน_Q2'53"/>
      <sheetName val="Detail-ระหว่างกัน_Q2'53 RKI"/>
      <sheetName val="Conso BS_Apur Q2'53"/>
      <sheetName val="Conso PL_Apur Q2'53"/>
      <sheetName val="BS_Q2'53"/>
      <sheetName val="PL_Q2'53"/>
      <sheetName val="WP-CONSO "/>
      <sheetName val="SNA"/>
      <sheetName val="WP-CF Conso "/>
      <sheetName val="Nature"/>
      <sheetName val="สรุป_K"/>
      <sheetName val="Movement_K"/>
      <sheetName val="NFS#6"/>
      <sheetName val="ที่ดินที่ติดภาระ"/>
      <sheetName val="ตรวจคู่มือรถ"/>
      <sheetName val="VoucK_รอYE"/>
      <sheetName val="fix (2)"/>
      <sheetName val="ผลDiff_ค่าเสื่อม"/>
      <sheetName val="สญ.เครื่องจักร"/>
      <sheetName val="ดบ.เชื้อรถ3"/>
      <sheetName val="ดบ.เช่าซื้อรถ5"/>
      <sheetName val="fix (3)"/>
      <sheetName val="PGM_TOTAL"/>
      <sheetName val="PGM_CARTON"/>
      <sheetName val="CARTON_BT"/>
      <sheetName val="LINK"/>
      <sheetName val="PGM_SB"/>
      <sheetName val="SB_BT"/>
      <sheetName val="PGM_HI"/>
      <sheetName val="HI_BT"/>
      <sheetName val="FCF"/>
      <sheetName val="TB_Q1'53"/>
      <sheetName val="Ratio Q1'09"/>
      <sheetName val="50.1"/>
      <sheetName val="SUB-PV"/>
      <sheetName val="SUB-RV"/>
      <sheetName val="SUB-JV"/>
      <sheetName val="ภงด.50-48"/>
      <sheetName val="SH_A"/>
      <sheetName val="SH_B"/>
      <sheetName val="SH_C"/>
      <sheetName val="SH_D"/>
      <sheetName val="SH_E"/>
      <sheetName val="SH_F"/>
      <sheetName val="SH_G"/>
      <sheetName val="สรุปราคา"/>
      <sheetName val="A-หมวดค่าใช้จ่ายฯ"/>
      <sheetName val="B-หมวดงานรื้อถอน"/>
      <sheetName val="C-หมวดงานตกแต่งภายใน"/>
      <sheetName val="FR"/>
      <sheetName val="R.C. sum"/>
      <sheetName val="formwork"/>
      <sheetName val="structure steel"/>
      <sheetName val="R.C."/>
      <sheetName val="Letter"/>
      <sheetName val="Section_1 "/>
      <sheetName val="Plysheet_Section_2"/>
      <sheetName val="5_ MES System_PR28"/>
      <sheetName val="5_ MES System_PR30"/>
      <sheetName val="1_PI"/>
      <sheetName val="2_MBW"/>
      <sheetName val="3_1_EW"/>
      <sheetName val="3_2_EWP"/>
      <sheetName val="3_3_AL"/>
      <sheetName val="4_1_ID_Resi"/>
      <sheetName val="4_2_ID_Resi_Semi"/>
      <sheetName val="4_3_ID_Resi_Full"/>
      <sheetName val="4_4_ID_Public"/>
      <sheetName val="4_5_Retail_Area"/>
      <sheetName val="6_1_Lifts (PR28)"/>
      <sheetName val="6_1_Lifts (PR30)"/>
      <sheetName val="9_NSC"/>
      <sheetName val="10_Direct"/>
      <sheetName val="Section_3"/>
      <sheetName val="Section_4"/>
      <sheetName val="Section_5"/>
      <sheetName val="Section_6"/>
      <sheetName val="Cover_2"/>
      <sheetName val="6_2"/>
      <sheetName val="Pil"/>
      <sheetName val="ราคาต่อตร.ม."/>
      <sheetName val="T.1.S(2)"/>
      <sheetName val="T.2.S(2)"/>
      <sheetName val="T.1.A"/>
      <sheetName val="T.1.A (2)"/>
      <sheetName val="T.1.B"/>
      <sheetName val="T.1.B (2)"/>
      <sheetName val="sum-ac"/>
      <sheetName val="boq-ac"/>
      <sheetName val="Sum-SAN"/>
      <sheetName val="sum-ee"/>
      <sheetName val="boq-ee"/>
      <sheetName val="ใบปะขออนุมัติ "/>
      <sheetName val="แยก PS KS"/>
      <sheetName val="Input Summary"/>
      <sheetName val="ที่ดินเซ็นต์สัญญาปี 53"/>
      <sheetName val="Cash Flow PFB"/>
      <sheetName val="Finance_PFB"/>
      <sheetName val="Fin Ratio"/>
      <sheetName val="Fin App (2)"/>
      <sheetName val="K PFB"/>
      <sheetName val="Construction Cost_KS 2.0%"/>
      <sheetName val="Conclusion"/>
      <sheetName val="GD 20.5.54"/>
      <sheetName val="ปก."/>
      <sheetName val="ชนิดเหล็ก"/>
      <sheetName val="ประเภทฐานราก+เสาเข็ม-ตัวบ้าน"/>
      <sheetName val="เสา-เหล็ก คอนกรีต ไม้แบบ"/>
      <sheetName val="Take off "/>
      <sheetName val="Sum 1 - column"/>
      <sheetName val="ความสูงเสาวัดแล้ว"/>
      <sheetName val="Sum 2"/>
      <sheetName val="Sum-C1"/>
      <sheetName val="เสา C1"/>
      <sheetName val="Sum-C2"/>
      <sheetName val="เสา C2"/>
      <sheetName val="Sum-C3"/>
      <sheetName val="เสา C3"/>
      <sheetName val="Sum-C4"/>
      <sheetName val="เสา C4"/>
      <sheetName val="Sum-C5"/>
      <sheetName val="เสา C5"/>
      <sheetName val="Sum-C6"/>
      <sheetName val="เสา C6"/>
      <sheetName val="Sum-C7"/>
      <sheetName val="เสา C7"/>
      <sheetName val="Sum-C8"/>
      <sheetName val="เสา C8"/>
      <sheetName val="Sum-C9"/>
      <sheetName val="เสา C9"/>
      <sheetName val="Sum-CA"/>
      <sheetName val="เสา CA"/>
      <sheetName val="Sum-CB"/>
      <sheetName val="เสา CB"/>
      <sheetName val="เสา CX"/>
      <sheetName val="เสา CY"/>
      <sheetName val="Take off"/>
      <sheetName val="สรุปโครงสร้าง-ตัวบ้าน"/>
      <sheetName val="ฐานราก"/>
      <sheetName val="เหล็กฐานราก 1"/>
      <sheetName val="Detail เหล็กฐานราก"/>
      <sheetName val="Condition"/>
      <sheetName val="1-summary"/>
      <sheetName val="2-P หมวดงานเตรียมการ"/>
      <sheetName val="3-A หมวดงานโครงสร้าง"/>
      <sheetName val="4-B หมวดงานสถาปัตยกรรม "/>
      <sheetName val="5-C หมวดงานไฟฟ้า"/>
      <sheetName val="6-D หมวดงานระบบปรับอากาศ"/>
      <sheetName val="7-E หมวดงานระบบสุขาภิบาล"/>
      <sheetName val="วัสดุ"/>
      <sheetName val="01- summary"/>
      <sheetName val="02- BBOQ_S"/>
      <sheetName val="03-BBOQ_A"/>
      <sheetName val="04-BBOQ_EE"/>
      <sheetName val="05- BBOQ_SN"/>
      <sheetName val="06- BBOQ Mechanical"/>
      <sheetName val="07-BBOQ_Lift"/>
      <sheetName val="실행철강하도"/>
      <sheetName val="Store"/>
      <sheetName val="토공집계표"/>
      <sheetName val="sum "/>
      <sheetName val="FP"/>
      <sheetName val="LITF"/>
      <sheetName val="EE-SIMC (2)"/>
      <sheetName val="covert CA"/>
      <sheetName val="sum CA"/>
      <sheetName val="covert CO"/>
      <sheetName val="sum CO"/>
      <sheetName val="covert CS"/>
      <sheetName val="sum CS"/>
      <sheetName val="covert GI"/>
      <sheetName val="sum GI"/>
      <sheetName val="GI"/>
      <sheetName val="covert ICU"/>
      <sheetName val="sum ICU"/>
      <sheetName val="ICU"/>
      <sheetName val="covert LAB"/>
      <sheetName val="sum LAB"/>
      <sheetName val="LAB"/>
      <sheetName val="covert R"/>
      <sheetName val="sum R"/>
      <sheetName val="covert 8"/>
      <sheetName val="sum 8"/>
      <sheetName val="สรุป "/>
      <sheetName val="งานเตรียมงาน"/>
      <sheetName val="งานสถาปัตยกรรม"/>
      <sheetName val="งานโครงสร้าง"/>
      <sheetName val="งานอาคารประกอบ"/>
      <sheetName val="DATA Link"/>
      <sheetName val="DW"/>
      <sheetName val="ภูมิทัศน์"/>
      <sheetName val="เครื่องเสียง"/>
      <sheetName val="ปร.5  (2)"/>
      <sheetName val="แบ่งงวดงาน"/>
      <sheetName val="ตารางแบ่งงวด"/>
      <sheetName val="ปร.5 (4)"/>
      <sheetName val="ปร.4จัดสร้ง"/>
      <sheetName val="ปร.4จัดชื้อ"/>
      <sheetName val="ปร.5 (VAT)"/>
      <sheetName val="ปร.4โสตทัศน์"/>
      <sheetName val="ปร.5 "/>
      <sheetName val="ปร.4ผังบริเวณ "/>
      <sheetName val="ปร.4อาคาร"/>
      <sheetName val="ปร.5"/>
      <sheetName val="FACTOR F"/>
      <sheetName val="ปร.6 (2)"/>
      <sheetName val="ใบปะหน้า B.O.Q."/>
      <sheetName val="หัวตาราง B.O.Q."/>
      <sheetName val="ปร.4ผังบริเวณ  (2)"/>
      <sheetName val="DATA-P3 "/>
      <sheetName val="Air-East"/>
      <sheetName val="Air-West"/>
      <sheetName val="Concourse-A"/>
      <sheetName val="Concourse-B"/>
      <sheetName val="Concourse-C"/>
      <sheetName val="Concourse-D"/>
      <sheetName val="Concourse-E"/>
      <sheetName val="Concourse-F"/>
      <sheetName val="Concourse-G"/>
      <sheetName val="Import"/>
      <sheetName val="Foundation "/>
      <sheetName val="Column  "/>
      <sheetName val="Staircase"/>
      <sheetName val="Stair Cal tool"/>
      <sheetName val="Stair Core"/>
      <sheetName val="Core ห้องเครื่องไฟฟ้า"/>
      <sheetName val="Core ลิฟท์ดับเพลิง"/>
      <sheetName val="Core ลิฟท์โดยสาร"/>
      <sheetName val="Core ลิฟท์โดยสาร 2"/>
      <sheetName val="Water Tank"/>
      <sheetName val="STD Core wall"/>
      <sheetName val="PRICE LIST"/>
      <sheetName val="Cost_Categories (3)"/>
      <sheetName val="Cost_Categories"/>
      <sheetName val="BOQ.CMC"/>
      <sheetName val="SectSum"/>
      <sheetName val="CP (B)"/>
      <sheetName val="Ele A(B)"/>
      <sheetName val="Ele B(B)"/>
      <sheetName val="Ele C(B)"/>
      <sheetName val="CP (C)"/>
      <sheetName val="Ele A(C)"/>
      <sheetName val="Ele B(C)"/>
      <sheetName val="Ele C(C)"/>
      <sheetName val="Ele D(C)"/>
      <sheetName val="CP (D)"/>
      <sheetName val="Ele A(D)"/>
      <sheetName val="Ele B(D)"/>
      <sheetName val="Omission"/>
      <sheetName val="SCHEDULE_1"/>
      <sheetName val="SCHEDULE_2"/>
      <sheetName val="PD"/>
      <sheetName val="ERP"/>
      <sheetName val="สาธารณะ"/>
      <sheetName val="form"/>
      <sheetName val="รวมราคาทั้งสิ้น"/>
      <sheetName val="ประมาณการประตูหน้าต่าง "/>
      <sheetName val="ประมาณการประตูหน้าต่าง_1"/>
      <sheetName val="ประมาณการประตูหน้าต่าง_"/>
      <sheetName val="S1 Prelim"/>
      <sheetName val="S2 Structure"/>
      <sheetName val="S3 Architectural"/>
      <sheetName val="S4 Infrastructure"/>
      <sheetName val="S5 WWTT"/>
      <sheetName val="S6 EE"/>
      <sheetName val="S7 SN"/>
      <sheetName val="S8 Fire"/>
      <sheetName val="S9 Air "/>
      <sheetName val="Architect"/>
      <sheetName val="Sanitary"/>
      <sheetName val="Mechanical"/>
      <sheetName val="Fire"/>
      <sheetName val="Lift"/>
      <sheetName val="Management"/>
      <sheetName val="BOQ หมวดค่าใช้จ่ายฯ"/>
      <sheetName val="สรุปราคา (bldg.-A)"/>
      <sheetName val="SN-A"/>
      <sheetName val="FP-A"/>
      <sheetName val="AC-A"/>
      <sheetName val="สรุปราคา (bldg.-B)"/>
      <sheetName val="SN-B"/>
      <sheetName val="FP-B"/>
      <sheetName val="AC-B"/>
      <sheetName val="EE-B"/>
      <sheetName val="EXTERNAL (SUM)"/>
      <sheetName val="Approved"/>
      <sheetName val="BOQ Zone I,II"/>
      <sheetName val="BOQ Zone III"/>
      <sheetName val="subjob_Zone I,II "/>
      <sheetName val="subjob_Zone III "/>
      <sheetName val="Direct"/>
      <sheetName val="Indirect"/>
      <sheetName val="PipWT"/>
      <sheetName val="POWER-s"/>
      <sheetName val="P "/>
      <sheetName val="Follow"/>
      <sheetName val="IAF"/>
      <sheetName val="จ่ายเหล็ก"/>
      <sheetName val="จ่ายเหล็ก (2)"/>
      <sheetName val="แก้ RQ"/>
      <sheetName val="ชี้แจง"/>
      <sheetName val="ประเด็น"/>
      <sheetName val="สรุปผลต่าง"/>
      <sheetName val="ผลต่าง"/>
      <sheetName val="ผลต่างรวม"/>
      <sheetName val="รับจ่าย"/>
      <sheetName val="รับเหล็ก"/>
      <sheetName val="0.Material MM"/>
      <sheetName val="1.Material A1000"/>
      <sheetName val="1.Material A2000"/>
      <sheetName val="1.Material B1000"/>
      <sheetName val="2.Manpower"/>
      <sheetName val="3.Serv&amp;Gen"/>
      <sheetName val="6.EQ&amp;POL Price"/>
      <sheetName val="6.EQ&amp;POL Qty"/>
      <sheetName val="7.EX-POL Price "/>
      <sheetName val="7.EX-POL Qty "/>
      <sheetName val="4.Rental"/>
      <sheetName val="4.Rental Cost"/>
      <sheetName val="5.Subcon Cost"/>
      <sheetName val="6.EQ&amp;POL"/>
      <sheetName val="7.EX-POL"/>
      <sheetName val="8.Income"/>
      <sheetName val="8.Customer (Commitment)"/>
      <sheetName val="9.Internal Transfer"/>
      <sheetName val="9.Internal Transfer Cost"/>
      <sheetName val="10.Other Activity Type"/>
      <sheetName val="0.Mat MM"/>
      <sheetName val="1. Mat Input "/>
      <sheetName val="8.Income Cost1"/>
      <sheetName val="8.Income Cost2"/>
      <sheetName val="8.Income (Commitment)"/>
      <sheetName val="10.Others Price"/>
      <sheetName val="10.Others Qty"/>
      <sheetName val="2.Manpower Qty"/>
      <sheetName val="2.Manpower Price"/>
      <sheetName val="9. Internal Tn Cost"/>
      <sheetName val="1. Material (1)"/>
      <sheetName val="1. Material (2)"/>
      <sheetName val="1. Material (3)"/>
      <sheetName val="5.Subcon"/>
      <sheetName val="0. Material MM"/>
      <sheetName val="10.Other Activity Type Price"/>
      <sheetName val="10.Other Activity Type Qty"/>
      <sheetName val="เครื่องจักร 147 ค่าเสื่อมราคา"/>
      <sheetName val="ใช้งานได้"/>
      <sheetName val="ใช้งานไม่ได้"/>
      <sheetName val="ขาย ตัดสภาพ"/>
      <sheetName val="หาไม่พบ"/>
      <sheetName val="นอกระบบ SAP"/>
      <sheetName val="Report IN"/>
      <sheetName val="เกณฑ์ incentive"/>
      <sheetName val="ทั้งหมด"/>
      <sheetName val="รายงาน Incentive"/>
      <sheetName val="แยกงาน"/>
      <sheetName val="Incentive"/>
      <sheetName val="ผลิต"/>
      <sheetName val="ปะหน้า"/>
      <sheetName val="ราคาF6 chack"/>
      <sheetName val="ราคาF6"/>
      <sheetName val="SPK1"/>
      <sheetName val="NBR2"/>
      <sheetName val="PM7"/>
      <sheetName val="BPU 2"/>
      <sheetName val="KBN"/>
      <sheetName val="SLG"/>
      <sheetName val="PCT"/>
      <sheetName val="STW"/>
      <sheetName val="MAG"/>
      <sheetName val="BKW"/>
      <sheetName val="KTN"/>
      <sheetName val="BBT2"/>
      <sheetName val="Form อนุมัติสั่งซื้อ"/>
      <sheetName val="Data_Base"/>
      <sheetName val="Sub-Data_Base"/>
      <sheetName val="ข้อต่อ PVC แม่กลอง"/>
      <sheetName val="ข้อต่อ PVC บางบัวทอง 2"/>
      <sheetName val="ข้อต่อ PVC ขจรวิทย์"/>
      <sheetName val="ข้อต่อ PVC เสมาฟ้าคราม"/>
      <sheetName val="ข้อต่อ PVC แพรกษา14"/>
      <sheetName val="ข้อต่อ  PVC ลาดหลุมแก้ว"/>
      <sheetName val="บางเขน2คลองถนน"/>
      <sheetName val="บางคูวัด"/>
      <sheetName val="บางใหญ่ซิตี้"/>
      <sheetName val="กันตนา"/>
      <sheetName val="บางปู3"/>
      <sheetName val="วัดนครชื่นชุ่ม"/>
      <sheetName val="คู้บอน"/>
      <sheetName val="ท่าตำหนัก"/>
      <sheetName val="cycle time"/>
      <sheetName val="Budgetโครงการ"/>
      <sheetName val="สรุป Budgetโครงการ"/>
      <sheetName val="Price ทั้งหมด"/>
      <sheetName val="Price งานอาคาร"/>
      <sheetName val="Price งานภายนอก"/>
      <sheetName val="Material Schedule"/>
      <sheetName val="Project Schedule  "/>
      <sheetName val="สรุป Budgetโครงการ(ทำจริง)"/>
      <sheetName val="เปรียบเทียบ Tender และ Budget"/>
      <sheetName val="Summary Budget"/>
      <sheetName val="Summary Budget ITD"/>
      <sheetName val=" Budget by Subjob "/>
      <sheetName val="Manpower &amp; Equpment"/>
      <sheetName val="Summary TI"/>
      <sheetName val="Sum_ห้องกลาง "/>
      <sheetName val="Str-ห้องกลาง"/>
      <sheetName val="Arc-ห้องกลาง"/>
      <sheetName val="SAN-ห้องกลาง"/>
      <sheetName val="EE-ห้องกลาง"/>
      <sheetName val="Sum_ริมปิด"/>
      <sheetName val="Str-ริมปิด"/>
      <sheetName val="Arc-ริมปิด"/>
      <sheetName val="SAN-ริมปิด"/>
      <sheetName val="EE-ริมปิด"/>
      <sheetName val="Sum_ริมเปิด"/>
      <sheetName val="Str-ริมเปิด"/>
      <sheetName val="Arc-ริมเปิด"/>
      <sheetName val="SAN-ริมเปิด"/>
      <sheetName val="EE-ริมเปิด"/>
      <sheetName val="Str.เปรียบเทียบปริมาณ"/>
      <sheetName val="Arc เปรียบเทียบ"/>
      <sheetName val="SAN เปรียบเทียบ"/>
      <sheetName val="EE เปรียบเทียบ"/>
      <sheetName val="????F6"/>
      <sheetName val="direct cost 3428"/>
      <sheetName val="Payment_Schedule"/>
      <sheetName val="Sparepart"/>
      <sheetName val="Sum(Lowest)"/>
      <sheetName val="Actual Cost"/>
      <sheetName val="Subjob"/>
      <sheetName val="Sum 3318"/>
      <sheetName val="Sum 3400 (2)"/>
      <sheetName val="Budget by Subjob"/>
      <sheetName val="Breakdown"/>
      <sheetName val="Final BoQ"/>
      <sheetName val="1 Labour"/>
      <sheetName val="2 staff"/>
      <sheetName val="3 - Material"/>
      <sheetName val="4-Local transport"/>
      <sheetName val="5 Spare part"/>
      <sheetName val="6 - Misc. EP"/>
      <sheetName val="7.1- Purchase EP "/>
      <sheetName val="7.2-Tamping"/>
      <sheetName val="8 consume"/>
      <sheetName val="9 Premium"/>
      <sheetName val="10 Backup  THAI"/>
      <sheetName val="OVERALLL TIME SPACE"/>
      <sheetName val="กระจายราง 25.00"/>
      <sheetName val="กระจายหมอน"/>
      <sheetName val="ตัด-ดัดเหล็กเสริม"/>
      <sheetName val="ประกอบtrackเข้าแบบเทปูน"/>
      <sheetName val="รื้อแบบ-รางซ่อม finnishing"/>
      <sheetName val="support team"/>
      <sheetName val="Progress 1"/>
      <sheetName val="Sum Progress"/>
      <sheetName val="S-Curve กทม."/>
      <sheetName val="GS-Curve S.15 (Meeting)"/>
      <sheetName val="ปัญหาอุปสรรค"/>
      <sheetName val="field"/>
      <sheetName val="mosr"/>
      <sheetName val="most"/>
      <sheetName val="mosl"/>
      <sheetName val="Sub Est"/>
      <sheetName val="Est Sum"/>
      <sheetName val="ECS CCS"/>
      <sheetName val="Solidity"/>
      <sheetName val="DOW-Spec"/>
      <sheetName val="Cashflow Fig"/>
      <sheetName val="Price Split"/>
      <sheetName val="Currency"/>
      <sheetName val="M&amp;T Assumptions"/>
      <sheetName val="M&amp;T Total"/>
      <sheetName val="M&amp;T Proj Man-Eng"/>
      <sheetName val="M&amp;T Site"/>
      <sheetName val="Commodities"/>
      <sheetName val="Equip-Manuf-Erect-Ins"/>
      <sheetName val="Delsummor"/>
      <sheetName val="KO4212Registry"/>
      <sheetName val="KP1600 REV.B."/>
      <sheetName val="KP1600 REV.A-2"/>
      <sheetName val="KP1600 REV.1"/>
      <sheetName val="A-D AREA. REV.2"/>
      <sheetName val="臨時電氣工程估價"/>
      <sheetName val="KP1590_E"/>
      <sheetName val="化 十 建 NEW QUTO."/>
      <sheetName val="Estimate cost"/>
      <sheetName val="แผนงาน"/>
      <sheetName val="แผนงาน (2)"/>
      <sheetName val="แผนจ่ายเงิน"/>
      <sheetName val="แผนงานแต่ละตอน"/>
      <sheetName val="code0"/>
      <sheetName val="cov-estimate"/>
      <sheetName val="parts"/>
      <sheetName val="S300_GD1"/>
      <sheetName val="S300-GD2"/>
      <sheetName val="wgts"/>
      <sheetName val="last"/>
      <sheetName val="HQ-TO"/>
      <sheetName val="TOM-SUM(COLUMN)"/>
      <sheetName val="TOM-SUM(COLUMN)-2"/>
      <sheetName val="TOM (sort)(COLUMN)-2"/>
      <sheetName val="SOM(COLUMN)-2"/>
      <sheetName val="Detail Fab (COLUMN)-2"/>
      <sheetName val="BQ(Piping)"/>
      <sheetName val="BQ(Fire_Fighting)"/>
      <sheetName val="SI"/>
      <sheetName val="measure"/>
      <sheetName val="dwg"/>
      <sheetName val="표지"/>
      <sheetName val="#5,6 매입 전선관"/>
      <sheetName val="#5,6 매입 접지"/>
      <sheetName val="5&amp;c,6tray"/>
      <sheetName val="#5,6 노출 전선관 "/>
      <sheetName val="EDB"/>
      <sheetName val="LTGFD"/>
      <sheetName val="Cable"/>
      <sheetName val="TERMINATION"/>
      <sheetName val="#5,6tube (2)"/>
      <sheetName val="계기"/>
      <sheetName val="첨1건물별공사계획 (2)"/>
      <sheetName val="SUMMARY (K)"/>
      <sheetName val="SumTB (K)"/>
      <sheetName val="BOQ(K) "/>
      <sheetName val="Sumcode(K)"/>
      <sheetName val="MAT. &amp; LABOUR RATE(K)"/>
      <sheetName val="EQ. RATE (K)"/>
      <sheetName val="ESTIMATE (K)"/>
      <sheetName val="BOQ(ITD&amp;SRT)"/>
      <sheetName val="Sumcode(ITD&amp;SRT)"/>
      <sheetName val="BOQ(SRT)"/>
      <sheetName val="ชี้แจงราคา cape seal"/>
      <sheetName val="uc1"/>
      <sheetName val="select"/>
      <sheetName val="สรุปประเมิน"/>
      <sheetName val="งานที่เหลือ"/>
      <sheetName val="ปรับลดงาน"/>
      <sheetName val="ประเมิน"/>
      <sheetName val="Cal Fto"/>
      <sheetName val="ข้อมูลทั่วไป"/>
      <sheetName val="สารบัญ"/>
      <sheetName val="สารบัญหัวข้อการเบิกจ่าย"/>
      <sheetName val="ปร5"/>
      <sheetName val="ปร4"/>
      <sheetName val="ปร4-1"/>
      <sheetName val="หา FACTOR F"/>
      <sheetName val="ตารางFACTOR Fทาง"/>
      <sheetName val="ตารางFACTOR Fโครงสร้าง"/>
      <sheetName val="FACTOR - F"/>
      <sheetName val="กราฟทำงาน"/>
      <sheetName val="เวลาทำงาน (1)"/>
      <sheetName val="อัตราทำงาน"/>
      <sheetName val="แหล่งวัสดุ"/>
      <sheetName val="ค่าดำเนินการ"/>
      <sheetName val="ค่าขนส่ง 1"/>
      <sheetName val="ค่าขนส่ง 1(ต่อ)"/>
      <sheetName val="ดำเนินการ"/>
      <sheetName val="ดำเนินการ (เดิม)"/>
      <sheetName val="Factor ดิน"/>
      <sheetName val="bf"/>
      <sheetName val="boq-bf"/>
      <sheetName val="การคิดค่า"/>
      <sheetName val="ตารางขนส่ง"/>
      <sheetName val="ขนส่งพ่วง"/>
      <sheetName val="ขนส่งพ่วง(ต่อ)"/>
      <sheetName val="เริ่มต้น"/>
      <sheetName val="บทที่1"/>
      <sheetName val="บทที่2(1)"/>
      <sheetName val="วิธีคิดค่าขนส่ง"/>
      <sheetName val="Detailค่าเครื่องจักร"/>
      <sheetName val="สรุปค่าเครื่องจักร+อะไหล่สึกหรอ"/>
      <sheetName val="บทที่2(2)"/>
      <sheetName val="บทที่2(3)"/>
      <sheetName val="บทที่2(4)"/>
      <sheetName val="บทที่2(6)"/>
      <sheetName val="บทที่2(7)"/>
      <sheetName val="บทที่3"/>
      <sheetName val="บทที่3(2)"/>
      <sheetName val="bonusL"/>
      <sheetName val="Civil-Arch Work"/>
      <sheetName val="BK.Eq&amp;Labour"/>
      <sheetName val="BK Unit Rate"/>
      <sheetName val="ปริมาณวัสดุ"/>
      <sheetName val="ปริมาณรวม"/>
      <sheetName val="covere"/>
      <sheetName val="A. หมวดเตรียมการ"/>
      <sheetName val="C.งานสถาปัตยกรรม "/>
      <sheetName val=" K520250(P1)"/>
      <sheetName val="Alu.Cladding(P1)"/>
      <sheetName val="ปกและสารบัญ"/>
      <sheetName val="อธิบาย F"/>
      <sheetName val="ตารางค่าอำนวยการ"/>
      <sheetName val="ค่าอำนวยการ"/>
      <sheetName val="ดอกเบี้ย,กำไร"/>
      <sheetName val="ภาษี"/>
      <sheetName val="Ratio Qty"/>
      <sheetName val="Column "/>
      <sheetName val="Beam  "/>
      <sheetName val="RC Slab "/>
      <sheetName val="Lift Core  "/>
      <sheetName val="Post-Tens. Slab  "/>
      <sheetName val="RC.Stair  "/>
      <sheetName val="RC wall "/>
      <sheetName val="Typ.F"/>
      <sheetName val="Grand sum"/>
      <sheetName val="Sum Floor"/>
      <sheetName val="Sum Fl."/>
      <sheetName val="Footing"/>
      <sheetName val="Code Footing"/>
      <sheetName val="Code Column"/>
      <sheetName val="Column"/>
      <sheetName val="G BEAM"/>
      <sheetName val="BEAM"/>
      <sheetName val="WALL"/>
      <sheetName val="C_Beam"/>
      <sheetName val="C_Wall"/>
      <sheetName val="Code Beam"/>
      <sheetName val="G Slab"/>
      <sheetName val="Road"/>
      <sheetName val="Code Slab"/>
      <sheetName val="Post-Tenion"/>
      <sheetName val="Code Post"/>
      <sheetName val="Stair"/>
      <sheetName val="Code Stair"/>
      <sheetName val="STEEL Roof"/>
      <sheetName val="โครงหลังคา"/>
      <sheetName val="สรุปงานโครงสร้าง"/>
      <sheetName val="บทสรุปผู้บริหาร"/>
      <sheetName val=" "/>
      <sheetName val="ELE"/>
      <sheetName val="SG"/>
      <sheetName val="J100"/>
      <sheetName val="sheetNO"/>
      <sheetName val="(R05)-PLE-602"/>
      <sheetName val="EST-FOOTING (G)"/>
      <sheetName val="Ratio_Qty"/>
      <sheetName val="Foundation_"/>
      <sheetName val="Column_"/>
      <sheetName val="Beam__"/>
      <sheetName val="RC_Slab_"/>
      <sheetName val="Lift_Core__"/>
      <sheetName val="Post-Tens__Slab__"/>
      <sheetName val="RC_Stair__"/>
      <sheetName val="RC_wall_"/>
      <sheetName val="Typ_F"/>
      <sheetName val="Grand_sum"/>
      <sheetName val="Sum_Floor"/>
      <sheetName val="Sum_Fl_"/>
      <sheetName val="Code_Footing"/>
      <sheetName val="Code_Column"/>
      <sheetName val="G_BEAM"/>
      <sheetName val="Code_Beam"/>
      <sheetName val="G_Slab"/>
      <sheetName val="Code_Slab"/>
      <sheetName val="Code_Post"/>
      <sheetName val="Code_Stair"/>
      <sheetName val="STEEL_Roof"/>
      <sheetName val="สรุปราคา (L)"/>
      <sheetName val="Total BOQ"/>
      <sheetName val="4G SUM-SK (Lift&amp;Interior)"/>
      <sheetName val="S-Curve (Lift&amp;Interior)"/>
      <sheetName val="6L4 DETAIL SK"/>
      <sheetName val="S-Curve (R2)"/>
      <sheetName val="7-consume"/>
      <sheetName val="6-Equipment"/>
      <sheetName val="Backup"/>
      <sheetName val="03100(SS)"/>
      <sheetName val="SUM."/>
      <sheetName val="(1)Contract"/>
      <sheetName val="(2)PMI 012"/>
      <sheetName val="(3)PMI 014"/>
      <sheetName val="(4)PMI 015"/>
      <sheetName val="(5)PMI 021"/>
      <sheetName val="(6)PMI 022"/>
      <sheetName val="(7)PMI 024"/>
      <sheetName val="(8)PMI 028"/>
      <sheetName val="(9)PMI.."/>
      <sheetName val="(10)PMI."/>
      <sheetName val="( 11)TV"/>
      <sheetName val="ELEC"/>
      <sheetName val="SUM-AIR-Submit"/>
      <sheetName val="Factor F Data"/>
      <sheetName val="ELE.xls"/>
      <sheetName val="_"/>
      <sheetName val="DETAIL_"/>
      <sheetName val="อาคารหลัก A"/>
      <sheetName val="I-slab"/>
      <sheetName val="EST-FOOTING_(G)"/>
      <sheetName val="ZPS02"/>
      <sheetName val="Detail Pipe Bridge"/>
      <sheetName val="Detail Utility 5"/>
      <sheetName val="Recovered_Sheet1"/>
      <sheetName val="Syntec Summary_B_C_F"/>
      <sheetName val="Sum Building (B)"/>
      <sheetName val="Building Structure (B)"/>
      <sheetName val="Sum External (C)"/>
      <sheetName val="External Structure (C)"/>
      <sheetName val="Sum Building (F)"/>
      <sheetName val="Building Structure (F)"/>
      <sheetName val="DOOR&amp;WINDOW"/>
      <sheetName val="FLOOR FINISHING"/>
      <sheetName val="Glass Roofing"/>
      <sheetName val="Wall (2)"/>
      <sheetName val="Teak fl"/>
      <sheetName val="Mosaic fl"/>
      <sheetName val="Stone fl"/>
      <sheetName val="Pandomo Ceiling"/>
      <sheetName val="Glass work"/>
      <sheetName val="Carpet Fl."/>
      <sheetName val="Ceramic fl"/>
      <sheetName val="Balustrade"/>
      <sheetName val="L - Stair"/>
      <sheetName val="Final Summary"/>
      <sheetName val="Preliminaries Cost Breakdown"/>
      <sheetName val="Labour Cost"/>
      <sheetName val="Main summary"/>
      <sheetName val="M&amp;PN"/>
      <sheetName val="Sum Sanitary"/>
      <sheetName val="Sum Electrical"/>
      <sheetName val="Sum Air con"/>
      <sheetName val="Air Con"/>
      <sheetName val="Certificate - PP01"/>
      <sheetName val="Sum Progress Payment"/>
      <sheetName val="PP01"/>
      <sheetName val="Sum-Variation"/>
      <sheetName val="Sum_LIFT"/>
      <sheetName val="Cover S. (VO B.O.Q. STR WORK)"/>
      <sheetName val="VO  B.O.Q.(STRUCTURE WORK) "/>
      <sheetName val="SUM QTY"/>
      <sheetName val="RC Slab"/>
      <sheetName val="Flat Slab"/>
      <sheetName val="RC.Stair"/>
      <sheetName val="RC wall"/>
      <sheetName val="Precast Slab"/>
      <sheetName val="Watertank"/>
      <sheetName val="SELL (UT)"/>
      <sheetName val="SELL (EE)"/>
      <sheetName val="SELL (AC)"/>
      <sheetName val="SUM-UT(A)-Submit"/>
      <sheetName val="SUM-UT(B)-Submit"/>
      <sheetName val="SUM-EE-Submit"/>
      <sheetName val="sum-sys"/>
      <sheetName val="Vender-Me"/>
      <sheetName val="Vender-EE"/>
      <sheetName val="Scope of work "/>
      <sheetName val="eqtable"/>
      <sheetName val="BK_Unit_Rate"/>
      <sheetName val="Sum_Arch"/>
      <sheetName val="Sum_M&amp;E"/>
      <sheetName val="Progress-All"/>
      <sheetName val="Q5434 EQ LIST"/>
      <sheetName val="motor power"/>
      <sheetName val="Analyze"/>
      <sheetName val="OH-sum"/>
      <sheetName val="OH-S-Ar "/>
      <sheetName val="W-sum "/>
      <sheetName val="W-S-Ar"/>
      <sheetName val="D-sum "/>
      <sheetName val="D-S-Ar "/>
      <sheetName val="T-sum "/>
      <sheetName val="T-S-Ar  "/>
      <sheetName val="FTPath-S-Ar  "/>
      <sheetName val="บ่อน้ำพุ"/>
      <sheetName val="งานถนน"/>
      <sheetName val="fence1"/>
      <sheetName val="fence2"/>
      <sheetName val="fence3"/>
      <sheetName val="sum_fence"/>
      <sheetName val="Landscape Work-USA"/>
      <sheetName val="LANDSCAPE 1st"/>
      <sheetName val="Struc. Pond1"/>
      <sheetName val="Struc. Pond2"/>
      <sheetName val="Struc. Pond3"/>
      <sheetName val="Struc. ป้อมยาม"/>
      <sheetName val="LANDSCAPE 37th"/>
      <sheetName val="Struc. Steel"/>
      <sheetName val=" Str ป้อมยาม"/>
      <sheetName val="Struc. Steel ป้อมยาม"/>
      <sheetName val=" Summary Drainage "/>
      <sheetName val="Manhole"/>
      <sheetName val=" RCP Drainge"/>
      <sheetName val="BOQ Waste Water Treatment Plant"/>
      <sheetName val="Waste Water Treatment Plant"/>
      <sheetName val="BOQ.External(USA)"/>
      <sheetName val="Hardscape 1st"/>
      <sheetName val="รั้วโครงการ Type-1"/>
      <sheetName val="รั้วโครงการ Type-2"/>
      <sheetName val="ผนังประดับ 1"/>
      <sheetName val="ผนังประดับ 2"/>
      <sheetName val="บ่อหน่วงน้ำ"/>
      <sheetName val="เหล็กรูปพรรณหลังคา"/>
      <sheetName val="งานดิน"/>
      <sheetName val="สถาปัตยกรรม"/>
      <sheetName val="งานภายนอก"/>
      <sheetName val="DLIST"/>
      <sheetName val="FACE"/>
      <sheetName val="FACE-1"/>
      <sheetName val="PCH"/>
      <sheetName val="DCH"/>
      <sheetName val="DIFTEP"/>
      <sheetName val="AIRB"/>
      <sheetName val="EXF"/>
      <sheetName val="CLOAD"/>
      <sheetName val="EDUCT"/>
      <sheetName val="KKV"/>
      <sheetName val="PAC"/>
      <sheetName val="P-FH"/>
      <sheetName val="SH-DH"/>
      <sheetName val="SWSY"/>
      <sheetName val="VEN"/>
      <sheetName val="WPS"/>
      <sheetName val="Ratio Quantities"/>
      <sheetName val="B.O.Q.อาคารพาณิชย์"/>
      <sheetName val="GFA"/>
      <sheetName val="Unit Type Room"/>
      <sheetName val="Floor&amp;Ceiling B1-B3"/>
      <sheetName val="Door&amp;Window B1-B3"/>
      <sheetName val="Masonry B1-B3"/>
      <sheetName val="Wall Finishes B1-B3"/>
      <sheetName val="Stair B1-B3"/>
      <sheetName val="Sanitary ware B1-B3"/>
      <sheetName val="Misc B1-B3"/>
      <sheetName val="Floor&amp;Ceiling B4"/>
      <sheetName val="Door&amp;Window B4"/>
      <sheetName val="Masonry B4"/>
      <sheetName val="Wall Finishes B4"/>
      <sheetName val="Stair B4"/>
      <sheetName val="Sanitary ware B4"/>
      <sheetName val="Misc B4"/>
      <sheetName val="Floor&amp;Ceiling C1"/>
      <sheetName val="Door&amp;Window C1"/>
      <sheetName val="Masonry C1"/>
      <sheetName val="Wall Finishes C1"/>
      <sheetName val="Stair C1"/>
      <sheetName val="Sanitary ware C1"/>
      <sheetName val="Misc C1"/>
      <sheetName val="Roofing"/>
      <sheetName val="A. หมวดงานโครงสร้าง"/>
      <sheetName val="B. หมวดงานสถาปัตยกรรม"/>
      <sheetName val="C. หมวดงานภายนอกอาคาร"/>
      <sheetName val="D. หมวดงานเตรียมการ"/>
      <sheetName val="เงื่อนไขในการเสนอราคา"/>
      <sheetName val="SUMMARY-A+B+C+D+E"/>
      <sheetName val="เขารัง"/>
      <sheetName val="วัดใต้"/>
      <sheetName val="Sum(All)"/>
      <sheetName val="Measurement"/>
      <sheetName val="Tpy.Measurement"/>
      <sheetName val="Dialog1"/>
      <sheetName val="Dialog2"/>
      <sheetName val="E9"/>
      <sheetName val="E10"/>
      <sheetName val="E11"/>
      <sheetName val="e11a"/>
      <sheetName val="E12"/>
      <sheetName val="E13"/>
      <sheetName val="E16.1A"/>
      <sheetName val="E16"/>
      <sheetName val="E16.2"/>
      <sheetName val="E16.3"/>
      <sheetName val="E16.4"/>
      <sheetName val="E16.5"/>
      <sheetName val="E16.6"/>
      <sheetName val="E16.7"/>
      <sheetName val="PLANT IN RATE"/>
      <sheetName val="E19r"/>
      <sheetName val="E19A"/>
      <sheetName val="Organ"/>
      <sheetName val="new 50 "/>
      <sheetName val="รายงานระยะที่ 2 "/>
      <sheetName val="รายการติดต่อ"/>
      <sheetName val="รายงานประกอบการเบิกงวด"/>
      <sheetName val="รายการเคลียแบบ"/>
      <sheetName val="งานAlum. แอมโปรเทค "/>
      <sheetName val="ราคา KYS เพิ่มเติม 2 , 4  "/>
      <sheetName val="เสนอราคางานเพิ่มเติม 2  "/>
      <sheetName val="เสนอราคางานเพิ่มเติม 4 "/>
      <sheetName val="งานเพิ่มเติม งานไฟฟ้า ตกแต่ง "/>
      <sheetName val="งานเพิ่มเติมห้องคนขับรถ"/>
      <sheetName val=" รายการประตู หน้าต่าง"/>
      <sheetName val="รายการอุปกรณ์ประตู หน้าต่าง"/>
      <sheetName val="รายละเอียดประตู หน้าต่าง"/>
      <sheetName val="ปรับราคาประตูหน้าต่าง  2 "/>
      <sheetName val="ราคาประตูหน้าต่าง KYS "/>
      <sheetName val="ปรับราคาประตูหน้าต่าง  2  (2)"/>
      <sheetName val="ปรับราคาประตูหน้าต่าง"/>
      <sheetName val="งานมุ้งลวด"/>
      <sheetName val="เปรียบเทียบราคา D&amp;W 2"/>
      <sheetName val="เปรียบเทียบราคาประตูหน้าต่าง 1."/>
      <sheetName val="แผนงานปรับปรุง"/>
      <sheetName val="สรุปราคา (3)"/>
      <sheetName val="เสนอราคา (3)"/>
      <sheetName val="ราคาโครงสร้าง"/>
      <sheetName val="ราคาสถาปัตย์"/>
      <sheetName val="ราคางานภายนอก"/>
      <sheetName val="ราคางานประปา"/>
      <sheetName val="ราคางานไฟฟ้า"/>
      <sheetName val="งานระบบปรับอากาศ "/>
      <sheetName val="งานระบบปรับอากาศ 2 "/>
      <sheetName val="ปรับราคา"/>
      <sheetName val="ประตู-หน้าต่าง"/>
      <sheetName val="ต่อรองราคา"/>
      <sheetName val="เปรียบเทียบราคา"/>
      <sheetName val="ข้อวินิจฉัย"/>
      <sheetName val="9 ยิ่งสุข"/>
      <sheetName val="รปภ.1"/>
      <sheetName val="รปภ.2"/>
      <sheetName val="รปภ.3"/>
      <sheetName val="รปภ.3 (2)"/>
      <sheetName val="รปภ.3 (3)"/>
      <sheetName val="ราคา KYS เพิ่มเติม 2  "/>
      <sheetName val="ราคางานรวม "/>
      <sheetName val="หมวดเตรียมการ"/>
      <sheetName val="หมวดงานโครงสร้างอาคาร"/>
      <sheetName val="หมวดงานสถาปัตยกรรม"/>
      <sheetName val="ปก"/>
      <sheetName val="BankofThailand"/>
      <sheetName val="TAC"/>
      <sheetName val="รามไทย"/>
      <sheetName val="Quote"/>
      <sheetName val="ตามลูกค้าต้องการ"/>
      <sheetName val="ราคาหนังแท้-เทียม"/>
      <sheetName val="ENTRANCE 01"/>
      <sheetName val="ENTRANCE 02"/>
      <sheetName val="ENTRANCE"/>
      <sheetName val="ราคารวม"/>
      <sheetName val="หมวดงานเตรียมการ "/>
      <sheetName val="หมวดงานโครงสร้าง"/>
      <sheetName val="หมวดงานภายนอกอาคาร"/>
      <sheetName val="งานภูมิสถาปัตยกรรม"/>
      <sheetName val="Vendor (EE)"/>
      <sheetName val="Vendor (AC)"/>
      <sheetName val="Vendor (SN)"/>
      <sheetName val="Gen. Sum"/>
      <sheetName val="Bill 1 PRELIMINARIES"/>
      <sheetName val="Bill 2 Structure"/>
      <sheetName val="Bill 3 Architecture"/>
      <sheetName val="Bill 4 External"/>
      <sheetName val="Scope"/>
      <sheetName val="100일계획"/>
      <sheetName val="식장관련"/>
      <sheetName val="청첩장"/>
      <sheetName val="신행"/>
      <sheetName val="신혼집관련"/>
      <sheetName val="혼수"/>
      <sheetName val="Mat-EE"/>
      <sheetName val="Mat-SN"/>
      <sheetName val="사업부배부"/>
      <sheetName val="요약배부"/>
      <sheetName val="요약배부 (보고)"/>
      <sheetName val="요약배부 (보고) (2)"/>
      <sheetName val="배부부별"/>
      <sheetName val="배부비목"/>
      <sheetName val="배부기준체계"/>
      <sheetName val="배부기준설명"/>
      <sheetName val="예실차이"/>
      <sheetName val="예실차이 (2)"/>
      <sheetName val="내용분석(비율)"/>
      <sheetName val="임대원가"/>
      <sheetName val="기타매출"/>
      <sheetName val="기타매출1"/>
      <sheetName val="영업소실적"/>
      <sheetName val="새마을금고"/>
      <sheetName val="참고인원"/>
      <sheetName val="인원대비표"/>
      <sheetName val="97실적98계획"/>
      <sheetName val="실적계획978 (2)"/>
      <sheetName val="이자배분(임시)"/>
      <sheetName val="งวดงานสนงภาพยนต์และวีดีทัศน์"/>
      <sheetName val="ค่าใช้จ่ายพิเศษ"/>
      <sheetName val="ปร.4"/>
      <sheetName val="ปร.4จัดชื้อ (2)"/>
      <sheetName val="architect work"/>
      <sheetName val="door-window (2)"/>
      <sheetName val="structure work"/>
      <sheetName val="PO."/>
      <sheetName val="roof"/>
      <sheetName val="fy04pnl-adj1"/>
      <sheetName val="chong-170804"/>
      <sheetName val="translation"/>
      <sheetName val="invest-jun04"/>
      <sheetName val="fy04arap"/>
      <sheetName val="jul03-jun04pnl"/>
      <sheetName val="fy04bsJun04"/>
      <sheetName val="11.holbsfy04"/>
      <sheetName val="7.jbbsfy04"/>
      <sheetName val="1.dlbsfy04"/>
      <sheetName val="2.usbsfy04"/>
      <sheetName val="5.pgbsfy04"/>
      <sheetName val="4.klbsfy04"/>
      <sheetName val="8.btbsfy04"/>
      <sheetName val="6.tpbsfy04"/>
      <sheetName val="3.skbsfy04"/>
      <sheetName val="10.fmbsfy04"/>
      <sheetName val="9.tdbsfy04"/>
      <sheetName val="11.holpnlfy04"/>
      <sheetName val="10.fmpnlfy04"/>
      <sheetName val="9.tdpnlfy04"/>
      <sheetName val="2.uspnlfy04"/>
      <sheetName val="7.jbpnlfy04"/>
      <sheetName val="1.dlpnlfy04"/>
      <sheetName val="5.pgpnlfy04"/>
      <sheetName val="4.klpnlfy04"/>
      <sheetName val="6.tppnlfy04"/>
      <sheetName val="3.skpnlfy04"/>
      <sheetName val="8.btpnlfy04"/>
      <sheetName val="1)InvestJul-Feb05"/>
      <sheetName val="2)DiviJul-Feb05"/>
      <sheetName val="3)LoanJul-feb05"/>
      <sheetName val="4)DiviARAP"/>
      <sheetName val="OHS-OthersFeb05"/>
      <sheetName val="OHS-OthersJan05"/>
      <sheetName val="OHS-OthersDec04"/>
      <sheetName val="Admin-OtherExp"/>
      <sheetName val="NonOpIncome"/>
      <sheetName val="Sumpnl"/>
      <sheetName val="pnlJul-feb05"/>
      <sheetName val="bsJul-feb05"/>
      <sheetName val="5)arap"/>
      <sheetName val="6)pnladj"/>
      <sheetName val="Sumbs "/>
      <sheetName val="7)FA-FY05Janey"/>
      <sheetName val="8)FA-FY04Chong"/>
      <sheetName val="jul04-dec04pnl"/>
      <sheetName val="fy05bsJul-dec04"/>
      <sheetName val="1)investjul-dec04"/>
      <sheetName val="2)diviJul-dec04"/>
      <sheetName val="4)FY05diviRecPay"/>
      <sheetName val="3)LoanJul-dec04"/>
      <sheetName val="5)arap-Jul-Dec04"/>
      <sheetName val="pnladj-jul-nov04"/>
      <sheetName val="NonOp-Income"/>
      <sheetName val="OtherOpExp"/>
      <sheetName val="fy05pnlJul-sep04sum"/>
      <sheetName val="fy05bs-sum"/>
      <sheetName val="TR1"/>
      <sheetName val="steps"/>
      <sheetName val="1.Fact sheet"/>
      <sheetName val="2.FA"/>
      <sheetName val="3.CA"/>
      <sheetName val="4.CL"/>
      <sheetName val="5.Detailed PL"/>
      <sheetName val="6.Notes"/>
      <sheetName val="7.BS"/>
      <sheetName val="8.PL"/>
      <sheetName val="translation proof"/>
      <sheetName val="B-2"/>
      <sheetName val="L-3"/>
      <sheetName val="L-4"/>
      <sheetName val="Z-4"/>
      <sheetName val="AA-6 (2)"/>
      <sheetName val="AA-6"/>
      <sheetName val="NN-6"/>
      <sheetName val="BB-7"/>
      <sheetName val="CC-8"/>
      <sheetName val="CC-9"/>
      <sheetName val="DD-10"/>
      <sheetName val="30-note"/>
      <sheetName val="10-test (revise)"/>
      <sheetName val="10-1 Media"/>
      <sheetName val="10-cut"/>
      <sheetName val="10-test"/>
      <sheetName val="wtb 30.09"/>
      <sheetName val="wtb 30.11"/>
      <sheetName val="tb Q3'08 (2)"/>
      <sheetName val="tb Q3'08"/>
      <sheetName val="Mat-080331"/>
      <sheetName val="F1-3(BS)-Assign"/>
      <sheetName val="F1-3(PL)-Assign"/>
      <sheetName val="F3"/>
      <sheetName val="C-1.1"/>
      <sheetName val="C-2.1"/>
      <sheetName val="C-2.2"/>
      <sheetName val="C-2.3"/>
      <sheetName val="C-2.4"/>
      <sheetName val="C-2.5"/>
      <sheetName val="L-2"/>
      <sheetName val="Deferred Tax 0608"/>
      <sheetName val="Z"/>
      <sheetName val="CC-3"/>
      <sheetName val="CC-3.1"/>
      <sheetName val="CC-3.2"/>
      <sheetName val="CC-3.3"/>
      <sheetName val="CC-4"/>
      <sheetName val="CC-5"/>
      <sheetName val="CC-6"/>
      <sheetName val="30 -1"/>
      <sheetName val="90-1"/>
      <sheetName val="NAV001"/>
      <sheetName val="Recovered_Sheet2"/>
      <sheetName val="Recovered_Sheet3"/>
      <sheetName val="TB SAP"/>
      <sheetName val="Detail PL"/>
      <sheetName val="BL1"/>
      <sheetName val="BL2"/>
      <sheetName val="Detail BL1"/>
      <sheetName val="Detail BL2"/>
      <sheetName val="CASH1"/>
      <sheetName val="CASH2"/>
      <sheetName val="Grossprofit1"/>
      <sheetName val="Grossprofit2"/>
      <sheetName val="Grossprofit3"/>
      <sheetName val="PLGROUPCPY"/>
      <sheetName val="PLGROUP"/>
      <sheetName val="PLDM"/>
      <sheetName val="163040 LC_TR"/>
      <sheetName val="A&amp;L workings 311200"/>
      <sheetName val="A&amp;L workings 300600"/>
      <sheetName val="A&amp;L workings 300699"/>
      <sheetName val="A&amp;L workings 300698"/>
      <sheetName val="Fixed Assets segmentation"/>
      <sheetName val="Trade Debtors segmentation"/>
      <sheetName val="BS_FULL"/>
      <sheetName val="BALANCE SHEET "/>
      <sheetName val="Navigation"/>
      <sheetName val="P062003 W81"/>
      <sheetName val="P062003 w82"/>
      <sheetName val="P062003 A90"/>
      <sheetName val="Customize Your Invoice"/>
      <sheetName val="750014"/>
      <sheetName val="750015"/>
      <sheetName val="750016"/>
      <sheetName val="750017"/>
      <sheetName val="750018"/>
      <sheetName val="750019"/>
      <sheetName val="750020"/>
      <sheetName val="750021"/>
      <sheetName val="750022"/>
      <sheetName val="750023"/>
      <sheetName val="750024"/>
      <sheetName val="750025"/>
      <sheetName val="C-103"/>
      <sheetName val="C-104"/>
      <sheetName val="C-105"/>
      <sheetName val="C-106"/>
      <sheetName val="C-109"/>
      <sheetName val="C-110"/>
      <sheetName val="C-111"/>
      <sheetName val="C-112"/>
      <sheetName val="C-113"/>
      <sheetName val="C-114"/>
      <sheetName val="C-115"/>
      <sheetName val="C-116"/>
      <sheetName val="Limit Control-Local"/>
      <sheetName val="Limit Control-Export"/>
      <sheetName val="AGING LOCAL"/>
      <sheetName val="AGING EXPORT"/>
      <sheetName val="BAD LIST LOCAL"/>
      <sheetName val="BAD LIST EXPORT"/>
      <sheetName val="Gain &amp; On AR"/>
      <sheetName val="Gain &amp; On AR BAD LIST"/>
      <sheetName val="A-100"/>
      <sheetName val="B-100"/>
      <sheetName val="B-100 Conclude"/>
      <sheetName val="B-102"/>
      <sheetName val="B-200"/>
      <sheetName val="B-201"/>
      <sheetName val="D-100"/>
      <sheetName val="D-200"/>
      <sheetName val="D-300"/>
      <sheetName val="D-400"/>
      <sheetName val="H-100"/>
      <sheetName val="O-100"/>
      <sheetName val="O-200"/>
      <sheetName val="I-100"/>
      <sheetName val="I-100 Conclude"/>
      <sheetName val="I-104 ap confirm control"/>
      <sheetName val="I-200"/>
      <sheetName val="I-200 Conclude"/>
      <sheetName val="J-100"/>
      <sheetName val="K-100"/>
      <sheetName val="L-100"/>
      <sheetName val="L-200"/>
      <sheetName val="L-300"/>
      <sheetName val="L-400"/>
      <sheetName val="L-500"/>
      <sheetName val="M-100"/>
      <sheetName val="M-200"/>
      <sheetName val="N-100"/>
      <sheetName val="N-100 Conclude"/>
      <sheetName val="N-101"/>
      <sheetName val="PA-100"/>
      <sheetName val="PA-100 Conclude"/>
      <sheetName val="PA-102"/>
      <sheetName val="PA-103"/>
      <sheetName val="PA-103.1"/>
      <sheetName val="PA-200"/>
      <sheetName val="PB-100"/>
      <sheetName val="PD-100"/>
      <sheetName val="RCLS"/>
      <sheetName val="Unadjusted"/>
      <sheetName val="PD-101"/>
      <sheetName val="Review Accrue"/>
      <sheetName val="Adjust"/>
      <sheetName val="FixedAsset"/>
      <sheetName val="Deposit"/>
      <sheetName val="DataOld"/>
      <sheetName val="P&amp;L-A2001DCCN"/>
      <sheetName val="DC_BS_EOY_Forecast"/>
      <sheetName val="P_L_A2001DCCN"/>
      <sheetName val="Mat-YE"/>
      <sheetName val="Ctrl BS"/>
      <sheetName val="Ctrl PL"/>
      <sheetName val="Confirmation log"/>
      <sheetName val="Circular (Debtor)"/>
      <sheetName val="Debtor"/>
      <sheetName val="Physical count working paper"/>
      <sheetName val="Inventory movement"/>
      <sheetName val="NRV Testing"/>
      <sheetName val="Slow moving"/>
      <sheetName val="Test unit cost"/>
      <sheetName val="Update inventory report"/>
      <sheetName val="Cut off-at COUNT"/>
      <sheetName val="Cut off-YE"/>
      <sheetName val="Details of Goods in Transit"/>
      <sheetName val="Investment movement"/>
      <sheetName val="Translation AP"/>
      <sheetName val="Circular"/>
      <sheetName val="Creditor"/>
      <sheetName val="Subs Disb"/>
      <sheetName val="Unpaid Inv"/>
      <sheetName val="DD-1"/>
      <sheetName val="DD-2.1"/>
      <sheetName val="DD-2.2"/>
      <sheetName val="DD-2.3"/>
      <sheetName val="AAA"/>
      <sheetName val=" VAT "/>
      <sheetName val="BBB"/>
      <sheetName val="BBB-lOCAL (2)-use"/>
      <sheetName val="Import Duty"/>
      <sheetName val="Prodution service"/>
      <sheetName val="CCC"/>
      <sheetName val="CCC-1"/>
      <sheetName val="CCC-2"/>
      <sheetName val="CCC- 3"/>
      <sheetName val="CCC-4(Transport)"/>
      <sheetName val="CCC- 5(Bankcharge)"/>
      <sheetName val="CCC- 6(Loss FX)"/>
      <sheetName val="DDD"/>
      <sheetName val="DDD-1"/>
      <sheetName val="EEE"/>
      <sheetName val="EEE-1"/>
      <sheetName val="EEE-2Detail cash receipt"/>
      <sheetName val="GGG"/>
      <sheetName val="GGG-1"/>
      <sheetName val="GGG-2"/>
      <sheetName val="GGG-3"/>
      <sheetName val="HHH"/>
      <sheetName val="ADJ_2006"/>
      <sheetName val="REC_2006"/>
      <sheetName val="depre ยาน"/>
      <sheetName val="predict"/>
      <sheetName val="รวมสินทรัพย์"/>
      <sheetName val="Attendance"/>
      <sheetName val="ExRates"/>
      <sheetName val="H-110"/>
      <sheetName val="H-120"/>
      <sheetName val="J-110"/>
      <sheetName val="Ranking"/>
      <sheetName val="Budget upto May"/>
      <sheetName val="dir-ca"/>
      <sheetName val="DS update"/>
      <sheetName val="BS-FULL"/>
      <sheetName val="BS-Format"/>
      <sheetName val="replacement Asset"/>
      <sheetName val="EBITDA"/>
      <sheetName val="ARAP "/>
      <sheetName val="APAR BY ACCOUNT"/>
      <sheetName val="Detail Sales,Purchase"/>
      <sheetName val="Psmsms0402"/>
      <sheetName val="ARAP BY ACCOUNT"/>
      <sheetName val="sumcaje_09'00"/>
      <sheetName val="Sum CAJE"/>
      <sheetName val="sub f1, f2 q3'96"/>
      <sheetName val="LINE"/>
      <sheetName val="L-T LOAN"/>
      <sheetName val="FINISH-DM"/>
      <sheetName val="LC-KBANK"/>
      <sheetName val="LC-EXIM"/>
      <sheetName val="LC_KBANK"/>
      <sheetName val="F-5 2012"/>
      <sheetName val="B "/>
      <sheetName val="PLConsoBudget"/>
      <sheetName val="PL-C-YTD"/>
      <sheetName val="PL-C-Month"/>
      <sheetName val="DMTAXMGMT"/>
      <sheetName val="EOY-AJE-GIT"/>
      <sheetName val="SAFCONSO"/>
      <sheetName val="DMCONSOWCR"/>
      <sheetName val="DMCONSOWCR3rd"/>
      <sheetName val="KEYSAF"/>
      <sheetName val="INDIACONSO"/>
      <sheetName val="MECONSO"/>
      <sheetName val="USCONSO"/>
      <sheetName val="&lt;PLYTD&gt;"/>
      <sheetName val="&lt;PLMONTH&gt;"/>
      <sheetName val="&lt;PLYTD-DM&gt;"/>
      <sheetName val="&lt;PLMONTH-DM&gt;"/>
      <sheetName val="BSDMKC"/>
      <sheetName val="SAFDMKC"/>
      <sheetName val="DMKCWCR"/>
      <sheetName val="SAF-DM-CO"/>
      <sheetName val="Depreciations"/>
      <sheetName val="FixedAssets"/>
      <sheetName val="BS_CFull(M)"/>
      <sheetName val="BS_DM_K_C(M)"/>
      <sheetName val="BS_CFull(PM)"/>
      <sheetName val="BS_DM_K_C(PM)"/>
      <sheetName val="BS_CFull(OB)"/>
      <sheetName val="BS_DM_K_C(OB)"/>
      <sheetName val="K-DM(DUSDM)"/>
      <sheetName val="EquityEntry"/>
      <sheetName val="EquityCompute"/>
      <sheetName val="DM-BS"/>
      <sheetName val="DCDM"/>
      <sheetName val="KDM"/>
      <sheetName val="DIN"/>
      <sheetName val="DME"/>
      <sheetName val="DAI"/>
      <sheetName val="RelatedBalances(M)"/>
      <sheetName val="RelatedBalances (PM)"/>
      <sheetName val="RelatedBalances (OB)"/>
      <sheetName val="RelatedTransactions"/>
      <sheetName val="RelatedTransactions2"/>
      <sheetName val="DMConsoPLBudget"/>
      <sheetName val="Rules"/>
      <sheetName val="Eli Details"/>
      <sheetName val="Opening &amp; Ending"/>
      <sheetName val="Cut off Cancelled"/>
      <sheetName val="H-100.1"/>
      <sheetName val="H-100.2"/>
      <sheetName val="H-111"/>
      <sheetName val="H-112"/>
      <sheetName val="H-113"/>
      <sheetName val="H-114"/>
      <sheetName val="H-115"/>
      <sheetName val="H-121"/>
      <sheetName val="H-122"/>
      <sheetName val="H-130"/>
      <sheetName val="H-131"/>
      <sheetName val="H-132"/>
      <sheetName val="J-120"/>
      <sheetName val="J-130"/>
      <sheetName val="Index "/>
      <sheetName val="RCL"/>
      <sheetName val="SUD"/>
      <sheetName val="B-100.1"/>
      <sheetName val="B-110"/>
      <sheetName val="B-120"/>
      <sheetName val="B-130.1"/>
      <sheetName val="B-140"/>
      <sheetName val="G-110"/>
      <sheetName val="PA-1"/>
      <sheetName val="PA-110"/>
      <sheetName val="PA-110.1"/>
      <sheetName val="PA-110.2"/>
      <sheetName val="PA-120"/>
      <sheetName val="PA-130"/>
      <sheetName val="PA-130.1"/>
      <sheetName val="PA-140"/>
      <sheetName val="PA-150"/>
      <sheetName val="PA-160"/>
      <sheetName val="PA-160.1"/>
      <sheetName val="PA-170"/>
      <sheetName val="PA-170.1"/>
      <sheetName val="PA-171"/>
      <sheetName val="PA-172"/>
      <sheetName val="PA-173"/>
      <sheetName val="PA-190"/>
      <sheetName val="PA-250"/>
      <sheetName val="raw"/>
      <sheetName val="ops tb"/>
      <sheetName val="LBI STATEMENT"/>
      <sheetName val="Daily VM"/>
      <sheetName val="Segregation"/>
      <sheetName val="sgx mrg"/>
      <sheetName val="Call Aging"/>
      <sheetName val="Jan_Dec02"/>
      <sheetName val="FG final"/>
      <sheetName val="RM final"/>
      <sheetName val="cut off"/>
      <sheetName val="FG"/>
      <sheetName val="J-1(12'06) "/>
      <sheetName val="salary -AR"/>
      <sheetName val="AR-COST"/>
      <sheetName val="CF-1"/>
      <sheetName val="31.12.12"/>
      <sheetName val="Dec 11"/>
      <sheetName val="31.12.11"/>
      <sheetName val="DEC '2013 "/>
      <sheetName val="TB MAR 2014"/>
      <sheetName val="Grouping2013"/>
      <sheetName val="Mat.1"/>
      <sheetName val="Mat.2"/>
      <sheetName val="Assigment"/>
      <sheetName val="Work Assembly"/>
      <sheetName val="F-5_2012"/>
      <sheetName val="F-5_2011"/>
      <sheetName val="F-5"/>
      <sheetName val="F-6"/>
      <sheetName val="F-7"/>
      <sheetName val="BB1"/>
      <sheetName val="BB2"/>
      <sheetName val="BB3"/>
      <sheetName val="BB4"/>
      <sheetName val="BB5"/>
      <sheetName val="SS1"/>
      <sheetName val="SS2"/>
      <sheetName val="SS3"/>
      <sheetName val="SS4"/>
      <sheetName val="101"/>
      <sheetName val="102"/>
      <sheetName val="103"/>
      <sheetName val="201"/>
      <sheetName val="202"/>
      <sheetName val="203"/>
      <sheetName val="301"/>
      <sheetName val="302"/>
      <sheetName val="701"/>
      <sheetName val="702"/>
      <sheetName val="900"/>
      <sheetName val="LRP11400038"/>
      <sheetName val="10-1 Me"/>
      <sheetName val="BSDMCO"/>
      <sheetName val="CoverPage"/>
      <sheetName val="PLTOC"/>
      <sheetName val="PLCONS07"/>
      <sheetName val="PLMOP07"/>
      <sheetName val="PL-DME"/>
      <sheetName val="PL-DMEDM"/>
      <sheetName val="MarginCustomers"/>
      <sheetName val="GMASummary"/>
      <sheetName val="CO2"/>
      <sheetName val="CO2FORDM"/>
      <sheetName val="DataPL"/>
      <sheetName val="DataPL2"/>
      <sheetName val="GMADetails"/>
      <sheetName val="GMABudget07"/>
      <sheetName val="InventorySummary"/>
      <sheetName val="Purchases"/>
      <sheetName val="Closing Stock"/>
      <sheetName val="FinancialTOC"/>
      <sheetName val="Q-BS"/>
      <sheetName val="BalanceSheet"/>
      <sheetName val="ScheduleAC"/>
      <sheetName val="Reconcile"/>
      <sheetName val="SAF-DME"/>
      <sheetName val="non-cash detail"/>
      <sheetName val="ARAging"/>
      <sheetName val="APAging"/>
      <sheetName val="RelatedBalances"/>
      <sheetName val="Month"/>
      <sheetName val="Summary00"/>
      <sheetName val="Summary01"/>
      <sheetName val="Summary02"/>
      <sheetName val="MonthlyHomeC"/>
      <sheetName val="ConsoPL"/>
      <sheetName val="DMConso"/>
      <sheetName val="SummaryGraphic"/>
      <sheetName val="SalesSummary"/>
      <sheetName val="CPLSUMMARY"/>
      <sheetName val="BartecSalesALL"/>
      <sheetName val="BartecSalesDetails"/>
      <sheetName val="CostingBartec"/>
      <sheetName val="ComputationG"/>
      <sheetName val="CostingGriptec"/>
      <sheetName val="GriptecSalesALL"/>
      <sheetName val="GriptecSalesDetails"/>
      <sheetName val="CostingCouplers"/>
      <sheetName val="Trade"/>
      <sheetName val="TradeDetails"/>
      <sheetName val="MCRentals"/>
      <sheetName val="MCSales"/>
      <sheetName val="AS_EQ"/>
      <sheetName val="AffiliatesPL"/>
      <sheetName val="DMCOMPANY"/>
      <sheetName val="INTL"/>
      <sheetName val="SEA"/>
      <sheetName val="EU"/>
      <sheetName val="PLPRODUCTS"/>
      <sheetName val="COCI"/>
      <sheetName val="FINCOSTS"/>
      <sheetName val="TravelAcc"/>
      <sheetName val="Investments"/>
      <sheetName val="RD"/>
      <sheetName val="SAFDCONSO"/>
      <sheetName val="SAFDMONLY"/>
      <sheetName val="BSConso"/>
      <sheetName val="BSDM"/>
      <sheetName val="Revisions"/>
      <sheetName val="EOY_CONSO"/>
      <sheetName val="FS.T"/>
      <sheetName val="S.Equity"/>
      <sheetName val="Adj&amp;Rje"/>
      <sheetName val="HH.1"/>
      <sheetName val="HH.1_"/>
      <sheetName val="HH.4"/>
      <sheetName val="OO.1"/>
      <sheetName val="ภพ30 51"/>
      <sheetName val="วิเคราะห์ (BB.1)"/>
      <sheetName val="Confirm_เจ้าหนี้นปท(BB.3.1)"/>
      <sheetName val="Vouch นปท(BB.3.1.2)"/>
      <sheetName val="Confirm_เจ้าหนี้ตปท(BB.3.2)"/>
      <sheetName val="SIAM RUNGRUANG"/>
      <sheetName val="POLYMER INNOVATION"/>
      <sheetName val="Top 10 นปท"/>
      <sheetName val="Top 10 ตปท"/>
      <sheetName val="Chq"/>
      <sheetName val="WT"/>
      <sheetName val="Assign"/>
      <sheetName val="EE.1"/>
      <sheetName val="แผก"/>
      <sheetName val="Plแยกโครงการ"/>
      <sheetName val="งบทดลอง"/>
      <sheetName val="Con PL"/>
      <sheetName val="หมายเหตุAC"/>
      <sheetName val="PL Q(2)"/>
      <sheetName val="PL Q TG"/>
      <sheetName val="PL Q TPD"/>
      <sheetName val="PL conso"/>
      <sheetName val="BL conso"/>
      <sheetName val="PL-Q"/>
      <sheetName val="HD"/>
      <sheetName val="รายการระหว่างกัน"/>
      <sheetName val="CF-2"/>
      <sheetName val="cf-3"/>
      <sheetName val="CF-4"/>
      <sheetName val="BS_conso"/>
      <sheetName val="PL_conso"/>
      <sheetName val="pa group"/>
      <sheetName val="TB Q1-2010"/>
      <sheetName val="WP_CF _09"/>
      <sheetName val="Ratio Q1'10"/>
      <sheetName val="BSKMC Q4'52"/>
      <sheetName val="CONSO-Q4"/>
      <sheetName val="Q4"/>
      <sheetName val="PLKMC Q4'52"/>
      <sheetName val="Q1"/>
      <sheetName val="Q3"/>
      <sheetName val="RJE -Audit GT"/>
      <sheetName val="WP_CF"/>
      <sheetName val="BL2552"/>
      <sheetName val="P&amp;L_ compare_53"/>
      <sheetName val="conso-Q4-09compare_P&amp;L"/>
      <sheetName val="sum eliminate"/>
      <sheetName val="Eli - KMC q4"/>
      <sheetName val="deconsol Golf"/>
      <sheetName val="Eli-42kmcvs tanon"/>
      <sheetName val="intercom Q4"/>
      <sheetName val="งบเปลี่ยนแปลงส่วนของผู้ถืออหุ้น"/>
      <sheetName val="detailEli#6-12"/>
      <sheetName val="短期借款"/>
      <sheetName val="应付票据"/>
      <sheetName val="应付帐款"/>
      <sheetName val="应付工资"/>
      <sheetName val="应付福利费"/>
      <sheetName val="应缴税金"/>
      <sheetName val="其他应付款"/>
      <sheetName val="预提费用"/>
      <sheetName val="长期借款"/>
      <sheetName val="专项应付款"/>
      <sheetName val="Detailed PL"/>
      <sheetName val="Adj "/>
      <sheetName val="share capital"/>
      <sheetName val="Us (2)"/>
      <sheetName val="W1"/>
      <sheetName val="W2"/>
      <sheetName val="W5"/>
      <sheetName val="X1"/>
      <sheetName val="X2"/>
      <sheetName val="X3"/>
      <sheetName val="X4"/>
      <sheetName val="X5"/>
      <sheetName val="X6"/>
      <sheetName val="X7"/>
      <sheetName val="Ys"/>
      <sheetName val="Audit Ticks"/>
      <sheetName val="Journals"/>
      <sheetName val="Grp Jrl"/>
      <sheetName val="Shldr hist &amp; Chgs"/>
      <sheetName val="U-receipt"/>
      <sheetName val="U-exp test"/>
      <sheetName val="STD"/>
      <sheetName val="LTI(99)"/>
      <sheetName val="Subsid&amp;MI(99)"/>
      <sheetName val="LTI(00)"/>
      <sheetName val="Subsid&amp;MI(00)"/>
      <sheetName val="LTI(01)"/>
      <sheetName val="Subsid&amp;MI(01)"/>
      <sheetName val="LTI(02-03-31)"/>
      <sheetName val="Subsid&amp;MI(02-03-31)"/>
      <sheetName val="Comparison"/>
      <sheetName val="2002-03NL"/>
      <sheetName val="2001-12NL"/>
      <sheetName val="2000-12NL"/>
      <sheetName val="1999-12NL"/>
      <sheetName val="Adjustment summary"/>
      <sheetName val="Unadjusted errors"/>
      <sheetName val="汇总"/>
      <sheetName val="交换网络部"/>
      <sheetName val="信息网络部"/>
      <sheetName val="实业部"/>
      <sheetName val="寻呼机部"/>
      <sheetName val="总务部"/>
      <sheetName val="数据部"/>
      <sheetName val="物业管理部"/>
      <sheetName val="集团科室"/>
      <sheetName val="经营部"/>
      <sheetName val="????"/>
      <sheetName val="153541"/>
      <sheetName val="154501"/>
      <sheetName val="154505"/>
      <sheetName val="155000"/>
      <sheetName val="155500"/>
      <sheetName val="312020"/>
      <sheetName val="312022"/>
      <sheetName val="312040"/>
      <sheetName val="313010"/>
      <sheetName val="313011"/>
      <sheetName val="313012"/>
      <sheetName val="313020"/>
      <sheetName val="361000"/>
      <sheetName val="365000"/>
      <sheetName val="Draft bill"/>
      <sheetName val="PAF &amp; CAF Index"/>
      <sheetName val="Risk Asses"/>
      <sheetName val="Sampling-AR"/>
      <sheetName val="CAF Index"/>
      <sheetName val="Vs"/>
      <sheetName val="D1-MBB"/>
      <sheetName val="D2-ICB"/>
      <sheetName val="J3"/>
      <sheetName val="O2 - Cir1"/>
      <sheetName val="O2 - Cir2"/>
      <sheetName val="O2-3"/>
      <sheetName val="O5"/>
      <sheetName val="O6"/>
      <sheetName val="W3"/>
      <sheetName val="W4,5,6,8,9"/>
      <sheetName val="Y"/>
      <sheetName val="Y1-1"/>
      <sheetName val="Y1-2"/>
      <sheetName val="X8"/>
      <sheetName val="X9"/>
      <sheetName val="X10"/>
      <sheetName val="TAXCOMP"/>
      <sheetName val="SCH 1-4"/>
      <sheetName val="SCH 5-6"/>
      <sheetName val="MISC SCH"/>
      <sheetName val="CES"/>
      <sheetName val="UU"/>
      <sheetName val="SEA-Grouping TB"/>
      <sheetName val="U-2_Sales Analysis"/>
      <sheetName val="U-1l2_Overall AR"/>
      <sheetName val="FF-3"/>
      <sheetName val="F-11"/>
      <sheetName val="F-11a"/>
      <sheetName val="F-22"/>
      <sheetName val="B-40"/>
      <sheetName val="B-50"/>
      <sheetName val="U "/>
      <sheetName val="U-10"/>
      <sheetName val="U-30"/>
      <sheetName val="BB-30"/>
      <sheetName val="CC-30"/>
      <sheetName val="FF-2"/>
      <sheetName val="FF-4"/>
      <sheetName val="FF-4a"/>
      <sheetName val="FF-5"/>
      <sheetName val="FF-6"/>
      <sheetName val="FF-7"/>
      <sheetName val="FF-8"/>
      <sheetName val="FF-21(a)"/>
      <sheetName val="BPR"/>
      <sheetName val="F7wkg"/>
      <sheetName val="F-9"/>
      <sheetName val="BPR balance sheet"/>
      <sheetName val="BPR profit &amp; loss"/>
      <sheetName val="BPR BS analysis"/>
      <sheetName val="BPR PL analysis"/>
      <sheetName val="A-22"/>
      <sheetName val="U-100"/>
      <sheetName val="FF-10"/>
      <sheetName val="FF-20"/>
      <sheetName val="FF-22(hp)"/>
      <sheetName val="FF-23(d)"/>
      <sheetName val="FF-30"/>
      <sheetName val="FF-31"/>
      <sheetName val="FF-40"/>
      <sheetName val="PP(spare)"/>
      <sheetName val="PP-20"/>
      <sheetName val="NN-12"/>
      <sheetName val="PP-30"/>
      <sheetName val="PP-31"/>
      <sheetName val="PP-40"/>
      <sheetName val="BPR-1"/>
      <sheetName val="B-10"/>
      <sheetName val="B-30"/>
      <sheetName val="U-1 "/>
      <sheetName val="M&amp;MM"/>
      <sheetName val="Hypothesis"/>
      <sheetName val="Profitability"/>
      <sheetName val="Profitability Analysis"/>
      <sheetName val="FSA"/>
      <sheetName val="F-1&amp;2"/>
      <sheetName val="Purch cut off"/>
      <sheetName val="M&amp;MM-10"/>
      <sheetName val="pp-1"/>
      <sheetName val="40 (2)"/>
      <sheetName val="50 (2)"/>
      <sheetName val="BIF-collect"/>
      <sheetName val="BIF-OR"/>
      <sheetName val="Future"/>
      <sheetName val="30 "/>
      <sheetName val="Company Info"/>
      <sheetName val="Summary of Fixed Assets"/>
      <sheetName val="Additions"/>
      <sheetName val="Disposals"/>
      <sheetName val="Hire Purchase"/>
      <sheetName val="Controlled Transfer"/>
      <sheetName val="CA Comp"/>
      <sheetName val="IBA Comp "/>
      <sheetName val="Interim --&gt; Top"/>
      <sheetName val="Cost centre expenditure"/>
      <sheetName val="accumdeprn"/>
      <sheetName val="addl cost"/>
      <sheetName val="dev_exp (2)"/>
      <sheetName val="dev_exp"/>
      <sheetName val="Addl Dev Exp"/>
      <sheetName val="5 Analysis"/>
      <sheetName val="   Contents"/>
      <sheetName val="1 LeadSchedule"/>
      <sheetName val="2 Sec108"/>
      <sheetName val="3 P&amp;L - 4 Op.Exp"/>
      <sheetName val="3A Turnover 3B COS"/>
      <sheetName val="   Directors"/>
      <sheetName val="Shareholders"/>
      <sheetName val="Dividend"/>
      <sheetName val="ITA-RA"/>
      <sheetName val="Int-rest"/>
      <sheetName val="OTHER (2)"/>
      <sheetName val="14 Column"/>
      <sheetName val="7 Column"/>
      <sheetName val="Direct Report"/>
      <sheetName val="Dtr Rpt - 1 - 3"/>
      <sheetName val="Dtrs stmt - 4"/>
      <sheetName val="Aud Rpt - 5"/>
      <sheetName val="P&amp;L - 6"/>
      <sheetName val="BS - 7"/>
      <sheetName val="Equity - 8"/>
      <sheetName val="CF - 9"/>
      <sheetName val="Notes - 10 - 12"/>
      <sheetName val="P&amp;L "/>
      <sheetName val="Sch A"/>
      <sheetName val="Notes 2"/>
      <sheetName val="TAX SCHEDULE"/>
      <sheetName val="TAX COM"/>
      <sheetName val="OSM"/>
      <sheetName val="AAP_TOC"/>
      <sheetName val="MPP_SMT"/>
      <sheetName val="E7"/>
      <sheetName val="Prior Year Audit"/>
      <sheetName val="B10.1 Audit Adjustments"/>
      <sheetName val="B10.2 Audit Reclass"/>
      <sheetName val="B10.3 Late adjustments"/>
      <sheetName val="B12 Cashflow"/>
      <sheetName val="B12.1 2004CF"/>
      <sheetName val="SUAD"/>
      <sheetName val="GB1 PPE"/>
      <sheetName val="GB2.1"/>
      <sheetName val="GB2.1.1 Dep rea test"/>
      <sheetName val="GB2.2 Addn &amp; Disp"/>
      <sheetName val="GB2.3 Perusal"/>
      <sheetName val="GB2.4 Sighting"/>
      <sheetName val="GB2.5 Impair"/>
      <sheetName val="GC1 Investments"/>
      <sheetName val="GD1 Inventory"/>
      <sheetName val="GD2 AR"/>
      <sheetName val="GD3.1"/>
      <sheetName val="GD3.2 NRV test"/>
      <sheetName val="GD3.3"/>
      <sheetName val="GE1"/>
      <sheetName val="GE1-1"/>
      <sheetName val="GE2 AR"/>
      <sheetName val="sales chart"/>
      <sheetName val="GE3.1 sales Cut off"/>
      <sheetName val="GE3.2 Ageing"/>
      <sheetName val="GE3.3"/>
      <sheetName val="Debtors Circularisation"/>
      <sheetName val="Debtors Cir os list"/>
      <sheetName val="GH1"/>
      <sheetName val="GH1.1"/>
      <sheetName val="GH2 AR"/>
      <sheetName val="GH3 Interco Recon os"/>
      <sheetName val="GJ1 Cash &amp; Cash Equivalents"/>
      <sheetName val="GJ2 Bank Recon"/>
      <sheetName val="GJ2.1 Bank Confo"/>
      <sheetName val="Bank Circularisation"/>
      <sheetName val="GL1"/>
      <sheetName val="GN1A"/>
      <sheetName val="N3-1"/>
      <sheetName val="N4-1"/>
      <sheetName val="GQ1 Trade &amp; Other Payables"/>
      <sheetName val="GQ1.1 Accruals &amp; Provisions"/>
      <sheetName val="GQ2 AR"/>
      <sheetName val="GQ3.1 Purchases Cutoff"/>
      <sheetName val="GQ2.2 Suppliers Recon os"/>
      <sheetName val="GQ3.1 Payables Circularisation"/>
      <sheetName val="GQC Circularisation"/>
      <sheetName val="GV1"/>
      <sheetName val="GV Lease Agreement"/>
      <sheetName val="GV1.1 PBSR os"/>
      <sheetName val="GW1 P&amp;L"/>
      <sheetName val="GW1.1 Sales &amp; Other Income"/>
      <sheetName val="GW1.2 COGS"/>
      <sheetName val="Income AR"/>
      <sheetName val="GW3 Revenue Recognition"/>
      <sheetName val="GX1 Distrib Exp"/>
      <sheetName val="Reasonable royalty, Exps AR"/>
      <sheetName val="GX3.1 Salary RT"/>
      <sheetName val="GX3.2 CPF RT"/>
      <sheetName val="GX3.3 Rental RT"/>
      <sheetName val="GX3.4 Interest RT"/>
      <sheetName val=" COVER PAGE"/>
      <sheetName val="1 INDEX"/>
      <sheetName val="2 BALANCE SHEET "/>
      <sheetName val="3 INCOME STATEMENT"/>
      <sheetName val="4 AR BY CUSTOMER"/>
      <sheetName val="5 AR AGING BY CUSTOMER"/>
      <sheetName val="6 INVENTORY BY CUSTOMER"/>
      <sheetName val="7 INVENTORY CLASSIFICATION"/>
      <sheetName val="8 RESERVE ANALYSIS"/>
      <sheetName val="9 CURRENT RECEIVABLE  INTERCO"/>
      <sheetName val="10 OTHER CURRENT ASSETS  "/>
      <sheetName val="11 CAPITAL ASSETS"/>
      <sheetName val="12 EQUIPMENT CAPITAL LEASES"/>
      <sheetName val="13 INC0ME TAXES"/>
      <sheetName val="14 L-T RECEIVABLE INTERCO"/>
      <sheetName val="15 OTHER LT ASSETS"/>
      <sheetName val="16 GOODWILL &amp; IP"/>
      <sheetName val="17 AMORTIZATION"/>
      <sheetName val="18 AP, ACCRUALS AND OTHER"/>
      <sheetName val="19 CURRENT PAYABLE INTERCO"/>
      <sheetName val="20 L-T PAYABLE INTERCO "/>
      <sheetName val="21 OTHER LONG TERM  LIABILITIES"/>
      <sheetName val="22 DEBT"/>
      <sheetName val="23 OTHER LT DEBT"/>
      <sheetName val="24  CAPITAL LEASES"/>
      <sheetName val="25 INTEREST INC AND EXP INTERCO"/>
      <sheetName val="26 PCA P&amp;L"/>
      <sheetName val="27 SYSTEM BUILD P&amp;L"/>
      <sheetName val="28 MEMORY P&amp;L"/>
      <sheetName val="29 EMS DESIGN P&amp;L"/>
      <sheetName val="30 REPAIR P&amp;L"/>
      <sheetName val="31 POWER P&amp;L"/>
      <sheetName val="32 CORPORATE (OTHER)"/>
      <sheetName val="33 INVESTMENT IN SUBSIDIARIES"/>
      <sheetName val="34 DIVISIONAL BALANCE SHEET 1"/>
      <sheetName val="35 DIVISIONAL BALANCE SHEET 2"/>
      <sheetName val="36 CAPITAL ASSETS - BY CUSTOMER"/>
      <sheetName val="37 REVENUE BY COUNTRY"/>
      <sheetName val="38 END MARKET"/>
      <sheetName val="99 Customer Table"/>
      <sheetName val="99 P&amp;L Customer Table"/>
      <sheetName val="99 Intercompany Table"/>
      <sheetName val="Opening Balances"/>
      <sheetName val="CAF list"/>
      <sheetName val="VII.1"/>
      <sheetName val="VII.5"/>
      <sheetName val="IX"/>
      <sheetName val="Gs1"/>
      <sheetName val="H4"/>
      <sheetName val="L1"/>
      <sheetName val="Ls"/>
      <sheetName val="P4"/>
      <sheetName val="Q "/>
      <sheetName val="W2 "/>
      <sheetName val="X1.1"/>
      <sheetName val="X1.2"/>
      <sheetName val="Y "/>
      <sheetName val="Y1"/>
      <sheetName val="FF1"/>
      <sheetName val="JJ1"/>
      <sheetName val="NN1-1"/>
      <sheetName val="OO2"/>
      <sheetName val="OO3"/>
      <sheetName val="OO3-1"/>
      <sheetName val="WW"/>
      <sheetName val="YY"/>
      <sheetName val="YY1"/>
      <sheetName val="G1.1"/>
      <sheetName val="G1.2"/>
      <sheetName val="H2"/>
      <sheetName val="M0900FA"/>
      <sheetName val="&lt;Q3&gt;"/>
      <sheetName val="TAX COM MAL_SIA"/>
      <sheetName val="II-BS"/>
      <sheetName val="Effect sch"/>
      <sheetName val="E2-main comp"/>
      <sheetName val="Sch 1"/>
      <sheetName val="E2-1-expenses"/>
      <sheetName val="S19A(1)"/>
      <sheetName val="E3-1"/>
      <sheetName val="I1"/>
      <sheetName val="Q2"/>
      <sheetName val="W &amp; T"/>
      <sheetName val="TAX SCH"/>
      <sheetName val="WT EXTENDED S19A"/>
      <sheetName val="WT EXTENDED (S19)"/>
      <sheetName val="Master Sch"/>
      <sheetName val="W5-1"/>
      <sheetName val="X5-1"/>
      <sheetName val="X5-2"/>
      <sheetName val="X5-3"/>
      <sheetName val="O2-1"/>
      <sheetName val="O2-1.1"/>
      <sheetName val="O7"/>
      <sheetName val="R (1)"/>
      <sheetName val="Jbs"/>
      <sheetName val="Effect"/>
      <sheetName val="W6"/>
      <sheetName val="Sampling-TC"/>
      <sheetName val="Sampling-TD"/>
      <sheetName val="F (2)"/>
      <sheetName val="D1 (3)"/>
      <sheetName val="D1 (2)"/>
      <sheetName val="1.1"/>
      <sheetName val="G - Cir2"/>
      <sheetName val="N0"/>
      <sheetName val="G - Cir1"/>
      <sheetName val="O - Cir1"/>
      <sheetName val="O - Cir2"/>
      <sheetName val="L1-1"/>
      <sheetName val="L2"/>
      <sheetName val="L3"/>
      <sheetName val="L4"/>
      <sheetName val="L5"/>
      <sheetName val="L6"/>
      <sheetName val="L7"/>
      <sheetName val="APM"/>
      <sheetName val="Materiality &amp; Sampling"/>
      <sheetName val="ES Taxation"/>
      <sheetName val="T100 - Task 1 - 4"/>
      <sheetName val="T101 - Task 5 - 11"/>
      <sheetName val="A60 - RPT"/>
      <sheetName val="A61"/>
      <sheetName val="A62"/>
      <sheetName val="A63"/>
      <sheetName val="T105 - CL"/>
      <sheetName val="T106-SCB"/>
      <sheetName val="G101"/>
      <sheetName val="A251-SS"/>
      <sheetName val="U101-combined 4 months"/>
      <sheetName val="U101.1 - Combined adj."/>
      <sheetName val="U102-Xinfeng 4 months"/>
      <sheetName val="U103-Yinfeng 4 months"/>
      <sheetName val="U111"/>
      <sheetName val="U112"/>
      <sheetName val="U113"/>
      <sheetName val="U201"/>
      <sheetName val="U202"/>
      <sheetName val="U203"/>
      <sheetName val="U204"/>
      <sheetName val="U205"/>
      <sheetName val="U211"/>
      <sheetName val="U212"/>
      <sheetName val="U213"/>
      <sheetName val="U214"/>
      <sheetName val="U215 "/>
      <sheetName val="U301"/>
      <sheetName val="U302"/>
      <sheetName val="U303"/>
      <sheetName val="U304"/>
      <sheetName val="U311"/>
      <sheetName val="U312"/>
      <sheetName val="U313"/>
      <sheetName val="U314"/>
      <sheetName val="U401"/>
      <sheetName val="U411"/>
      <sheetName val="U501"/>
      <sheetName val="U511"/>
      <sheetName val="U601"/>
      <sheetName val="U611"/>
      <sheetName val="U701"/>
      <sheetName val="U711"/>
      <sheetName val="U801"/>
      <sheetName val="U811"/>
      <sheetName val="U901"/>
      <sheetName val="U902 "/>
      <sheetName val="U1001"/>
      <sheetName val="U1002"/>
      <sheetName val="Group's P&amp;L"/>
      <sheetName val="A251"/>
      <sheetName val="A401"/>
      <sheetName val="A402"/>
      <sheetName val="A711"/>
      <sheetName val="A711-1"/>
      <sheetName val="A751-Extract loan-C"/>
      <sheetName val="A771"/>
      <sheetName val="A 775-extract machine -C"/>
      <sheetName val="A776"/>
      <sheetName val="A801"/>
      <sheetName val="B101"/>
      <sheetName val="C101"/>
      <sheetName val="E101"/>
      <sheetName val="E201"/>
      <sheetName val="F101"/>
      <sheetName val="F201"/>
      <sheetName val="F301"/>
      <sheetName val="F401"/>
      <sheetName val="F501 "/>
      <sheetName val="F601"/>
      <sheetName val="F701"/>
      <sheetName val="I101"/>
      <sheetName val="N101"/>
      <sheetName val="N201"/>
      <sheetName val="S202"/>
      <sheetName val="T101"/>
      <sheetName val="U-V test on I income"/>
      <sheetName val="U401-selling"/>
      <sheetName val="U501-admin"/>
      <sheetName val="U512"/>
      <sheetName val="Deji"/>
      <sheetName val="Sales analysis by product"/>
      <sheetName val="COS by product"/>
      <sheetName val="Testing"/>
      <sheetName val="Procurement Test"/>
      <sheetName val="Master-Ai"/>
      <sheetName val="Aop1"/>
      <sheetName val="Bi"/>
      <sheetName val="B3.1"/>
      <sheetName val="B3.2"/>
      <sheetName val="B6"/>
      <sheetName val="B7"/>
      <sheetName val="B9"/>
      <sheetName val="Final analy 2"/>
      <sheetName val="PLANNING"/>
      <sheetName val="P.sum"/>
      <sheetName val="Accept"/>
      <sheetName val="P.Checklist"/>
      <sheetName val="P.Meeting &amp; Memo"/>
      <sheetName val="SYSTEM"/>
      <sheetName val="S.review"/>
      <sheetName val="A.RISK"/>
      <sheetName val="Resp sum"/>
      <sheetName val="Action"/>
      <sheetName val="D. risk ass"/>
      <sheetName val="Pre Analy Review"/>
      <sheetName val="Pre Analy 2"/>
      <sheetName val="Know client checklist"/>
      <sheetName val="C9.1"/>
      <sheetName val="C9.2"/>
      <sheetName val="C9.3"/>
      <sheetName val="C9.4"/>
      <sheetName val="C9.5"/>
      <sheetName val="C5.1op"/>
      <sheetName val="Cop01"/>
      <sheetName val="Cop02"/>
      <sheetName val="Cop03"/>
      <sheetName val="Cop04"/>
      <sheetName val="Cop05"/>
      <sheetName val="Cop06"/>
      <sheetName val="Cop07"/>
      <sheetName val="Cop08"/>
      <sheetName val="D2"/>
      <sheetName val="Fssb"/>
      <sheetName val="Hi"/>
      <sheetName val="I2"/>
      <sheetName val="I4"/>
      <sheetName val="Issb"/>
      <sheetName val="Iop01"/>
      <sheetName val="Iop02"/>
      <sheetName val="Ji"/>
      <sheetName val="Jssb"/>
      <sheetName val="Ki"/>
      <sheetName val="Li"/>
      <sheetName val="Lssb"/>
      <sheetName val="Ni"/>
      <sheetName val="Oi"/>
      <sheetName val="Pi"/>
      <sheetName val="Qi"/>
      <sheetName val="Ri"/>
      <sheetName val="Rop01-sales"/>
      <sheetName val="Rop01-Exp"/>
      <sheetName val="Rop01-Cost"/>
      <sheetName val="Rop02"/>
      <sheetName val="S2"/>
      <sheetName val="Int Cont Eva"/>
      <sheetName val="Int Cont Ques"/>
      <sheetName val="Ti"/>
      <sheetName val="T2"/>
      <sheetName val="T3"/>
      <sheetName val="T3.1"/>
      <sheetName val="Ui"/>
      <sheetName val="V2"/>
      <sheetName val="V3"/>
      <sheetName val="WXi"/>
      <sheetName val="YZi"/>
      <sheetName val="PAF01"/>
      <sheetName val="PAF02"/>
      <sheetName val="PAF03"/>
      <sheetName val="PAF05"/>
      <sheetName val="PAF06"/>
      <sheetName val="PAF07"/>
      <sheetName val="PAF08"/>
      <sheetName val="PAF09"/>
      <sheetName val="Time Sheets"/>
      <sheetName val="Highlight"/>
      <sheetName val="Outstd"/>
      <sheetName val="queries"/>
      <sheetName val="ETB-ss"/>
      <sheetName val="SIE"/>
      <sheetName val="CFS"/>
      <sheetName val="C.Assets"/>
      <sheetName val="Details IS"/>
      <sheetName val="Summary FA"/>
      <sheetName val="T.Deb(Lead)"/>
      <sheetName val="T.Deb"/>
      <sheetName val="T.Deb2"/>
      <sheetName val="T.Deb3"/>
      <sheetName val="O.Rec."/>
      <sheetName val="GST summary"/>
      <sheetName val="Bk Recon-DBSSGD"/>
      <sheetName val="Bk Recon DBSUSD"/>
      <sheetName val="C.Liab"/>
      <sheetName val="T.Pay(Lead)"/>
      <sheetName val="T.Pay"/>
      <sheetName val="T.Cre 2"/>
      <sheetName val="T.Cre 3"/>
      <sheetName val="O.Pay"/>
      <sheetName val="Cont.Lia"/>
      <sheetName val="Post-BS"/>
      <sheetName val="Trading analyse"/>
      <sheetName val="Sales-Summary"/>
      <sheetName val="sales-Details"/>
      <sheetName val="Sales-test"/>
      <sheetName val="Pur-Summary"/>
      <sheetName val="Pur-Details"/>
      <sheetName val="Cut -off test"/>
      <sheetName val="CPF test"/>
      <sheetName val="Other inc"/>
      <sheetName val="P&amp;L Accoutns"/>
      <sheetName val="Operating lease comitt"/>
      <sheetName val="Services"/>
      <sheetName val="Travel"/>
      <sheetName val="Ins"/>
      <sheetName val="Rental-lead"/>
      <sheetName val="Rental (2)"/>
      <sheetName val="Rental (3)"/>
      <sheetName val="Rental (4)"/>
      <sheetName val="BS;PL;DPL"/>
      <sheetName val="FA-note"/>
      <sheetName val="Tax-W&amp;T"/>
      <sheetName val="Time control"/>
      <sheetName val="VIII1"/>
      <sheetName val="VIII3"/>
      <sheetName val="VIII6"/>
      <sheetName val="VIII7"/>
      <sheetName val="Payroll Record"/>
      <sheetName val="Draft"/>
      <sheetName val="Cal"/>
      <sheetName val="CCF"/>
      <sheetName val="III-A"/>
      <sheetName val="III-B"/>
      <sheetName val="Checklist I"/>
      <sheetName val="Checklist II"/>
      <sheetName val="E2-1"/>
      <sheetName val="E5"/>
      <sheetName val="G2-1"/>
      <sheetName val="Is2"/>
      <sheetName val="N2-1"/>
      <sheetName val="N8-1"/>
      <sheetName val="U1-1"/>
      <sheetName val="U1-2"/>
      <sheetName val="U1-3"/>
      <sheetName val="U6"/>
      <sheetName val="GG1"/>
      <sheetName val="GG2"/>
      <sheetName val="OO1"/>
      <sheetName val="CBS 2000"/>
      <sheetName val="CPL"/>
      <sheetName val="Chg in equity_GP (2)"/>
      <sheetName val="Chg in equity_GP"/>
      <sheetName val="Bal Sht"/>
      <sheetName val="DR_Net Profit For The Year"/>
      <sheetName val="NTA_ShareCapital"/>
      <sheetName val="NTA_OthOpInc"/>
      <sheetName val="NTA_PLDisclosure"/>
      <sheetName val="APM - BS"/>
      <sheetName val="APM - DPL"/>
      <sheetName val="APM-TIME COST"/>
      <sheetName val="LS_Bank"/>
      <sheetName val="SLS_Bank"/>
      <sheetName val="LS_Creditors"/>
      <sheetName val="LS_ProvnforTax"/>
      <sheetName val="S3"/>
      <sheetName val="S4"/>
      <sheetName val="DR_Accounts"/>
      <sheetName val="DPL1"/>
      <sheetName val="DPL2"/>
      <sheetName val="DPL3"/>
      <sheetName val="DPL4"/>
      <sheetName val="Chg in Equity"/>
      <sheetName val="APM-BS"/>
      <sheetName val="APM-PL"/>
      <sheetName val="APM-TC"/>
      <sheetName val="APM-DPL"/>
      <sheetName val="APM-ML"/>
      <sheetName val="stock lead sch02"/>
      <sheetName val="TD LIST"/>
      <sheetName val="TC LIST"/>
      <sheetName val="P.A.R"/>
      <sheetName val="OC LIST"/>
      <sheetName val="HP detail"/>
      <sheetName val="HP lead schedule"/>
      <sheetName val="Asset under HP"/>
      <sheetName val="Dep test"/>
      <sheetName val="CollectivitySch"/>
      <sheetName val="dr_Dir'sInt"/>
      <sheetName val="nta-F ASSET"/>
      <sheetName val="nta-INVESTMENT"/>
      <sheetName val="NTA-OTHE RECEIVABLE"/>
      <sheetName val="NTA-TRADE PAYABLES"/>
      <sheetName val="NTA_hire purchase"/>
      <sheetName val="nta-unsecured loan"/>
      <sheetName val="nta-share capital"/>
      <sheetName val="nta- L.F.T.P"/>
      <sheetName val="nta-taxation"/>
      <sheetName val="nta-Staff_cost"/>
      <sheetName val="NTA_related party"/>
      <sheetName val="PL3"/>
      <sheetName val="APM-Mat"/>
      <sheetName val="Deemed Interest"/>
      <sheetName val="LD_FA"/>
      <sheetName val="Lead-Investment"/>
      <sheetName val="SL-Investment"/>
      <sheetName val="SL-Investment (2)"/>
      <sheetName val="Lead-debtors"/>
      <sheetName val="Sl-od"/>
      <sheetName val="sl-related parties"/>
      <sheetName val="Lead-bank balances"/>
      <sheetName val="Sub Lead-bank balances"/>
      <sheetName val="Lead-creditors"/>
      <sheetName val="SL-Trade payables"/>
      <sheetName val="Other payables"/>
      <sheetName val="sl-related parties (2)"/>
      <sheetName val="Lead-HP, Term loan"/>
      <sheetName val="TL 2"/>
      <sheetName val="Lead-taxation"/>
      <sheetName val="LD_deferred tax"/>
      <sheetName val="DT1"/>
      <sheetName val="DT2"/>
      <sheetName val="DT 3"/>
      <sheetName val="Related parties"/>
      <sheetName val="DIR"/>
      <sheetName val="RP balnces (2)"/>
      <sheetName val="Dir rem_2002"/>
      <sheetName val="DR_ACCOUNT"/>
      <sheetName val="DR_DIRECTORS' INTEREST"/>
      <sheetName val="NTFS_PLANT AND EQUIPMENT"/>
      <sheetName val="NTFS_TRADE_PAYABLES"/>
      <sheetName val="NTFS_OTHER_PAYABLES"/>
      <sheetName val="NTFS_TERM_LOAN"/>
      <sheetName val="NTFS_SHARE_CAPITAL"/>
      <sheetName val="NTFS_OTHER_OPERATING_INCOME"/>
      <sheetName val="NTFS_OTHER_EXPENSES"/>
      <sheetName val="NTFS_FINANCE_COST"/>
      <sheetName val="NTFS_PROFIT_FOR_THE_YEAR"/>
      <sheetName val="NTFS_TAXATION"/>
      <sheetName val="NTFS_RELATED_PARTY_TRANSACTION"/>
      <sheetName val="NTFS_STAFF_COST"/>
      <sheetName val="Fixed Assets Lead"/>
      <sheetName val="Stock Lead"/>
      <sheetName val="Stocktake"/>
      <sheetName val="T.Debtors Lead"/>
      <sheetName val="T.Debtors"/>
      <sheetName val="Cash lead"/>
      <sheetName val="Bank "/>
      <sheetName val="TC Lead"/>
      <sheetName val="T.Creditors"/>
      <sheetName val="Amt to DIR"/>
      <sheetName val="Director Movement"/>
      <sheetName val="Term Loan lead"/>
      <sheetName val="Term Loan"/>
      <sheetName val="Term loan 1"/>
      <sheetName val="Term loan 2"/>
      <sheetName val="Term Loan 3"/>
      <sheetName val="Acc Loss and Share Cap Lead"/>
      <sheetName val="Acc Loss"/>
      <sheetName val="Share Application"/>
      <sheetName val="Disclosure Item"/>
      <sheetName val="#56233"/>
      <sheetName val="AJE_Com"/>
      <sheetName val="PL4"/>
      <sheetName val="DR_Dir shareholding"/>
      <sheetName val="nta_fa_group"/>
      <sheetName val="nta_fa_company"/>
      <sheetName val="NTFS_Subsi loss"/>
      <sheetName val="NTFS_subsidiary co"/>
      <sheetName val="NTFS_Expenditure cf"/>
      <sheetName val="NTFS_other receivables"/>
      <sheetName val="NTFS_HP creditors"/>
      <sheetName val="NTFS_term loan"/>
      <sheetName val="NTFS_share capital"/>
      <sheetName val="NTFS_amt due to subsidiary"/>
      <sheetName val="NTFS_other operating income"/>
      <sheetName val="NTFS_sales and mktg exp"/>
      <sheetName val="NTFS_other expenses"/>
      <sheetName val="NTFS_finance costs"/>
      <sheetName val="NTFS_profit for the year"/>
      <sheetName val="NTFS_Related party transactions"/>
      <sheetName val="NTFS_staff cost"/>
      <sheetName val="FA-conso"/>
      <sheetName val="SPL"/>
      <sheetName val="APM-PL1"/>
      <sheetName val="APM - Chg in equity"/>
      <sheetName val="APM_TC"/>
      <sheetName val="FinalBS"/>
      <sheetName val="FinalPL (2)"/>
      <sheetName val="FinalPL1 (2)"/>
      <sheetName val="FinalPL"/>
      <sheetName val="FinalPL1"/>
      <sheetName val="Lead J"/>
      <sheetName val="Lead K"/>
      <sheetName val="Lead L"/>
      <sheetName val="Lead Stock"/>
      <sheetName val="Lead O"/>
      <sheetName val="Collectivity"/>
      <sheetName val="Lead P"/>
      <sheetName val="Lead Q"/>
      <sheetName val="Lead R"/>
      <sheetName val="Lead HP"/>
      <sheetName val="HP Calc"/>
      <sheetName val="Lead TL"/>
      <sheetName val="TL Calc"/>
      <sheetName val="Lead U"/>
      <sheetName val="UStatuInfo"/>
      <sheetName val="RP Trans"/>
      <sheetName val="RP Trans1"/>
      <sheetName val="SIN DIVIDEND"/>
      <sheetName val="HK DIVIDEND "/>
      <sheetName val="Cap allw"/>
      <sheetName val="Os (3)"/>
      <sheetName val="Es (2)"/>
      <sheetName val="Gs (2)"/>
      <sheetName val="Js (2)"/>
      <sheetName val="Os (2)"/>
      <sheetName val="X (2)"/>
      <sheetName val="W (2)"/>
      <sheetName val="os matter"/>
      <sheetName val="Commission (2)"/>
      <sheetName val="JOb monitoring"/>
      <sheetName val="APM cover"/>
      <sheetName val="Final notes to be del"/>
      <sheetName val="Group structure"/>
      <sheetName val="prelim analysis"/>
      <sheetName val="G2-4"/>
      <sheetName val="MPA"/>
      <sheetName val="AWP"/>
      <sheetName val="G2-2"/>
      <sheetName val="G2-3"/>
      <sheetName val="H6"/>
      <sheetName val="H5"/>
      <sheetName val="LA"/>
      <sheetName val="N3 (2)"/>
      <sheetName val="N2."/>
      <sheetName val="Acg system"/>
      <sheetName val="O2-2"/>
      <sheetName val="brief of walk thru"/>
      <sheetName val="WALK THRU- P"/>
      <sheetName val="cash receipt system"/>
      <sheetName val="WALK THRU -S"/>
      <sheetName val="Contingent &amp; Commitment"/>
      <sheetName val="Draft bill &amp; Audit Ticks"/>
      <sheetName val="Shldg history"/>
      <sheetName val=" Charges"/>
      <sheetName val="Perm Index"/>
      <sheetName val="Zs"/>
      <sheetName val="Z-workings"/>
      <sheetName val="J.5"/>
      <sheetName val="J.6"/>
      <sheetName val="J.7"/>
      <sheetName val="Terms of Engagement"/>
      <sheetName val="Gar"/>
      <sheetName val="G2ap"/>
      <sheetName val="G3-1"/>
      <sheetName val="BS details"/>
      <sheetName val="job wip"/>
      <sheetName val="factoryworkload"/>
      <sheetName val="Design Workload"/>
      <sheetName val="Order acquisition"/>
      <sheetName val="Personnel-policy"/>
      <sheetName val="Person-heads"/>
      <sheetName val="over-under-Summary"/>
      <sheetName val="P&amp;l DEPT"/>
      <sheetName val="Technical"/>
      <sheetName val="Project General"/>
      <sheetName val="Contract&amp; MKTG"/>
      <sheetName val="Summary of overheads"/>
      <sheetName val="Other Costs( Income)"/>
      <sheetName val="Mktg. &amp; Svc. Dept."/>
      <sheetName val="Grp. Acct. &amp; Admin."/>
      <sheetName val="Fin exp"/>
      <sheetName val="Extra exp"/>
      <sheetName val="B10.2"/>
      <sheetName val="Depn Summary"/>
      <sheetName val="P&amp;M"/>
      <sheetName val="P&amp;M (2)"/>
      <sheetName val="P&amp;M (workings)"/>
      <sheetName val="Site Equipment"/>
      <sheetName val="F&amp;F"/>
      <sheetName val="OffEquip"/>
      <sheetName val="ComputerEquip"/>
      <sheetName val="Office Renovation"/>
      <sheetName val="Timetable"/>
      <sheetName val="B10-2 Audit Reclass"/>
      <sheetName val="Audit Guage HC"/>
      <sheetName val="GC1 Invt Securities"/>
      <sheetName val="GC1-1 SGS"/>
      <sheetName val="GC1-2 Quoted Invt"/>
      <sheetName val="GC1-3 Unquoted Invt"/>
      <sheetName val="GD1 Bills Receivable"/>
      <sheetName val="E1 Loans &amp; Advances"/>
      <sheetName val="E1 Movements"/>
      <sheetName val="GF1 Other Assets"/>
      <sheetName val="GF1-1 Accrued Int Rec"/>
      <sheetName val="GF1-2"/>
      <sheetName val="G1 Forex"/>
      <sheetName val="G2 Forex Reclass Entry"/>
      <sheetName val="Forex Notes"/>
      <sheetName val="H1 Related Parties Balances"/>
      <sheetName val="H1.1 Balances with HO"/>
      <sheetName val="H1-2 Balances with Subsi"/>
      <sheetName val="H1-3 Bal with Other Branches"/>
      <sheetName val="GJ1 Cash &amp; Balances"/>
      <sheetName val="GN Taxation"/>
      <sheetName val="Q1 Cust Balances"/>
      <sheetName val="GR1 Other Liab"/>
      <sheetName val="GR1-1 Sundry &amp; Others"/>
      <sheetName val="GV1 Lease Commitments"/>
      <sheetName val="GV1-1 Contingent Liab"/>
      <sheetName val="Y-OBS Items"/>
      <sheetName val="B10-1 Audit Adj"/>
      <sheetName val="GW1-1 Interest Income"/>
      <sheetName val="GW1-2 Non-interest Income"/>
      <sheetName val="GW1-3 Interest Breakdown"/>
      <sheetName val="GX1 Staff Costs"/>
      <sheetName val="GX1-1 Other Op Exp"/>
      <sheetName val="Leadsheet"/>
      <sheetName val="Sales and COGS"/>
      <sheetName val="Salary RT"/>
      <sheetName val="Rent RT"/>
      <sheetName val="Documentation"/>
      <sheetName val="DIST"/>
      <sheetName val="BUSFUN"/>
      <sheetName val="IN-SNAP1"/>
      <sheetName val="IN-SNAP2"/>
      <sheetName val="IN-C"/>
      <sheetName val="IN-T(Curr)"/>
      <sheetName val="IN-T(Target)"/>
      <sheetName val="IN-T(Prev)"/>
      <sheetName val="BS(Target)"/>
      <sheetName val="RATIOS(Target)"/>
      <sheetName val="CF(Target)"/>
      <sheetName val="Mfg4(Prev)"/>
      <sheetName val="Mfg3(Prev)"/>
      <sheetName val="Mfg2(Prev)"/>
      <sheetName val="Mfg1(Prev)"/>
      <sheetName val="SPD-MFG(Prev)"/>
      <sheetName val="Mfg4(Curr)"/>
      <sheetName val="Mfg3(Curr)"/>
      <sheetName val="Mfg2(Curr)"/>
      <sheetName val="Mfg1(Curr)"/>
      <sheetName val="SPD-MFG(Curr)"/>
      <sheetName val="S-MFG-G"/>
      <sheetName val="Adm4(Prev)"/>
      <sheetName val="Adm3(Prev)"/>
      <sheetName val="Adm2(Prev)"/>
      <sheetName val="Adm1(Prev)"/>
      <sheetName val="Adm4(Curr)"/>
      <sheetName val="Adm3(Curr)"/>
      <sheetName val="Adm2(Curr)"/>
      <sheetName val="Adm1(Curr)"/>
      <sheetName val="SPD-ADM(Prev)"/>
      <sheetName val="SPD-ADM(Curr)"/>
      <sheetName val="S-ADM-G"/>
      <sheetName val="R-PTY"/>
      <sheetName val="ratio-KBH"/>
      <sheetName val="1a. AR List By Entity"/>
      <sheetName val="Prov % - AR"/>
      <sheetName val="Inv valuation"/>
      <sheetName val="2c. Inventory list by Entity"/>
      <sheetName val="Prov % - Inventory"/>
      <sheetName val="Customer Ratings"/>
      <sheetName val="16a"/>
      <sheetName val="2d"/>
      <sheetName val="2000 Grp"/>
      <sheetName val="AR By line of Business"/>
      <sheetName val="30a. Prepayment penalty"/>
      <sheetName val="7&amp;8"/>
      <sheetName val="GHW80.1"/>
      <sheetName val="GHW81.1"/>
      <sheetName val="GHW82.1"/>
      <sheetName val="JAR"/>
      <sheetName val="JJ4"/>
      <sheetName val="LAR"/>
      <sheetName val="NN2-1"/>
      <sheetName val="NN2-2"/>
      <sheetName val="O4-1"/>
      <sheetName val="O5-1"/>
      <sheetName val="OO2-1"/>
      <sheetName val="PP1"/>
      <sheetName val="PP2"/>
      <sheetName val="QQs"/>
      <sheetName val="QQ7"/>
      <sheetName val="HAR"/>
      <sheetName val="EE1"/>
      <sheetName val="YY2"/>
      <sheetName val="QQ8"/>
      <sheetName val="As.."/>
      <sheetName val="Js.."/>
      <sheetName val="Os.."/>
      <sheetName val="Qs.."/>
      <sheetName val="dormant"/>
      <sheetName val="N100"/>
      <sheetName val="E "/>
      <sheetName val="Rental (5)"/>
      <sheetName val="Rental (6)"/>
      <sheetName val="Dir rem"/>
      <sheetName val="Dir Fee"/>
      <sheetName val="Forex loss"/>
      <sheetName val="Sal &amp; Bonus"/>
      <sheetName val="CPF &amp; SDL"/>
      <sheetName val="Transp"/>
      <sheetName val="Repair"/>
      <sheetName val="Upkeep of MV"/>
      <sheetName val="Superseded-BS"/>
      <sheetName val="NN200"/>
      <sheetName val="NN201"/>
      <sheetName val="O2|1"/>
      <sheetName val="O4|1"/>
      <sheetName val="O5.1"/>
      <sheetName val="IP1-Checking of opening bal"/>
      <sheetName val="IP2-Revenue Cycle Flow"/>
      <sheetName val="AIP3Sales-Receipts Depth Test"/>
      <sheetName val="AIP3-1SalesReceipts Schedule"/>
      <sheetName val="Sales CutOff "/>
      <sheetName val="Sales CutOff Schedule"/>
      <sheetName val="AIP4"/>
      <sheetName val="AIP5"/>
      <sheetName val="AIP5-1"/>
      <sheetName val="Perusal of DN and CN"/>
      <sheetName val="Perusal of Payments and Receipt"/>
      <sheetName val="Dir Remun"/>
      <sheetName val="Dev Ppty"/>
      <sheetName val=" CF"/>
      <sheetName val="PPE-depr"/>
      <sheetName val="sales to KLP"/>
      <sheetName val="cogm-working"/>
      <sheetName val="pl-working"/>
      <sheetName val="bs-working"/>
      <sheetName val="FGcosting"/>
      <sheetName val="other-rec"/>
      <sheetName val="other-pay"/>
      <sheetName val="BA&amp;LC"/>
      <sheetName val="Dtax"/>
      <sheetName val="bags sold"/>
      <sheetName val="Intangible Assets"/>
      <sheetName val="Inv Ppty"/>
      <sheetName val="DTL"/>
      <sheetName val="FA(Valuation)"/>
      <sheetName val="Assets Pledged"/>
      <sheetName val="Bank Lines"/>
      <sheetName val="Effective Rates"/>
      <sheetName val="Bank Reprice"/>
      <sheetName val="Cap Comit"/>
      <sheetName val="FV (HP)"/>
      <sheetName val="Lessor "/>
      <sheetName val="Lessee "/>
      <sheetName val="Liquidity Risk"/>
      <sheetName val="Interest Rate Risk"/>
      <sheetName val="Non-Audit Fees"/>
      <sheetName val="PLS"/>
      <sheetName val="JA (2)"/>
      <sheetName val="Std sch"/>
      <sheetName val="PAR (BS)"/>
      <sheetName val="PAR (PL)"/>
      <sheetName val="GST"/>
      <sheetName val="UNREC LIAB"/>
      <sheetName val="UNREC LIAB 1"/>
      <sheetName val="Qs1.4"/>
      <sheetName val="orgn chart"/>
      <sheetName val="saleWT-Revised"/>
      <sheetName val="saleswt 1"/>
      <sheetName val="sequential test"/>
      <sheetName val="commission %"/>
      <sheetName val="purchase wt"/>
      <sheetName val="purchase "/>
      <sheetName val="X,Y"/>
      <sheetName val="Kwok Bros 1"/>
      <sheetName val="Sch 1-6"/>
      <sheetName val="Sch 7-17"/>
      <sheetName val="BC"/>
      <sheetName val="scarp"/>
      <sheetName val="D'PL"/>
      <sheetName val="Tax-FA"/>
      <sheetName val="E8"/>
      <sheetName val="G4 - Cir1"/>
      <sheetName val="G5 - Cir2"/>
      <sheetName val="BIA(H1)"/>
      <sheetName val="M5"/>
      <sheetName val="O3 - Cir1"/>
      <sheetName val="O4 - Cir2"/>
      <sheetName val="O6(GST)"/>
      <sheetName val="P1-1"/>
      <sheetName val="X1-1"/>
      <sheetName val="X1-2"/>
      <sheetName val="Ex rate-March"/>
      <sheetName val="N12"/>
      <sheetName val="N14"/>
      <sheetName val="W7"/>
      <sheetName val="W8"/>
      <sheetName val="W9"/>
      <sheetName val="J-Note3"/>
      <sheetName val="J-Notes to ac"/>
      <sheetName val="W4"/>
      <sheetName val="WD-Income"/>
      <sheetName val="TD"/>
      <sheetName val="Notes-FA"/>
      <sheetName val=" P4"/>
      <sheetName val=" W3"/>
      <sheetName val=" W3-1"/>
      <sheetName val=" X2"/>
      <sheetName val=" X3"/>
      <sheetName val=" X4"/>
      <sheetName val="OS List"/>
      <sheetName val="FS2"/>
      <sheetName val="FS2-1"/>
      <sheetName val="FS2-2"/>
      <sheetName val="VIII"/>
      <sheetName val="VIII-1"/>
      <sheetName val="VIII-3"/>
      <sheetName val="VIII-4"/>
      <sheetName val="VIII-5"/>
      <sheetName val="VIII-6"/>
      <sheetName val="VIII-7"/>
      <sheetName val="VIII-8"/>
      <sheetName val="VII-1"/>
      <sheetName val="VII-2"/>
      <sheetName val="III (a)"/>
      <sheetName val="IV "/>
      <sheetName val="II(U)"/>
      <sheetName val="II(BS)"/>
      <sheetName val="F6"/>
      <sheetName val="H3-1"/>
      <sheetName val="Is1"/>
      <sheetName val="Q (2)"/>
      <sheetName val="Grp  Structure"/>
      <sheetName val="CBS"/>
      <sheetName val="CCFwrk"/>
      <sheetName val="B-PL disclosure"/>
      <sheetName val="C1-FA(Group)"/>
      <sheetName val="C1-FA(HQ&amp;Brn)"/>
      <sheetName val="C1-FA(GAProp)"/>
      <sheetName val="C1-FA(GAEnt)"/>
      <sheetName val="C2-CaplRes"/>
      <sheetName val="C3-Investment"/>
      <sheetName val="C4-Otherdebtor"/>
      <sheetName val="C5-Other cdr&amp; rev"/>
      <sheetName val="C6-MktSecurity"/>
      <sheetName val="C7-TaxRecon"/>
      <sheetName val="C8-ExRate"/>
      <sheetName val="Audit tick"/>
      <sheetName val="Deferred tax-2002 (2)"/>
      <sheetName val="Tax -FS disclosure"/>
      <sheetName val="Deferred tax-2002"/>
      <sheetName val="DEF TAX-2001"/>
      <sheetName val="Variance analysis"/>
      <sheetName val="PAF Index"/>
      <sheetName val="G-Cir1"/>
      <sheetName val="G-Cir2"/>
      <sheetName val="O-Cir1"/>
      <sheetName val="O-Cir2"/>
      <sheetName val="X,Y (2)"/>
      <sheetName val="Consol BS-Sep06"/>
      <sheetName val="Q4 P&amp;L-06"/>
      <sheetName val="Q4 P&amp;L-06 -checking"/>
      <sheetName val="Consol BS-Sep07"/>
      <sheetName val="Consol P&amp;L-Sep07 &amp; Q3"/>
      <sheetName val="Consol aje-Sep07"/>
      <sheetName val="Consol BS-Dec07"/>
      <sheetName val="Consol P&amp;L-Dec07 &amp; Q4"/>
      <sheetName val="Q4-consol cashflow-06"/>
      <sheetName val="Q4-consol cashflow-07"/>
      <sheetName val="forex proof- Dec 07"/>
      <sheetName val="NTA"/>
      <sheetName val="PPE NTA"/>
      <sheetName val="Investment in subsi"/>
      <sheetName val="02按类别统计 (手工)"/>
      <sheetName val="2002年收入成本分析"/>
      <sheetName val="2002年销售出库"/>
      <sheetName val="02按类别统计"/>
      <sheetName val="UFPrn20040221105120"/>
      <sheetName val="2003年收入成本分析表"/>
      <sheetName val="03按类别统计"/>
      <sheetName val="UFPrn20040220164728"/>
      <sheetName val="Profit or loss"/>
      <sheetName val="Cost of sales"/>
      <sheetName val="Selling &amp; distribution"/>
      <sheetName val="Admin expenses"/>
      <sheetName val="Finance costs"/>
      <sheetName val="Receivables summary"/>
      <sheetName val="Trade receivables"/>
      <sheetName val="Other receivables"/>
      <sheetName val="Amount due from related company"/>
      <sheetName val="Cash &amp; cash equivalents"/>
      <sheetName val="Trade payables"/>
      <sheetName val="Amount due to holding company"/>
      <sheetName val="General reserve fund"/>
      <sheetName val="Capital reserve"/>
      <sheetName val="Accumulated profit"/>
      <sheetName val="Cost of sales "/>
      <sheetName val="ORC_TB"/>
      <sheetName val="PL Disclosures"/>
      <sheetName val="CFSW03"/>
      <sheetName val="Breakdown_Revenue"/>
      <sheetName val="Breakdown_exp"/>
      <sheetName val="Project_000&amp;P11&amp;P01"/>
      <sheetName val="Project_P02"/>
      <sheetName val="Project_P07"/>
      <sheetName val="Project_P08"/>
      <sheetName val="Project_P13"/>
      <sheetName val="Project_P14"/>
      <sheetName val="Project_P19"/>
      <sheetName val="Project_P21"/>
      <sheetName val="Project_P22"/>
      <sheetName val="Project_P23"/>
      <sheetName val="Project_P24"/>
      <sheetName val="Project_P25"/>
      <sheetName val="Project_P26"/>
      <sheetName val="Project_P27"/>
      <sheetName val="Project_P29"/>
      <sheetName val="related party"/>
      <sheetName val="FA04"/>
      <sheetName val="Invest_prpty"/>
      <sheetName val="dev_prop"/>
      <sheetName val="subsidiary"/>
      <sheetName val="prop_sale"/>
      <sheetName val="wip_dr"/>
      <sheetName val="wip_cr"/>
      <sheetName val="wip_lead (2004)"/>
      <sheetName val="interco_listingdetail"/>
      <sheetName val="other debtors"/>
      <sheetName val="quoted investment"/>
      <sheetName val="Cash &amp; Bank"/>
      <sheetName val="cres_misc"/>
      <sheetName val="HP_crs"/>
      <sheetName val="Laguna"/>
      <sheetName val="share_cap"/>
      <sheetName val="cap_res"/>
      <sheetName val="prov_tax"/>
      <sheetName val="rev_res"/>
      <sheetName val="Project Analysis"/>
      <sheetName val="JV_Jun04(1)"/>
      <sheetName val="JV_Jun04 (2)"/>
      <sheetName val="Q-bank"/>
      <sheetName val="Q(a)-bank"/>
      <sheetName val="TAXSCHEDULE"/>
      <sheetName val="Sales Program"/>
      <sheetName val="Test 1 to 10"/>
      <sheetName val="NTFS"/>
      <sheetName val="Final notes"/>
      <sheetName val="Pl-N"/>
      <sheetName val="F1 (2)"/>
      <sheetName val="F-FS"/>
      <sheetName val="O3 IL"/>
      <sheetName val="VIII5"/>
      <sheetName val="D3"/>
      <sheetName val="D4"/>
      <sheetName val="D6"/>
      <sheetName val="L1.1"/>
      <sheetName val="L2.1"/>
      <sheetName val="N3(01)"/>
      <sheetName val="N5.1"/>
      <sheetName val="N5(02)"/>
      <sheetName val="N5(03)"/>
      <sheetName val="O3.1"/>
      <sheetName val="Q6"/>
      <sheetName val="CF WKG"/>
      <sheetName val="VII_1"/>
      <sheetName val="VII_5"/>
      <sheetName val="E1a"/>
      <sheetName val="J6"/>
      <sheetName val="X6A"/>
      <sheetName val="cost test"/>
      <sheetName val="AP帐款BJ"/>
      <sheetName val="AP帐款山西"/>
      <sheetName val="预收帐款北京"/>
      <sheetName val="预收帐款山西"/>
      <sheetName val="北京OP"/>
      <sheetName val="山西OP"/>
      <sheetName val="北京应付押金"/>
      <sheetName val="应交税金"/>
      <sheetName val="实收资本"/>
      <sheetName val="JobDetails"/>
      <sheetName val="CFStmt"/>
      <sheetName val="A3-1&amp;2"/>
      <sheetName val="A3-3"/>
      <sheetName val="E2 General review"/>
      <sheetName val="E3 Specific collectibility revi"/>
      <sheetName val="EE Debtors circularisation"/>
      <sheetName val="MM Creditors circularisation"/>
      <sheetName val="AA20"/>
      <sheetName val="U7"/>
      <sheetName val="A3-4"/>
      <sheetName val="A3-5"/>
      <sheetName val="260"/>
      <sheetName val="270"/>
      <sheetName val="960"/>
      <sheetName val="950"/>
      <sheetName val="3G手机代理-260手机"/>
      <sheetName val="3G手机代理-270手机"/>
      <sheetName val="3G手机代理-960手机"/>
      <sheetName val="3G手机代理-950手机"/>
      <sheetName val="深圳"/>
      <sheetName val="Open"/>
      <sheetName val="Fs (2)"/>
      <sheetName val="Risk Asses "/>
      <sheetName val="VIII8"/>
      <sheetName val="Audit highlight"/>
      <sheetName val="GP PL"/>
      <sheetName val="GP BS"/>
      <sheetName val="GP FA"/>
      <sheetName val="GPnotes"/>
      <sheetName val="GP operating profit"/>
      <sheetName val="GP SEGMENT"/>
      <sheetName val="NOTE-GP SEGMENT"/>
      <sheetName val="CF WORKING-1"/>
      <sheetName val="GP SEGMENT (2)"/>
      <sheetName val="NOTE-GP SEGMENT (2)"/>
      <sheetName val="Adj &amp; reclass"/>
      <sheetName val="Income stt"/>
      <sheetName val="Detailed P&amp;L"/>
      <sheetName val="IE"/>
      <sheetName val="Journal Vouchers Perusal "/>
      <sheetName val="Payroll System Documentation"/>
      <sheetName val="Payroll Depth Test"/>
      <sheetName val="Payroll Depth Test Schedule"/>
      <sheetName val="Operating Expenses Cycle"/>
      <sheetName val="Payment Depth test"/>
      <sheetName val="Payment Depth Test Schedule"/>
      <sheetName val="Dr&amp;Cr Notes after YE"/>
      <sheetName val="Petty Cash Perusal"/>
      <sheetName val="Content page"/>
      <sheetName val="Statement of Changes in equity"/>
      <sheetName val="Fixed assets summary"/>
      <sheetName val="Subsidiary companies"/>
      <sheetName val="Interco BS Recon AR"/>
      <sheetName val="Amt due fr Holding Co"/>
      <sheetName val="Amt due fr Subsidiary Co"/>
      <sheetName val="Amt due fr Related Co"/>
      <sheetName val="Interco BS Recon AP"/>
      <sheetName val="Amt due to Holding Co"/>
      <sheetName val="Amt due to Related Co"/>
      <sheetName val="Amt due to Subsidiary"/>
      <sheetName val="Interco PL Recon"/>
      <sheetName val="Investment property"/>
      <sheetName val="Const WIP Dr"/>
      <sheetName val="Const WIP Cr"/>
      <sheetName val="Available of sale investment"/>
      <sheetName val="Trade account receivables"/>
      <sheetName val="Prov for Doubtful debts"/>
      <sheetName val="Cash &amp; bank balances"/>
      <sheetName val="Trade account payables"/>
      <sheetName val="Other creditors and accruals"/>
      <sheetName val="Other payables-Club"/>
      <sheetName val="Hire purchase payable"/>
      <sheetName val="Amt due to bankers,secured"/>
      <sheetName val="Prov for taxation"/>
      <sheetName val="Revenue reserves"/>
      <sheetName val="Fairvalue Reserve"/>
      <sheetName val="JIP_P17 (2)"/>
      <sheetName val="Project_P17"/>
      <sheetName val="JIP_P30"/>
      <sheetName val="Project_P30"/>
      <sheetName val="HKPL-JIP_P31"/>
      <sheetName val="Project_P31"/>
      <sheetName val="JIP_P32"/>
      <sheetName val="Project_P32"/>
      <sheetName val="JIP_P33"/>
      <sheetName val="Project_P33"/>
      <sheetName val="JIP_P34"/>
      <sheetName val="Project_P34"/>
      <sheetName val="Project_000&amp;P11&amp;P01&amp;P04"/>
      <sheetName val="DEBTOR FC"/>
      <sheetName val="PREPAYMENTS"/>
      <sheetName val="OCREDITORS"/>
      <sheetName val="CREDITOR FC"/>
      <sheetName val="LEAVEPAY"/>
      <sheetName val="EX GAIN"/>
      <sheetName val="MAINTAIN"/>
      <sheetName val="SUBSCRIPTION FEE"/>
      <sheetName val="FRM 08"/>
      <sheetName val="BTS (sort) (2)"/>
      <sheetName val="MVO stockout "/>
      <sheetName val="MVO stockin "/>
      <sheetName val="MVO"/>
      <sheetName val="Inventory in Transit"/>
      <sheetName val="Provision Inventory WrittenDown"/>
      <sheetName val="INT RECEIVABLE"/>
      <sheetName val="HK-HKD"/>
      <sheetName val="HK-EURO"/>
      <sheetName val="HK-GBP"/>
      <sheetName val="HK-USD"/>
      <sheetName val="HK-SGD"/>
      <sheetName val="HK_HKD"/>
      <sheetName val="Q100"/>
      <sheetName val="Q101"/>
      <sheetName val="Q102"/>
      <sheetName val="Q102.1 - Q102.2"/>
      <sheetName val="Q200"/>
      <sheetName val="Q200.1"/>
      <sheetName val="Q200."/>
      <sheetName val="Q201.1 - Q201.1"/>
      <sheetName val="Y100"/>
      <sheetName val="Y100.1"/>
      <sheetName val="Y100.2"/>
      <sheetName val="TAXCOM"/>
      <sheetName val="PD_TB"/>
      <sheetName val="ASRprint"/>
      <sheetName val="TAXCOMMAL_SIA"/>
      <sheetName val="XX1"/>
      <sheetName val="XX1-1"/>
      <sheetName val="XX1-2"/>
      <sheetName val="Budget "/>
      <sheetName val="A.review-BS"/>
      <sheetName val="Materality"/>
      <sheetName val="A.review-P&amp;L"/>
      <sheetName val="Risk Asses(V3)"/>
      <sheetName val="ASR"/>
      <sheetName val="O3-1"/>
      <sheetName val="OO4"/>
      <sheetName val="OO4-1"/>
      <sheetName val="X2 (2)"/>
      <sheetName val="Y (2)"/>
      <sheetName val="WP"/>
      <sheetName val="Ticks"/>
      <sheetName val="Stand"/>
      <sheetName val="B-sk"/>
      <sheetName val="U1-gen fund"/>
      <sheetName val="U2-com fund"/>
      <sheetName val="U3-pro bono"/>
      <sheetName val="U3-1 pro bono"/>
      <sheetName val="U3-2 pro bono"/>
      <sheetName val="U3-3 pro bono"/>
      <sheetName val="U3-4 pro bono"/>
      <sheetName val="U3-5 pro bono"/>
      <sheetName val="U4-other"/>
      <sheetName val="U4-1 SMF"/>
      <sheetName val="U4-2 JCF"/>
      <sheetName val="U4-3 WF"/>
      <sheetName val="U4-4 LF"/>
      <sheetName val="U4-5 PCF"/>
      <sheetName val="Risk Asessment"/>
      <sheetName val="ISS"/>
      <sheetName val="Compliance test - billing"/>
      <sheetName val="xbill"/>
      <sheetName val="Walkthru - billing"/>
      <sheetName val="walkthru - opening"/>
      <sheetName val="opening file"/>
      <sheetName val="Symbols"/>
      <sheetName val="Billing2"/>
      <sheetName val="Billing"/>
      <sheetName val="Office - CAB"/>
      <sheetName val="Auditplan"/>
      <sheetName val="risk"/>
      <sheetName val="Plan-BS 06"/>
      <sheetName val="BS-analyticreview 06"/>
      <sheetName val="Plan-DPL 06"/>
      <sheetName val="DPL-analyticalreview 06"/>
      <sheetName val="Sheet1 06"/>
      <sheetName val="DPL 06"/>
      <sheetName val="BS 06"/>
      <sheetName val="CF2002"/>
      <sheetName val="CFworking2002"/>
      <sheetName val="TAX COM MAL'SIA"/>
      <sheetName val="TAX SCH MAL'SIA"/>
      <sheetName val="TAX COMP S'PORE"/>
      <sheetName val="TAX SCH S'PORE"/>
      <sheetName val="SUM FA S'PORE"/>
      <sheetName val="W&amp;T MAY'SIA"/>
      <sheetName val="Profit anal"/>
      <sheetName val="TB-gl"/>
      <sheetName val="A-2"/>
      <sheetName val="C-10"/>
      <sheetName val="NRV-1"/>
      <sheetName val="NRV-2"/>
      <sheetName val="N-10"/>
      <sheetName val="N-12"/>
      <sheetName val="N-20"/>
      <sheetName val="AA-3"/>
      <sheetName val="CC-24"/>
      <sheetName val="CC-50"/>
      <sheetName val="Inter - BS"/>
      <sheetName val="Inter -PL"/>
      <sheetName val="DWT Group BS"/>
      <sheetName val="DWT Group PL"/>
      <sheetName val="Malaysia Group BS"/>
      <sheetName val="Malaysia Group PL"/>
      <sheetName val="DNV Group BS"/>
      <sheetName val="DNV Group PL2"/>
      <sheetName val="Consol Journal DWT BS"/>
      <sheetName val="Consol Journals DNV"/>
      <sheetName val="Late Adjustment"/>
      <sheetName val="WS(1)-(2j)"/>
      <sheetName val="WS(3a)- (5d)"/>
      <sheetName val="Projects"/>
      <sheetName val="Co SUMM"/>
      <sheetName val="Co Summ2"/>
      <sheetName val="Cost of sale"/>
      <sheetName val="Selling &amp; Dist"/>
      <sheetName val="SUMM PL"/>
      <sheetName val="SUMM BS"/>
      <sheetName val="CF Work"/>
      <sheetName val="SEGP"/>
      <sheetName val="SEGL"/>
      <sheetName val="NEW FORMAT"/>
      <sheetName val="Bank Facilities"/>
      <sheetName val="ACC Liab"/>
      <sheetName val="DWT Consol BS"/>
      <sheetName val="DWT Cons Jnls04"/>
      <sheetName val="DWT Consol PL"/>
      <sheetName val="DEPL Group BS"/>
      <sheetName val="DEPL Cos Jnls04"/>
      <sheetName val="DEPL Group PL"/>
      <sheetName val="DNV Cons Jnls04"/>
      <sheetName val="DNV Group PL"/>
      <sheetName val="M'sia Cons Jnls04"/>
      <sheetName val="PV Vacuum BS"/>
      <sheetName val="PV Consol Jnl04"/>
      <sheetName val="PV Vacuum PL"/>
      <sheetName val="Interco-PL"/>
      <sheetName val="Late Adjustments"/>
      <sheetName val="Interco-BS"/>
      <sheetName val="Reclassified(PC)"/>
      <sheetName val="Con_CF"/>
      <sheetName val="DWT BS"/>
      <sheetName val="DWT PL"/>
      <sheetName val="DEPL BS"/>
      <sheetName val="DEPL PL"/>
      <sheetName val="DNV Gr BS"/>
      <sheetName val="DNV Gr PL"/>
      <sheetName val="Tw Gr BS"/>
      <sheetName val="TW Gr PL"/>
      <sheetName val="DWT&amp;DEPL Jnls04"/>
      <sheetName val="DNV Jnls04"/>
      <sheetName val="Msia Gr BS"/>
      <sheetName val="Msia Gr PL"/>
      <sheetName val="PV Vac BS"/>
      <sheetName val="PV Vac PL"/>
      <sheetName val="DET Cons Jnl04"/>
      <sheetName val="Sgt activ"/>
      <sheetName val="SEGL(pc)"/>
      <sheetName val="WIP (Group04)"/>
      <sheetName val="DWT Cons Jnls03"/>
      <sheetName val="DWT Cons Jnls02"/>
      <sheetName val="DEPL Cos Jnls03"/>
      <sheetName val="DEPL Cos Jnls02"/>
      <sheetName val="DNV Cons Jnls03"/>
      <sheetName val="DNV Con Jnls02"/>
      <sheetName val="M'sia Cons Jnls03"/>
      <sheetName val="M'sia Cons Jnl02"/>
      <sheetName val="PV Consol Jnls1"/>
      <sheetName val="Mcp vs Indus"/>
      <sheetName val="Bank Charges"/>
      <sheetName val="Grp BS"/>
      <sheetName val="DWT Jnl Adj"/>
      <sheetName val="Grp PL"/>
      <sheetName val="DNV BS"/>
      <sheetName val="Ratio 1"/>
      <sheetName val="DNV Jnl Adj"/>
      <sheetName val="DNV PL"/>
      <sheetName val="DEPL Jnl Adj"/>
      <sheetName val="DET BS"/>
      <sheetName val="DET Jnl Adj"/>
      <sheetName val="DET PL"/>
      <sheetName val="DWS BS"/>
      <sheetName val="M'sia Cons Jnls07"/>
      <sheetName val="DWS PL"/>
      <sheetName val="A33-2"/>
      <sheetName val="PV BS"/>
      <sheetName val="PV Consol Jnl07"/>
      <sheetName val="PV PL"/>
      <sheetName val="NTA2005"/>
      <sheetName val="220.48"/>
      <sheetName val="220.49.10"/>
      <sheetName val="220.49.11"/>
      <sheetName val="220.49.12"/>
      <sheetName val="summary sheet-finance lease,HP"/>
      <sheetName val="audit programe-finance lease,HP"/>
      <sheetName val="finance lease,HP"/>
      <sheetName val="finance lease,HP pg2"/>
      <sheetName val="Schedule 9"/>
      <sheetName val="Lead schedules recap"/>
      <sheetName val="Notes to analytical review"/>
      <sheetName val="FS and Ratio Analysis"/>
      <sheetName val="AJE&amp;RJE"/>
      <sheetName val="CF worksheet 07"/>
      <sheetName val="CF 07"/>
      <sheetName val="Rev&amp;COGS"/>
      <sheetName val="Administrative exp"/>
      <sheetName val="Other op exp"/>
      <sheetName val="Selling exp"/>
      <sheetName val="Finance cost"/>
      <sheetName val="Stat Income"/>
      <sheetName val="HP CA"/>
      <sheetName val="Disposal FA"/>
      <sheetName val="Muka 1"/>
      <sheetName val="Muka 2"/>
      <sheetName val="Muka 3"/>
      <sheetName val="Muka 4"/>
      <sheetName val="Muka 5"/>
      <sheetName val="Muka 6"/>
      <sheetName val="Muka 7"/>
      <sheetName val="Muka 8"/>
      <sheetName val="Muka 9"/>
      <sheetName val="Muka 10"/>
      <sheetName val="Slip "/>
      <sheetName val="ListBox"/>
      <sheetName val="Kod Negara "/>
      <sheetName val="Perniagaan"/>
      <sheetName val="Tuntutan"/>
      <sheetName val="S108"/>
      <sheetName val="R 1"/>
      <sheetName val="R 2"/>
      <sheetName val="R 3"/>
      <sheetName val="PC1"/>
      <sheetName val="Rent1"/>
      <sheetName val="Rent2"/>
      <sheetName val="Dir1"/>
      <sheetName val="Dir2"/>
      <sheetName val="SHR1"/>
      <sheetName val="SHR2"/>
      <sheetName val="HK-F1"/>
      <sheetName val="HK-O"/>
      <sheetName val="HK-P"/>
      <sheetName val="HK-PC1"/>
      <sheetName val="LA1"/>
      <sheetName val="Pekerja"/>
      <sheetName val="2D BarCode"/>
      <sheetName val="Kod Negara"/>
      <sheetName val="C1.1"/>
      <sheetName val="C6.1"/>
      <sheetName val="C6.2"/>
      <sheetName val="C6.3"/>
      <sheetName val="C6.4"/>
      <sheetName val="Ei"/>
      <sheetName val="Jop01"/>
      <sheetName val="Jop02"/>
      <sheetName val="Lop01"/>
      <sheetName val="Lop02"/>
      <sheetName val="Rop01"/>
      <sheetName val="PAF04"/>
      <sheetName val="summary sheet-trade payables"/>
      <sheetName val="audit programe-trade payables"/>
      <sheetName val="summary of trade payables' circ"/>
      <sheetName val="trade receivable circularisatio"/>
      <sheetName val="sample selection planning-balan"/>
      <sheetName val="Payable-omission test"/>
      <sheetName val="trade creditor circularisation"/>
      <sheetName val="Final note"/>
      <sheetName val="Final note 1"/>
      <sheetName val="Final note 2"/>
      <sheetName val="CLA"/>
      <sheetName val="III-1"/>
      <sheetName val="III-2"/>
      <sheetName val="III-3"/>
      <sheetName val="III-4"/>
      <sheetName val="VII1"/>
      <sheetName val="VII5"/>
      <sheetName val="G1-1"/>
      <sheetName val="G1-2"/>
      <sheetName val="J2-1"/>
      <sheetName val="J3-1"/>
      <sheetName val="J5"/>
      <sheetName val="N5-1"/>
      <sheetName val="N104-1"/>
      <sheetName val="P2-1"/>
      <sheetName val="P3-1"/>
      <sheetName val="X1.3"/>
      <sheetName val="X1.4"/>
      <sheetName val="X2.1"/>
      <sheetName val="X2.2"/>
      <sheetName val="X2.3"/>
      <sheetName val="X2.4"/>
      <sheetName val="ss.1"/>
      <sheetName val="ss.2"/>
      <sheetName val="ss.3"/>
      <sheetName val="ss.4"/>
      <sheetName val="G2.1"/>
      <sheetName val="sumfl"/>
      <sheetName val="defer int"/>
      <sheetName val="RP758"/>
      <sheetName val="960325B"/>
      <sheetName val="960418A"/>
      <sheetName val="hpfr0033"/>
      <sheetName val="HPFR0038"/>
      <sheetName val="HPFR000040"/>
      <sheetName val="camry-SCU9563L"/>
      <sheetName val="camry-SCV2134H"/>
      <sheetName val="merc-SCV2380M"/>
      <sheetName val="camry-SCV8164G"/>
      <sheetName val="camry-SCX7093Z"/>
      <sheetName val="camry-SCX9164P"/>
      <sheetName val="merc-SCY9198L"/>
      <sheetName val="camry-SDA9981G"/>
      <sheetName val="camry-SDB4823H"/>
      <sheetName val="ALU and EC"/>
      <sheetName val="Topsheet"/>
      <sheetName val="ROSM"/>
      <sheetName val="Impact"/>
      <sheetName val="Type controls"/>
      <sheetName val="Processes"/>
      <sheetName val="Subproc"/>
      <sheetName val="Audit obj"/>
      <sheetName val="FS Captions"/>
      <sheetName val="Validations"/>
      <sheetName val="Hyp"/>
      <sheetName val="Inco"/>
      <sheetName val="Half Yearly"/>
      <sheetName val="SuppData"/>
      <sheetName val="Tax - Aust &amp; US only"/>
      <sheetName val="PISE"/>
      <sheetName val="Open Bal"/>
      <sheetName val="300.10"/>
      <sheetName val="300.11"/>
      <sheetName val="300.12"/>
      <sheetName val="300.20"/>
      <sheetName val="300.21"/>
      <sheetName val="300.24"/>
      <sheetName val="300.25"/>
      <sheetName val="300.25A"/>
      <sheetName val="300.26"/>
      <sheetName val="300.27"/>
      <sheetName val="300.28.10"/>
      <sheetName val="300.28.20"/>
      <sheetName val="300.29"/>
      <sheetName val="300.31"/>
      <sheetName val="300.34"/>
      <sheetName val="300.35"/>
      <sheetName val="300.36"/>
      <sheetName val="300.37"/>
      <sheetName val="300.41"/>
      <sheetName val="300.43"/>
      <sheetName val="300.52"/>
      <sheetName val="300.53"/>
      <sheetName val="300.61"/>
      <sheetName val="300.61A"/>
      <sheetName val="300.61.1"/>
      <sheetName val="300.62"/>
      <sheetName val="300.63"/>
      <sheetName val="300.72"/>
      <sheetName val="300.73"/>
      <sheetName val="300.81"/>
      <sheetName val="300.83"/>
      <sheetName val="300.90"/>
      <sheetName val="300.91"/>
      <sheetName val="300.92"/>
      <sheetName val="300.93"/>
      <sheetName val="300.94"/>
      <sheetName val="300.94A"/>
      <sheetName val="300.94.10"/>
      <sheetName val="300.94.20"/>
      <sheetName val="300.95"/>
      <sheetName val="300.95A"/>
      <sheetName val="300.96.10A"/>
      <sheetName val="300.96.10"/>
      <sheetName val="300.101"/>
      <sheetName val="300.102"/>
      <sheetName val="300.103"/>
      <sheetName val="300.103.10"/>
      <sheetName val="300.104"/>
      <sheetName val="300.106"/>
      <sheetName val="300.106.10"/>
      <sheetName val="300.107"/>
      <sheetName val="310"/>
      <sheetName val="310.10"/>
      <sheetName val="310.20"/>
      <sheetName val="310.21"/>
      <sheetName val="310.22"/>
      <sheetName val="310.30"/>
      <sheetName val="310.41"/>
      <sheetName val="310.50"/>
      <sheetName val="430.20"/>
      <sheetName val="430.20.1"/>
      <sheetName val="430.20.2"/>
      <sheetName val="430.20.3"/>
      <sheetName val="430.21.10"/>
      <sheetName val="430.22"/>
      <sheetName val="430.40"/>
      <sheetName val="430.50"/>
      <sheetName val="430.51"/>
      <sheetName val="430.61"/>
      <sheetName val="430.62"/>
      <sheetName val="430.63"/>
      <sheetName val="430.90.1"/>
      <sheetName val="430"/>
      <sheetName val="430.10"/>
      <sheetName val="230.20"/>
      <sheetName val="240"/>
      <sheetName val="200.40.71"/>
      <sheetName val="250"/>
      <sheetName val="300.51"/>
      <sheetName val="300.51.1"/>
      <sheetName val="300.61.1.1"/>
      <sheetName val="300.62 "/>
      <sheetName val="300.63 "/>
      <sheetName val="300.71"/>
      <sheetName val="300.71.1"/>
      <sheetName val="300.70.1.1"/>
      <sheetName val="300.93.1"/>
      <sheetName val="300.94.2"/>
      <sheetName val="300.101.10"/>
      <sheetName val="400.10"/>
      <sheetName val="400.20"/>
      <sheetName val="400.30"/>
      <sheetName val="400.40"/>
      <sheetName val="400.50"/>
      <sheetName val="410"/>
      <sheetName val="410.10"/>
      <sheetName val="410.20"/>
      <sheetName val="410.21"/>
      <sheetName val="410.30"/>
      <sheetName val="410.40"/>
      <sheetName val="410.41"/>
      <sheetName val="410.42"/>
      <sheetName val="420"/>
      <sheetName val="420.10"/>
      <sheetName val="420.20"/>
      <sheetName val="420.21"/>
      <sheetName val="420.22"/>
      <sheetName val="420.30"/>
      <sheetName val="420.31"/>
      <sheetName val="430.21"/>
      <sheetName val="430.30"/>
      <sheetName val="430.60"/>
      <sheetName val="440"/>
      <sheetName val="440.10"/>
      <sheetName val="440.20"/>
      <sheetName val="440.30"/>
      <sheetName val="450"/>
      <sheetName val="450.10"/>
      <sheetName val="450.20"/>
      <sheetName val="450.30"/>
      <sheetName val="450.40"/>
      <sheetName val="450.50"/>
      <sheetName val="460"/>
      <sheetName val="460.10"/>
      <sheetName val="460.20"/>
      <sheetName val="470"/>
      <sheetName val="470.10"/>
      <sheetName val="470.20"/>
      <sheetName val="470.20 pg2"/>
      <sheetName val="470.30"/>
      <sheetName val="470.40"/>
      <sheetName val="470.50"/>
      <sheetName val="470.60"/>
      <sheetName val="470.70"/>
      <sheetName val="470.80"/>
      <sheetName val="480"/>
      <sheetName val="480.10"/>
      <sheetName val="480.20"/>
      <sheetName val="500.10"/>
      <sheetName val="500.20"/>
      <sheetName val="500.20.1"/>
      <sheetName val="500.20.10"/>
      <sheetName val="500.21"/>
      <sheetName val="500.22"/>
      <sheetName val="500.30"/>
      <sheetName val="500.31"/>
      <sheetName val="500.40"/>
      <sheetName val="500.41"/>
      <sheetName val="500.41.1"/>
      <sheetName val="500.42"/>
      <sheetName val="500.50"/>
      <sheetName val="500.51"/>
      <sheetName val="500.60"/>
      <sheetName val="510"/>
      <sheetName val="510.10"/>
      <sheetName val="510.20"/>
      <sheetName val="510.21"/>
      <sheetName val="510.30"/>
      <sheetName val="510.31"/>
      <sheetName val="510.40.1"/>
      <sheetName val="510.40.2"/>
      <sheetName val="510.40.3"/>
      <sheetName val="510.50"/>
      <sheetName val="520"/>
      <sheetName val="520.10"/>
      <sheetName val="520.20"/>
      <sheetName val="520.30"/>
      <sheetName val="520.31"/>
      <sheetName val="520.40"/>
      <sheetName val="520.40(outdated)"/>
      <sheetName val="520.41"/>
      <sheetName val="530"/>
      <sheetName val="530.10"/>
      <sheetName val="530.20"/>
      <sheetName val="530.30"/>
      <sheetName val="530.31"/>
      <sheetName val="530.40"/>
      <sheetName val="530.40 (outdated)"/>
      <sheetName val="540"/>
      <sheetName val="540.10"/>
      <sheetName val="540.20"/>
      <sheetName val="540.30"/>
      <sheetName val="540.30pg2"/>
      <sheetName val="540.31"/>
      <sheetName val="540.40"/>
      <sheetName val="600"/>
      <sheetName val="600.10"/>
      <sheetName val="600.20"/>
      <sheetName val="600.30"/>
      <sheetName val="600.40"/>
      <sheetName val="600.50"/>
      <sheetName val="600.60"/>
      <sheetName val="600.70"/>
      <sheetName val="700.20"/>
      <sheetName val="700.40.2"/>
      <sheetName val="700.50"/>
      <sheetName val="700.51"/>
      <sheetName val="700.60.10"/>
      <sheetName val="700.60.20"/>
      <sheetName val="C30"/>
      <sheetName val="C40"/>
      <sheetName val="C40.10"/>
      <sheetName val="C40.20"/>
      <sheetName val="C40.30"/>
      <sheetName val="C40.40"/>
      <sheetName val="C50"/>
      <sheetName val="500.21A"/>
      <sheetName val="180"/>
      <sheetName val="210"/>
      <sheetName val="210.10"/>
      <sheetName val="210.20"/>
      <sheetName val="280"/>
      <sheetName val="280.10"/>
      <sheetName val="280.20"/>
      <sheetName val="280.30"/>
      <sheetName val="300.28"/>
      <sheetName val="11.Ci"/>
      <sheetName val="11.C1"/>
      <sheetName val="11.C1.1"/>
      <sheetName val="11.C2"/>
      <sheetName val="11.C3"/>
      <sheetName val="11.C4"/>
      <sheetName val="11.C5"/>
      <sheetName val="11.C5.1"/>
      <sheetName val="11.C5.1op"/>
      <sheetName val="11.C6"/>
      <sheetName val="11.C6.1"/>
      <sheetName val="11.C6.2"/>
      <sheetName val="11.C6.3"/>
      <sheetName val="11.C6.4"/>
      <sheetName val="11.C7"/>
      <sheetName val="11.C8"/>
      <sheetName val="11.C9.1"/>
      <sheetName val="11.C9.2"/>
      <sheetName val="11.C9.3"/>
      <sheetName val="11.C9.4"/>
      <sheetName val="11.C9.5"/>
      <sheetName val="11.Cop01"/>
      <sheetName val="11.Cop02"/>
      <sheetName val="11.Cop03"/>
      <sheetName val="11.Cop04"/>
      <sheetName val="11.Cop05"/>
      <sheetName val="11.Cop06"/>
      <sheetName val="11.Cop07"/>
      <sheetName val="11.Cop08"/>
      <sheetName val="Sampling PPE"/>
      <sheetName val="Sampling Inventories"/>
      <sheetName val="Sampling Receivables"/>
      <sheetName val="Samples size_receivables"/>
      <sheetName val="Sampling Payables"/>
      <sheetName val="Samples size_payables"/>
      <sheetName val="Sampling P&amp;L_revenue"/>
      <sheetName val="Sampling P&amp;L_purchase"/>
      <sheetName val="Sampling P&amp;L_opex"/>
      <sheetName val="Samples size_opex"/>
      <sheetName val="Sampling P&amp;L_payroll"/>
      <sheetName val="Samples size_payroll"/>
      <sheetName val="300.PL Summary"/>
      <sheetName val="300.PL Audit Prog"/>
      <sheetName val="300.TOD-revenue"/>
      <sheetName val="300.TOD - Rev"/>
      <sheetName val="300.DO Sequ test"/>
      <sheetName val="300.TOD Pur"/>
      <sheetName val="300.Cut off Rev"/>
      <sheetName val="300.Cut off Pur"/>
      <sheetName val="300.TOD Exp"/>
      <sheetName val="300.TOD payroll"/>
      <sheetName val="payroll completeness testing"/>
      <sheetName val="300.Reb-Interest"/>
      <sheetName val="400. C&amp;B summary"/>
      <sheetName val="400. Audit Prog"/>
      <sheetName val="400.FD"/>
      <sheetName val="400. Circula"/>
      <sheetName val="410.AR Summary"/>
      <sheetName val="410.AR Audit Prog"/>
      <sheetName val="410.AR Circul"/>
      <sheetName val="410.AR-Recoverability"/>
      <sheetName val="420. OA Summary"/>
      <sheetName val="420. Audit Prog"/>
      <sheetName val="430.Inv Summary"/>
      <sheetName val="430. Audit Prog"/>
      <sheetName val="430. Inv Valuation"/>
      <sheetName val="440.Cons Contract"/>
      <sheetName val="440. Audit Prog"/>
      <sheetName val="440.WIP_Tailored AP"/>
      <sheetName val="440.WIP _disclosure"/>
      <sheetName val="450.Inv in Subsi"/>
      <sheetName val="450.Aud Prog"/>
      <sheetName val="470.PPE"/>
      <sheetName val="470.Audit Prog"/>
      <sheetName val="470. FA Existence"/>
      <sheetName val="470. FA Additional"/>
      <sheetName val="470. FA Disposal"/>
      <sheetName val="470.FA Capitl Commit"/>
      <sheetName val="500.AP Summary"/>
      <sheetName val="500. Audit Prog"/>
      <sheetName val="500. Circular"/>
      <sheetName val="500. Ommission"/>
      <sheetName val="510.OP Summary"/>
      <sheetName val="510.OP Audit Prog"/>
      <sheetName val="540.Tax"/>
      <sheetName val="540.Audit Prog"/>
      <sheetName val="600.Equity Summary"/>
      <sheetName val="600.Audit Prog"/>
      <sheetName val="SumPPE"/>
      <sheetName val="Sampling selection"/>
      <sheetName val="PPE-movements pg1"/>
      <sheetName val="FA_demoWP"/>
      <sheetName val="FA_WP"/>
      <sheetName val="PPE-sighting"/>
      <sheetName val="sighted"/>
      <sheetName val="FA_other test"/>
      <sheetName val="sighted (2)"/>
      <sheetName val="FA-Cap"/>
      <sheetName val="D3-1"/>
      <sheetName val="SRM"/>
      <sheetName val="main comp"/>
      <sheetName val="Fs "/>
      <sheetName val="NTFS_operating lease commitment"/>
      <sheetName val="NN2"/>
      <sheetName val="XX2a"/>
      <sheetName val="XX3-1"/>
      <sheetName val="XX4-1"/>
      <sheetName val="YY1-1"/>
      <sheetName val="YY1-2"/>
      <sheetName val="YY1-3"/>
      <sheetName val="A "/>
      <sheetName val="AOAC"/>
      <sheetName val="BS-PBC"/>
      <sheetName val="IE-PBC"/>
      <sheetName val="BS-II"/>
      <sheetName val="AuditTick (2)"/>
      <sheetName val="A60 JV Review"/>
      <sheetName val="Profit and Loss 2007"/>
      <sheetName val="FA-disposal"/>
      <sheetName val="policy"/>
      <sheetName val="PP&amp;E-movement in the period PG2"/>
      <sheetName val="Reasonableness test"/>
      <sheetName val="OJE"/>
      <sheetName val="RJEs"/>
      <sheetName val="480.10+"/>
      <sheetName val="LJEs"/>
      <sheetName val="230.10"/>
      <sheetName val="300.20+"/>
      <sheetName val="300.33++"/>
      <sheetName val="300.30+"/>
      <sheetName val="430.15"/>
      <sheetName val="470.15 Roll"/>
      <sheetName val="600.20+"/>
      <sheetName val="TAX001"/>
      <sheetName val="450.20A"/>
      <sheetName val="CPF smapling"/>
      <sheetName val="differences"/>
      <sheetName val="proof in total-rental "/>
      <sheetName val="sale &amp; purchase transaction"/>
      <sheetName val="cut-off sales &amp; purchase"/>
      <sheetName val="expenses testing"/>
      <sheetName val="sumamry sheet-other payables"/>
      <sheetName val="audit program-other payables"/>
      <sheetName val="trade and other payables schedu"/>
      <sheetName val="trade payables circularisation"/>
      <sheetName val="Omission of lia"/>
      <sheetName val="Creditor cut off"/>
      <sheetName val="500.90"/>
      <sheetName val="Foreign cur"/>
      <sheetName val="turnover analysis- 500.65"/>
      <sheetName val="summary sheet RPT"/>
      <sheetName val="audit programe, PRT"/>
      <sheetName val="430.20.1 FY09"/>
      <sheetName val="430.50.1"/>
      <sheetName val="430.50.1.1"/>
      <sheetName val="430.50.1.2"/>
      <sheetName val="430.50.1.3"/>
      <sheetName val="430.50.1.4"/>
      <sheetName val="430.50.2"/>
      <sheetName val="430.81"/>
      <sheetName val="revenue_test"/>
      <sheetName val="40.6"/>
      <sheetName val="personnel cost"/>
      <sheetName val="expense summary"/>
      <sheetName val="40.1_PPE"/>
      <sheetName val="40.6a_rates"/>
      <sheetName val="売掛金明細"/>
      <sheetName val="GB1 PPE Lead"/>
      <sheetName val="GB2 PPE Background"/>
      <sheetName val="GBH3 Plant&amp;Machinery AR"/>
      <sheetName val="GBH6 Dep Reasonableness"/>
      <sheetName val="EBITDA调节表"/>
      <sheetName val="李宁与安踏比较"/>
      <sheetName val="Cashflow June 2003"/>
      <sheetName val="Cash flows 311207"/>
      <sheetName val="Cash flows 300606"/>
      <sheetName val="CLA June 06 per client"/>
      <sheetName val="Cash flows 300605"/>
      <sheetName val="per client"/>
      <sheetName val="CLA-Dec 06"/>
      <sheetName val="CLA Dec 06 per client"/>
      <sheetName val="AJE-Dec 06"/>
      <sheetName val="CLA-June 06"/>
      <sheetName val="AJE-June 06"/>
      <sheetName val="RJE-Dec06 "/>
      <sheetName val="BSPL"/>
      <sheetName val="BS 0309"/>
      <sheetName val="PL 0309"/>
      <sheetName val="Cash Flow 0309"/>
      <sheetName val="CLA - 0309"/>
      <sheetName val="CLA 0308"/>
      <sheetName val="SUD 0308"/>
      <sheetName val="Iron Curtain Method"/>
      <sheetName val="SUD 0309"/>
      <sheetName val="AJE&amp;RJE 0308"/>
      <sheetName val="AJE and RJE - 0309"/>
      <sheetName val="BS0308"/>
      <sheetName val="PL0308"/>
      <sheetName val="TB 0309"/>
      <sheetName val="Other AR"/>
      <sheetName val="3800 (AJE)"/>
      <sheetName val="FA 300606"/>
      <sheetName val="FA 300605"/>
      <sheetName val="Deferred Charges"/>
      <sheetName val="FA Mov 1208 - 0309"/>
      <sheetName val="FA Mov 1207 - 0308"/>
      <sheetName val="Accrued and Other AP"/>
      <sheetName val="Non Opex"/>
      <sheetName val="SegBS"/>
      <sheetName val="BS Dec09"/>
      <sheetName val="SegPL"/>
      <sheetName val="PL Dec09"/>
      <sheetName val="CJEs"/>
      <sheetName val="CJE 1 support"/>
      <sheetName val="CJE 1a support"/>
      <sheetName val="CJE3 &amp; 4-support"/>
      <sheetName val="CF-summ"/>
      <sheetName val="CFwksht"/>
      <sheetName val="CFBal_movt"/>
      <sheetName val="BS_CH 09"/>
      <sheetName val="PL_CH 09"/>
      <sheetName val="TB_SHCL 09"/>
      <sheetName val="BS_SHCL 09"/>
      <sheetName val="PL_SHCL 09"/>
      <sheetName val="TB_SHT 09"/>
      <sheetName val="BS_SHT 09"/>
      <sheetName val="PL_SHT 09"/>
      <sheetName val="TB_CAL_SC"/>
      <sheetName val="BS_CAL 09"/>
      <sheetName val="PL_CAL 09"/>
      <sheetName val="BS_CIG 09"/>
      <sheetName val="TB_CIG 09"/>
      <sheetName val="PL_CIG 09"/>
      <sheetName val="SGX-pg1"/>
      <sheetName val="SGX-others"/>
      <sheetName val="bkLoan"/>
      <sheetName val="PLseg"/>
      <sheetName val="(to ignore) TB_CAL 09"/>
      <sheetName val="ignore-RJE"/>
      <sheetName val="PL Abridge"/>
      <sheetName val="PL-grp"/>
      <sheetName val="PL-mth-adj"/>
      <sheetName val="PL-qtr-usd-adj"/>
      <sheetName val="PL-mth"/>
      <sheetName val="PL-qtr-usd"/>
      <sheetName val="BS Abridge"/>
      <sheetName val="PL-ytd-usd-adj"/>
      <sheetName val="PL-ytd-sgd-adj"/>
      <sheetName val="PL-ytd-Elim-sgd"/>
      <sheetName val="Deem WHT PT Coy "/>
      <sheetName val="Adj YHT"/>
      <sheetName val="Adj SSR"/>
      <sheetName val="Adj PLCS"/>
      <sheetName val="Adj PLR"/>
      <sheetName val="GrpStructure"/>
      <sheetName val="Definition"/>
      <sheetName val="CF loan"/>
      <sheetName val="Adj ASL"/>
      <sheetName val="Adj SPL"/>
      <sheetName val="PL-ytd-usd"/>
      <sheetName val="PL-ytd-SGD"/>
      <sheetName val="IFRS Adj HRB EY "/>
      <sheetName val="Consol Adj HRB"/>
      <sheetName val="Adj MBBM"/>
      <sheetName val="UFS Late adjustment 12"/>
      <sheetName val="Consol Adj MAL "/>
      <sheetName val="Adj HRB EY"/>
      <sheetName val="IFRS adj MAL EY "/>
      <sheetName val="Adj MAL EY"/>
      <sheetName val="Adj PLC"/>
      <sheetName val="Adj DSPL"/>
      <sheetName val="PL-func"/>
      <sheetName val="BS-func"/>
      <sheetName val="BSSGD"/>
      <sheetName val="BSUSD"/>
      <sheetName val="BS Group"/>
      <sheetName val="SCE-workings"/>
      <sheetName val="SCE-Group"/>
      <sheetName val="SCE-UFS"/>
      <sheetName val="CF USD"/>
      <sheetName val="Translatn proof"/>
      <sheetName val="NTA-Announcement"/>
      <sheetName val="NTAshare"/>
      <sheetName val="A2-B1_Jun07 Val"/>
      <sheetName val="A2-B_Mar07 Val"/>
      <sheetName val="OtherRef"/>
      <sheetName val="Check Sheet"/>
      <sheetName val="BSHO Report"/>
      <sheetName val="PLHO Report"/>
      <sheetName val="PLHOENG"/>
      <sheetName val="E1-2"/>
      <sheetName val="H3A"/>
      <sheetName val="H3B"/>
      <sheetName val="H3-9"/>
      <sheetName val="H5A"/>
      <sheetName val="H5A-1"/>
      <sheetName val="H6-1"/>
      <sheetName val="H7"/>
      <sheetName val="O-s"/>
      <sheetName val="OAR"/>
      <sheetName val="O8"/>
      <sheetName val="Q9"/>
      <sheetName val="Q9-1"/>
      <sheetName val="Q10"/>
      <sheetName val="Q11"/>
      <sheetName val="X1-3"/>
      <sheetName val="X51"/>
      <sheetName val="Disclosure"/>
      <sheetName val="H4-1"/>
      <sheetName val="Output sheets"/>
      <sheetName val="Gen Assumptions+SA"/>
      <sheetName val="Invst Budget-Chiang Mai"/>
      <sheetName val="EPC+Debt+Eq-Chiang Mai"/>
      <sheetName val="Chiang Mai"/>
      <sheetName val="Project summary"/>
      <sheetName val="บริษัทในเครือ"/>
      <sheetName val="งวดงานสร้างบ่อน้ำดิบ"/>
      <sheetName val="อมตะนคร"/>
      <sheetName val="อมตซิตี้"/>
      <sheetName val="มูลค่างานทั้งหมด"/>
      <sheetName val="งบราชการปี 50-52"/>
      <sheetName val="การผ่อนชำระ-bbl"/>
      <sheetName val="สรุปยอด 51-53"/>
      <sheetName val="1.PAYMENT(Loan) (1)"/>
      <sheetName val="1.PAYMENT(Loan) (2)"/>
      <sheetName val="1.PAYMENT(Loan) (3)"/>
      <sheetName val="projection ลูกค้า-54"/>
      <sheetName val="projection ลูกค้า-55"/>
      <sheetName val="2.PROFIT &amp; WORKING CAPITAL "/>
      <sheetName val="สมมติฐานประมาณการ(แนบ)"/>
      <sheetName val="4.BALANCE SHEET "/>
      <sheetName val="3.กระแสเงินสด(รายปี) "/>
      <sheetName val="โครงสร้างการลงทุน(ลงCAจริง)"/>
      <sheetName val="โครงสร้างองค์กร+สถิติ"/>
      <sheetName val="อัตราส่วนที่ผ่านมา(แนบ)"/>
      <sheetName val="อัตราส่วนประมาณการ(แนบ)"/>
      <sheetName val="7.1 สรุปงบกำไร งบดุล"/>
      <sheetName val="โครงการการลงทุน"/>
      <sheetName val="break even point"/>
      <sheetName val="สมมติฐาน (3)"/>
      <sheetName val="CF(P.43)"/>
      <sheetName val="BS(P.42)"/>
      <sheetName val="งบปี49"/>
      <sheetName val="ประมาณการ (2)"/>
      <sheetName val="PAYMENT (ใหม่)"/>
      <sheetName val="ตารางโครงสร้างการลงทุน"/>
      <sheetName val="wc  (2)"/>
      <sheetName val="เครดิตบูโร (2)"/>
      <sheetName val="งบปี49 (2)"/>
      <sheetName val="Statement ปี 51 "/>
      <sheetName val="Statement ปี 52"/>
      <sheetName val="ประวัติการผ่อน SCB"/>
      <sheetName val="ยอดชำระ SCB"/>
      <sheetName val="ราคาข้าวเปลือก"/>
      <sheetName val="รายชื่อลูกค้า"/>
      <sheetName val="สัญญาก่อสร้าง"/>
      <sheetName val="รายชื่อผู้ค้าข้าว"/>
      <sheetName val="CCF2"/>
      <sheetName val="SYNOPSIS (2)"/>
      <sheetName val="SYNOPSIS"/>
      <sheetName val="Loan&amp;Statement "/>
      <sheetName val="Customer (3)"/>
      <sheetName val="นำไฮ"/>
      <sheetName val="นิปปอนด์"/>
      <sheetName val="thai intermodal"/>
      <sheetName val="ts interseats"/>
      <sheetName val="thai union"/>
      <sheetName val="shin-etsu (2)"/>
      <sheetName val="BFM,Polywood"/>
      <sheetName val="ประสงค์กิจ-ยูนิลีเวอร์"/>
      <sheetName val="shin-etsu"/>
      <sheetName val="ไทยพลาสติกและเคมีภัณฑ์"/>
      <sheetName val="กระเบื้องกระดาษไทย"/>
      <sheetName val="จีมินิ เท็ก"/>
      <sheetName val="Financial Statement (2)"/>
      <sheetName val="Financial Statement"/>
      <sheetName val="แจ้งเงื่อนไข"/>
      <sheetName val="เอกสารเพิ่มเติม"/>
      <sheetName val="cash (2)"/>
      <sheetName val="ยกเว้นเอกสาร"/>
      <sheetName val="แนบ 7 งบสรรพากร"/>
      <sheetName val="ทบทวนวงเงิน ครั้งที่ 2"/>
      <sheetName val="แจ้งขอเอกสาร"/>
      <sheetName val="คำขออนุมัติทบทวน"/>
      <sheetName val="CA1"/>
      <sheetName val="AS1"/>
      <sheetName val="P&amp;L1"/>
      <sheetName val="B&amp;S1"/>
      <sheetName val="ตารางผ่อน1"/>
      <sheetName val="ตารางผ่อน1 (2)"/>
      <sheetName val="CA น.ส"/>
      <sheetName val="LMP-WC"/>
      <sheetName val="Purchase Order1"/>
      <sheetName val="ข้อสมมุติ"/>
      <sheetName val="JobOrder"/>
      <sheetName val="ค่าโทรศัพท์ค้างจ่าย"/>
      <sheetName val="Purchases-April"/>
      <sheetName val="APR'09"/>
      <sheetName val="Test Calendar"/>
      <sheetName val="App_Policy data"/>
      <sheetName val="Application Number"/>
      <sheetName val="All Product"/>
      <sheetName val="Def of Test case ID"/>
      <sheetName val="Agent&amp;Branch"/>
      <sheetName val="Bank Account Number"/>
      <sheetName val="Test cases"/>
      <sheetName val="Test cases in Calendar"/>
      <sheetName val="Policy Bank"/>
      <sheetName val="Policy Bank-List"/>
      <sheetName val="List of Duplicate App Number"/>
      <sheetName val="Policy Data Sheet"/>
      <sheetName val="APZถูก"/>
      <sheetName val="Daily-Vol"/>
      <sheetName val="Weekly (Vol. &amp; Margin)"/>
      <sheetName val="Data-Weekly (Vol.&amp; Margin)"/>
      <sheetName val="Data - Vol."/>
      <sheetName val="Data-Margin"/>
      <sheetName val="Monthly - Vol. &amp; Margin"/>
      <sheetName val="Data Monthly"/>
      <sheetName val="Weekly -Vol. &amp; Margin"/>
      <sheetName val="Daily-Vol."/>
      <sheetName val="Data-Weekly (Vol &amp; Margin) "/>
      <sheetName val="Data-Monthly (Vol. &amp; Margin)"/>
      <sheetName val="Margin"/>
      <sheetName val="proportion"/>
      <sheetName val="ตารางงาน"/>
      <sheetName val="งวดจ่ายเงิน"/>
      <sheetName val="timeframe"/>
      <sheetName val="รอบ"/>
      <sheetName val="ค่าเช่าที่"/>
      <sheetName val="ดอกเบี้ยค่าเช่า"/>
      <sheetName val="AAS"/>
      <sheetName val="paid exp"/>
      <sheetName val="mkt2"/>
      <sheetName val="Rev"/>
      <sheetName val="ทุน"/>
      <sheetName val="avg"/>
      <sheetName val="SUMP"/>
      <sheetName val="PL (%)"/>
      <sheetName val="BS-Y"/>
      <sheetName val="CF2-Y"/>
      <sheetName val="loan-Y"/>
      <sheetName val="loan 85"/>
      <sheetName val="CF2-85"/>
      <sheetName val="BS-85"/>
      <sheetName val="CF-100"/>
      <sheetName val="CF2-100"/>
      <sheetName val="loan 100"/>
      <sheetName val="BS-100"/>
      <sheetName val="สรุปกู้เงิน"/>
      <sheetName val="ดอกเบี้นกู้ก่อนเปิด"/>
      <sheetName val="FBSUM"/>
      <sheetName val="OOD"/>
      <sheetName val="MKTG"/>
      <sheetName val="POMEC"/>
      <sheetName val="PTEB"/>
      <sheetName val="Site List"/>
      <sheetName val="Back up"/>
      <sheetName val="Vol May"/>
      <sheetName val="Window"/>
      <sheetName val="หน้าที่ 1"/>
      <sheetName val="หน้าที่ 2"/>
      <sheetName val="หน้าที่ 3"/>
      <sheetName val="หน้าที่ 4.1"/>
      <sheetName val="หน้าที่ 4.2"/>
      <sheetName val="หน้าที่ 5 (แผนที่ภาพรวม)"/>
      <sheetName val="หน้าที่ 6 (แบบแปลน)"/>
      <sheetName val="หน้าที่ 6 (แบบแปลน) (2)"/>
      <sheetName val="หน้าที่ 6 (แบบแปลน) (3)"/>
      <sheetName val="ภาพถ่าย 4"/>
      <sheetName val="ภาพถ่าย 1"/>
      <sheetName val="ภาพถ่าย 4 (2)"/>
      <sheetName val="ภาพถ่าย 4 (3)"/>
      <sheetName val="ภาพถ่าย 4 (4)"/>
      <sheetName val="ภาพถ่าย 2"/>
      <sheetName val="ภาพถ่าย 3"/>
      <sheetName val="ภาพถ่าย 5"/>
      <sheetName val="ภาพถ่าย 6"/>
      <sheetName val="หน้าต่าง"/>
      <sheetName val="ตารางที่ 1"/>
      <sheetName val="ง.6"/>
      <sheetName val="ตารางที่2"/>
      <sheetName val="ง.1"/>
      <sheetName val="ง.2"/>
      <sheetName val="จ.1"/>
      <sheetName val="-"/>
      <sheetName val="ตารางที่1 (2)"/>
      <sheetName val="Client ADJ"/>
      <sheetName val="TB 300608"/>
      <sheetName val="TB 310308."/>
      <sheetName val="client ADJ 31.3.08"/>
      <sheetName val="Audit ADJ 31.3.08"/>
      <sheetName val="TB_300608"/>
      <sheetName val="SUD 08"/>
      <sheetName val="Audit and Client ADJ 31.12.08"/>
      <sheetName val="TB 9.51"/>
      <sheetName val="Client reclassify Q3 08"/>
      <sheetName val="Audit and Client ADJ 31.3.09"/>
      <sheetName val="Invest Other"/>
      <sheetName val="AR Fin lease"/>
      <sheetName val="OCA"/>
      <sheetName val="Invest in Sub"/>
      <sheetName val="PPE."/>
      <sheetName val="PPE mov't "/>
      <sheetName val="PPE Movement"/>
      <sheetName val="OA"/>
      <sheetName val="DTA DTL"/>
      <sheetName val="Advance"/>
      <sheetName val="ST loans"/>
      <sheetName val="NCL"/>
      <sheetName val="OCL"/>
      <sheetName val="SFD PL Q4"/>
      <sheetName val="SGA"/>
      <sheetName val="INT and TAX"/>
      <sheetName val="Adjustment of FY06"/>
      <sheetName val="Tax Calc"/>
      <sheetName val="reclassify"/>
      <sheetName val="conso BS"/>
      <sheetName val="conso PL"/>
      <sheetName val="Prior year adjust"/>
      <sheetName val="Loan from Rel"/>
      <sheetName val="Loan to Sub"/>
      <sheetName val="11901 (08)"/>
      <sheetName val="ST Invest"/>
      <sheetName val="FN lease"/>
      <sheetName val="Lead FA"/>
      <sheetName val="Detail FA"/>
      <sheetName val="AP FA"/>
      <sheetName val="Lead Intang"/>
      <sheetName val="Detail Intang"/>
      <sheetName val="Loan old"/>
      <sheetName val="FN lease old"/>
      <sheetName val="Lead FA old"/>
      <sheetName val="AP FA (old)"/>
      <sheetName val="Lead Intang old"/>
      <sheetName val="Detail Intang old"/>
      <sheetName val="CF Q4'08"/>
      <sheetName val="FN lease Q4'08"/>
      <sheetName val="FN lease Q4'08 not update"/>
      <sheetName val="FN lease Q3'08 (old)"/>
      <sheetName val="SFD-old"/>
      <sheetName val="SFM-old"/>
      <sheetName val="RTM-old"/>
      <sheetName val="RTA-old"/>
      <sheetName val="SFP-old"/>
      <sheetName val="PET-old"/>
      <sheetName val="EKK-old"/>
      <sheetName val="SFD (old1)"/>
      <sheetName val="SFD(old2)"/>
      <sheetName val="SFD(old3)"/>
      <sheetName val="SFD(old4)"/>
      <sheetName val="SFP (old)"/>
      <sheetName val="SFD v0"/>
      <sheetName val="RTA old"/>
      <sheetName val="EKK old"/>
      <sheetName val="SFM old"/>
      <sheetName val="PET"/>
      <sheetName val="RTM"/>
      <sheetName val="SFD v1"/>
      <sheetName val="RTA v1"/>
      <sheetName val="EKK v1"/>
      <sheetName val="SFM v1"/>
      <sheetName val="BS-WS"/>
      <sheetName val="PL-WS"/>
      <sheetName val="equity_08(BF)"/>
      <sheetName val="Adj Elim Consol"/>
      <sheetName val="ADJ MI (SFP)"/>
      <sheetName val="NTF_Related"/>
      <sheetName val="1-6'09"/>
      <sheetName val="7.52-11.52"/>
      <sheetName val="GL12.52"/>
      <sheetName val="12.52"/>
      <sheetName val="11701"/>
      <sheetName val="@TASK1_066"/>
      <sheetName val="SFD"/>
      <sheetName val="SFM"/>
      <sheetName val="EKK"/>
      <sheetName val="RTA"/>
      <sheetName val="equity_per FS"/>
      <sheetName val="Days"/>
      <sheetName val="WT-R"/>
      <sheetName val="PL12.52"/>
      <sheetName val="TB12.52"/>
      <sheetName val="long-term"/>
      <sheetName val="add back"/>
      <sheetName val="WT R(HY)"/>
      <sheetName val="WT R"/>
      <sheetName val="Defered"/>
      <sheetName val="Unearned interest"/>
      <sheetName val="Fin lease 2008"/>
      <sheetName val="int Fin lease"/>
      <sheetName val="AP Fin lease"/>
      <sheetName val="NetProfit"/>
      <sheetName val="WHT_GL"/>
      <sheetName val="กำไร Fin lease ตาม GL"/>
      <sheetName val="@TASK4_548"/>
      <sheetName val="Car lease"/>
      <sheetName val="long-term "/>
      <sheetName val="GL_Entertain"/>
      <sheetName val="Fin lease 2010"/>
      <sheetName val="LP120"/>
      <sheetName val="La-Villa-AR Fin lease"/>
      <sheetName val="La-Villa-Unearned interest"/>
      <sheetName val="La-Villa-AP Cost FL"/>
      <sheetName val="PYR-AR Fin lease"/>
      <sheetName val="PYR-Interest Fin lease"/>
      <sheetName val="PYR-AP Fin lease"/>
      <sheetName val="CWN EX-AR Fin lease"/>
      <sheetName val="CWN EX-Unearned Int."/>
      <sheetName val="CWN EX-AP Cost FL"/>
      <sheetName val="CWN Re-AR Fin lease"/>
      <sheetName val="CWN Re-CAP interest"/>
      <sheetName val="CWN Re-AP Cost FL"/>
      <sheetName val="PTY-AR Fin lease"/>
      <sheetName val="PTY-Unearned int."/>
      <sheetName val="PTY-AP Fin lease"/>
      <sheetName val="NWM-AR Fin lease"/>
      <sheetName val="NWM-int Fin lease"/>
      <sheetName val="NWM-AP Fin lease"/>
      <sheetName val="Sena-AR Fin lease"/>
      <sheetName val="Sena-AP Fin lease"/>
      <sheetName val="Sena-Unearn int"/>
      <sheetName val="Reconcile RE"/>
      <sheetName val="TB Aug"/>
      <sheetName val="TB Sep"/>
      <sheetName val="11131_SCB-SA"/>
      <sheetName val="11132_SCB-SA"/>
      <sheetName val="11133_SCB-CA"/>
      <sheetName val="11171_SCB-CA"/>
      <sheetName val="11172_SCB-CA"/>
      <sheetName val="11701 Prepaid expenses"/>
      <sheetName val="12101 Leasehold Right"/>
      <sheetName val="12111_Land"/>
      <sheetName val="12200_CIP"/>
      <sheetName val="22101 Unearned rental income"/>
      <sheetName val="Fixed Asset (12104-12110)"/>
      <sheetName val="Other details"/>
      <sheetName val="Adjustment 8% (1 Jan 2010)"/>
      <sheetName val="Amort-Serverance Pay"/>
      <sheetName val="Loan to Rel"/>
      <sheetName val="ขายโครงการ R"/>
      <sheetName val="549-05 RTM"/>
      <sheetName val="รับเงินโครงการ R"/>
      <sheetName val="Fin lease"/>
      <sheetName val="Amort land-RTA"/>
      <sheetName val="CF Q1'09"/>
      <sheetName val="Repay AP FN Q1'09"/>
      <sheetName val="Int-Fin (Q1'09)"/>
      <sheetName val="43001-02 Q1'09"/>
      <sheetName val="43004 Q1'09"/>
      <sheetName val="11901 Q1'09"/>
      <sheetName val="FN lease Q1'09"/>
      <sheetName val="Amort PPR Q1'09"/>
      <sheetName val="FS view Export"/>
      <sheetName val="Tax_Cal"/>
      <sheetName val="TB12.53"/>
      <sheetName val="PL12.53"/>
      <sheetName val="WT_R12.53"/>
      <sheetName val="WT (JV,AP)"/>
      <sheetName val="WT_R(HY)12.53"/>
      <sheetName val="41007 rev fin"/>
      <sheetName val="51006 cost fin"/>
      <sheetName val="Depre-Fin lease(sold)"/>
      <sheetName val="Rental Fin (sold)"/>
      <sheetName val="AR RTA"/>
      <sheetName val="Unearn int. RTA"/>
      <sheetName val="Adjustment 8%"/>
      <sheetName val="ปรับ เข้า Equity"/>
      <sheetName val="ปรับเข้า P&amp;L"/>
      <sheetName val="Unearn Int. Q4"/>
      <sheetName val="Mario"/>
      <sheetName val="Land PV (8%) Q4'10"/>
      <sheetName val="Land PV (8%) Q4'11"/>
      <sheetName val="SF"/>
      <sheetName val="BS&amp;PL"/>
      <sheetName val="CF_ITEM"/>
      <sheetName val="Cost Center"/>
      <sheetName val="TBQ1'10"/>
      <sheetName val="S&amp;A"/>
      <sheetName val="REC BF"/>
      <sheetName val="PLQ309"/>
      <sheetName val="C001"/>
      <sheetName val="E001"/>
      <sheetName val="F001"/>
      <sheetName val="G001"/>
      <sheetName val="H001"/>
      <sheetName val="I001"/>
      <sheetName val="K001"/>
      <sheetName val="N001"/>
      <sheetName val="P001"/>
      <sheetName val="Q001"/>
      <sheetName val="T001"/>
      <sheetName val="U001"/>
      <sheetName val="UA001"/>
      <sheetName val="UB001"/>
      <sheetName val="VA001"/>
      <sheetName val="VC001"/>
      <sheetName val="VD001"/>
      <sheetName val="VE001"/>
      <sheetName val="VE100"/>
      <sheetName val="N-2.1"/>
      <sheetName val="N-2.2"/>
      <sheetName val="check list PV_LT"/>
      <sheetName val="TB-lead"/>
      <sheetName val="Zero"/>
      <sheetName val="Q1'10"/>
      <sheetName val="YE6'10"/>
      <sheetName val="สค.53"/>
      <sheetName val="กค.53"/>
      <sheetName val="มค54"/>
      <sheetName val="กพ54"/>
      <sheetName val="มีค54"/>
      <sheetName val="เมย54"/>
      <sheetName val="พค54"/>
      <sheetName val="มิย54"/>
      <sheetName val="PST-Q2"/>
      <sheetName val="Q311"/>
      <sheetName val="Q210"/>
      <sheetName val="B-S"/>
      <sheetName val="FX RATE"/>
      <sheetName val="Matter for Attention"/>
      <sheetName val="A-101"/>
      <sheetName val="A-102"/>
      <sheetName val="A-108"/>
      <sheetName val="A-109"/>
      <sheetName val="A-200"/>
      <sheetName val="B-101"/>
      <sheetName val="B-103"/>
      <sheetName val="B-104"/>
      <sheetName val="B-105"/>
      <sheetName val="B-106"/>
      <sheetName val="B-107"/>
      <sheetName val="B-108"/>
      <sheetName val="C-100"/>
      <sheetName val="C-101"/>
      <sheetName val="C-102"/>
      <sheetName val="C-107"/>
      <sheetName val="C-108"/>
      <sheetName val="D-101"/>
      <sheetName val="D-102"/>
      <sheetName val="D-103"/>
      <sheetName val="D-104"/>
      <sheetName val="D-201"/>
      <sheetName val="D-202"/>
      <sheetName val="D-203"/>
      <sheetName val="D-301"/>
      <sheetName val="H-101"/>
      <sheetName val="H-102"/>
      <sheetName val="Note-6"/>
      <sheetName val="J-101"/>
      <sheetName val="J-102"/>
      <sheetName val="J-200"/>
      <sheetName val="J-201"/>
      <sheetName val="J-202"/>
      <sheetName val="J-203"/>
      <sheetName val="J-300"/>
      <sheetName val="K-101"/>
      <sheetName val="K-102"/>
      <sheetName val="L-101"/>
      <sheetName val="L-102"/>
      <sheetName val="L-201"/>
      <sheetName val="L-202"/>
      <sheetName val="N-102"/>
      <sheetName val="N-103"/>
      <sheetName val="PA-101"/>
      <sheetName val="PA-105"/>
      <sheetName val="PA-106"/>
      <sheetName val="PA-107"/>
      <sheetName val="Sale 2003"/>
      <sheetName val="PA-201"/>
      <sheetName val="PA-300"/>
      <sheetName val="PA-400"/>
      <sheetName val="PA-500"/>
      <sheetName val="PB-101"/>
      <sheetName val="PB-102"/>
      <sheetName val="PB-103"/>
      <sheetName val="PB-104"/>
      <sheetName val="PB-105"/>
      <sheetName val="PB-108"/>
      <sheetName val="PC-100"/>
      <sheetName val="PC-101"/>
      <sheetName val="PC-102"/>
      <sheetName val="PC-102.1"/>
      <sheetName val="PC-103"/>
      <sheetName val="PC-200"/>
      <sheetName val="PC-300"/>
      <sheetName val="LBN_TB"/>
      <sheetName val="ADJ1207"/>
      <sheetName val="Control BS "/>
      <sheetName val="C001 "/>
      <sheetName val="K001 "/>
      <sheetName val="O001"/>
      <sheetName val="U100"/>
      <sheetName val="U200"/>
      <sheetName val="U300"/>
      <sheetName val="U400"/>
      <sheetName val="U500"/>
      <sheetName val="TB-30-06-2008"/>
      <sheetName val="D001"/>
      <sheetName val="L001"/>
      <sheetName val="Elim BG"/>
      <sheetName val="Elim AY"/>
      <sheetName val="Elim YTD"/>
      <sheetName val="Elim MTD"/>
      <sheetName val="Elim MTD (actual)"/>
      <sheetName val="Elim YTD-BS"/>
      <sheetName val="AYEL-1"/>
      <sheetName val="AYEL-2"/>
      <sheetName val="AYEL-3"/>
      <sheetName val="AYEL-4"/>
      <sheetName val="AYEL-5"/>
      <sheetName val="AYEL-6"/>
      <sheetName val="AYEL-7"/>
      <sheetName val="AYEL-8"/>
      <sheetName val="AYEL-9"/>
      <sheetName val="AYEL-10"/>
      <sheetName val="AYEL-11"/>
      <sheetName val="AYEL-12"/>
      <sheetName val="Good-Debenture"/>
      <sheetName val="Provision-Debenture"/>
      <sheetName val="M-Yield"/>
      <sheetName val="Cal_b"/>
      <sheetName val="AIS063A"/>
      <sheetName val="ATC106A"/>
      <sheetName val="EGCOMP#1"/>
      <sheetName val="KEGCO#1"/>
      <sheetName val="PRK081A"/>
      <sheetName val="SHIN075A"/>
      <sheetName val="SPL073A"/>
      <sheetName val="TAC09OA"/>
      <sheetName val="TAC09OB"/>
      <sheetName val="E204ac"/>
      <sheetName val="E204ori"/>
      <sheetName val="Collateral"/>
      <sheetName val="ทำจริง (2)"/>
      <sheetName val="ทำจริง"/>
      <sheetName val="25 item"/>
      <sheetName val="Aged Receivables 13.07.01"/>
      <sheetName val="CSDG -Work-in-progress (CSDG)"/>
      <sheetName val="Package"/>
      <sheetName val="balance sheet REC Portion"/>
      <sheetName val="Profit &amp;loss"/>
      <sheetName val="REC(A)"/>
      <sheetName val="C-1 "/>
      <sheetName val="C-2 "/>
      <sheetName val="Detail CF-EE"/>
      <sheetName val="E-1.1 (Adj#13,14)"/>
      <sheetName val="E-1.1 (Adj#13,14,15)"/>
      <sheetName val="Unrealized"/>
      <sheetName val="G-1A"/>
      <sheetName val="I-1A"/>
      <sheetName val="Detail CF-II"/>
      <sheetName val="Diff ITD"/>
      <sheetName val="K-1Q"/>
      <sheetName val="Cal Dep."/>
      <sheetName val="K-1(YE)"/>
      <sheetName val="K-1A(YE)"/>
      <sheetName val="K-1B(YE)"/>
      <sheetName val="M-1.1"/>
      <sheetName val="Detail CF-MM"/>
      <sheetName val="Diff MM"/>
      <sheetName val="N-1.1"/>
      <sheetName val="N-6A"/>
      <sheetName val="O-2.1 "/>
      <sheetName val="O-3.1"/>
      <sheetName val="T-2 "/>
      <sheetName val="T-3"/>
      <sheetName val="T-4"/>
      <sheetName val="Percentage completion"/>
      <sheetName val="U-4.5"/>
      <sheetName val="Credit_Sales"/>
      <sheetName val="Cash_Sales"/>
      <sheetName val="Credit_Sales (2)"/>
      <sheetName val="Commission"/>
      <sheetName val="Conclusion_Cash"/>
      <sheetName val="Cash_Sales (2)"/>
      <sheetName val="Cash02"/>
      <sheetName val="รหัสทรัพย์สิน"/>
      <sheetName val="K-8"/>
      <sheetName val="K-6.1"/>
      <sheetName val="Bls-Sie"/>
      <sheetName val="Receipt"/>
      <sheetName val="TH00_12080000"/>
      <sheetName val="TH--TB-Oct05"/>
      <sheetName val="1208_AUD"/>
      <sheetName val="BBL"/>
      <sheetName val="KCS"/>
      <sheetName val="COMPLETION INSTRUCTIONS"/>
      <sheetName val="PRIOR QUARTER ACCOUNTS"/>
      <sheetName val="set_"/>
      <sheetName val="Stock-good"/>
      <sheetName val="Stock-good (2)"/>
      <sheetName val="Stock-good (3)"/>
      <sheetName val="Stock-provision"/>
      <sheetName val="Unit-good"/>
      <sheetName val="Tell"/>
      <sheetName val="Unit-provision"/>
      <sheetName val="Sheet6 "/>
      <sheetName val="installment"/>
      <sheetName val="U-2B"/>
      <sheetName val="U-2.1 (installment)"/>
      <sheetName val="Courtyard (2)"/>
      <sheetName val="BF deloitte"/>
      <sheetName val="BF adjustcost"/>
      <sheetName val="Garden Villa"/>
      <sheetName val="Garden Villar"/>
      <sheetName val="New Town House (2)"/>
      <sheetName val="New Town House"/>
      <sheetName val="กำไรขาดทุน(budget)"/>
      <sheetName val="รายการปรับปรุง"/>
      <sheetName val="รายละเอียด-ทรัพย์สิน"/>
      <sheetName val="รายละเอียด-หนี้สิน"/>
      <sheetName val="tax51"/>
      <sheetName val="รายการบวกกลับ-รถยนต์"/>
      <sheetName val="ค่าเสื่อมบวกกลับ-พระราม9"/>
      <sheetName val="ค่าใช้จ่ายจ่ายล่วงหน้า"/>
      <sheetName val="เงินประกัน-59"/>
      <sheetName val="ค่าเผื่อฯ"/>
      <sheetName val="E-5.1"/>
      <sheetName val="E-6.1"/>
      <sheetName val="Building Final"/>
      <sheetName val="Funiture"/>
      <sheetName val="Operating Equipment"/>
      <sheetName val="Sport"/>
      <sheetName val="Laundry"/>
      <sheetName val="Landscaping"/>
      <sheetName val="csdg00-01"/>
      <sheetName val="csdg00-02"/>
      <sheetName val="csdg00-03 Cancelled"/>
      <sheetName val="csdg00-04"/>
      <sheetName val="csdg00-03 ser last"/>
      <sheetName val="csdg00-05"/>
      <sheetName val="csdg00-06"/>
      <sheetName val="Hill&amp;knowlton-07"/>
      <sheetName val="Hill&amp;knowlton -08"/>
      <sheetName val="csdg00-09"/>
      <sheetName val="Hill&amp;knowton-10"/>
      <sheetName val="csdg00-11"/>
      <sheetName val="csdg00-11 (Revised)"/>
      <sheetName val="csdg00-05 (Revised)"/>
      <sheetName val="csdg00-12"/>
      <sheetName val="Hill&amp;knowton-11 (2)"/>
      <sheetName val="TCC1"/>
      <sheetName val="BENZ-MBK"/>
      <sheetName val="BENZ-MBK (2)"/>
      <sheetName val="TB 3"/>
      <sheetName val="BS 3"/>
      <sheetName val="ebitda 3"/>
      <sheetName val="หมายเหตุประกอบงบงบดุล 3"/>
      <sheetName val="รายได้ 3"/>
      <sheetName val="ค่าใช้จ่ายขาย-บริหาร 3 "/>
      <sheetName val="BANK.REC"/>
      <sheetName val="TB Promis"/>
      <sheetName val="GL-มค"/>
      <sheetName val="T-2"/>
      <sheetName val="T-4 Minute"/>
      <sheetName val="Accrued_revenue"/>
      <sheetName val="Ana U"/>
      <sheetName val="AnaRoom"/>
      <sheetName val="Ana f&amp;b (2)"/>
      <sheetName val="Mgt"/>
      <sheetName val="villa"/>
      <sheetName val="golf"/>
      <sheetName val="Asso fee"/>
      <sheetName val="Payroll expat"/>
      <sheetName val="payroll local"/>
      <sheetName val="Legal Exp"/>
      <sheetName val="A011"/>
      <sheetName val="A021"/>
      <sheetName val="A022"/>
      <sheetName val="A041"/>
      <sheetName val="A042"/>
      <sheetName val="A043"/>
      <sheetName val="A051"/>
      <sheetName val="A061"/>
      <sheetName val="B011"/>
      <sheetName val="B012"/>
      <sheetName val="B013"/>
      <sheetName val="B021"/>
      <sheetName val="B022"/>
      <sheetName val="B031"/>
      <sheetName val="B032"/>
      <sheetName val="B033"/>
      <sheetName val="B041"/>
      <sheetName val="B042"/>
      <sheetName val="B043"/>
      <sheetName val="B051"/>
      <sheetName val="B052"/>
      <sheetName val="B053"/>
      <sheetName val="B054"/>
      <sheetName val="B061"/>
      <sheetName val="B071"/>
      <sheetName val="B081"/>
      <sheetName val="B091"/>
      <sheetName val="B092"/>
      <sheetName val="B093"/>
      <sheetName val="B094"/>
      <sheetName val="B095"/>
      <sheetName val="B111"/>
      <sheetName val="Cperiod"/>
      <sheetName val="LLD(HO&amp;Br)_ADJ0654"/>
      <sheetName val="LLD(HO&amp;Br)_ADJ0554"/>
      <sheetName val="LLD(HO&amp;Br)_ADJ0454"/>
      <sheetName val="LLD_Combine BS"/>
      <sheetName val="LLD_Combine PL"/>
      <sheetName val="LLD_BS(รวม)"/>
      <sheetName val="LLD_PL(รวม)"/>
      <sheetName val="HO_TB"/>
      <sheetName val="HO_BS"/>
      <sheetName val="54-ภพ.30"/>
      <sheetName val="54-PND 3 "/>
      <sheetName val="54-PND 53"/>
      <sheetName val="----"/>
      <sheetName val="55-ภพ.30 "/>
      <sheetName val="55-PND 3"/>
      <sheetName val="55-PND 53"/>
      <sheetName val="------"/>
      <sheetName val="56-ภพ.30 "/>
      <sheetName val="56-PND 3"/>
      <sheetName val="56-PND 53"/>
      <sheetName val="--------"/>
      <sheetName val="57-ภพ.30"/>
      <sheetName val="57-PND 3"/>
      <sheetName val="57-PND 53"/>
      <sheetName val="---------"/>
      <sheetName val="58-ภพ.30 "/>
      <sheetName val="58-PND 3"/>
      <sheetName val="58-PND 53"/>
      <sheetName val="-------"/>
      <sheetName val="สรุปรายรับ-รายจ่าย"/>
      <sheetName val="ค่าใช้จ่ายบริหาร"/>
      <sheetName val="ภาษีถูกหัก"/>
      <sheetName val="-----"/>
      <sheetName val="58-ภพ.30 ยกไป"/>
      <sheetName val="2550"/>
      <sheetName val="แยกตามเขต"/>
      <sheetName val="งานค้าง"/>
      <sheetName val="อนุมัติระหว่างเดือน"/>
      <sheetName val="สรุปรวม"/>
      <sheetName val="ฟอร์ม 1"/>
      <sheetName val="ฟอร์ม 2"/>
      <sheetName val="ฟอร์ม 3"/>
      <sheetName val="ผลเครดิตบูโร (2)"/>
      <sheetName val="PAY_SME"/>
      <sheetName val="วงเงินไม่เกิน 5 ลบ. (2)"/>
      <sheetName val="Comment"/>
      <sheetName val="ผลเครดิตบูโร"/>
      <sheetName val="บูโร"/>
      <sheetName val="Credit burou"/>
      <sheetName val="กองทุนประชารัฐ "/>
      <sheetName val="Factory Cost"/>
      <sheetName val="งบจำลอง ใช้"/>
    </sheetNames>
    <definedNames>
      <definedName name="fires145"/>
      <definedName name="First_Payment"/>
      <definedName name="first33"/>
      <definedName name="first6"/>
      <definedName name="Interest.Period" sheetId="69"/>
      <definedName name="Interest_Rate" sheetId="69"/>
      <definedName name="td"/>
      <definedName name="teo"/>
      <definedName name="Term_In_Month" sheetId="69"/>
      <definedName name="Term_In_Year" sheetId="69"/>
      <definedName name="Total.Payment"/>
      <definedName name="xxxxxxx"/>
      <definedName name="พ"/>
      <definedName name="ร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C1" t="str">
            <v>File Name</v>
          </cell>
        </row>
      </sheetData>
      <sheetData sheetId="61">
        <row r="1">
          <cell r="C1" t="str">
            <v>File Name</v>
          </cell>
        </row>
      </sheetData>
      <sheetData sheetId="62">
        <row r="1">
          <cell r="C1" t="str">
            <v>File Name</v>
          </cell>
        </row>
      </sheetData>
      <sheetData sheetId="63">
        <row r="1">
          <cell r="C1" t="str">
            <v>File Name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>
        <row r="1">
          <cell r="C1" t="str">
            <v>File Name</v>
          </cell>
        </row>
      </sheetData>
      <sheetData sheetId="243"/>
      <sheetData sheetId="244"/>
      <sheetData sheetId="245">
        <row r="4">
          <cell r="D4" t="str">
            <v>เดือน 2</v>
          </cell>
        </row>
      </sheetData>
      <sheetData sheetId="246">
        <row r="4">
          <cell r="D4" t="str">
            <v>Growth Rate</v>
          </cell>
        </row>
      </sheetData>
      <sheetData sheetId="247">
        <row r="4">
          <cell r="D4">
            <v>0.08</v>
          </cell>
        </row>
      </sheetData>
      <sheetData sheetId="248">
        <row r="4">
          <cell r="D4" t="str">
            <v>หน่วย : พันบาท</v>
          </cell>
        </row>
      </sheetData>
      <sheetData sheetId="249"/>
      <sheetData sheetId="250"/>
      <sheetData sheetId="251"/>
      <sheetData sheetId="252"/>
      <sheetData sheetId="253">
        <row r="4">
          <cell r="D4">
            <v>0.08</v>
          </cell>
        </row>
      </sheetData>
      <sheetData sheetId="254">
        <row r="5">
          <cell r="F5">
            <v>0.01</v>
          </cell>
        </row>
      </sheetData>
      <sheetData sheetId="255">
        <row r="3">
          <cell r="D3">
            <v>30000000</v>
          </cell>
        </row>
      </sheetData>
      <sheetData sheetId="256">
        <row r="1">
          <cell r="C1" t="str">
            <v>File Name</v>
          </cell>
        </row>
      </sheetData>
      <sheetData sheetId="257"/>
      <sheetData sheetId="258">
        <row r="4">
          <cell r="D4" t="str">
            <v>088-1-02382-2</v>
          </cell>
        </row>
      </sheetData>
      <sheetData sheetId="259">
        <row r="1">
          <cell r="C1" t="str">
            <v>File Name</v>
          </cell>
        </row>
      </sheetData>
      <sheetData sheetId="260">
        <row r="4">
          <cell r="D4" t="str">
            <v>เดือน 2</v>
          </cell>
        </row>
      </sheetData>
      <sheetData sheetId="261">
        <row r="4">
          <cell r="D4" t="str">
            <v>เดือน 2</v>
          </cell>
        </row>
      </sheetData>
      <sheetData sheetId="262">
        <row r="3">
          <cell r="B3">
            <v>0.06</v>
          </cell>
        </row>
      </sheetData>
      <sheetData sheetId="263">
        <row r="3">
          <cell r="B3">
            <v>0.06</v>
          </cell>
        </row>
      </sheetData>
      <sheetData sheetId="264">
        <row r="1">
          <cell r="C1" t="str">
            <v>File Name</v>
          </cell>
        </row>
      </sheetData>
      <sheetData sheetId="265"/>
      <sheetData sheetId="266">
        <row r="3">
          <cell r="B3">
            <v>0.06</v>
          </cell>
        </row>
      </sheetData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/>
      <sheetData sheetId="584"/>
      <sheetData sheetId="585"/>
      <sheetData sheetId="586"/>
      <sheetData sheetId="587" refreshError="1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/>
      <sheetData sheetId="60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>
        <row r="7">
          <cell r="J7">
            <v>-31353.25</v>
          </cell>
        </row>
      </sheetData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>
        <row r="4">
          <cell r="T4">
            <v>0.98021760000000002</v>
          </cell>
        </row>
      </sheetData>
      <sheetData sheetId="1814">
        <row r="4">
          <cell r="T4">
            <v>0.98021760000000002</v>
          </cell>
        </row>
      </sheetData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>
        <row r="2">
          <cell r="A2" t="str">
            <v xml:space="preserve">GCM020004                     </v>
          </cell>
        </row>
      </sheetData>
      <sheetData sheetId="1829">
        <row r="2">
          <cell r="A2" t="str">
            <v xml:space="preserve">GCM020004                     </v>
          </cell>
        </row>
      </sheetData>
      <sheetData sheetId="1830">
        <row r="2">
          <cell r="A2" t="str">
            <v xml:space="preserve">GCM020004                     </v>
          </cell>
        </row>
      </sheetData>
      <sheetData sheetId="1831">
        <row r="2">
          <cell r="A2" t="str">
            <v xml:space="preserve">GCM020004                     </v>
          </cell>
        </row>
      </sheetData>
      <sheetData sheetId="1832">
        <row r="2">
          <cell r="A2" t="str">
            <v xml:space="preserve">GCM020004                     </v>
          </cell>
        </row>
      </sheetData>
      <sheetData sheetId="1833">
        <row r="2">
          <cell r="A2" t="str">
            <v xml:space="preserve">GCM020004                     </v>
          </cell>
        </row>
      </sheetData>
      <sheetData sheetId="1834">
        <row r="2">
          <cell r="A2" t="str">
            <v xml:space="preserve">GCM020004                     </v>
          </cell>
        </row>
      </sheetData>
      <sheetData sheetId="1835">
        <row r="2">
          <cell r="A2" t="str">
            <v xml:space="preserve">GCM020004                     </v>
          </cell>
        </row>
      </sheetData>
      <sheetData sheetId="1836">
        <row r="2">
          <cell r="A2" t="str">
            <v xml:space="preserve">GCM020004                     </v>
          </cell>
        </row>
      </sheetData>
      <sheetData sheetId="1837">
        <row r="2">
          <cell r="A2" t="str">
            <v xml:space="preserve">GCM020004                     </v>
          </cell>
        </row>
      </sheetData>
      <sheetData sheetId="1838">
        <row r="2">
          <cell r="A2" t="str">
            <v xml:space="preserve">GCM020004                     </v>
          </cell>
        </row>
      </sheetData>
      <sheetData sheetId="1839">
        <row r="2">
          <cell r="A2" t="str">
            <v xml:space="preserve">GCM020004                     </v>
          </cell>
        </row>
      </sheetData>
      <sheetData sheetId="1840">
        <row r="2">
          <cell r="A2" t="str">
            <v xml:space="preserve">GCM020004                     </v>
          </cell>
        </row>
      </sheetData>
      <sheetData sheetId="1841">
        <row r="2">
          <cell r="A2" t="str">
            <v xml:space="preserve">GCM020004                     </v>
          </cell>
        </row>
      </sheetData>
      <sheetData sheetId="1842" refreshError="1"/>
      <sheetData sheetId="1843">
        <row r="2">
          <cell r="A2" t="str">
            <v xml:space="preserve">GCM020004                     </v>
          </cell>
        </row>
      </sheetData>
      <sheetData sheetId="1844">
        <row r="2">
          <cell r="A2" t="str">
            <v xml:space="preserve">GCM020004                     </v>
          </cell>
        </row>
      </sheetData>
      <sheetData sheetId="1845">
        <row r="2">
          <cell r="A2" t="str">
            <v xml:space="preserve">GCM020004                     </v>
          </cell>
        </row>
      </sheetData>
      <sheetData sheetId="1846">
        <row r="2">
          <cell r="A2" t="str">
            <v xml:space="preserve">GCM020004                     </v>
          </cell>
        </row>
      </sheetData>
      <sheetData sheetId="1847">
        <row r="2">
          <cell r="A2" t="str">
            <v xml:space="preserve">GCM020004                     </v>
          </cell>
        </row>
      </sheetData>
      <sheetData sheetId="1848">
        <row r="2">
          <cell r="A2" t="str">
            <v xml:space="preserve">GCM020004                     </v>
          </cell>
        </row>
      </sheetData>
      <sheetData sheetId="1849">
        <row r="2">
          <cell r="A2" t="str">
            <v xml:space="preserve">GCM020004                     </v>
          </cell>
        </row>
      </sheetData>
      <sheetData sheetId="1850">
        <row r="2">
          <cell r="A2" t="str">
            <v xml:space="preserve">GCM020004                     </v>
          </cell>
        </row>
      </sheetData>
      <sheetData sheetId="1851">
        <row r="2">
          <cell r="A2" t="str">
            <v xml:space="preserve">GCM020004                     </v>
          </cell>
        </row>
      </sheetData>
      <sheetData sheetId="1852">
        <row r="2">
          <cell r="A2" t="str">
            <v xml:space="preserve">GCM020004                     </v>
          </cell>
        </row>
      </sheetData>
      <sheetData sheetId="1853">
        <row r="2">
          <cell r="A2" t="str">
            <v xml:space="preserve">GCM020004                     </v>
          </cell>
        </row>
      </sheetData>
      <sheetData sheetId="1854">
        <row r="2">
          <cell r="A2" t="str">
            <v xml:space="preserve">GCM020004                     </v>
          </cell>
        </row>
      </sheetData>
      <sheetData sheetId="1855">
        <row r="2">
          <cell r="A2" t="str">
            <v xml:space="preserve">GCM020004                     </v>
          </cell>
        </row>
      </sheetData>
      <sheetData sheetId="1856">
        <row r="2">
          <cell r="A2" t="str">
            <v xml:space="preserve">GCM020004                     </v>
          </cell>
        </row>
      </sheetData>
      <sheetData sheetId="1857" refreshError="1"/>
      <sheetData sheetId="1858">
        <row r="2">
          <cell r="A2" t="str">
            <v xml:space="preserve">GCM020004                     </v>
          </cell>
        </row>
      </sheetData>
      <sheetData sheetId="1859">
        <row r="2">
          <cell r="A2" t="str">
            <v xml:space="preserve">GCM020004                     </v>
          </cell>
        </row>
      </sheetData>
      <sheetData sheetId="1860">
        <row r="2">
          <cell r="A2" t="str">
            <v xml:space="preserve">GCM020004                     </v>
          </cell>
        </row>
      </sheetData>
      <sheetData sheetId="1861">
        <row r="2">
          <cell r="A2" t="str">
            <v xml:space="preserve">GCM020004                     </v>
          </cell>
        </row>
      </sheetData>
      <sheetData sheetId="1862">
        <row r="2">
          <cell r="A2" t="str">
            <v xml:space="preserve">GCM020004                     </v>
          </cell>
        </row>
      </sheetData>
      <sheetData sheetId="1863">
        <row r="2">
          <cell r="A2" t="str">
            <v xml:space="preserve">GCM020004                     </v>
          </cell>
        </row>
      </sheetData>
      <sheetData sheetId="1864">
        <row r="2">
          <cell r="A2" t="str">
            <v xml:space="preserve">GCM020004                     </v>
          </cell>
        </row>
      </sheetData>
      <sheetData sheetId="1865">
        <row r="2">
          <cell r="A2" t="str">
            <v xml:space="preserve">GCM020004                     </v>
          </cell>
        </row>
      </sheetData>
      <sheetData sheetId="1866" refreshError="1"/>
      <sheetData sheetId="1867">
        <row r="2">
          <cell r="A2" t="str">
            <v xml:space="preserve">GCM020004                     </v>
          </cell>
        </row>
      </sheetData>
      <sheetData sheetId="1868">
        <row r="2">
          <cell r="A2" t="str">
            <v xml:space="preserve">GCM020004                     </v>
          </cell>
        </row>
      </sheetData>
      <sheetData sheetId="1869">
        <row r="2">
          <cell r="A2" t="str">
            <v xml:space="preserve">GCM020004                     </v>
          </cell>
        </row>
      </sheetData>
      <sheetData sheetId="1870">
        <row r="2">
          <cell r="A2" t="str">
            <v xml:space="preserve">GCM020004                     </v>
          </cell>
        </row>
      </sheetData>
      <sheetData sheetId="1871">
        <row r="2">
          <cell r="A2" t="str">
            <v xml:space="preserve">GCM020004                     </v>
          </cell>
        </row>
      </sheetData>
      <sheetData sheetId="1872">
        <row r="2">
          <cell r="A2" t="str">
            <v xml:space="preserve">GCM020004                     </v>
          </cell>
        </row>
      </sheetData>
      <sheetData sheetId="1873" refreshError="1"/>
      <sheetData sheetId="1874">
        <row r="2">
          <cell r="A2" t="str">
            <v xml:space="preserve">GCM020004                     </v>
          </cell>
        </row>
      </sheetData>
      <sheetData sheetId="1875">
        <row r="2">
          <cell r="A2" t="str">
            <v xml:space="preserve">GCM020004                     </v>
          </cell>
        </row>
      </sheetData>
      <sheetData sheetId="1876">
        <row r="2">
          <cell r="A2" t="str">
            <v xml:space="preserve">GCM020004                     </v>
          </cell>
        </row>
      </sheetData>
      <sheetData sheetId="1877">
        <row r="2">
          <cell r="A2" t="str">
            <v xml:space="preserve">GCM020004                     </v>
          </cell>
        </row>
      </sheetData>
      <sheetData sheetId="1878">
        <row r="2">
          <cell r="A2" t="str">
            <v xml:space="preserve">GCM020004                     </v>
          </cell>
        </row>
      </sheetData>
      <sheetData sheetId="1879">
        <row r="2">
          <cell r="A2" t="str">
            <v xml:space="preserve">GCM020004                     </v>
          </cell>
        </row>
      </sheetData>
      <sheetData sheetId="1880">
        <row r="2">
          <cell r="A2" t="str">
            <v xml:space="preserve">GCM020004                     </v>
          </cell>
        </row>
      </sheetData>
      <sheetData sheetId="1881" refreshError="1"/>
      <sheetData sheetId="1882">
        <row r="2">
          <cell r="A2" t="str">
            <v xml:space="preserve">GCM020004                     </v>
          </cell>
        </row>
      </sheetData>
      <sheetData sheetId="1883">
        <row r="2">
          <cell r="A2" t="str">
            <v xml:space="preserve">GCM020004                     </v>
          </cell>
        </row>
      </sheetData>
      <sheetData sheetId="1884">
        <row r="2">
          <cell r="A2" t="str">
            <v xml:space="preserve">GCM020004                     </v>
          </cell>
        </row>
      </sheetData>
      <sheetData sheetId="1885">
        <row r="2">
          <cell r="A2" t="str">
            <v xml:space="preserve">GCM020004                     </v>
          </cell>
        </row>
      </sheetData>
      <sheetData sheetId="1886">
        <row r="2">
          <cell r="A2" t="str">
            <v xml:space="preserve">GCM020004                     </v>
          </cell>
        </row>
      </sheetData>
      <sheetData sheetId="1887">
        <row r="2">
          <cell r="A2" t="str">
            <v xml:space="preserve">GCM020004                     </v>
          </cell>
        </row>
      </sheetData>
      <sheetData sheetId="1888">
        <row r="2">
          <cell r="A2" t="str">
            <v xml:space="preserve">GCM020004                     </v>
          </cell>
        </row>
      </sheetData>
      <sheetData sheetId="1889">
        <row r="2">
          <cell r="A2" t="str">
            <v xml:space="preserve">GCM020004                     </v>
          </cell>
        </row>
      </sheetData>
      <sheetData sheetId="1890">
        <row r="2">
          <cell r="A2" t="str">
            <v xml:space="preserve">GCM020004                     </v>
          </cell>
        </row>
      </sheetData>
      <sheetData sheetId="1891" refreshError="1"/>
      <sheetData sheetId="1892">
        <row r="2">
          <cell r="A2" t="str">
            <v xml:space="preserve">GCM020004                     </v>
          </cell>
        </row>
      </sheetData>
      <sheetData sheetId="1893">
        <row r="2">
          <cell r="A2" t="str">
            <v xml:space="preserve">GCM020004                     </v>
          </cell>
        </row>
      </sheetData>
      <sheetData sheetId="1894">
        <row r="2">
          <cell r="A2" t="str">
            <v xml:space="preserve">GCM020004                     </v>
          </cell>
        </row>
      </sheetData>
      <sheetData sheetId="1895">
        <row r="2">
          <cell r="A2" t="str">
            <v xml:space="preserve">GCM020004                     </v>
          </cell>
        </row>
      </sheetData>
      <sheetData sheetId="1896">
        <row r="2">
          <cell r="A2" t="str">
            <v xml:space="preserve">GCM020004                     </v>
          </cell>
        </row>
      </sheetData>
      <sheetData sheetId="1897">
        <row r="2">
          <cell r="A2" t="str">
            <v xml:space="preserve">GCM020004                     </v>
          </cell>
        </row>
      </sheetData>
      <sheetData sheetId="1898">
        <row r="2">
          <cell r="A2" t="str">
            <v xml:space="preserve">GCM020004                     </v>
          </cell>
        </row>
      </sheetData>
      <sheetData sheetId="1899">
        <row r="2">
          <cell r="A2" t="str">
            <v xml:space="preserve">GCM020004                     </v>
          </cell>
        </row>
      </sheetData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>
        <row r="2">
          <cell r="A2" t="str">
            <v xml:space="preserve">GCM020004                     </v>
          </cell>
        </row>
      </sheetData>
      <sheetData sheetId="1911">
        <row r="2">
          <cell r="A2" t="str">
            <v xml:space="preserve">GCM020004                     </v>
          </cell>
        </row>
      </sheetData>
      <sheetData sheetId="1912">
        <row r="2">
          <cell r="A2" t="str">
            <v xml:space="preserve">GCM020004                     </v>
          </cell>
        </row>
      </sheetData>
      <sheetData sheetId="1913">
        <row r="2">
          <cell r="A2" t="str">
            <v xml:space="preserve">GCM020004                     </v>
          </cell>
        </row>
      </sheetData>
      <sheetData sheetId="1914">
        <row r="2">
          <cell r="A2" t="str">
            <v xml:space="preserve">GCM020004                     </v>
          </cell>
        </row>
      </sheetData>
      <sheetData sheetId="1915">
        <row r="2">
          <cell r="A2" t="str">
            <v xml:space="preserve">GCM020004                     </v>
          </cell>
        </row>
      </sheetData>
      <sheetData sheetId="1916">
        <row r="2">
          <cell r="A2" t="str">
            <v xml:space="preserve">GCM020004                     </v>
          </cell>
        </row>
      </sheetData>
      <sheetData sheetId="1917">
        <row r="2">
          <cell r="A2" t="str">
            <v xml:space="preserve">GCM020004                     </v>
          </cell>
        </row>
      </sheetData>
      <sheetData sheetId="1918">
        <row r="2">
          <cell r="A2" t="str">
            <v xml:space="preserve">GCM020004                     </v>
          </cell>
        </row>
      </sheetData>
      <sheetData sheetId="1919">
        <row r="2">
          <cell r="A2" t="str">
            <v xml:space="preserve">GCM020004                     </v>
          </cell>
        </row>
      </sheetData>
      <sheetData sheetId="1920">
        <row r="2">
          <cell r="A2" t="str">
            <v xml:space="preserve">GCM020004                     </v>
          </cell>
        </row>
      </sheetData>
      <sheetData sheetId="1921">
        <row r="2">
          <cell r="A2" t="str">
            <v xml:space="preserve">GCM020004                     </v>
          </cell>
        </row>
      </sheetData>
      <sheetData sheetId="1922">
        <row r="2">
          <cell r="A2" t="str">
            <v xml:space="preserve">GCM020004                     </v>
          </cell>
        </row>
      </sheetData>
      <sheetData sheetId="1923">
        <row r="2">
          <cell r="A2" t="str">
            <v xml:space="preserve">GCM020004                     </v>
          </cell>
        </row>
      </sheetData>
      <sheetData sheetId="1924" refreshError="1"/>
      <sheetData sheetId="1925">
        <row r="2">
          <cell r="A2" t="str">
            <v xml:space="preserve">GCM020004                     </v>
          </cell>
        </row>
      </sheetData>
      <sheetData sheetId="1926">
        <row r="2">
          <cell r="A2" t="str">
            <v xml:space="preserve">GCM020004                     </v>
          </cell>
        </row>
      </sheetData>
      <sheetData sheetId="1927">
        <row r="2">
          <cell r="A2" t="str">
            <v xml:space="preserve">GCM020004                     </v>
          </cell>
        </row>
      </sheetData>
      <sheetData sheetId="1928">
        <row r="2">
          <cell r="A2" t="str">
            <v xml:space="preserve">GCM020004                     </v>
          </cell>
        </row>
      </sheetData>
      <sheetData sheetId="1929">
        <row r="2">
          <cell r="A2" t="str">
            <v xml:space="preserve">GCM020004                     </v>
          </cell>
        </row>
      </sheetData>
      <sheetData sheetId="1930">
        <row r="2">
          <cell r="A2" t="str">
            <v xml:space="preserve">GCM020004                     </v>
          </cell>
        </row>
      </sheetData>
      <sheetData sheetId="1931">
        <row r="2">
          <cell r="A2" t="str">
            <v xml:space="preserve">GCM020004                     </v>
          </cell>
        </row>
      </sheetData>
      <sheetData sheetId="1932">
        <row r="2">
          <cell r="A2" t="str">
            <v xml:space="preserve">GCM020004                     </v>
          </cell>
        </row>
      </sheetData>
      <sheetData sheetId="1933">
        <row r="2">
          <cell r="A2" t="str">
            <v xml:space="preserve">GCM020004                     </v>
          </cell>
        </row>
      </sheetData>
      <sheetData sheetId="1934">
        <row r="2">
          <cell r="A2" t="str">
            <v xml:space="preserve">GCM020004                     </v>
          </cell>
        </row>
      </sheetData>
      <sheetData sheetId="1935">
        <row r="2">
          <cell r="A2" t="str">
            <v xml:space="preserve">GCM020004                     </v>
          </cell>
        </row>
      </sheetData>
      <sheetData sheetId="1936">
        <row r="2">
          <cell r="A2" t="str">
            <v xml:space="preserve">GCM020004                     </v>
          </cell>
        </row>
      </sheetData>
      <sheetData sheetId="1937">
        <row r="2">
          <cell r="A2" t="str">
            <v xml:space="preserve">GCM020004                     </v>
          </cell>
        </row>
      </sheetData>
      <sheetData sheetId="1938">
        <row r="2">
          <cell r="A2" t="str">
            <v xml:space="preserve">GCM020004                     </v>
          </cell>
        </row>
      </sheetData>
      <sheetData sheetId="1939">
        <row r="2">
          <cell r="A2" t="str">
            <v xml:space="preserve">GCM020004                     </v>
          </cell>
        </row>
      </sheetData>
      <sheetData sheetId="1940">
        <row r="2">
          <cell r="A2" t="str">
            <v xml:space="preserve">GCM020004                     </v>
          </cell>
        </row>
      </sheetData>
      <sheetData sheetId="1941" refreshError="1"/>
      <sheetData sheetId="1942" refreshError="1"/>
      <sheetData sheetId="1943">
        <row r="2">
          <cell r="A2" t="str">
            <v xml:space="preserve">GCM020004                     </v>
          </cell>
        </row>
      </sheetData>
      <sheetData sheetId="1944">
        <row r="2">
          <cell r="A2" t="str">
            <v xml:space="preserve">GCM020004                     </v>
          </cell>
        </row>
      </sheetData>
      <sheetData sheetId="1945">
        <row r="2">
          <cell r="A2" t="str">
            <v xml:space="preserve">GCM020004                     </v>
          </cell>
        </row>
      </sheetData>
      <sheetData sheetId="1946">
        <row r="2">
          <cell r="A2" t="str">
            <v xml:space="preserve">GCM020004                     </v>
          </cell>
        </row>
      </sheetData>
      <sheetData sheetId="1947">
        <row r="2">
          <cell r="A2" t="str">
            <v xml:space="preserve">GCM020004                     </v>
          </cell>
        </row>
      </sheetData>
      <sheetData sheetId="1948">
        <row r="2">
          <cell r="A2" t="str">
            <v xml:space="preserve">GCM020004                     </v>
          </cell>
        </row>
      </sheetData>
      <sheetData sheetId="1949">
        <row r="2">
          <cell r="A2" t="str">
            <v xml:space="preserve">GCM020004                     </v>
          </cell>
        </row>
      </sheetData>
      <sheetData sheetId="1950">
        <row r="2">
          <cell r="A2" t="str">
            <v xml:space="preserve">GCM020004                     </v>
          </cell>
        </row>
      </sheetData>
      <sheetData sheetId="1951">
        <row r="2">
          <cell r="A2" t="str">
            <v xml:space="preserve">GCM020004                     </v>
          </cell>
        </row>
      </sheetData>
      <sheetData sheetId="1952">
        <row r="2">
          <cell r="A2" t="str">
            <v xml:space="preserve">GCM020004                     </v>
          </cell>
        </row>
      </sheetData>
      <sheetData sheetId="1953">
        <row r="2">
          <cell r="A2" t="str">
            <v xml:space="preserve">GCM020004                     </v>
          </cell>
        </row>
      </sheetData>
      <sheetData sheetId="1954">
        <row r="2">
          <cell r="A2" t="str">
            <v xml:space="preserve">GCM020004                     </v>
          </cell>
        </row>
      </sheetData>
      <sheetData sheetId="1955">
        <row r="2">
          <cell r="A2" t="str">
            <v xml:space="preserve">GCM020004                     </v>
          </cell>
        </row>
      </sheetData>
      <sheetData sheetId="1956">
        <row r="2">
          <cell r="A2" t="str">
            <v xml:space="preserve">GCM020004                     </v>
          </cell>
        </row>
      </sheetData>
      <sheetData sheetId="1957">
        <row r="2">
          <cell r="A2" t="str">
            <v xml:space="preserve">GCM020004                     </v>
          </cell>
        </row>
      </sheetData>
      <sheetData sheetId="1958">
        <row r="2">
          <cell r="A2" t="str">
            <v xml:space="preserve">GCM020004                     </v>
          </cell>
        </row>
      </sheetData>
      <sheetData sheetId="1959">
        <row r="2">
          <cell r="A2" t="str">
            <v xml:space="preserve">GCM020004                     </v>
          </cell>
        </row>
      </sheetData>
      <sheetData sheetId="1960">
        <row r="2">
          <cell r="A2" t="str">
            <v xml:space="preserve">GCM020004                     </v>
          </cell>
        </row>
      </sheetData>
      <sheetData sheetId="1961">
        <row r="2">
          <cell r="A2" t="str">
            <v xml:space="preserve">GCM020004                     </v>
          </cell>
        </row>
      </sheetData>
      <sheetData sheetId="1962">
        <row r="2">
          <cell r="A2" t="str">
            <v xml:space="preserve">GCM020004                     </v>
          </cell>
        </row>
      </sheetData>
      <sheetData sheetId="1963">
        <row r="2">
          <cell r="A2" t="str">
            <v xml:space="preserve">GCM020004                     </v>
          </cell>
        </row>
      </sheetData>
      <sheetData sheetId="1964">
        <row r="2">
          <cell r="A2" t="str">
            <v xml:space="preserve">GCM020004                     </v>
          </cell>
        </row>
      </sheetData>
      <sheetData sheetId="1965">
        <row r="2">
          <cell r="A2" t="str">
            <v xml:space="preserve">GCM020004                     </v>
          </cell>
        </row>
      </sheetData>
      <sheetData sheetId="1966">
        <row r="2">
          <cell r="A2" t="str">
            <v xml:space="preserve">GCM020004                     </v>
          </cell>
        </row>
      </sheetData>
      <sheetData sheetId="1967" refreshError="1"/>
      <sheetData sheetId="1968" refreshError="1"/>
      <sheetData sheetId="1969">
        <row r="2">
          <cell r="A2" t="str">
            <v xml:space="preserve">GCM020004                     </v>
          </cell>
        </row>
      </sheetData>
      <sheetData sheetId="1970">
        <row r="2">
          <cell r="A2" t="str">
            <v xml:space="preserve">GCM020004                     </v>
          </cell>
        </row>
      </sheetData>
      <sheetData sheetId="1971">
        <row r="2">
          <cell r="A2" t="str">
            <v xml:space="preserve">GCM020004                     </v>
          </cell>
        </row>
      </sheetData>
      <sheetData sheetId="1972">
        <row r="2">
          <cell r="A2" t="str">
            <v xml:space="preserve">GCM020004                     </v>
          </cell>
        </row>
      </sheetData>
      <sheetData sheetId="1973">
        <row r="2">
          <cell r="A2" t="str">
            <v xml:space="preserve">GCM020004                     </v>
          </cell>
        </row>
      </sheetData>
      <sheetData sheetId="1974">
        <row r="2">
          <cell r="A2" t="str">
            <v xml:space="preserve">GCM020004                     </v>
          </cell>
        </row>
      </sheetData>
      <sheetData sheetId="1975">
        <row r="2">
          <cell r="A2" t="str">
            <v xml:space="preserve">GCM020004                     </v>
          </cell>
        </row>
      </sheetData>
      <sheetData sheetId="1976">
        <row r="2">
          <cell r="A2" t="str">
            <v xml:space="preserve">GCM020004                     </v>
          </cell>
        </row>
      </sheetData>
      <sheetData sheetId="1977">
        <row r="2">
          <cell r="A2" t="str">
            <v xml:space="preserve">GCM020004                     </v>
          </cell>
        </row>
      </sheetData>
      <sheetData sheetId="1978">
        <row r="2">
          <cell r="A2" t="str">
            <v xml:space="preserve">GCM020004                     </v>
          </cell>
        </row>
      </sheetData>
      <sheetData sheetId="1979">
        <row r="2">
          <cell r="A2" t="str">
            <v xml:space="preserve">GCM020004                     </v>
          </cell>
        </row>
      </sheetData>
      <sheetData sheetId="1980">
        <row r="2">
          <cell r="A2" t="str">
            <v xml:space="preserve">GCM020004                     </v>
          </cell>
        </row>
      </sheetData>
      <sheetData sheetId="1981">
        <row r="2">
          <cell r="A2" t="str">
            <v xml:space="preserve">GCM020004                     </v>
          </cell>
        </row>
      </sheetData>
      <sheetData sheetId="1982">
        <row r="2">
          <cell r="A2" t="str">
            <v xml:space="preserve">GCM020004                     </v>
          </cell>
        </row>
      </sheetData>
      <sheetData sheetId="1983">
        <row r="2">
          <cell r="A2" t="str">
            <v xml:space="preserve">GCM020004                     </v>
          </cell>
        </row>
      </sheetData>
      <sheetData sheetId="1984">
        <row r="2">
          <cell r="A2" t="str">
            <v xml:space="preserve">GCM020004                     </v>
          </cell>
        </row>
      </sheetData>
      <sheetData sheetId="1985">
        <row r="2">
          <cell r="A2" t="str">
            <v xml:space="preserve">GCM020004                     </v>
          </cell>
        </row>
      </sheetData>
      <sheetData sheetId="1986">
        <row r="2">
          <cell r="A2" t="str">
            <v xml:space="preserve">GCM020004                     </v>
          </cell>
        </row>
      </sheetData>
      <sheetData sheetId="1987">
        <row r="2">
          <cell r="A2" t="str">
            <v xml:space="preserve">GCM020004                     </v>
          </cell>
        </row>
      </sheetData>
      <sheetData sheetId="1988">
        <row r="2">
          <cell r="A2" t="str">
            <v xml:space="preserve">GCM020004                     </v>
          </cell>
        </row>
      </sheetData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>
        <row r="1">
          <cell r="A1" t="str">
            <v>科目代码</v>
          </cell>
        </row>
      </sheetData>
      <sheetData sheetId="3372">
        <row r="9">
          <cell r="K9">
            <v>5171632535.3800039</v>
          </cell>
        </row>
      </sheetData>
      <sheetData sheetId="3373">
        <row r="1">
          <cell r="A1" t="str">
            <v>科目代码</v>
          </cell>
        </row>
      </sheetData>
      <sheetData sheetId="3374">
        <row r="1">
          <cell r="A1" t="str">
            <v>科目代码</v>
          </cell>
        </row>
      </sheetData>
      <sheetData sheetId="3375">
        <row r="9">
          <cell r="K9">
            <v>5171632535.3800039</v>
          </cell>
        </row>
      </sheetData>
      <sheetData sheetId="3376"/>
      <sheetData sheetId="3377"/>
      <sheetData sheetId="3378"/>
      <sheetData sheetId="3379" refreshError="1"/>
      <sheetData sheetId="3380"/>
      <sheetData sheetId="3381"/>
      <sheetData sheetId="3382"/>
      <sheetData sheetId="3383">
        <row r="9">
          <cell r="K9">
            <v>5171632535.3800039</v>
          </cell>
        </row>
      </sheetData>
      <sheetData sheetId="3384" refreshError="1"/>
      <sheetData sheetId="3385">
        <row r="9">
          <cell r="K9">
            <v>5171632535.3800039</v>
          </cell>
        </row>
      </sheetData>
      <sheetData sheetId="3386">
        <row r="9">
          <cell r="K9">
            <v>5171632535.3800039</v>
          </cell>
        </row>
      </sheetData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>
        <row r="9">
          <cell r="K9">
            <v>5171632535.3800039</v>
          </cell>
        </row>
      </sheetData>
      <sheetData sheetId="3395"/>
      <sheetData sheetId="3396" refreshError="1"/>
      <sheetData sheetId="3397" refreshError="1"/>
      <sheetData sheetId="3398">
        <row r="9">
          <cell r="K9">
            <v>5171632535.3800039</v>
          </cell>
        </row>
      </sheetData>
      <sheetData sheetId="3399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>
        <row r="9">
          <cell r="K9">
            <v>5171632535.3800039</v>
          </cell>
        </row>
      </sheetData>
      <sheetData sheetId="3408">
        <row r="9">
          <cell r="K9">
            <v>5171632535.3800039</v>
          </cell>
        </row>
      </sheetData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2">
          <cell r="A2" t="str">
            <v xml:space="preserve">GCM020004                     </v>
          </cell>
        </row>
      </sheetData>
      <sheetData sheetId="3456">
        <row r="2">
          <cell r="A2" t="str">
            <v xml:space="preserve">GCM020004                     </v>
          </cell>
        </row>
      </sheetData>
      <sheetData sheetId="3457">
        <row r="2">
          <cell r="A2" t="str">
            <v xml:space="preserve">GCM020004                     </v>
          </cell>
        </row>
      </sheetData>
      <sheetData sheetId="3458">
        <row r="2">
          <cell r="A2" t="str">
            <v xml:space="preserve">GCM020004                     </v>
          </cell>
        </row>
      </sheetData>
      <sheetData sheetId="3459">
        <row r="2">
          <cell r="A2" t="str">
            <v xml:space="preserve">GCM020004                     </v>
          </cell>
        </row>
      </sheetData>
      <sheetData sheetId="3460">
        <row r="2">
          <cell r="A2" t="str">
            <v xml:space="preserve">GCM020004                     </v>
          </cell>
        </row>
      </sheetData>
      <sheetData sheetId="3461">
        <row r="2">
          <cell r="A2" t="str">
            <v xml:space="preserve">GCM020004                     </v>
          </cell>
        </row>
      </sheetData>
      <sheetData sheetId="3462">
        <row r="2">
          <cell r="A2" t="str">
            <v xml:space="preserve">GCM020004                     </v>
          </cell>
        </row>
      </sheetData>
      <sheetData sheetId="3463">
        <row r="2">
          <cell r="A2" t="str">
            <v xml:space="preserve">GCM020004                     </v>
          </cell>
        </row>
      </sheetData>
      <sheetData sheetId="3464">
        <row r="9">
          <cell r="K9">
            <v>5171632535.3800039</v>
          </cell>
        </row>
      </sheetData>
      <sheetData sheetId="3465">
        <row r="2">
          <cell r="A2" t="str">
            <v xml:space="preserve">GCM020004                     </v>
          </cell>
        </row>
      </sheetData>
      <sheetData sheetId="3466">
        <row r="10">
          <cell r="C10">
            <v>1000</v>
          </cell>
        </row>
      </sheetData>
      <sheetData sheetId="3467">
        <row r="10">
          <cell r="C10">
            <v>1000</v>
          </cell>
        </row>
      </sheetData>
      <sheetData sheetId="3468">
        <row r="10">
          <cell r="C10">
            <v>1000</v>
          </cell>
        </row>
      </sheetData>
      <sheetData sheetId="3469">
        <row r="10">
          <cell r="C10">
            <v>1000</v>
          </cell>
        </row>
      </sheetData>
      <sheetData sheetId="3470">
        <row r="31">
          <cell r="N31">
            <v>906186608.62700033</v>
          </cell>
        </row>
      </sheetData>
      <sheetData sheetId="3471">
        <row r="31">
          <cell r="N31">
            <v>906186608.62700033</v>
          </cell>
        </row>
      </sheetData>
      <sheetData sheetId="3472">
        <row r="31">
          <cell r="N31">
            <v>906186608.62700033</v>
          </cell>
        </row>
      </sheetData>
      <sheetData sheetId="3473"/>
      <sheetData sheetId="3474">
        <row r="9">
          <cell r="K9">
            <v>5171632535.3800039</v>
          </cell>
        </row>
      </sheetData>
      <sheetData sheetId="3475"/>
      <sheetData sheetId="3476">
        <row r="9">
          <cell r="K9">
            <v>5171632535.3800039</v>
          </cell>
        </row>
      </sheetData>
      <sheetData sheetId="3477">
        <row r="2">
          <cell r="A2" t="str">
            <v xml:space="preserve">GCM020004                     </v>
          </cell>
        </row>
      </sheetData>
      <sheetData sheetId="3478">
        <row r="2">
          <cell r="A2" t="str">
            <v xml:space="preserve">GCM020004                     </v>
          </cell>
        </row>
      </sheetData>
      <sheetData sheetId="3479">
        <row r="2">
          <cell r="A2" t="str">
            <v xml:space="preserve">GCM020004                     </v>
          </cell>
        </row>
      </sheetData>
      <sheetData sheetId="3480">
        <row r="2">
          <cell r="A2" t="str">
            <v xml:space="preserve">GCM020004                     </v>
          </cell>
        </row>
      </sheetData>
      <sheetData sheetId="3481">
        <row r="2">
          <cell r="A2" t="str">
            <v xml:space="preserve">GCM020004                     </v>
          </cell>
        </row>
      </sheetData>
      <sheetData sheetId="3482">
        <row r="2">
          <cell r="A2" t="str">
            <v xml:space="preserve">GCM020004                     </v>
          </cell>
        </row>
      </sheetData>
      <sheetData sheetId="3483">
        <row r="2">
          <cell r="A2" t="str">
            <v xml:space="preserve">GCM020004                     </v>
          </cell>
        </row>
      </sheetData>
      <sheetData sheetId="3484">
        <row r="2">
          <cell r="A2" t="str">
            <v xml:space="preserve">GCM020004                     </v>
          </cell>
        </row>
      </sheetData>
      <sheetData sheetId="3485">
        <row r="2">
          <cell r="A2" t="str">
            <v xml:space="preserve">GCM020004                     </v>
          </cell>
        </row>
      </sheetData>
      <sheetData sheetId="3486">
        <row r="2">
          <cell r="A2" t="str">
            <v xml:space="preserve">GCM020004                     </v>
          </cell>
        </row>
      </sheetData>
      <sheetData sheetId="3487">
        <row r="9">
          <cell r="K9">
            <v>5171632535.3800039</v>
          </cell>
        </row>
      </sheetData>
      <sheetData sheetId="3488">
        <row r="9">
          <cell r="K9">
            <v>5171632535.3800039</v>
          </cell>
        </row>
      </sheetData>
      <sheetData sheetId="3489">
        <row r="10">
          <cell r="C10">
            <v>1000</v>
          </cell>
        </row>
      </sheetData>
      <sheetData sheetId="3490">
        <row r="10">
          <cell r="C10">
            <v>1000</v>
          </cell>
        </row>
      </sheetData>
      <sheetData sheetId="3491">
        <row r="10">
          <cell r="C10">
            <v>1000</v>
          </cell>
        </row>
      </sheetData>
      <sheetData sheetId="3492">
        <row r="10">
          <cell r="C10">
            <v>1000</v>
          </cell>
        </row>
      </sheetData>
      <sheetData sheetId="3493">
        <row r="31">
          <cell r="N31">
            <v>906186608.62700033</v>
          </cell>
        </row>
      </sheetData>
      <sheetData sheetId="3494">
        <row r="31">
          <cell r="N31">
            <v>906186608.62700033</v>
          </cell>
        </row>
      </sheetData>
      <sheetData sheetId="3495">
        <row r="31">
          <cell r="N31">
            <v>906186608.62700033</v>
          </cell>
        </row>
      </sheetData>
      <sheetData sheetId="3496"/>
      <sheetData sheetId="3497"/>
      <sheetData sheetId="3498">
        <row r="9">
          <cell r="K9">
            <v>5171632535.3800039</v>
          </cell>
        </row>
      </sheetData>
      <sheetData sheetId="3499">
        <row r="9">
          <cell r="K9">
            <v>5171632535.3800039</v>
          </cell>
        </row>
      </sheetData>
      <sheetData sheetId="3500">
        <row r="2">
          <cell r="A2" t="str">
            <v xml:space="preserve">GCM020004                     </v>
          </cell>
        </row>
      </sheetData>
      <sheetData sheetId="3501">
        <row r="2">
          <cell r="A2" t="str">
            <v xml:space="preserve">GCM020004                     </v>
          </cell>
        </row>
      </sheetData>
      <sheetData sheetId="3502">
        <row r="2">
          <cell r="A2" t="str">
            <v xml:space="preserve">GCM020004                     </v>
          </cell>
        </row>
      </sheetData>
      <sheetData sheetId="3503">
        <row r="2">
          <cell r="A2" t="str">
            <v xml:space="preserve">GCM020004                     </v>
          </cell>
        </row>
      </sheetData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>
        <row r="2">
          <cell r="A2" t="str">
            <v xml:space="preserve">GCM020004                     </v>
          </cell>
        </row>
      </sheetData>
      <sheetData sheetId="3525">
        <row r="2">
          <cell r="A2" t="str">
            <v xml:space="preserve">GCM020004                     </v>
          </cell>
        </row>
      </sheetData>
      <sheetData sheetId="3526" refreshError="1"/>
      <sheetData sheetId="3527">
        <row r="2">
          <cell r="A2" t="str">
            <v xml:space="preserve">GCM020004                     </v>
          </cell>
        </row>
      </sheetData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/>
      <sheetData sheetId="3539" refreshError="1"/>
      <sheetData sheetId="3540">
        <row r="31">
          <cell r="N31">
            <v>906186608.62700033</v>
          </cell>
        </row>
      </sheetData>
      <sheetData sheetId="3541" refreshError="1"/>
      <sheetData sheetId="3542">
        <row r="9">
          <cell r="K9">
            <v>5171632535.3800039</v>
          </cell>
        </row>
      </sheetData>
      <sheetData sheetId="3543" refreshError="1"/>
      <sheetData sheetId="3544">
        <row r="2">
          <cell r="A2" t="str">
            <v xml:space="preserve">GCM020004                     </v>
          </cell>
        </row>
      </sheetData>
      <sheetData sheetId="3545">
        <row r="2">
          <cell r="A2" t="str">
            <v xml:space="preserve">GCM020004                     </v>
          </cell>
        </row>
      </sheetData>
      <sheetData sheetId="3546">
        <row r="2">
          <cell r="A2" t="str">
            <v xml:space="preserve">GCM020004                     </v>
          </cell>
        </row>
      </sheetData>
      <sheetData sheetId="3547">
        <row r="2">
          <cell r="A2" t="str">
            <v xml:space="preserve">GCM020004                     </v>
          </cell>
        </row>
      </sheetData>
      <sheetData sheetId="3548">
        <row r="2">
          <cell r="A2" t="str">
            <v xml:space="preserve">GCM020004                     </v>
          </cell>
        </row>
      </sheetData>
      <sheetData sheetId="3549">
        <row r="2">
          <cell r="A2" t="str">
            <v xml:space="preserve">GCM020004                     </v>
          </cell>
        </row>
      </sheetData>
      <sheetData sheetId="3550">
        <row r="9">
          <cell r="K9">
            <v>5171632535.3800039</v>
          </cell>
        </row>
      </sheetData>
      <sheetData sheetId="3551">
        <row r="9">
          <cell r="K9">
            <v>5171632535.3800039</v>
          </cell>
        </row>
      </sheetData>
      <sheetData sheetId="3552">
        <row r="9">
          <cell r="K9">
            <v>5171632535.3800039</v>
          </cell>
        </row>
      </sheetData>
      <sheetData sheetId="3553">
        <row r="31">
          <cell r="N31">
            <v>906186608.62700033</v>
          </cell>
        </row>
      </sheetData>
      <sheetData sheetId="3554">
        <row r="10">
          <cell r="C10">
            <v>1000</v>
          </cell>
        </row>
      </sheetData>
      <sheetData sheetId="3555">
        <row r="10">
          <cell r="C10">
            <v>1000</v>
          </cell>
        </row>
      </sheetData>
      <sheetData sheetId="3556">
        <row r="10">
          <cell r="C10">
            <v>1000</v>
          </cell>
        </row>
      </sheetData>
      <sheetData sheetId="3557">
        <row r="10">
          <cell r="C10">
            <v>1000</v>
          </cell>
        </row>
      </sheetData>
      <sheetData sheetId="3558">
        <row r="10">
          <cell r="C10">
            <v>1000</v>
          </cell>
        </row>
      </sheetData>
      <sheetData sheetId="3559">
        <row r="10">
          <cell r="C10">
            <v>1000</v>
          </cell>
        </row>
      </sheetData>
      <sheetData sheetId="3560">
        <row r="10">
          <cell r="C10">
            <v>1000</v>
          </cell>
        </row>
      </sheetData>
      <sheetData sheetId="3561">
        <row r="10">
          <cell r="C10">
            <v>1000</v>
          </cell>
        </row>
      </sheetData>
      <sheetData sheetId="3562">
        <row r="9">
          <cell r="K9">
            <v>5171632535.3800039</v>
          </cell>
        </row>
      </sheetData>
      <sheetData sheetId="3563">
        <row r="10">
          <cell r="C10">
            <v>1000</v>
          </cell>
        </row>
      </sheetData>
      <sheetData sheetId="3564">
        <row r="9">
          <cell r="K9">
            <v>5171632535.3800039</v>
          </cell>
        </row>
      </sheetData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>
        <row r="31">
          <cell r="N31">
            <v>906186608.62700033</v>
          </cell>
        </row>
      </sheetData>
      <sheetData sheetId="3578">
        <row r="10">
          <cell r="C10">
            <v>1000</v>
          </cell>
        </row>
      </sheetData>
      <sheetData sheetId="3579">
        <row r="10">
          <cell r="C10">
            <v>1000</v>
          </cell>
        </row>
      </sheetData>
      <sheetData sheetId="3580">
        <row r="10">
          <cell r="C10">
            <v>1000</v>
          </cell>
        </row>
      </sheetData>
      <sheetData sheetId="3581">
        <row r="9">
          <cell r="K9">
            <v>5171632535.3800039</v>
          </cell>
        </row>
      </sheetData>
      <sheetData sheetId="3582">
        <row r="10">
          <cell r="C10">
            <v>1000</v>
          </cell>
        </row>
      </sheetData>
      <sheetData sheetId="3583">
        <row r="10">
          <cell r="C10">
            <v>1000</v>
          </cell>
        </row>
      </sheetData>
      <sheetData sheetId="3584">
        <row r="9">
          <cell r="K9">
            <v>5171632535.3800039</v>
          </cell>
        </row>
      </sheetData>
      <sheetData sheetId="3585">
        <row r="10">
          <cell r="C10">
            <v>1000</v>
          </cell>
        </row>
      </sheetData>
      <sheetData sheetId="3586">
        <row r="10">
          <cell r="C10">
            <v>1000</v>
          </cell>
        </row>
      </sheetData>
      <sheetData sheetId="3587">
        <row r="9">
          <cell r="K9">
            <v>5171632535.3800039</v>
          </cell>
        </row>
      </sheetData>
      <sheetData sheetId="3588">
        <row r="31">
          <cell r="N31">
            <v>906186608.62700033</v>
          </cell>
        </row>
      </sheetData>
      <sheetData sheetId="3589">
        <row r="2">
          <cell r="A2" t="str">
            <v xml:space="preserve">GCM020004                     </v>
          </cell>
        </row>
      </sheetData>
      <sheetData sheetId="3590">
        <row r="9">
          <cell r="K9">
            <v>5171632535.3800039</v>
          </cell>
        </row>
      </sheetData>
      <sheetData sheetId="3591">
        <row r="2">
          <cell r="A2" t="str">
            <v xml:space="preserve">GCM020004                     </v>
          </cell>
        </row>
      </sheetData>
      <sheetData sheetId="3592">
        <row r="2">
          <cell r="A2" t="str">
            <v xml:space="preserve">GCM020004                     </v>
          </cell>
        </row>
      </sheetData>
      <sheetData sheetId="3593"/>
      <sheetData sheetId="3594">
        <row r="2">
          <cell r="A2" t="str">
            <v xml:space="preserve">GCM020004                     </v>
          </cell>
        </row>
      </sheetData>
      <sheetData sheetId="3595">
        <row r="2">
          <cell r="A2" t="str">
            <v xml:space="preserve">GCM020004                     </v>
          </cell>
        </row>
      </sheetData>
      <sheetData sheetId="3596">
        <row r="10">
          <cell r="C10">
            <v>1000</v>
          </cell>
        </row>
      </sheetData>
      <sheetData sheetId="3597">
        <row r="10">
          <cell r="C10">
            <v>1000</v>
          </cell>
        </row>
      </sheetData>
      <sheetData sheetId="3598">
        <row r="10">
          <cell r="C10">
            <v>1000</v>
          </cell>
        </row>
      </sheetData>
      <sheetData sheetId="3599">
        <row r="10">
          <cell r="C10">
            <v>1000</v>
          </cell>
        </row>
      </sheetData>
      <sheetData sheetId="3600">
        <row r="10">
          <cell r="C10">
            <v>1000</v>
          </cell>
        </row>
      </sheetData>
      <sheetData sheetId="3601">
        <row r="10">
          <cell r="C10">
            <v>1000</v>
          </cell>
        </row>
      </sheetData>
      <sheetData sheetId="3602">
        <row r="10">
          <cell r="C10">
            <v>1000</v>
          </cell>
        </row>
      </sheetData>
      <sheetData sheetId="3603">
        <row r="9">
          <cell r="K9">
            <v>5171632535.3800039</v>
          </cell>
        </row>
      </sheetData>
      <sheetData sheetId="3604">
        <row r="10">
          <cell r="C10">
            <v>1000</v>
          </cell>
        </row>
      </sheetData>
      <sheetData sheetId="3605">
        <row r="10">
          <cell r="C10">
            <v>1000</v>
          </cell>
        </row>
      </sheetData>
      <sheetData sheetId="3606">
        <row r="9">
          <cell r="K9">
            <v>5171632535.3800039</v>
          </cell>
        </row>
      </sheetData>
      <sheetData sheetId="3607">
        <row r="10">
          <cell r="C10">
            <v>1000</v>
          </cell>
        </row>
      </sheetData>
      <sheetData sheetId="3608">
        <row r="9">
          <cell r="K9">
            <v>5171632535.3800039</v>
          </cell>
        </row>
      </sheetData>
      <sheetData sheetId="3609">
        <row r="9">
          <cell r="K9">
            <v>5171632535.3800039</v>
          </cell>
        </row>
      </sheetData>
      <sheetData sheetId="3610">
        <row r="31">
          <cell r="N31">
            <v>906186608.62700033</v>
          </cell>
        </row>
      </sheetData>
      <sheetData sheetId="3611">
        <row r="9">
          <cell r="K9">
            <v>5171632535.3800039</v>
          </cell>
        </row>
      </sheetData>
      <sheetData sheetId="3612">
        <row r="31">
          <cell r="N31">
            <v>906186608.62700033</v>
          </cell>
        </row>
      </sheetData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>
        <row r="31">
          <cell r="N31">
            <v>906186608.62700033</v>
          </cell>
        </row>
      </sheetData>
      <sheetData sheetId="3671">
        <row r="31">
          <cell r="N31">
            <v>906186608.62700033</v>
          </cell>
        </row>
      </sheetData>
      <sheetData sheetId="3672">
        <row r="31">
          <cell r="N31">
            <v>906186608.62700033</v>
          </cell>
        </row>
      </sheetData>
      <sheetData sheetId="3673">
        <row r="31">
          <cell r="N31">
            <v>906186608.62700033</v>
          </cell>
        </row>
      </sheetData>
      <sheetData sheetId="3674"/>
      <sheetData sheetId="3675">
        <row r="31">
          <cell r="N31">
            <v>906186608.62700033</v>
          </cell>
        </row>
      </sheetData>
      <sheetData sheetId="3676">
        <row r="31">
          <cell r="N31">
            <v>906186608.62700033</v>
          </cell>
        </row>
      </sheetData>
      <sheetData sheetId="3677"/>
      <sheetData sheetId="3678"/>
      <sheetData sheetId="3679"/>
      <sheetData sheetId="3680"/>
      <sheetData sheetId="3681"/>
      <sheetData sheetId="3682"/>
      <sheetData sheetId="3683"/>
      <sheetData sheetId="3684">
        <row r="10">
          <cell r="C10">
            <v>1000</v>
          </cell>
        </row>
      </sheetData>
      <sheetData sheetId="3685"/>
      <sheetData sheetId="3686">
        <row r="10">
          <cell r="C10">
            <v>1000</v>
          </cell>
        </row>
      </sheetData>
      <sheetData sheetId="3687">
        <row r="10">
          <cell r="C10">
            <v>1000</v>
          </cell>
        </row>
      </sheetData>
      <sheetData sheetId="3688">
        <row r="10">
          <cell r="C10">
            <v>1000</v>
          </cell>
        </row>
      </sheetData>
      <sheetData sheetId="3689">
        <row r="10">
          <cell r="C10">
            <v>1000</v>
          </cell>
        </row>
      </sheetData>
      <sheetData sheetId="3690">
        <row r="10">
          <cell r="C10">
            <v>1000</v>
          </cell>
        </row>
      </sheetData>
      <sheetData sheetId="3691">
        <row r="10">
          <cell r="C10">
            <v>1000</v>
          </cell>
        </row>
      </sheetData>
      <sheetData sheetId="3692">
        <row r="31">
          <cell r="N31">
            <v>906186608.62700033</v>
          </cell>
        </row>
      </sheetData>
      <sheetData sheetId="3693">
        <row r="31">
          <cell r="N31">
            <v>906186608.62700033</v>
          </cell>
        </row>
      </sheetData>
      <sheetData sheetId="3694">
        <row r="31">
          <cell r="N31">
            <v>906186608.62700033</v>
          </cell>
        </row>
      </sheetData>
      <sheetData sheetId="3695">
        <row r="31">
          <cell r="N31">
            <v>906186608.62700033</v>
          </cell>
        </row>
      </sheetData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>
        <row r="10">
          <cell r="C10">
            <v>1000</v>
          </cell>
        </row>
      </sheetData>
      <sheetData sheetId="3706"/>
      <sheetData sheetId="3707">
        <row r="10">
          <cell r="C10">
            <v>1000</v>
          </cell>
        </row>
      </sheetData>
      <sheetData sheetId="3708">
        <row r="10">
          <cell r="C10">
            <v>1000</v>
          </cell>
        </row>
      </sheetData>
      <sheetData sheetId="3709">
        <row r="10">
          <cell r="C10">
            <v>1000</v>
          </cell>
        </row>
      </sheetData>
      <sheetData sheetId="3710">
        <row r="10">
          <cell r="C10">
            <v>1000</v>
          </cell>
        </row>
      </sheetData>
      <sheetData sheetId="3711">
        <row r="10">
          <cell r="C10">
            <v>1000</v>
          </cell>
        </row>
      </sheetData>
      <sheetData sheetId="3712">
        <row r="10">
          <cell r="C10">
            <v>1000</v>
          </cell>
        </row>
      </sheetData>
      <sheetData sheetId="3713">
        <row r="10">
          <cell r="C10">
            <v>1000</v>
          </cell>
        </row>
      </sheetData>
      <sheetData sheetId="3714">
        <row r="31">
          <cell r="N31">
            <v>906186608.62700033</v>
          </cell>
        </row>
      </sheetData>
      <sheetData sheetId="3715">
        <row r="31">
          <cell r="N31">
            <v>906186608.62700033</v>
          </cell>
        </row>
      </sheetData>
      <sheetData sheetId="3716">
        <row r="31">
          <cell r="N31">
            <v>906186608.62700033</v>
          </cell>
        </row>
      </sheetData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>
        <row r="10">
          <cell r="C10">
            <v>1000</v>
          </cell>
        </row>
      </sheetData>
      <sheetData sheetId="3735">
        <row r="31">
          <cell r="N31">
            <v>906186608.62700033</v>
          </cell>
        </row>
      </sheetData>
      <sheetData sheetId="3736" refreshError="1"/>
      <sheetData sheetId="3737" refreshError="1"/>
      <sheetData sheetId="3738" refreshError="1"/>
      <sheetData sheetId="3739" refreshError="1"/>
      <sheetData sheetId="3740"/>
      <sheetData sheetId="3741" refreshError="1"/>
      <sheetData sheetId="3742" refreshError="1"/>
      <sheetData sheetId="3743" refreshError="1"/>
      <sheetData sheetId="3744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>
        <row r="10">
          <cell r="C10">
            <v>1000</v>
          </cell>
        </row>
      </sheetData>
      <sheetData sheetId="3754" refreshError="1"/>
      <sheetData sheetId="3755" refreshError="1"/>
      <sheetData sheetId="3756">
        <row r="31">
          <cell r="N31">
            <v>906186608.62700033</v>
          </cell>
        </row>
      </sheetData>
      <sheetData sheetId="3757">
        <row r="31">
          <cell r="N31">
            <v>906186608.62700033</v>
          </cell>
        </row>
      </sheetData>
      <sheetData sheetId="3758">
        <row r="31">
          <cell r="N31">
            <v>906186608.62700033</v>
          </cell>
        </row>
      </sheetData>
      <sheetData sheetId="3759">
        <row r="31">
          <cell r="N31">
            <v>906186608.62700033</v>
          </cell>
        </row>
      </sheetData>
      <sheetData sheetId="3760">
        <row r="31">
          <cell r="N31">
            <v>906186608.62700033</v>
          </cell>
        </row>
      </sheetData>
      <sheetData sheetId="3761">
        <row r="31">
          <cell r="N31">
            <v>906186608.62700033</v>
          </cell>
        </row>
      </sheetData>
      <sheetData sheetId="3762">
        <row r="31">
          <cell r="N31">
            <v>906186608.62700033</v>
          </cell>
        </row>
      </sheetData>
      <sheetData sheetId="3763"/>
      <sheetData sheetId="3764"/>
      <sheetData sheetId="3765"/>
      <sheetData sheetId="3766">
        <row r="31">
          <cell r="N31">
            <v>906186608.62700033</v>
          </cell>
        </row>
      </sheetData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/>
      <sheetData sheetId="3773">
        <row r="10">
          <cell r="C10">
            <v>1000</v>
          </cell>
        </row>
      </sheetData>
      <sheetData sheetId="3774">
        <row r="10">
          <cell r="C10">
            <v>1000</v>
          </cell>
        </row>
      </sheetData>
      <sheetData sheetId="3775">
        <row r="10">
          <cell r="C10">
            <v>1000</v>
          </cell>
        </row>
      </sheetData>
      <sheetData sheetId="3776">
        <row r="10">
          <cell r="C10">
            <v>1000</v>
          </cell>
        </row>
      </sheetData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>
        <row r="31">
          <cell r="N31">
            <v>906186608.62700033</v>
          </cell>
        </row>
      </sheetData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/>
      <sheetData sheetId="3791"/>
      <sheetData sheetId="3792" refreshError="1"/>
      <sheetData sheetId="3793">
        <row r="10">
          <cell r="C10">
            <v>1000</v>
          </cell>
        </row>
      </sheetData>
      <sheetData sheetId="3794">
        <row r="10">
          <cell r="C10">
            <v>1000</v>
          </cell>
        </row>
      </sheetData>
      <sheetData sheetId="3795">
        <row r="10">
          <cell r="C10">
            <v>1000</v>
          </cell>
        </row>
      </sheetData>
      <sheetData sheetId="3796">
        <row r="10">
          <cell r="C10">
            <v>1000</v>
          </cell>
        </row>
      </sheetData>
      <sheetData sheetId="3797">
        <row r="10">
          <cell r="C10">
            <v>1000</v>
          </cell>
        </row>
      </sheetData>
      <sheetData sheetId="3798">
        <row r="10">
          <cell r="C10">
            <v>1000</v>
          </cell>
        </row>
      </sheetData>
      <sheetData sheetId="3799">
        <row r="10">
          <cell r="C10">
            <v>1000</v>
          </cell>
        </row>
      </sheetData>
      <sheetData sheetId="3800">
        <row r="10">
          <cell r="C10">
            <v>1000</v>
          </cell>
        </row>
      </sheetData>
      <sheetData sheetId="3801">
        <row r="31">
          <cell r="N31">
            <v>906186608.62700033</v>
          </cell>
        </row>
      </sheetData>
      <sheetData sheetId="3802">
        <row r="10">
          <cell r="C10">
            <v>1000</v>
          </cell>
        </row>
      </sheetData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>
        <row r="10">
          <cell r="C10">
            <v>1000</v>
          </cell>
        </row>
      </sheetData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/>
      <sheetData sheetId="3873">
        <row r="10">
          <cell r="C10">
            <v>1000</v>
          </cell>
        </row>
      </sheetData>
      <sheetData sheetId="3874">
        <row r="10">
          <cell r="C10">
            <v>1000</v>
          </cell>
        </row>
      </sheetData>
      <sheetData sheetId="3875">
        <row r="10">
          <cell r="C10">
            <v>1000</v>
          </cell>
        </row>
      </sheetData>
      <sheetData sheetId="3876">
        <row r="10">
          <cell r="C10">
            <v>1000</v>
          </cell>
        </row>
      </sheetData>
      <sheetData sheetId="3877">
        <row r="10">
          <cell r="C10">
            <v>1000</v>
          </cell>
        </row>
      </sheetData>
      <sheetData sheetId="3878">
        <row r="10">
          <cell r="C10">
            <v>1000</v>
          </cell>
        </row>
      </sheetData>
      <sheetData sheetId="3879">
        <row r="10">
          <cell r="C10">
            <v>1000</v>
          </cell>
        </row>
      </sheetData>
      <sheetData sheetId="3880">
        <row r="10">
          <cell r="C10">
            <v>1000</v>
          </cell>
        </row>
      </sheetData>
      <sheetData sheetId="3881">
        <row r="10">
          <cell r="C10">
            <v>1000</v>
          </cell>
        </row>
      </sheetData>
      <sheetData sheetId="3882">
        <row r="10">
          <cell r="C10">
            <v>1000</v>
          </cell>
        </row>
      </sheetData>
      <sheetData sheetId="3883">
        <row r="10">
          <cell r="C10">
            <v>1000</v>
          </cell>
        </row>
      </sheetData>
      <sheetData sheetId="3884">
        <row r="10">
          <cell r="C10">
            <v>1000</v>
          </cell>
        </row>
      </sheetData>
      <sheetData sheetId="3885">
        <row r="10">
          <cell r="C10">
            <v>1000</v>
          </cell>
        </row>
      </sheetData>
      <sheetData sheetId="3886">
        <row r="10">
          <cell r="C10">
            <v>1000</v>
          </cell>
        </row>
      </sheetData>
      <sheetData sheetId="3887">
        <row r="10">
          <cell r="C10">
            <v>1000</v>
          </cell>
        </row>
      </sheetData>
      <sheetData sheetId="3888">
        <row r="10">
          <cell r="C10">
            <v>1000</v>
          </cell>
        </row>
      </sheetData>
      <sheetData sheetId="3889">
        <row r="10">
          <cell r="C10">
            <v>1000</v>
          </cell>
        </row>
      </sheetData>
      <sheetData sheetId="3890">
        <row r="10">
          <cell r="C10">
            <v>1000</v>
          </cell>
        </row>
      </sheetData>
      <sheetData sheetId="3891">
        <row r="10">
          <cell r="C10">
            <v>1000</v>
          </cell>
        </row>
      </sheetData>
      <sheetData sheetId="3892">
        <row r="10">
          <cell r="C10">
            <v>1000</v>
          </cell>
        </row>
      </sheetData>
      <sheetData sheetId="3893">
        <row r="10">
          <cell r="C10">
            <v>1000</v>
          </cell>
        </row>
      </sheetData>
      <sheetData sheetId="3894">
        <row r="10">
          <cell r="C10">
            <v>1000</v>
          </cell>
        </row>
      </sheetData>
      <sheetData sheetId="3895">
        <row r="10">
          <cell r="C10">
            <v>1000</v>
          </cell>
        </row>
      </sheetData>
      <sheetData sheetId="3896">
        <row r="10">
          <cell r="C10">
            <v>1000</v>
          </cell>
        </row>
      </sheetData>
      <sheetData sheetId="3897">
        <row r="10">
          <cell r="C10">
            <v>1000</v>
          </cell>
        </row>
      </sheetData>
      <sheetData sheetId="3898">
        <row r="10">
          <cell r="C10">
            <v>1000</v>
          </cell>
        </row>
      </sheetData>
      <sheetData sheetId="3899">
        <row r="10">
          <cell r="C10">
            <v>1000</v>
          </cell>
        </row>
      </sheetData>
      <sheetData sheetId="3900">
        <row r="10">
          <cell r="C10">
            <v>1000</v>
          </cell>
        </row>
      </sheetData>
      <sheetData sheetId="3901">
        <row r="10">
          <cell r="C10">
            <v>1000</v>
          </cell>
        </row>
      </sheetData>
      <sheetData sheetId="3902">
        <row r="10">
          <cell r="C10">
            <v>1000</v>
          </cell>
        </row>
      </sheetData>
      <sheetData sheetId="3903">
        <row r="10">
          <cell r="C10">
            <v>1000</v>
          </cell>
        </row>
      </sheetData>
      <sheetData sheetId="3904">
        <row r="10">
          <cell r="C10">
            <v>1000</v>
          </cell>
        </row>
      </sheetData>
      <sheetData sheetId="3905">
        <row r="10">
          <cell r="C10">
            <v>1000</v>
          </cell>
        </row>
      </sheetData>
      <sheetData sheetId="3906">
        <row r="10">
          <cell r="C10">
            <v>1000</v>
          </cell>
        </row>
      </sheetData>
      <sheetData sheetId="3907">
        <row r="10">
          <cell r="C10">
            <v>1000</v>
          </cell>
        </row>
      </sheetData>
      <sheetData sheetId="3908">
        <row r="10">
          <cell r="C10">
            <v>1000</v>
          </cell>
        </row>
      </sheetData>
      <sheetData sheetId="3909">
        <row r="10">
          <cell r="C10">
            <v>1000</v>
          </cell>
        </row>
      </sheetData>
      <sheetData sheetId="3910">
        <row r="10">
          <cell r="C10">
            <v>1000</v>
          </cell>
        </row>
      </sheetData>
      <sheetData sheetId="3911">
        <row r="10">
          <cell r="C10">
            <v>1000</v>
          </cell>
        </row>
      </sheetData>
      <sheetData sheetId="3912">
        <row r="10">
          <cell r="C10">
            <v>1000</v>
          </cell>
        </row>
      </sheetData>
      <sheetData sheetId="3913">
        <row r="10">
          <cell r="C10">
            <v>1000</v>
          </cell>
        </row>
      </sheetData>
      <sheetData sheetId="3914">
        <row r="10">
          <cell r="C10">
            <v>1000</v>
          </cell>
        </row>
      </sheetData>
      <sheetData sheetId="3915">
        <row r="10">
          <cell r="C10">
            <v>1000</v>
          </cell>
        </row>
      </sheetData>
      <sheetData sheetId="3916">
        <row r="10">
          <cell r="C10">
            <v>1000</v>
          </cell>
        </row>
      </sheetData>
      <sheetData sheetId="3917">
        <row r="10">
          <cell r="C10">
            <v>1000</v>
          </cell>
        </row>
      </sheetData>
      <sheetData sheetId="3918">
        <row r="10">
          <cell r="C10">
            <v>1000</v>
          </cell>
        </row>
      </sheetData>
      <sheetData sheetId="3919">
        <row r="10">
          <cell r="C10">
            <v>1000</v>
          </cell>
        </row>
      </sheetData>
      <sheetData sheetId="3920">
        <row r="10">
          <cell r="C10">
            <v>1000</v>
          </cell>
        </row>
      </sheetData>
      <sheetData sheetId="3921">
        <row r="10">
          <cell r="C10">
            <v>1000</v>
          </cell>
        </row>
      </sheetData>
      <sheetData sheetId="3922" refreshError="1"/>
      <sheetData sheetId="3923">
        <row r="10">
          <cell r="C10">
            <v>1000</v>
          </cell>
        </row>
      </sheetData>
      <sheetData sheetId="3924">
        <row r="10">
          <cell r="C10">
            <v>1000</v>
          </cell>
        </row>
      </sheetData>
      <sheetData sheetId="3925">
        <row r="10">
          <cell r="C10">
            <v>1000</v>
          </cell>
        </row>
      </sheetData>
      <sheetData sheetId="3926">
        <row r="10">
          <cell r="C10">
            <v>1000</v>
          </cell>
        </row>
      </sheetData>
      <sheetData sheetId="3927">
        <row r="10">
          <cell r="C10">
            <v>1000</v>
          </cell>
        </row>
      </sheetData>
      <sheetData sheetId="3928">
        <row r="10">
          <cell r="C10">
            <v>1000</v>
          </cell>
        </row>
      </sheetData>
      <sheetData sheetId="3929">
        <row r="10">
          <cell r="C10">
            <v>1000</v>
          </cell>
        </row>
      </sheetData>
      <sheetData sheetId="3930">
        <row r="10">
          <cell r="C10">
            <v>1000</v>
          </cell>
        </row>
      </sheetData>
      <sheetData sheetId="3931">
        <row r="10">
          <cell r="C10">
            <v>1000</v>
          </cell>
        </row>
      </sheetData>
      <sheetData sheetId="3932">
        <row r="10">
          <cell r="C10">
            <v>1000</v>
          </cell>
        </row>
      </sheetData>
      <sheetData sheetId="3933">
        <row r="10">
          <cell r="C10">
            <v>1000</v>
          </cell>
        </row>
      </sheetData>
      <sheetData sheetId="3934">
        <row r="10">
          <cell r="C10">
            <v>1000</v>
          </cell>
        </row>
      </sheetData>
      <sheetData sheetId="3935">
        <row r="10">
          <cell r="C10">
            <v>1000</v>
          </cell>
        </row>
      </sheetData>
      <sheetData sheetId="3936">
        <row r="10">
          <cell r="C10">
            <v>1000</v>
          </cell>
        </row>
      </sheetData>
      <sheetData sheetId="3937">
        <row r="10">
          <cell r="C10">
            <v>1000</v>
          </cell>
        </row>
      </sheetData>
      <sheetData sheetId="3938">
        <row r="10">
          <cell r="C10">
            <v>1000</v>
          </cell>
        </row>
      </sheetData>
      <sheetData sheetId="3939">
        <row r="10">
          <cell r="C10">
            <v>1000</v>
          </cell>
        </row>
      </sheetData>
      <sheetData sheetId="3940" refreshError="1"/>
      <sheetData sheetId="3941" refreshError="1"/>
      <sheetData sheetId="3942" refreshError="1"/>
      <sheetData sheetId="3943">
        <row r="10">
          <cell r="C10">
            <v>1000</v>
          </cell>
        </row>
      </sheetData>
      <sheetData sheetId="3944">
        <row r="10">
          <cell r="C10">
            <v>1000</v>
          </cell>
        </row>
      </sheetData>
      <sheetData sheetId="3945" refreshError="1"/>
      <sheetData sheetId="3946">
        <row r="10">
          <cell r="C10">
            <v>1000</v>
          </cell>
        </row>
      </sheetData>
      <sheetData sheetId="3947">
        <row r="10">
          <cell r="C10">
            <v>1000</v>
          </cell>
        </row>
      </sheetData>
      <sheetData sheetId="3948">
        <row r="10">
          <cell r="C10">
            <v>1000</v>
          </cell>
        </row>
      </sheetData>
      <sheetData sheetId="3949">
        <row r="10">
          <cell r="C10">
            <v>1000</v>
          </cell>
        </row>
      </sheetData>
      <sheetData sheetId="3950">
        <row r="10">
          <cell r="C10">
            <v>1000</v>
          </cell>
        </row>
      </sheetData>
      <sheetData sheetId="3951">
        <row r="10">
          <cell r="C10">
            <v>1000</v>
          </cell>
        </row>
      </sheetData>
      <sheetData sheetId="3952">
        <row r="10">
          <cell r="C10">
            <v>1000</v>
          </cell>
        </row>
      </sheetData>
      <sheetData sheetId="3953">
        <row r="10">
          <cell r="C10">
            <v>1000</v>
          </cell>
        </row>
      </sheetData>
      <sheetData sheetId="3954">
        <row r="10">
          <cell r="C10">
            <v>1000</v>
          </cell>
        </row>
      </sheetData>
      <sheetData sheetId="3955">
        <row r="10">
          <cell r="C10">
            <v>1000</v>
          </cell>
        </row>
      </sheetData>
      <sheetData sheetId="3956">
        <row r="10">
          <cell r="C10">
            <v>1000</v>
          </cell>
        </row>
      </sheetData>
      <sheetData sheetId="3957">
        <row r="10">
          <cell r="C10">
            <v>1000</v>
          </cell>
        </row>
      </sheetData>
      <sheetData sheetId="3958">
        <row r="10">
          <cell r="C10">
            <v>1000</v>
          </cell>
        </row>
      </sheetData>
      <sheetData sheetId="3959">
        <row r="10">
          <cell r="C10">
            <v>1000</v>
          </cell>
        </row>
      </sheetData>
      <sheetData sheetId="3960">
        <row r="10">
          <cell r="C10">
            <v>1000</v>
          </cell>
        </row>
      </sheetData>
      <sheetData sheetId="3961">
        <row r="10">
          <cell r="C10">
            <v>1000</v>
          </cell>
        </row>
      </sheetData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>
        <row r="10">
          <cell r="C10">
            <v>1000</v>
          </cell>
        </row>
      </sheetData>
      <sheetData sheetId="3975">
        <row r="10">
          <cell r="C10">
            <v>1000</v>
          </cell>
        </row>
      </sheetData>
      <sheetData sheetId="3976">
        <row r="10">
          <cell r="C10">
            <v>1000</v>
          </cell>
        </row>
      </sheetData>
      <sheetData sheetId="3977">
        <row r="10">
          <cell r="C10">
            <v>1000</v>
          </cell>
        </row>
      </sheetData>
      <sheetData sheetId="3978">
        <row r="10">
          <cell r="C10">
            <v>1000</v>
          </cell>
        </row>
      </sheetData>
      <sheetData sheetId="3979">
        <row r="10">
          <cell r="C10">
            <v>1000</v>
          </cell>
        </row>
      </sheetData>
      <sheetData sheetId="3980">
        <row r="10">
          <cell r="C10">
            <v>1000</v>
          </cell>
        </row>
      </sheetData>
      <sheetData sheetId="3981">
        <row r="10">
          <cell r="C10">
            <v>1000</v>
          </cell>
        </row>
      </sheetData>
      <sheetData sheetId="3982">
        <row r="10">
          <cell r="C10">
            <v>1000</v>
          </cell>
        </row>
      </sheetData>
      <sheetData sheetId="3983">
        <row r="10">
          <cell r="C10">
            <v>1000</v>
          </cell>
        </row>
      </sheetData>
      <sheetData sheetId="3984">
        <row r="10">
          <cell r="C10">
            <v>1000</v>
          </cell>
        </row>
      </sheetData>
      <sheetData sheetId="3985">
        <row r="10">
          <cell r="C10">
            <v>1000</v>
          </cell>
        </row>
      </sheetData>
      <sheetData sheetId="3986">
        <row r="10">
          <cell r="C10">
            <v>1000</v>
          </cell>
        </row>
      </sheetData>
      <sheetData sheetId="3987">
        <row r="10">
          <cell r="C10">
            <v>1000</v>
          </cell>
        </row>
      </sheetData>
      <sheetData sheetId="3988">
        <row r="10">
          <cell r="C10">
            <v>1000</v>
          </cell>
        </row>
      </sheetData>
      <sheetData sheetId="3989">
        <row r="10">
          <cell r="C10">
            <v>1000</v>
          </cell>
        </row>
      </sheetData>
      <sheetData sheetId="3990" refreshError="1"/>
      <sheetData sheetId="3991">
        <row r="10">
          <cell r="C10">
            <v>1000</v>
          </cell>
        </row>
      </sheetData>
      <sheetData sheetId="3992">
        <row r="10">
          <cell r="C10">
            <v>1000</v>
          </cell>
        </row>
      </sheetData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/>
      <sheetData sheetId="4047">
        <row r="10">
          <cell r="C10">
            <v>1000</v>
          </cell>
        </row>
      </sheetData>
      <sheetData sheetId="4048">
        <row r="10">
          <cell r="C10">
            <v>1000</v>
          </cell>
        </row>
      </sheetData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>
        <row r="10">
          <cell r="C10">
            <v>1000</v>
          </cell>
        </row>
      </sheetData>
      <sheetData sheetId="4068">
        <row r="10">
          <cell r="C10">
            <v>1000</v>
          </cell>
        </row>
      </sheetData>
      <sheetData sheetId="4069">
        <row r="10">
          <cell r="C10">
            <v>1000</v>
          </cell>
        </row>
      </sheetData>
      <sheetData sheetId="4070">
        <row r="10">
          <cell r="C10">
            <v>1000</v>
          </cell>
        </row>
      </sheetData>
      <sheetData sheetId="4071">
        <row r="10">
          <cell r="C10">
            <v>1000</v>
          </cell>
        </row>
      </sheetData>
      <sheetData sheetId="4072">
        <row r="10">
          <cell r="C10">
            <v>1000</v>
          </cell>
        </row>
      </sheetData>
      <sheetData sheetId="4073">
        <row r="10">
          <cell r="C10">
            <v>1000</v>
          </cell>
        </row>
      </sheetData>
      <sheetData sheetId="4074">
        <row r="10">
          <cell r="C10">
            <v>1000</v>
          </cell>
        </row>
      </sheetData>
      <sheetData sheetId="4075">
        <row r="27">
          <cell r="B27">
            <v>10</v>
          </cell>
        </row>
      </sheetData>
      <sheetData sheetId="4076">
        <row r="10">
          <cell r="C10">
            <v>1000</v>
          </cell>
        </row>
      </sheetData>
      <sheetData sheetId="4077">
        <row r="10">
          <cell r="C10">
            <v>1000</v>
          </cell>
        </row>
      </sheetData>
      <sheetData sheetId="4078"/>
      <sheetData sheetId="4079">
        <row r="10">
          <cell r="C10">
            <v>1000</v>
          </cell>
        </row>
      </sheetData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>
        <row r="10">
          <cell r="C10">
            <v>1000</v>
          </cell>
        </row>
      </sheetData>
      <sheetData sheetId="4089">
        <row r="10">
          <cell r="C10">
            <v>1000</v>
          </cell>
        </row>
      </sheetData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>
        <row r="10">
          <cell r="C10">
            <v>1000</v>
          </cell>
        </row>
      </sheetData>
      <sheetData sheetId="4113"/>
      <sheetData sheetId="4114">
        <row r="10">
          <cell r="C10">
            <v>1000</v>
          </cell>
        </row>
      </sheetData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/>
      <sheetData sheetId="4127"/>
      <sheetData sheetId="4128"/>
      <sheetData sheetId="4129" refreshError="1"/>
      <sheetData sheetId="4130"/>
      <sheetData sheetId="4131"/>
      <sheetData sheetId="4132"/>
      <sheetData sheetId="4133">
        <row r="10">
          <cell r="C10">
            <v>1000</v>
          </cell>
        </row>
      </sheetData>
      <sheetData sheetId="4134">
        <row r="10">
          <cell r="C10">
            <v>1000</v>
          </cell>
        </row>
      </sheetData>
      <sheetData sheetId="4135">
        <row r="10">
          <cell r="C10">
            <v>1000</v>
          </cell>
        </row>
      </sheetData>
      <sheetData sheetId="4136"/>
      <sheetData sheetId="4137"/>
      <sheetData sheetId="4138">
        <row r="10">
          <cell r="C10">
            <v>1000</v>
          </cell>
        </row>
      </sheetData>
      <sheetData sheetId="4139">
        <row r="10">
          <cell r="C10">
            <v>1000</v>
          </cell>
        </row>
      </sheetData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/>
      <sheetData sheetId="4147"/>
      <sheetData sheetId="4148"/>
      <sheetData sheetId="4149"/>
      <sheetData sheetId="4150"/>
      <sheetData sheetId="4151"/>
      <sheetData sheetId="4152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>
        <row r="22">
          <cell r="C22">
            <v>22321.5</v>
          </cell>
        </row>
      </sheetData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>
        <row r="22">
          <cell r="C22">
            <v>22321.5</v>
          </cell>
        </row>
      </sheetData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>
        <row r="22">
          <cell r="C22">
            <v>22321.5</v>
          </cell>
        </row>
      </sheetData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>
        <row r="22">
          <cell r="C22">
            <v>22321.5</v>
          </cell>
        </row>
      </sheetData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>
        <row r="22">
          <cell r="C22">
            <v>22321.5</v>
          </cell>
        </row>
      </sheetData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>
        <row r="22">
          <cell r="C22">
            <v>22321.5</v>
          </cell>
        </row>
      </sheetData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>
        <row r="2">
          <cell r="A2" t="str">
            <v xml:space="preserve">GCM020004                     </v>
          </cell>
        </row>
      </sheetData>
      <sheetData sheetId="9505">
        <row r="2">
          <cell r="A2" t="str">
            <v xml:space="preserve">GCM020004                     </v>
          </cell>
        </row>
      </sheetData>
      <sheetData sheetId="9506">
        <row r="2">
          <cell r="A2" t="str">
            <v xml:space="preserve">GCM020004                     </v>
          </cell>
        </row>
      </sheetData>
      <sheetData sheetId="9507">
        <row r="2">
          <cell r="A2" t="str">
            <v xml:space="preserve">GCM020004                     </v>
          </cell>
        </row>
      </sheetData>
      <sheetData sheetId="9508">
        <row r="2">
          <cell r="A2" t="str">
            <v xml:space="preserve">GCM020004                     </v>
          </cell>
        </row>
      </sheetData>
      <sheetData sheetId="9509">
        <row r="2">
          <cell r="A2" t="str">
            <v xml:space="preserve">GCM020004                     </v>
          </cell>
        </row>
      </sheetData>
      <sheetData sheetId="9510">
        <row r="2">
          <cell r="A2" t="str">
            <v xml:space="preserve">GCM020004                     </v>
          </cell>
        </row>
      </sheetData>
      <sheetData sheetId="9511">
        <row r="2">
          <cell r="A2" t="str">
            <v xml:space="preserve">GCM020004                     </v>
          </cell>
        </row>
      </sheetData>
      <sheetData sheetId="9512">
        <row r="2">
          <cell r="A2" t="str">
            <v xml:space="preserve">GCM020004                     </v>
          </cell>
        </row>
      </sheetData>
      <sheetData sheetId="9513">
        <row r="2">
          <cell r="A2" t="str">
            <v xml:space="preserve">GCM020004                     </v>
          </cell>
        </row>
      </sheetData>
      <sheetData sheetId="9514">
        <row r="2">
          <cell r="A2" t="str">
            <v xml:space="preserve">GCM020004                     </v>
          </cell>
        </row>
      </sheetData>
      <sheetData sheetId="9515">
        <row r="2">
          <cell r="A2" t="str">
            <v xml:space="preserve">GCM020004                     </v>
          </cell>
        </row>
      </sheetData>
      <sheetData sheetId="9516">
        <row r="2">
          <cell r="A2" t="str">
            <v xml:space="preserve">GCM020004                     </v>
          </cell>
        </row>
      </sheetData>
      <sheetData sheetId="9517" refreshError="1"/>
      <sheetData sheetId="9518" refreshError="1"/>
      <sheetData sheetId="9519" refreshError="1"/>
      <sheetData sheetId="9520">
        <row r="2">
          <cell r="A2" t="str">
            <v xml:space="preserve">GCM020004                     </v>
          </cell>
        </row>
      </sheetData>
      <sheetData sheetId="9521">
        <row r="2">
          <cell r="A2" t="str">
            <v xml:space="preserve">GCM020004                     </v>
          </cell>
        </row>
      </sheetData>
      <sheetData sheetId="9522">
        <row r="2">
          <cell r="A2" t="str">
            <v xml:space="preserve">GCM020004                     </v>
          </cell>
        </row>
      </sheetData>
      <sheetData sheetId="9523">
        <row r="2">
          <cell r="A2" t="str">
            <v xml:space="preserve">GCM020004                     </v>
          </cell>
        </row>
      </sheetData>
      <sheetData sheetId="9524">
        <row r="2">
          <cell r="A2" t="str">
            <v xml:space="preserve">GCM020004                     </v>
          </cell>
        </row>
      </sheetData>
      <sheetData sheetId="9525">
        <row r="2">
          <cell r="A2" t="str">
            <v xml:space="preserve">GCM020004                     </v>
          </cell>
        </row>
      </sheetData>
      <sheetData sheetId="9526">
        <row r="2">
          <cell r="A2" t="str">
            <v xml:space="preserve">GCM020004                     </v>
          </cell>
        </row>
      </sheetData>
      <sheetData sheetId="9527">
        <row r="2">
          <cell r="A2" t="str">
            <v xml:space="preserve">GCM020004                     </v>
          </cell>
        </row>
      </sheetData>
      <sheetData sheetId="9528">
        <row r="2">
          <cell r="A2" t="str">
            <v xml:space="preserve">GCM020004                     </v>
          </cell>
        </row>
      </sheetData>
      <sheetData sheetId="9529">
        <row r="2">
          <cell r="A2" t="str">
            <v xml:space="preserve">GCM020004                     </v>
          </cell>
        </row>
      </sheetData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/>
      <sheetData sheetId="9655"/>
      <sheetData sheetId="9656">
        <row r="2">
          <cell r="A2" t="str">
            <v xml:space="preserve">GCM020004                     </v>
          </cell>
        </row>
      </sheetData>
      <sheetData sheetId="9657">
        <row r="2">
          <cell r="A2" t="str">
            <v xml:space="preserve">GCM020004                     </v>
          </cell>
        </row>
      </sheetData>
      <sheetData sheetId="9658">
        <row r="2">
          <cell r="A2" t="str">
            <v xml:space="preserve">GCM020004                     </v>
          </cell>
        </row>
      </sheetData>
      <sheetData sheetId="9659">
        <row r="2">
          <cell r="A2" t="str">
            <v xml:space="preserve">GCM020004                     </v>
          </cell>
        </row>
      </sheetData>
      <sheetData sheetId="9660">
        <row r="2">
          <cell r="A2" t="str">
            <v xml:space="preserve">GCM020004                     </v>
          </cell>
        </row>
      </sheetData>
      <sheetData sheetId="9661">
        <row r="2">
          <cell r="A2" t="str">
            <v xml:space="preserve">GCM020004                     </v>
          </cell>
        </row>
      </sheetData>
      <sheetData sheetId="9662">
        <row r="2">
          <cell r="A2" t="str">
            <v xml:space="preserve">GCM020004                     </v>
          </cell>
        </row>
      </sheetData>
      <sheetData sheetId="9663"/>
      <sheetData sheetId="9664"/>
      <sheetData sheetId="9665"/>
      <sheetData sheetId="9666"/>
      <sheetData sheetId="9667">
        <row r="22">
          <cell r="C22">
            <v>22321.5</v>
          </cell>
        </row>
      </sheetData>
      <sheetData sheetId="9668">
        <row r="22">
          <cell r="C22">
            <v>22321.5</v>
          </cell>
        </row>
      </sheetData>
      <sheetData sheetId="9669">
        <row r="22">
          <cell r="C22">
            <v>22321.5</v>
          </cell>
        </row>
      </sheetData>
      <sheetData sheetId="9670">
        <row r="22">
          <cell r="C22">
            <v>22321.5</v>
          </cell>
        </row>
      </sheetData>
      <sheetData sheetId="9671">
        <row r="22">
          <cell r="C22">
            <v>22321.5</v>
          </cell>
        </row>
      </sheetData>
      <sheetData sheetId="9672">
        <row r="22">
          <cell r="C22">
            <v>22321.5</v>
          </cell>
        </row>
      </sheetData>
      <sheetData sheetId="9673">
        <row r="2">
          <cell r="A2" t="str">
            <v xml:space="preserve">GCM020004                     </v>
          </cell>
        </row>
      </sheetData>
      <sheetData sheetId="9674">
        <row r="22">
          <cell r="C22">
            <v>22321.5</v>
          </cell>
        </row>
      </sheetData>
      <sheetData sheetId="9675">
        <row r="2">
          <cell r="A2" t="str">
            <v xml:space="preserve">GCM020004                     </v>
          </cell>
        </row>
      </sheetData>
      <sheetData sheetId="9676">
        <row r="2">
          <cell r="A2" t="str">
            <v xml:space="preserve">GCM020004                     </v>
          </cell>
        </row>
      </sheetData>
      <sheetData sheetId="9677">
        <row r="22">
          <cell r="C22">
            <v>22321.5</v>
          </cell>
        </row>
      </sheetData>
      <sheetData sheetId="9678">
        <row r="2">
          <cell r="A2" t="str">
            <v xml:space="preserve">GCM020004                     </v>
          </cell>
        </row>
      </sheetData>
      <sheetData sheetId="9679">
        <row r="2">
          <cell r="A2" t="str">
            <v xml:space="preserve">GCM020004                     </v>
          </cell>
        </row>
      </sheetData>
      <sheetData sheetId="9680">
        <row r="2">
          <cell r="A2" t="str">
            <v xml:space="preserve">GCM020004                     </v>
          </cell>
        </row>
      </sheetData>
      <sheetData sheetId="9681">
        <row r="2">
          <cell r="A2" t="str">
            <v xml:space="preserve">GCM020004                     </v>
          </cell>
        </row>
      </sheetData>
      <sheetData sheetId="9682">
        <row r="2">
          <cell r="A2" t="str">
            <v xml:space="preserve">GCM020004                     </v>
          </cell>
        </row>
      </sheetData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>
        <row r="2">
          <cell r="A2" t="str">
            <v xml:space="preserve">GCM020004                     </v>
          </cell>
        </row>
      </sheetData>
      <sheetData sheetId="9694" refreshError="1"/>
      <sheetData sheetId="9695" refreshError="1"/>
      <sheetData sheetId="9696" refreshError="1"/>
      <sheetData sheetId="9697" refreshError="1"/>
      <sheetData sheetId="9698">
        <row r="2">
          <cell r="A2" t="str">
            <v xml:space="preserve">GCM020004                     </v>
          </cell>
        </row>
      </sheetData>
      <sheetData sheetId="9699" refreshError="1"/>
      <sheetData sheetId="9700" refreshError="1"/>
      <sheetData sheetId="9701" refreshError="1"/>
      <sheetData sheetId="9702"/>
      <sheetData sheetId="9703">
        <row r="22">
          <cell r="C22">
            <v>22321.5</v>
          </cell>
        </row>
      </sheetData>
      <sheetData sheetId="9704">
        <row r="2">
          <cell r="A2" t="str">
            <v xml:space="preserve">GCM020004                     </v>
          </cell>
        </row>
      </sheetData>
      <sheetData sheetId="9705">
        <row r="2">
          <cell r="A2" t="str">
            <v xml:space="preserve">GCM020004                     </v>
          </cell>
        </row>
      </sheetData>
      <sheetData sheetId="9706">
        <row r="2">
          <cell r="A2" t="str">
            <v xml:space="preserve">GCM020004                     </v>
          </cell>
        </row>
      </sheetData>
      <sheetData sheetId="9707">
        <row r="2">
          <cell r="A2" t="str">
            <v xml:space="preserve">GCM020004                     </v>
          </cell>
        </row>
      </sheetData>
      <sheetData sheetId="9708">
        <row r="22">
          <cell r="C22">
            <v>22321.5</v>
          </cell>
        </row>
      </sheetData>
      <sheetData sheetId="9709">
        <row r="22">
          <cell r="C22">
            <v>22321.5</v>
          </cell>
        </row>
      </sheetData>
      <sheetData sheetId="9710">
        <row r="22">
          <cell r="C22">
            <v>22321.5</v>
          </cell>
        </row>
      </sheetData>
      <sheetData sheetId="9711">
        <row r="22">
          <cell r="C22">
            <v>22321.5</v>
          </cell>
        </row>
      </sheetData>
      <sheetData sheetId="9712">
        <row r="2">
          <cell r="A2" t="str">
            <v xml:space="preserve">GCM020004                     </v>
          </cell>
        </row>
      </sheetData>
      <sheetData sheetId="9713">
        <row r="22">
          <cell r="C22">
            <v>22321.5</v>
          </cell>
        </row>
      </sheetData>
      <sheetData sheetId="9714">
        <row r="22">
          <cell r="C22">
            <v>22321.5</v>
          </cell>
        </row>
      </sheetData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>
        <row r="22">
          <cell r="C22">
            <v>22321.5</v>
          </cell>
        </row>
      </sheetData>
      <sheetData sheetId="9735">
        <row r="22">
          <cell r="C22">
            <v>22321.5</v>
          </cell>
        </row>
      </sheetData>
      <sheetData sheetId="9736">
        <row r="22">
          <cell r="C22">
            <v>22321.5</v>
          </cell>
        </row>
      </sheetData>
      <sheetData sheetId="9737" refreshError="1"/>
      <sheetData sheetId="9738">
        <row r="22">
          <cell r="C22">
            <v>22321.5</v>
          </cell>
        </row>
      </sheetData>
      <sheetData sheetId="9739">
        <row r="22">
          <cell r="C22">
            <v>22321.5</v>
          </cell>
        </row>
      </sheetData>
      <sheetData sheetId="9740">
        <row r="22">
          <cell r="C22">
            <v>22321.5</v>
          </cell>
        </row>
      </sheetData>
      <sheetData sheetId="9741">
        <row r="22">
          <cell r="C22">
            <v>22321.5</v>
          </cell>
        </row>
      </sheetData>
      <sheetData sheetId="9742">
        <row r="22">
          <cell r="C22">
            <v>22321.5</v>
          </cell>
        </row>
      </sheetData>
      <sheetData sheetId="9743">
        <row r="22">
          <cell r="C22">
            <v>22321.5</v>
          </cell>
        </row>
      </sheetData>
      <sheetData sheetId="9744">
        <row r="22">
          <cell r="C22">
            <v>22321.5</v>
          </cell>
        </row>
      </sheetData>
      <sheetData sheetId="9745">
        <row r="22">
          <cell r="C22">
            <v>22321.5</v>
          </cell>
        </row>
      </sheetData>
      <sheetData sheetId="9746">
        <row r="22">
          <cell r="C22">
            <v>22321.5</v>
          </cell>
        </row>
      </sheetData>
      <sheetData sheetId="9747">
        <row r="22">
          <cell r="C22">
            <v>22321.5</v>
          </cell>
        </row>
      </sheetData>
      <sheetData sheetId="9748">
        <row r="22">
          <cell r="C22">
            <v>22321.5</v>
          </cell>
        </row>
      </sheetData>
      <sheetData sheetId="9749">
        <row r="22">
          <cell r="C22">
            <v>22321.5</v>
          </cell>
        </row>
      </sheetData>
      <sheetData sheetId="9750">
        <row r="22">
          <cell r="C22">
            <v>22321.5</v>
          </cell>
        </row>
      </sheetData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/>
      <sheetData sheetId="9779">
        <row r="22">
          <cell r="C22">
            <v>22321.5</v>
          </cell>
        </row>
      </sheetData>
      <sheetData sheetId="9780">
        <row r="22">
          <cell r="C22">
            <v>22321.5</v>
          </cell>
        </row>
      </sheetData>
      <sheetData sheetId="9781">
        <row r="22">
          <cell r="C22">
            <v>22321.5</v>
          </cell>
        </row>
      </sheetData>
      <sheetData sheetId="9782">
        <row r="22">
          <cell r="C22">
            <v>22321.5</v>
          </cell>
        </row>
      </sheetData>
      <sheetData sheetId="9783">
        <row r="22">
          <cell r="C22">
            <v>22321.5</v>
          </cell>
        </row>
      </sheetData>
      <sheetData sheetId="9784">
        <row r="22">
          <cell r="C22">
            <v>22321.5</v>
          </cell>
        </row>
      </sheetData>
      <sheetData sheetId="9785">
        <row r="22">
          <cell r="C22">
            <v>22321.5</v>
          </cell>
        </row>
      </sheetData>
      <sheetData sheetId="9786">
        <row r="22">
          <cell r="C22">
            <v>22321.5</v>
          </cell>
        </row>
      </sheetData>
      <sheetData sheetId="9787">
        <row r="22">
          <cell r="C22">
            <v>22321.5</v>
          </cell>
        </row>
      </sheetData>
      <sheetData sheetId="9788">
        <row r="22">
          <cell r="C22">
            <v>22321.5</v>
          </cell>
        </row>
      </sheetData>
      <sheetData sheetId="9789">
        <row r="22">
          <cell r="C22">
            <v>22321.5</v>
          </cell>
        </row>
      </sheetData>
      <sheetData sheetId="9790">
        <row r="22">
          <cell r="C22">
            <v>22321.5</v>
          </cell>
        </row>
      </sheetData>
      <sheetData sheetId="9791">
        <row r="22">
          <cell r="C22">
            <v>22321.5</v>
          </cell>
        </row>
      </sheetData>
      <sheetData sheetId="9792">
        <row r="22">
          <cell r="C22">
            <v>22321.5</v>
          </cell>
        </row>
      </sheetData>
      <sheetData sheetId="9793">
        <row r="22">
          <cell r="C22">
            <v>22321.5</v>
          </cell>
        </row>
      </sheetData>
      <sheetData sheetId="9794">
        <row r="22">
          <cell r="C22">
            <v>22321.5</v>
          </cell>
        </row>
      </sheetData>
      <sheetData sheetId="9795">
        <row r="22">
          <cell r="C22">
            <v>22321.5</v>
          </cell>
        </row>
      </sheetData>
      <sheetData sheetId="9796">
        <row r="22">
          <cell r="C22">
            <v>22321.5</v>
          </cell>
        </row>
      </sheetData>
      <sheetData sheetId="9797">
        <row r="22">
          <cell r="C22">
            <v>22321.5</v>
          </cell>
        </row>
      </sheetData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>
        <row r="22">
          <cell r="C22">
            <v>22321.5</v>
          </cell>
        </row>
      </sheetData>
      <sheetData sheetId="9806">
        <row r="22">
          <cell r="C22">
            <v>22321.5</v>
          </cell>
        </row>
      </sheetData>
      <sheetData sheetId="9807">
        <row r="22">
          <cell r="C22">
            <v>22321.5</v>
          </cell>
        </row>
      </sheetData>
      <sheetData sheetId="9808">
        <row r="22">
          <cell r="C22">
            <v>22321.5</v>
          </cell>
        </row>
      </sheetData>
      <sheetData sheetId="9809">
        <row r="22">
          <cell r="C22">
            <v>22321.5</v>
          </cell>
        </row>
      </sheetData>
      <sheetData sheetId="9810">
        <row r="22">
          <cell r="C22">
            <v>22321.5</v>
          </cell>
        </row>
      </sheetData>
      <sheetData sheetId="9811">
        <row r="22">
          <cell r="C22">
            <v>22321.5</v>
          </cell>
        </row>
      </sheetData>
      <sheetData sheetId="9812">
        <row r="22">
          <cell r="C22">
            <v>22321.5</v>
          </cell>
        </row>
      </sheetData>
      <sheetData sheetId="9813">
        <row r="22">
          <cell r="C22">
            <v>22321.5</v>
          </cell>
        </row>
      </sheetData>
      <sheetData sheetId="9814">
        <row r="22">
          <cell r="C22">
            <v>22321.5</v>
          </cell>
        </row>
      </sheetData>
      <sheetData sheetId="9815">
        <row r="22">
          <cell r="C22">
            <v>22321.5</v>
          </cell>
        </row>
      </sheetData>
      <sheetData sheetId="9816">
        <row r="22">
          <cell r="C22">
            <v>22321.5</v>
          </cell>
        </row>
      </sheetData>
      <sheetData sheetId="9817" refreshError="1"/>
      <sheetData sheetId="9818" refreshError="1"/>
      <sheetData sheetId="9819">
        <row r="22">
          <cell r="C22">
            <v>22321.5</v>
          </cell>
        </row>
      </sheetData>
      <sheetData sheetId="9820">
        <row r="22">
          <cell r="C22">
            <v>22321.5</v>
          </cell>
        </row>
      </sheetData>
      <sheetData sheetId="9821">
        <row r="22">
          <cell r="C22">
            <v>22321.5</v>
          </cell>
        </row>
      </sheetData>
      <sheetData sheetId="9822">
        <row r="22">
          <cell r="C22">
            <v>22321.5</v>
          </cell>
        </row>
      </sheetData>
      <sheetData sheetId="9823">
        <row r="22">
          <cell r="C22">
            <v>22321.5</v>
          </cell>
        </row>
      </sheetData>
      <sheetData sheetId="9824">
        <row r="22">
          <cell r="C22">
            <v>22321.5</v>
          </cell>
        </row>
      </sheetData>
      <sheetData sheetId="9825">
        <row r="22">
          <cell r="C22">
            <v>22321.5</v>
          </cell>
        </row>
      </sheetData>
      <sheetData sheetId="9826">
        <row r="22">
          <cell r="C22">
            <v>22321.5</v>
          </cell>
        </row>
      </sheetData>
      <sheetData sheetId="9827" refreshError="1"/>
      <sheetData sheetId="9828">
        <row r="22">
          <cell r="C22">
            <v>22321.5</v>
          </cell>
        </row>
      </sheetData>
      <sheetData sheetId="9829">
        <row r="22">
          <cell r="C22">
            <v>22321.5</v>
          </cell>
        </row>
      </sheetData>
      <sheetData sheetId="9830">
        <row r="22">
          <cell r="C22">
            <v>22321.5</v>
          </cell>
        </row>
      </sheetData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>
        <row r="22">
          <cell r="C22">
            <v>22321.5</v>
          </cell>
        </row>
      </sheetData>
      <sheetData sheetId="9861" refreshError="1"/>
      <sheetData sheetId="9862">
        <row r="22">
          <cell r="C22">
            <v>22321.5</v>
          </cell>
        </row>
      </sheetData>
      <sheetData sheetId="9863">
        <row r="22">
          <cell r="C22">
            <v>22321.5</v>
          </cell>
        </row>
      </sheetData>
      <sheetData sheetId="9864">
        <row r="22">
          <cell r="C22">
            <v>22321.5</v>
          </cell>
        </row>
      </sheetData>
      <sheetData sheetId="9865">
        <row r="22">
          <cell r="C22">
            <v>22321.5</v>
          </cell>
        </row>
      </sheetData>
      <sheetData sheetId="9866">
        <row r="22">
          <cell r="C22">
            <v>22321.5</v>
          </cell>
        </row>
      </sheetData>
      <sheetData sheetId="9867">
        <row r="22">
          <cell r="C22">
            <v>22321.5</v>
          </cell>
        </row>
      </sheetData>
      <sheetData sheetId="9868">
        <row r="22">
          <cell r="C22">
            <v>22321.5</v>
          </cell>
        </row>
      </sheetData>
      <sheetData sheetId="9869">
        <row r="22">
          <cell r="C22">
            <v>22321.5</v>
          </cell>
        </row>
      </sheetData>
      <sheetData sheetId="9870">
        <row r="22">
          <cell r="C22">
            <v>22321.5</v>
          </cell>
        </row>
      </sheetData>
      <sheetData sheetId="9871">
        <row r="22">
          <cell r="C22">
            <v>22321.5</v>
          </cell>
        </row>
      </sheetData>
      <sheetData sheetId="9872">
        <row r="22">
          <cell r="C22">
            <v>22321.5</v>
          </cell>
        </row>
      </sheetData>
      <sheetData sheetId="9873">
        <row r="22">
          <cell r="C22">
            <v>22321.5</v>
          </cell>
        </row>
      </sheetData>
      <sheetData sheetId="9874">
        <row r="22">
          <cell r="C22">
            <v>22321.5</v>
          </cell>
        </row>
      </sheetData>
      <sheetData sheetId="9875">
        <row r="22">
          <cell r="C22">
            <v>22321.5</v>
          </cell>
        </row>
      </sheetData>
      <sheetData sheetId="9876">
        <row r="22">
          <cell r="C22">
            <v>22321.5</v>
          </cell>
        </row>
      </sheetData>
      <sheetData sheetId="9877">
        <row r="22">
          <cell r="C22">
            <v>22321.5</v>
          </cell>
        </row>
      </sheetData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>
        <row r="22">
          <cell r="C22">
            <v>22321.5</v>
          </cell>
        </row>
      </sheetData>
      <sheetData sheetId="9888" refreshError="1"/>
      <sheetData sheetId="9889" refreshError="1"/>
      <sheetData sheetId="9890" refreshError="1"/>
      <sheetData sheetId="9891">
        <row r="22">
          <cell r="C22">
            <v>22321.5</v>
          </cell>
        </row>
      </sheetData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>
        <row r="26">
          <cell r="G26">
            <v>1861250</v>
          </cell>
        </row>
      </sheetData>
      <sheetData sheetId="9940">
        <row r="26">
          <cell r="G26">
            <v>1861250</v>
          </cell>
        </row>
      </sheetData>
      <sheetData sheetId="9941">
        <row r="22">
          <cell r="C22">
            <v>22321.5</v>
          </cell>
        </row>
      </sheetData>
      <sheetData sheetId="9942">
        <row r="22">
          <cell r="C22">
            <v>22321.5</v>
          </cell>
        </row>
      </sheetData>
      <sheetData sheetId="9943">
        <row r="22">
          <cell r="C22">
            <v>22321.5</v>
          </cell>
        </row>
      </sheetData>
      <sheetData sheetId="9944">
        <row r="22">
          <cell r="C22">
            <v>22321.5</v>
          </cell>
        </row>
      </sheetData>
      <sheetData sheetId="9945"/>
      <sheetData sheetId="9946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>
        <row r="10">
          <cell r="E10">
            <v>-35481812</v>
          </cell>
        </row>
      </sheetData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/>
      <sheetData sheetId="10013"/>
      <sheetData sheetId="10014" refreshError="1"/>
      <sheetData sheetId="10015"/>
      <sheetData sheetId="10016" refreshError="1"/>
      <sheetData sheetId="10017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/>
      <sheetData sheetId="10024"/>
      <sheetData sheetId="10025"/>
      <sheetData sheetId="10026"/>
      <sheetData sheetId="10027"/>
      <sheetData sheetId="10028" refreshError="1"/>
      <sheetData sheetId="10029" refreshError="1"/>
      <sheetData sheetId="10030" refreshError="1"/>
      <sheetData sheetId="10031" refreshError="1"/>
      <sheetData sheetId="10032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/>
      <sheetData sheetId="10096" refreshError="1"/>
      <sheetData sheetId="10097" refreshError="1"/>
      <sheetData sheetId="10098"/>
      <sheetData sheetId="10099"/>
      <sheetData sheetId="10100"/>
      <sheetData sheetId="10101"/>
      <sheetData sheetId="10102"/>
      <sheetData sheetId="10103" refreshError="1"/>
      <sheetData sheetId="10104"/>
      <sheetData sheetId="10105"/>
      <sheetData sheetId="10106"/>
      <sheetData sheetId="10107"/>
      <sheetData sheetId="10108" refreshError="1"/>
      <sheetData sheetId="10109"/>
      <sheetData sheetId="10110"/>
      <sheetData sheetId="1011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/>
      <sheetData sheetId="10133"/>
      <sheetData sheetId="10134"/>
      <sheetData sheetId="10135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/>
      <sheetData sheetId="10268"/>
      <sheetData sheetId="10269"/>
      <sheetData sheetId="10270"/>
      <sheetData sheetId="10271" refreshError="1"/>
      <sheetData sheetId="10272" refreshError="1"/>
      <sheetData sheetId="10273" refreshError="1"/>
      <sheetData sheetId="10274" refreshError="1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 refreshError="1"/>
      <sheetData sheetId="10283" refreshError="1"/>
      <sheetData sheetId="10284" refreshError="1"/>
      <sheetData sheetId="10285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/>
      <sheetData sheetId="10315"/>
      <sheetData sheetId="10316"/>
      <sheetData sheetId="10317"/>
      <sheetData sheetId="10318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/>
      <sheetData sheetId="10349"/>
      <sheetData sheetId="10350">
        <row r="16">
          <cell r="D16">
            <v>4640105.25</v>
          </cell>
        </row>
      </sheetData>
      <sheetData sheetId="10351" refreshError="1"/>
      <sheetData sheetId="10352" refreshError="1"/>
      <sheetData sheetId="10353"/>
      <sheetData sheetId="10354"/>
      <sheetData sheetId="10355"/>
      <sheetData sheetId="10356" refreshError="1"/>
      <sheetData sheetId="10357"/>
      <sheetData sheetId="10358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/>
      <sheetData sheetId="10366">
        <row r="10">
          <cell r="E10">
            <v>-35481812</v>
          </cell>
        </row>
      </sheetData>
      <sheetData sheetId="10367">
        <row r="10">
          <cell r="E10">
            <v>-35481812</v>
          </cell>
        </row>
      </sheetData>
      <sheetData sheetId="10368">
        <row r="10">
          <cell r="E10">
            <v>-35481812</v>
          </cell>
        </row>
      </sheetData>
      <sheetData sheetId="10369">
        <row r="10">
          <cell r="E10">
            <v>-35481812</v>
          </cell>
        </row>
      </sheetData>
      <sheetData sheetId="10370">
        <row r="16">
          <cell r="D16">
            <v>4640105.25</v>
          </cell>
        </row>
      </sheetData>
      <sheetData sheetId="10371">
        <row r="16">
          <cell r="D16">
            <v>4640105.25</v>
          </cell>
        </row>
      </sheetData>
      <sheetData sheetId="10372">
        <row r="16">
          <cell r="D16">
            <v>4640105.25</v>
          </cell>
        </row>
      </sheetData>
      <sheetData sheetId="10373">
        <row r="16">
          <cell r="D16">
            <v>4640105.25</v>
          </cell>
        </row>
      </sheetData>
      <sheetData sheetId="10374">
        <row r="16">
          <cell r="D16">
            <v>4640105.25</v>
          </cell>
        </row>
      </sheetData>
      <sheetData sheetId="10375">
        <row r="16">
          <cell r="D16">
            <v>4640105.25</v>
          </cell>
        </row>
      </sheetData>
      <sheetData sheetId="10376">
        <row r="16">
          <cell r="D16">
            <v>4640105.25</v>
          </cell>
        </row>
      </sheetData>
      <sheetData sheetId="10377"/>
      <sheetData sheetId="10378"/>
      <sheetData sheetId="10379"/>
      <sheetData sheetId="10380"/>
      <sheetData sheetId="10381"/>
      <sheetData sheetId="10382"/>
      <sheetData sheetId="10383"/>
      <sheetData sheetId="10384">
        <row r="10">
          <cell r="E10">
            <v>-35481812</v>
          </cell>
        </row>
      </sheetData>
      <sheetData sheetId="10385">
        <row r="10">
          <cell r="E10">
            <v>-35481812</v>
          </cell>
        </row>
      </sheetData>
      <sheetData sheetId="10386">
        <row r="10">
          <cell r="E10">
            <v>-35481812</v>
          </cell>
        </row>
      </sheetData>
      <sheetData sheetId="10387">
        <row r="10">
          <cell r="E10">
            <v>-35481812</v>
          </cell>
        </row>
      </sheetData>
      <sheetData sheetId="10388">
        <row r="10">
          <cell r="E10">
            <v>-35481812</v>
          </cell>
        </row>
      </sheetData>
      <sheetData sheetId="10389">
        <row r="10">
          <cell r="E10">
            <v>-35481812</v>
          </cell>
        </row>
      </sheetData>
      <sheetData sheetId="10390">
        <row r="16">
          <cell r="D16">
            <v>4640105.25</v>
          </cell>
        </row>
      </sheetData>
      <sheetData sheetId="10391">
        <row r="16">
          <cell r="D16">
            <v>4640105.25</v>
          </cell>
        </row>
      </sheetData>
      <sheetData sheetId="10392">
        <row r="16">
          <cell r="D16">
            <v>4640105.25</v>
          </cell>
        </row>
      </sheetData>
      <sheetData sheetId="10393">
        <row r="16">
          <cell r="D16">
            <v>4640105.25</v>
          </cell>
        </row>
      </sheetData>
      <sheetData sheetId="10394">
        <row r="16">
          <cell r="D16">
            <v>4640105.25</v>
          </cell>
        </row>
      </sheetData>
      <sheetData sheetId="10395">
        <row r="16">
          <cell r="D16">
            <v>4640105.25</v>
          </cell>
        </row>
      </sheetData>
      <sheetData sheetId="10396">
        <row r="16">
          <cell r="D16">
            <v>4640105.25</v>
          </cell>
        </row>
      </sheetData>
      <sheetData sheetId="10397">
        <row r="16">
          <cell r="D16">
            <v>4640105.25</v>
          </cell>
        </row>
      </sheetData>
      <sheetData sheetId="10398">
        <row r="16">
          <cell r="D16">
            <v>4640105.25</v>
          </cell>
        </row>
      </sheetData>
      <sheetData sheetId="10399">
        <row r="10">
          <cell r="E10">
            <v>-35481812</v>
          </cell>
        </row>
      </sheetData>
      <sheetData sheetId="10400">
        <row r="16">
          <cell r="D16">
            <v>4640105.25</v>
          </cell>
        </row>
      </sheetData>
      <sheetData sheetId="10401">
        <row r="10">
          <cell r="E10">
            <v>-35481812</v>
          </cell>
        </row>
      </sheetData>
      <sheetData sheetId="10402">
        <row r="10">
          <cell r="E10">
            <v>-35481812</v>
          </cell>
        </row>
      </sheetData>
      <sheetData sheetId="10403"/>
      <sheetData sheetId="10404">
        <row r="10">
          <cell r="E10">
            <v>-35481812</v>
          </cell>
        </row>
      </sheetData>
      <sheetData sheetId="10405">
        <row r="10">
          <cell r="E10">
            <v>-35481812</v>
          </cell>
        </row>
      </sheetData>
      <sheetData sheetId="10406" refreshError="1"/>
      <sheetData sheetId="10407" refreshError="1"/>
      <sheetData sheetId="10408">
        <row r="10">
          <cell r="E10">
            <v>-35481812</v>
          </cell>
        </row>
      </sheetData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>
        <row r="16">
          <cell r="D16">
            <v>4640105.25</v>
          </cell>
        </row>
      </sheetData>
      <sheetData sheetId="10419">
        <row r="16">
          <cell r="D16">
            <v>4640105.25</v>
          </cell>
        </row>
      </sheetData>
      <sheetData sheetId="10420">
        <row r="16">
          <cell r="D16">
            <v>4640105.25</v>
          </cell>
        </row>
      </sheetData>
      <sheetData sheetId="10421">
        <row r="10">
          <cell r="E10">
            <v>-35481812</v>
          </cell>
        </row>
      </sheetData>
      <sheetData sheetId="10422">
        <row r="16">
          <cell r="D16">
            <v>4640105.25</v>
          </cell>
        </row>
      </sheetData>
      <sheetData sheetId="10423">
        <row r="10">
          <cell r="E10">
            <v>-35481812</v>
          </cell>
        </row>
      </sheetData>
      <sheetData sheetId="10424">
        <row r="10">
          <cell r="E10">
            <v>-35481812</v>
          </cell>
        </row>
      </sheetData>
      <sheetData sheetId="10425"/>
      <sheetData sheetId="10426">
        <row r="10">
          <cell r="E10">
            <v>-35481812</v>
          </cell>
        </row>
      </sheetData>
      <sheetData sheetId="10427">
        <row r="10">
          <cell r="E10">
            <v>-35481812</v>
          </cell>
        </row>
      </sheetData>
      <sheetData sheetId="10428"/>
      <sheetData sheetId="10429">
        <row r="10">
          <cell r="E10">
            <v>-35481812</v>
          </cell>
        </row>
      </sheetData>
      <sheetData sheetId="10430">
        <row r="10">
          <cell r="E10">
            <v>-35481812</v>
          </cell>
        </row>
      </sheetData>
      <sheetData sheetId="10431"/>
      <sheetData sheetId="10432" refreshError="1"/>
      <sheetData sheetId="10433" refreshError="1"/>
      <sheetData sheetId="10434"/>
      <sheetData sheetId="10435" refreshError="1"/>
      <sheetData sheetId="10436">
        <row r="16">
          <cell r="D16">
            <v>4640105.25</v>
          </cell>
        </row>
      </sheetData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/>
      <sheetData sheetId="10456" refreshError="1"/>
      <sheetData sheetId="10457">
        <row r="16">
          <cell r="D16">
            <v>4640105.25</v>
          </cell>
        </row>
      </sheetData>
      <sheetData sheetId="10458" refreshError="1"/>
      <sheetData sheetId="10459">
        <row r="16">
          <cell r="D16">
            <v>4640105.25</v>
          </cell>
        </row>
      </sheetData>
      <sheetData sheetId="10460"/>
      <sheetData sheetId="10461"/>
      <sheetData sheetId="10462" refreshError="1"/>
      <sheetData sheetId="10463">
        <row r="16">
          <cell r="D16">
            <v>4640105.25</v>
          </cell>
        </row>
      </sheetData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>
        <row r="9">
          <cell r="E9">
            <v>55</v>
          </cell>
        </row>
      </sheetData>
      <sheetData sheetId="11027">
        <row r="9">
          <cell r="E9">
            <v>55</v>
          </cell>
        </row>
      </sheetData>
      <sheetData sheetId="11028">
        <row r="9">
          <cell r="E9">
            <v>55</v>
          </cell>
        </row>
      </sheetData>
      <sheetData sheetId="11029" refreshError="1"/>
      <sheetData sheetId="11030">
        <row r="42">
          <cell r="EG42">
            <v>-96829644.774547294</v>
          </cell>
        </row>
      </sheetData>
      <sheetData sheetId="11031"/>
      <sheetData sheetId="11032">
        <row r="9">
          <cell r="E9">
            <v>55</v>
          </cell>
        </row>
      </sheetData>
      <sheetData sheetId="11033">
        <row r="9">
          <cell r="E9">
            <v>55</v>
          </cell>
        </row>
      </sheetData>
      <sheetData sheetId="11034">
        <row r="9">
          <cell r="E9">
            <v>55</v>
          </cell>
        </row>
      </sheetData>
      <sheetData sheetId="11035" refreshError="1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>
        <row r="9">
          <cell r="E9">
            <v>55</v>
          </cell>
        </row>
      </sheetData>
      <sheetData sheetId="11046">
        <row r="9">
          <cell r="E9">
            <v>55</v>
          </cell>
        </row>
      </sheetData>
      <sheetData sheetId="11047">
        <row r="9">
          <cell r="E9">
            <v>55</v>
          </cell>
        </row>
      </sheetData>
      <sheetData sheetId="11048">
        <row r="9">
          <cell r="E9">
            <v>55</v>
          </cell>
        </row>
      </sheetData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>
        <row r="9">
          <cell r="E9">
            <v>55</v>
          </cell>
        </row>
      </sheetData>
      <sheetData sheetId="11070">
        <row r="9">
          <cell r="E9">
            <v>55</v>
          </cell>
        </row>
      </sheetData>
      <sheetData sheetId="11071">
        <row r="9">
          <cell r="E9">
            <v>55</v>
          </cell>
        </row>
      </sheetData>
      <sheetData sheetId="11072">
        <row r="9">
          <cell r="E9">
            <v>55</v>
          </cell>
        </row>
      </sheetData>
      <sheetData sheetId="11073">
        <row r="9">
          <cell r="E9">
            <v>55</v>
          </cell>
        </row>
      </sheetData>
      <sheetData sheetId="11074"/>
      <sheetData sheetId="11075">
        <row r="9">
          <cell r="E9">
            <v>55</v>
          </cell>
        </row>
      </sheetData>
      <sheetData sheetId="11076">
        <row r="9">
          <cell r="E9">
            <v>55</v>
          </cell>
        </row>
      </sheetData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/>
      <sheetData sheetId="11187"/>
      <sheetData sheetId="11188"/>
      <sheetData sheetId="11189"/>
      <sheetData sheetId="11190"/>
      <sheetData sheetId="11191"/>
      <sheetData sheetId="11192" refreshError="1"/>
      <sheetData sheetId="11193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 refreshError="1"/>
      <sheetData sheetId="11494"/>
      <sheetData sheetId="11495"/>
      <sheetData sheetId="11496"/>
      <sheetData sheetId="11497" refreshError="1"/>
      <sheetData sheetId="11498"/>
      <sheetData sheetId="11499" refreshError="1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/>
      <sheetData sheetId="11595" refreshError="1"/>
      <sheetData sheetId="11596"/>
      <sheetData sheetId="11597" refreshError="1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/>
      <sheetData sheetId="11756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/>
      <sheetData sheetId="12061"/>
      <sheetData sheetId="12062"/>
      <sheetData sheetId="12063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 refreshError="1"/>
      <sheetData sheetId="14095" refreshError="1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 refreshError="1"/>
      <sheetData sheetId="14227" refreshError="1"/>
      <sheetData sheetId="14228" refreshError="1"/>
      <sheetData sheetId="14229" refreshError="1"/>
      <sheetData sheetId="14230" refreshError="1"/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 refreshError="1"/>
      <sheetData sheetId="14249" refreshError="1"/>
      <sheetData sheetId="14250" refreshError="1"/>
      <sheetData sheetId="14251" refreshError="1"/>
      <sheetData sheetId="14252" refreshError="1"/>
      <sheetData sheetId="14253" refreshError="1"/>
      <sheetData sheetId="14254" refreshError="1"/>
      <sheetData sheetId="14255" refreshError="1"/>
      <sheetData sheetId="14256" refreshError="1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 refreshError="1"/>
      <sheetData sheetId="14324" refreshError="1"/>
      <sheetData sheetId="14325" refreshError="1"/>
      <sheetData sheetId="14326" refreshError="1"/>
      <sheetData sheetId="14327" refreshError="1"/>
      <sheetData sheetId="14328" refreshError="1"/>
      <sheetData sheetId="14329" refreshError="1"/>
      <sheetData sheetId="14330" refreshError="1"/>
      <sheetData sheetId="14331" refreshError="1"/>
      <sheetData sheetId="14332" refreshError="1"/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  <sheetData sheetId="17145" refreshError="1"/>
      <sheetData sheetId="17146" refreshError="1"/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 refreshError="1"/>
      <sheetData sheetId="17222" refreshError="1"/>
      <sheetData sheetId="17223" refreshError="1"/>
      <sheetData sheetId="17224" refreshError="1"/>
      <sheetData sheetId="17225" refreshError="1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 refreshError="1"/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 refreshError="1"/>
      <sheetData sheetId="17250" refreshError="1"/>
      <sheetData sheetId="17251" refreshError="1"/>
      <sheetData sheetId="17252" refreshError="1"/>
      <sheetData sheetId="17253" refreshError="1"/>
      <sheetData sheetId="17254" refreshError="1"/>
      <sheetData sheetId="17255" refreshError="1"/>
      <sheetData sheetId="17256" refreshError="1"/>
      <sheetData sheetId="17257" refreshError="1"/>
      <sheetData sheetId="17258" refreshError="1"/>
      <sheetData sheetId="17259" refreshError="1"/>
      <sheetData sheetId="17260" refreshError="1"/>
      <sheetData sheetId="17261" refreshError="1"/>
      <sheetData sheetId="17262" refreshError="1"/>
      <sheetData sheetId="17263" refreshError="1"/>
      <sheetData sheetId="17264" refreshError="1"/>
      <sheetData sheetId="17265" refreshError="1"/>
      <sheetData sheetId="17266" refreshError="1"/>
      <sheetData sheetId="17267" refreshError="1"/>
      <sheetData sheetId="17268" refreshError="1"/>
      <sheetData sheetId="17269" refreshError="1"/>
      <sheetData sheetId="17270" refreshError="1"/>
      <sheetData sheetId="17271" refreshError="1"/>
      <sheetData sheetId="17272" refreshError="1"/>
      <sheetData sheetId="17273" refreshError="1"/>
      <sheetData sheetId="17274" refreshError="1"/>
      <sheetData sheetId="17275" refreshError="1"/>
      <sheetData sheetId="17276" refreshError="1"/>
      <sheetData sheetId="17277" refreshError="1"/>
      <sheetData sheetId="17278" refreshError="1"/>
      <sheetData sheetId="17279" refreshError="1"/>
      <sheetData sheetId="17280" refreshError="1"/>
      <sheetData sheetId="17281" refreshError="1"/>
      <sheetData sheetId="17282" refreshError="1"/>
      <sheetData sheetId="17283" refreshError="1"/>
      <sheetData sheetId="17284" refreshError="1"/>
      <sheetData sheetId="17285" refreshError="1"/>
      <sheetData sheetId="17286" refreshError="1"/>
      <sheetData sheetId="17287" refreshError="1"/>
      <sheetData sheetId="17288" refreshError="1"/>
      <sheetData sheetId="17289" refreshError="1"/>
      <sheetData sheetId="17290" refreshError="1"/>
      <sheetData sheetId="17291" refreshError="1"/>
      <sheetData sheetId="17292" refreshError="1"/>
      <sheetData sheetId="17293" refreshError="1"/>
      <sheetData sheetId="17294" refreshError="1"/>
      <sheetData sheetId="17295" refreshError="1"/>
      <sheetData sheetId="17296" refreshError="1"/>
      <sheetData sheetId="17297" refreshError="1"/>
      <sheetData sheetId="17298" refreshError="1"/>
      <sheetData sheetId="17299" refreshError="1"/>
      <sheetData sheetId="17300" refreshError="1"/>
      <sheetData sheetId="17301" refreshError="1"/>
      <sheetData sheetId="17302" refreshError="1"/>
      <sheetData sheetId="17303" refreshError="1"/>
      <sheetData sheetId="17304" refreshError="1"/>
      <sheetData sheetId="17305" refreshError="1"/>
      <sheetData sheetId="17306" refreshError="1"/>
      <sheetData sheetId="17307" refreshError="1"/>
      <sheetData sheetId="17308" refreshError="1"/>
      <sheetData sheetId="17309" refreshError="1"/>
      <sheetData sheetId="17310" refreshError="1"/>
      <sheetData sheetId="17311" refreshError="1"/>
      <sheetData sheetId="17312" refreshError="1"/>
      <sheetData sheetId="17313" refreshError="1"/>
      <sheetData sheetId="17314" refreshError="1"/>
      <sheetData sheetId="17315" refreshError="1"/>
      <sheetData sheetId="17316" refreshError="1"/>
      <sheetData sheetId="17317" refreshError="1"/>
      <sheetData sheetId="17318" refreshError="1"/>
      <sheetData sheetId="17319" refreshError="1"/>
      <sheetData sheetId="17320" refreshError="1"/>
      <sheetData sheetId="17321" refreshError="1"/>
      <sheetData sheetId="17322" refreshError="1"/>
      <sheetData sheetId="17323" refreshError="1"/>
      <sheetData sheetId="17324" refreshError="1"/>
      <sheetData sheetId="17325" refreshError="1"/>
      <sheetData sheetId="17326" refreshError="1"/>
      <sheetData sheetId="17327" refreshError="1"/>
      <sheetData sheetId="17328" refreshError="1"/>
      <sheetData sheetId="17329" refreshError="1"/>
      <sheetData sheetId="17330" refreshError="1"/>
      <sheetData sheetId="17331" refreshError="1"/>
      <sheetData sheetId="17332" refreshError="1"/>
      <sheetData sheetId="17333" refreshError="1"/>
      <sheetData sheetId="17334" refreshError="1"/>
      <sheetData sheetId="17335" refreshError="1"/>
      <sheetData sheetId="17336" refreshError="1"/>
      <sheetData sheetId="17337" refreshError="1"/>
      <sheetData sheetId="17338" refreshError="1"/>
      <sheetData sheetId="17339" refreshError="1"/>
      <sheetData sheetId="17340" refreshError="1"/>
      <sheetData sheetId="17341" refreshError="1"/>
      <sheetData sheetId="17342" refreshError="1"/>
      <sheetData sheetId="17343" refreshError="1"/>
      <sheetData sheetId="17344" refreshError="1"/>
      <sheetData sheetId="17345" refreshError="1"/>
      <sheetData sheetId="17346" refreshError="1"/>
      <sheetData sheetId="17347" refreshError="1"/>
      <sheetData sheetId="17348" refreshError="1"/>
      <sheetData sheetId="17349" refreshError="1"/>
      <sheetData sheetId="17350" refreshError="1"/>
      <sheetData sheetId="17351" refreshError="1"/>
      <sheetData sheetId="17352" refreshError="1"/>
      <sheetData sheetId="17353" refreshError="1"/>
      <sheetData sheetId="17354" refreshError="1"/>
      <sheetData sheetId="17355" refreshError="1"/>
      <sheetData sheetId="17356" refreshError="1"/>
      <sheetData sheetId="17357" refreshError="1"/>
      <sheetData sheetId="17358" refreshError="1"/>
      <sheetData sheetId="17359" refreshError="1"/>
      <sheetData sheetId="17360" refreshError="1"/>
      <sheetData sheetId="17361" refreshError="1"/>
      <sheetData sheetId="17362" refreshError="1"/>
      <sheetData sheetId="17363" refreshError="1"/>
      <sheetData sheetId="17364" refreshError="1"/>
      <sheetData sheetId="17365" refreshError="1"/>
      <sheetData sheetId="17366" refreshError="1"/>
      <sheetData sheetId="17367" refreshError="1"/>
      <sheetData sheetId="17368" refreshError="1"/>
      <sheetData sheetId="17369" refreshError="1"/>
      <sheetData sheetId="17370" refreshError="1"/>
      <sheetData sheetId="17371" refreshError="1"/>
      <sheetData sheetId="17372" refreshError="1"/>
      <sheetData sheetId="17373" refreshError="1"/>
      <sheetData sheetId="17374" refreshError="1"/>
      <sheetData sheetId="17375" refreshError="1"/>
      <sheetData sheetId="17376" refreshError="1"/>
      <sheetData sheetId="17377" refreshError="1"/>
      <sheetData sheetId="17378" refreshError="1"/>
      <sheetData sheetId="17379" refreshError="1"/>
      <sheetData sheetId="17380" refreshError="1"/>
      <sheetData sheetId="17381" refreshError="1"/>
      <sheetData sheetId="17382" refreshError="1"/>
      <sheetData sheetId="17383" refreshError="1"/>
      <sheetData sheetId="17384" refreshError="1"/>
      <sheetData sheetId="17385" refreshError="1"/>
      <sheetData sheetId="17386" refreshError="1"/>
      <sheetData sheetId="17387" refreshError="1"/>
      <sheetData sheetId="17388" refreshError="1"/>
      <sheetData sheetId="17389" refreshError="1"/>
      <sheetData sheetId="17390" refreshError="1"/>
      <sheetData sheetId="17391" refreshError="1"/>
      <sheetData sheetId="17392" refreshError="1"/>
      <sheetData sheetId="17393" refreshError="1"/>
      <sheetData sheetId="17394" refreshError="1"/>
      <sheetData sheetId="17395" refreshError="1"/>
      <sheetData sheetId="17396" refreshError="1"/>
      <sheetData sheetId="17397" refreshError="1"/>
      <sheetData sheetId="17398" refreshError="1"/>
      <sheetData sheetId="17399" refreshError="1"/>
      <sheetData sheetId="17400" refreshError="1"/>
      <sheetData sheetId="17401" refreshError="1"/>
      <sheetData sheetId="17402" refreshError="1"/>
      <sheetData sheetId="17403" refreshError="1"/>
      <sheetData sheetId="17404" refreshError="1"/>
      <sheetData sheetId="17405" refreshError="1"/>
      <sheetData sheetId="17406" refreshError="1"/>
      <sheetData sheetId="17407" refreshError="1"/>
      <sheetData sheetId="17408" refreshError="1"/>
      <sheetData sheetId="17409" refreshError="1"/>
      <sheetData sheetId="17410" refreshError="1"/>
      <sheetData sheetId="17411" refreshError="1"/>
      <sheetData sheetId="17412" refreshError="1"/>
      <sheetData sheetId="17413" refreshError="1"/>
      <sheetData sheetId="17414" refreshError="1"/>
      <sheetData sheetId="17415" refreshError="1"/>
      <sheetData sheetId="17416" refreshError="1"/>
      <sheetData sheetId="17417" refreshError="1"/>
      <sheetData sheetId="17418" refreshError="1"/>
      <sheetData sheetId="17419" refreshError="1"/>
      <sheetData sheetId="17420" refreshError="1"/>
      <sheetData sheetId="17421" refreshError="1"/>
      <sheetData sheetId="17422" refreshError="1"/>
      <sheetData sheetId="17423" refreshError="1"/>
      <sheetData sheetId="17424" refreshError="1"/>
      <sheetData sheetId="17425" refreshError="1"/>
      <sheetData sheetId="17426" refreshError="1"/>
      <sheetData sheetId="17427" refreshError="1"/>
      <sheetData sheetId="17428" refreshError="1"/>
      <sheetData sheetId="17429" refreshError="1"/>
      <sheetData sheetId="17430" refreshError="1"/>
      <sheetData sheetId="17431" refreshError="1"/>
      <sheetData sheetId="17432" refreshError="1"/>
      <sheetData sheetId="17433" refreshError="1"/>
      <sheetData sheetId="17434" refreshError="1"/>
      <sheetData sheetId="17435" refreshError="1"/>
      <sheetData sheetId="17436" refreshError="1"/>
      <sheetData sheetId="17437" refreshError="1"/>
      <sheetData sheetId="17438" refreshError="1"/>
      <sheetData sheetId="17439" refreshError="1"/>
      <sheetData sheetId="17440" refreshError="1"/>
      <sheetData sheetId="17441" refreshError="1"/>
      <sheetData sheetId="17442" refreshError="1"/>
      <sheetData sheetId="17443" refreshError="1"/>
      <sheetData sheetId="17444" refreshError="1"/>
      <sheetData sheetId="17445" refreshError="1"/>
      <sheetData sheetId="17446" refreshError="1"/>
      <sheetData sheetId="17447" refreshError="1"/>
      <sheetData sheetId="17448" refreshError="1"/>
      <sheetData sheetId="17449" refreshError="1"/>
      <sheetData sheetId="17450" refreshError="1"/>
      <sheetData sheetId="17451" refreshError="1"/>
      <sheetData sheetId="17452" refreshError="1"/>
      <sheetData sheetId="17453" refreshError="1"/>
      <sheetData sheetId="17454" refreshError="1"/>
      <sheetData sheetId="17455" refreshError="1"/>
      <sheetData sheetId="17456" refreshError="1"/>
      <sheetData sheetId="17457" refreshError="1"/>
      <sheetData sheetId="17458" refreshError="1"/>
      <sheetData sheetId="17459" refreshError="1"/>
      <sheetData sheetId="17460" refreshError="1"/>
      <sheetData sheetId="17461" refreshError="1"/>
      <sheetData sheetId="17462" refreshError="1"/>
      <sheetData sheetId="17463" refreshError="1"/>
      <sheetData sheetId="17464" refreshError="1"/>
      <sheetData sheetId="17465" refreshError="1"/>
      <sheetData sheetId="17466" refreshError="1"/>
      <sheetData sheetId="17467" refreshError="1"/>
      <sheetData sheetId="17468" refreshError="1"/>
      <sheetData sheetId="17469" refreshError="1"/>
      <sheetData sheetId="17470" refreshError="1"/>
      <sheetData sheetId="17471" refreshError="1"/>
      <sheetData sheetId="17472" refreshError="1"/>
      <sheetData sheetId="17473" refreshError="1"/>
      <sheetData sheetId="17474" refreshError="1"/>
      <sheetData sheetId="17475" refreshError="1"/>
      <sheetData sheetId="17476" refreshError="1"/>
      <sheetData sheetId="17477" refreshError="1"/>
      <sheetData sheetId="17478" refreshError="1"/>
      <sheetData sheetId="17479" refreshError="1"/>
      <sheetData sheetId="17480" refreshError="1"/>
      <sheetData sheetId="17481" refreshError="1"/>
      <sheetData sheetId="17482" refreshError="1"/>
      <sheetData sheetId="17483" refreshError="1"/>
      <sheetData sheetId="17484" refreshError="1"/>
      <sheetData sheetId="17485" refreshError="1"/>
      <sheetData sheetId="17486" refreshError="1"/>
      <sheetData sheetId="17487" refreshError="1"/>
      <sheetData sheetId="17488" refreshError="1"/>
      <sheetData sheetId="17489" refreshError="1"/>
      <sheetData sheetId="17490" refreshError="1"/>
      <sheetData sheetId="17491" refreshError="1"/>
      <sheetData sheetId="17492" refreshError="1"/>
      <sheetData sheetId="17493" refreshError="1"/>
      <sheetData sheetId="17494" refreshError="1"/>
      <sheetData sheetId="17495" refreshError="1"/>
      <sheetData sheetId="17496" refreshError="1"/>
      <sheetData sheetId="17497" refreshError="1"/>
      <sheetData sheetId="17498" refreshError="1"/>
      <sheetData sheetId="17499" refreshError="1"/>
      <sheetData sheetId="17500" refreshError="1"/>
      <sheetData sheetId="17501" refreshError="1"/>
      <sheetData sheetId="17502" refreshError="1"/>
      <sheetData sheetId="17503" refreshError="1"/>
      <sheetData sheetId="17504" refreshError="1"/>
      <sheetData sheetId="17505" refreshError="1"/>
      <sheetData sheetId="17506" refreshError="1"/>
      <sheetData sheetId="17507" refreshError="1"/>
      <sheetData sheetId="17508" refreshError="1"/>
      <sheetData sheetId="17509" refreshError="1"/>
      <sheetData sheetId="17510" refreshError="1"/>
      <sheetData sheetId="17511" refreshError="1"/>
      <sheetData sheetId="17512" refreshError="1"/>
      <sheetData sheetId="17513" refreshError="1"/>
      <sheetData sheetId="17514" refreshError="1"/>
      <sheetData sheetId="17515" refreshError="1"/>
      <sheetData sheetId="17516" refreshError="1"/>
      <sheetData sheetId="17517" refreshError="1"/>
      <sheetData sheetId="17518" refreshError="1"/>
      <sheetData sheetId="17519" refreshError="1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 refreshError="1"/>
      <sheetData sheetId="17931" refreshError="1"/>
      <sheetData sheetId="17932" refreshError="1"/>
      <sheetData sheetId="17933" refreshError="1"/>
      <sheetData sheetId="17934" refreshError="1"/>
      <sheetData sheetId="17935" refreshError="1"/>
      <sheetData sheetId="17936" refreshError="1"/>
      <sheetData sheetId="17937" refreshError="1"/>
      <sheetData sheetId="17938" refreshError="1"/>
      <sheetData sheetId="17939" refreshError="1"/>
      <sheetData sheetId="17940" refreshError="1"/>
      <sheetData sheetId="17941" refreshError="1"/>
      <sheetData sheetId="17942" refreshError="1"/>
      <sheetData sheetId="17943" refreshError="1"/>
      <sheetData sheetId="17944" refreshError="1"/>
      <sheetData sheetId="17945" refreshError="1"/>
      <sheetData sheetId="17946" refreshError="1"/>
      <sheetData sheetId="17947" refreshError="1"/>
      <sheetData sheetId="17948" refreshError="1"/>
      <sheetData sheetId="17949" refreshError="1"/>
      <sheetData sheetId="17950" refreshError="1"/>
      <sheetData sheetId="17951" refreshError="1"/>
      <sheetData sheetId="17952" refreshError="1"/>
      <sheetData sheetId="17953" refreshError="1"/>
      <sheetData sheetId="17954" refreshError="1"/>
      <sheetData sheetId="17955" refreshError="1"/>
      <sheetData sheetId="17956" refreshError="1"/>
      <sheetData sheetId="17957" refreshError="1"/>
      <sheetData sheetId="17958" refreshError="1"/>
      <sheetData sheetId="17959" refreshError="1"/>
      <sheetData sheetId="17960" refreshError="1"/>
      <sheetData sheetId="17961" refreshError="1"/>
      <sheetData sheetId="17962" refreshError="1"/>
      <sheetData sheetId="17963" refreshError="1"/>
      <sheetData sheetId="17964" refreshError="1"/>
      <sheetData sheetId="17965" refreshError="1"/>
      <sheetData sheetId="17966" refreshError="1"/>
      <sheetData sheetId="17967" refreshError="1"/>
      <sheetData sheetId="17968" refreshError="1"/>
      <sheetData sheetId="17969" refreshError="1"/>
      <sheetData sheetId="17970" refreshError="1"/>
      <sheetData sheetId="17971" refreshError="1"/>
      <sheetData sheetId="17972" refreshError="1"/>
      <sheetData sheetId="17973" refreshError="1"/>
      <sheetData sheetId="17974" refreshError="1"/>
      <sheetData sheetId="17975" refreshError="1"/>
      <sheetData sheetId="17976" refreshError="1"/>
      <sheetData sheetId="17977" refreshError="1"/>
      <sheetData sheetId="17978" refreshError="1"/>
      <sheetData sheetId="17979" refreshError="1"/>
      <sheetData sheetId="17980" refreshError="1"/>
      <sheetData sheetId="17981" refreshError="1"/>
      <sheetData sheetId="17982" refreshError="1"/>
      <sheetData sheetId="17983" refreshError="1"/>
      <sheetData sheetId="17984" refreshError="1"/>
      <sheetData sheetId="17985" refreshError="1"/>
      <sheetData sheetId="17986" refreshError="1"/>
      <sheetData sheetId="17987" refreshError="1"/>
      <sheetData sheetId="17988" refreshError="1"/>
      <sheetData sheetId="17989" refreshError="1"/>
      <sheetData sheetId="17990" refreshError="1"/>
      <sheetData sheetId="17991" refreshError="1"/>
      <sheetData sheetId="17992" refreshError="1"/>
      <sheetData sheetId="17993" refreshError="1"/>
      <sheetData sheetId="17994" refreshError="1"/>
      <sheetData sheetId="17995" refreshError="1"/>
      <sheetData sheetId="17996" refreshError="1"/>
      <sheetData sheetId="17997" refreshError="1"/>
      <sheetData sheetId="17998" refreshError="1"/>
      <sheetData sheetId="17999" refreshError="1"/>
      <sheetData sheetId="18000" refreshError="1"/>
      <sheetData sheetId="18001" refreshError="1"/>
      <sheetData sheetId="18002" refreshError="1"/>
      <sheetData sheetId="18003" refreshError="1"/>
      <sheetData sheetId="18004" refreshError="1"/>
      <sheetData sheetId="18005" refreshError="1"/>
      <sheetData sheetId="18006" refreshError="1"/>
      <sheetData sheetId="18007" refreshError="1"/>
      <sheetData sheetId="18008" refreshError="1"/>
      <sheetData sheetId="18009" refreshError="1"/>
      <sheetData sheetId="18010" refreshError="1"/>
      <sheetData sheetId="18011" refreshError="1"/>
      <sheetData sheetId="18012" refreshError="1"/>
      <sheetData sheetId="18013" refreshError="1"/>
      <sheetData sheetId="18014" refreshError="1"/>
      <sheetData sheetId="18015" refreshError="1"/>
      <sheetData sheetId="18016" refreshError="1"/>
      <sheetData sheetId="18017" refreshError="1"/>
      <sheetData sheetId="18018" refreshError="1"/>
      <sheetData sheetId="18019" refreshError="1"/>
      <sheetData sheetId="18020" refreshError="1"/>
      <sheetData sheetId="18021" refreshError="1"/>
      <sheetData sheetId="18022" refreshError="1"/>
      <sheetData sheetId="18023" refreshError="1"/>
      <sheetData sheetId="18024" refreshError="1"/>
      <sheetData sheetId="18025" refreshError="1"/>
      <sheetData sheetId="18026" refreshError="1"/>
      <sheetData sheetId="18027" refreshError="1"/>
      <sheetData sheetId="18028" refreshError="1"/>
      <sheetData sheetId="18029" refreshError="1"/>
      <sheetData sheetId="18030" refreshError="1"/>
      <sheetData sheetId="18031" refreshError="1"/>
      <sheetData sheetId="18032" refreshError="1"/>
      <sheetData sheetId="18033" refreshError="1"/>
      <sheetData sheetId="18034" refreshError="1"/>
      <sheetData sheetId="18035" refreshError="1"/>
      <sheetData sheetId="18036" refreshError="1"/>
      <sheetData sheetId="18037" refreshError="1"/>
      <sheetData sheetId="18038" refreshError="1"/>
      <sheetData sheetId="18039" refreshError="1"/>
      <sheetData sheetId="18040" refreshError="1"/>
      <sheetData sheetId="18041" refreshError="1"/>
      <sheetData sheetId="18042" refreshError="1"/>
      <sheetData sheetId="18043" refreshError="1"/>
      <sheetData sheetId="18044" refreshError="1"/>
      <sheetData sheetId="18045" refreshError="1"/>
      <sheetData sheetId="18046" refreshError="1"/>
      <sheetData sheetId="18047" refreshError="1"/>
      <sheetData sheetId="18048" refreshError="1"/>
      <sheetData sheetId="18049" refreshError="1"/>
      <sheetData sheetId="18050" refreshError="1"/>
      <sheetData sheetId="18051" refreshError="1"/>
      <sheetData sheetId="18052" refreshError="1"/>
      <sheetData sheetId="18053" refreshError="1"/>
      <sheetData sheetId="18054" refreshError="1"/>
      <sheetData sheetId="18055" refreshError="1"/>
      <sheetData sheetId="18056" refreshError="1"/>
      <sheetData sheetId="18057" refreshError="1"/>
      <sheetData sheetId="18058" refreshError="1"/>
      <sheetData sheetId="18059" refreshError="1"/>
      <sheetData sheetId="18060" refreshError="1"/>
      <sheetData sheetId="18061" refreshError="1"/>
      <sheetData sheetId="18062" refreshError="1"/>
      <sheetData sheetId="18063" refreshError="1"/>
      <sheetData sheetId="18064" refreshError="1"/>
      <sheetData sheetId="18065" refreshError="1"/>
      <sheetData sheetId="18066" refreshError="1"/>
      <sheetData sheetId="18067" refreshError="1"/>
      <sheetData sheetId="18068" refreshError="1"/>
      <sheetData sheetId="18069" refreshError="1"/>
      <sheetData sheetId="18070" refreshError="1"/>
      <sheetData sheetId="18071" refreshError="1"/>
      <sheetData sheetId="18072" refreshError="1"/>
      <sheetData sheetId="18073" refreshError="1"/>
      <sheetData sheetId="18074" refreshError="1"/>
      <sheetData sheetId="18075" refreshError="1"/>
      <sheetData sheetId="18076" refreshError="1"/>
      <sheetData sheetId="18077" refreshError="1"/>
      <sheetData sheetId="18078" refreshError="1"/>
      <sheetData sheetId="18079" refreshError="1"/>
      <sheetData sheetId="18080" refreshError="1"/>
      <sheetData sheetId="18081" refreshError="1"/>
      <sheetData sheetId="18082" refreshError="1"/>
      <sheetData sheetId="18083" refreshError="1"/>
      <sheetData sheetId="18084" refreshError="1"/>
      <sheetData sheetId="18085" refreshError="1"/>
      <sheetData sheetId="18086" refreshError="1"/>
      <sheetData sheetId="18087" refreshError="1"/>
      <sheetData sheetId="18088" refreshError="1"/>
      <sheetData sheetId="18089" refreshError="1"/>
      <sheetData sheetId="18090" refreshError="1"/>
      <sheetData sheetId="18091" refreshError="1"/>
      <sheetData sheetId="18092" refreshError="1"/>
      <sheetData sheetId="18093" refreshError="1"/>
      <sheetData sheetId="18094" refreshError="1"/>
      <sheetData sheetId="18095" refreshError="1"/>
      <sheetData sheetId="18096" refreshError="1"/>
      <sheetData sheetId="18097" refreshError="1"/>
      <sheetData sheetId="18098" refreshError="1"/>
      <sheetData sheetId="18099" refreshError="1"/>
      <sheetData sheetId="18100" refreshError="1"/>
      <sheetData sheetId="18101" refreshError="1"/>
      <sheetData sheetId="18102" refreshError="1"/>
      <sheetData sheetId="18103" refreshError="1"/>
      <sheetData sheetId="18104" refreshError="1"/>
      <sheetData sheetId="18105" refreshError="1"/>
      <sheetData sheetId="18106" refreshError="1"/>
      <sheetData sheetId="18107" refreshError="1"/>
      <sheetData sheetId="18108" refreshError="1"/>
      <sheetData sheetId="18109" refreshError="1"/>
      <sheetData sheetId="18110" refreshError="1"/>
      <sheetData sheetId="18111" refreshError="1"/>
      <sheetData sheetId="18112" refreshError="1"/>
      <sheetData sheetId="18113" refreshError="1"/>
      <sheetData sheetId="18114" refreshError="1"/>
      <sheetData sheetId="18115" refreshError="1"/>
      <sheetData sheetId="18116" refreshError="1"/>
      <sheetData sheetId="18117" refreshError="1"/>
      <sheetData sheetId="18118" refreshError="1"/>
      <sheetData sheetId="18119" refreshError="1"/>
      <sheetData sheetId="18120" refreshError="1"/>
      <sheetData sheetId="18121" refreshError="1"/>
      <sheetData sheetId="18122" refreshError="1"/>
      <sheetData sheetId="18123" refreshError="1"/>
      <sheetData sheetId="18124" refreshError="1"/>
      <sheetData sheetId="18125" refreshError="1"/>
      <sheetData sheetId="18126" refreshError="1"/>
      <sheetData sheetId="18127" refreshError="1"/>
      <sheetData sheetId="18128" refreshError="1"/>
      <sheetData sheetId="18129" refreshError="1"/>
      <sheetData sheetId="18130" refreshError="1"/>
      <sheetData sheetId="18131" refreshError="1"/>
      <sheetData sheetId="18132" refreshError="1"/>
      <sheetData sheetId="18133" refreshError="1"/>
      <sheetData sheetId="18134" refreshError="1"/>
      <sheetData sheetId="18135" refreshError="1"/>
      <sheetData sheetId="18136" refreshError="1"/>
      <sheetData sheetId="18137" refreshError="1"/>
      <sheetData sheetId="18138" refreshError="1"/>
      <sheetData sheetId="18139" refreshError="1"/>
      <sheetData sheetId="18140" refreshError="1"/>
      <sheetData sheetId="18141" refreshError="1"/>
      <sheetData sheetId="18142" refreshError="1"/>
      <sheetData sheetId="18143" refreshError="1"/>
      <sheetData sheetId="18144" refreshError="1"/>
      <sheetData sheetId="18145" refreshError="1"/>
      <sheetData sheetId="18146" refreshError="1"/>
      <sheetData sheetId="18147" refreshError="1"/>
      <sheetData sheetId="18148" refreshError="1"/>
      <sheetData sheetId="18149" refreshError="1"/>
      <sheetData sheetId="18150" refreshError="1"/>
      <sheetData sheetId="18151" refreshError="1"/>
      <sheetData sheetId="18152" refreshError="1"/>
      <sheetData sheetId="18153" refreshError="1"/>
      <sheetData sheetId="18154" refreshError="1"/>
      <sheetData sheetId="18155" refreshError="1"/>
      <sheetData sheetId="18156" refreshError="1"/>
      <sheetData sheetId="18157" refreshError="1"/>
      <sheetData sheetId="18158" refreshError="1"/>
      <sheetData sheetId="18159" refreshError="1"/>
      <sheetData sheetId="18160" refreshError="1"/>
      <sheetData sheetId="18161" refreshError="1"/>
      <sheetData sheetId="18162" refreshError="1"/>
      <sheetData sheetId="18163" refreshError="1"/>
      <sheetData sheetId="18164" refreshError="1"/>
      <sheetData sheetId="18165" refreshError="1"/>
      <sheetData sheetId="18166" refreshError="1"/>
      <sheetData sheetId="18167" refreshError="1"/>
      <sheetData sheetId="18168" refreshError="1"/>
      <sheetData sheetId="18169" refreshError="1"/>
      <sheetData sheetId="18170" refreshError="1"/>
      <sheetData sheetId="18171" refreshError="1"/>
      <sheetData sheetId="18172" refreshError="1"/>
      <sheetData sheetId="18173" refreshError="1"/>
      <sheetData sheetId="18174" refreshError="1"/>
      <sheetData sheetId="18175" refreshError="1"/>
      <sheetData sheetId="18176" refreshError="1"/>
      <sheetData sheetId="18177" refreshError="1"/>
      <sheetData sheetId="18178" refreshError="1"/>
      <sheetData sheetId="18179" refreshError="1"/>
      <sheetData sheetId="18180" refreshError="1"/>
      <sheetData sheetId="18181" refreshError="1"/>
      <sheetData sheetId="18182" refreshError="1"/>
      <sheetData sheetId="18183" refreshError="1"/>
      <sheetData sheetId="18184" refreshError="1"/>
      <sheetData sheetId="18185" refreshError="1"/>
      <sheetData sheetId="18186" refreshError="1"/>
      <sheetData sheetId="18187" refreshError="1"/>
      <sheetData sheetId="18188" refreshError="1"/>
      <sheetData sheetId="18189" refreshError="1"/>
      <sheetData sheetId="18190" refreshError="1"/>
      <sheetData sheetId="18191" refreshError="1"/>
      <sheetData sheetId="18192" refreshError="1"/>
      <sheetData sheetId="18193" refreshError="1"/>
      <sheetData sheetId="18194" refreshError="1"/>
      <sheetData sheetId="18195" refreshError="1"/>
      <sheetData sheetId="18196" refreshError="1"/>
      <sheetData sheetId="18197" refreshError="1"/>
      <sheetData sheetId="18198" refreshError="1"/>
      <sheetData sheetId="18199" refreshError="1"/>
      <sheetData sheetId="18200" refreshError="1"/>
      <sheetData sheetId="18201" refreshError="1"/>
      <sheetData sheetId="18202" refreshError="1"/>
      <sheetData sheetId="18203" refreshError="1"/>
      <sheetData sheetId="18204" refreshError="1"/>
      <sheetData sheetId="18205" refreshError="1"/>
      <sheetData sheetId="18206" refreshError="1"/>
      <sheetData sheetId="18207" refreshError="1"/>
      <sheetData sheetId="18208" refreshError="1"/>
      <sheetData sheetId="18209" refreshError="1"/>
      <sheetData sheetId="18210" refreshError="1"/>
      <sheetData sheetId="18211" refreshError="1"/>
      <sheetData sheetId="18212" refreshError="1"/>
      <sheetData sheetId="18213" refreshError="1"/>
      <sheetData sheetId="18214" refreshError="1"/>
      <sheetData sheetId="18215" refreshError="1"/>
      <sheetData sheetId="18216" refreshError="1"/>
      <sheetData sheetId="18217" refreshError="1"/>
      <sheetData sheetId="18218" refreshError="1"/>
      <sheetData sheetId="18219" refreshError="1"/>
      <sheetData sheetId="18220" refreshError="1"/>
      <sheetData sheetId="18221" refreshError="1"/>
      <sheetData sheetId="18222" refreshError="1"/>
      <sheetData sheetId="18223" refreshError="1"/>
      <sheetData sheetId="18224" refreshError="1"/>
      <sheetData sheetId="18225" refreshError="1"/>
      <sheetData sheetId="18226" refreshError="1"/>
      <sheetData sheetId="18227" refreshError="1"/>
      <sheetData sheetId="18228" refreshError="1"/>
      <sheetData sheetId="18229" refreshError="1"/>
      <sheetData sheetId="18230" refreshError="1"/>
      <sheetData sheetId="18231" refreshError="1"/>
      <sheetData sheetId="18232" refreshError="1"/>
      <sheetData sheetId="18233" refreshError="1"/>
      <sheetData sheetId="18234" refreshError="1"/>
      <sheetData sheetId="18235" refreshError="1"/>
      <sheetData sheetId="18236" refreshError="1"/>
      <sheetData sheetId="18237" refreshError="1"/>
      <sheetData sheetId="18238" refreshError="1"/>
      <sheetData sheetId="18239" refreshError="1"/>
      <sheetData sheetId="18240" refreshError="1"/>
      <sheetData sheetId="18241" refreshError="1"/>
      <sheetData sheetId="18242" refreshError="1"/>
      <sheetData sheetId="18243" refreshError="1"/>
      <sheetData sheetId="18244" refreshError="1"/>
      <sheetData sheetId="18245" refreshError="1"/>
      <sheetData sheetId="18246" refreshError="1"/>
      <sheetData sheetId="18247" refreshError="1"/>
      <sheetData sheetId="18248" refreshError="1"/>
      <sheetData sheetId="18249" refreshError="1"/>
      <sheetData sheetId="18250" refreshError="1"/>
      <sheetData sheetId="18251" refreshError="1"/>
      <sheetData sheetId="18252" refreshError="1"/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 refreshError="1"/>
      <sheetData sheetId="18259" refreshError="1"/>
      <sheetData sheetId="18260" refreshError="1"/>
      <sheetData sheetId="18261" refreshError="1"/>
      <sheetData sheetId="18262" refreshError="1"/>
      <sheetData sheetId="18263" refreshError="1"/>
      <sheetData sheetId="18264" refreshError="1"/>
      <sheetData sheetId="18265" refreshError="1"/>
      <sheetData sheetId="18266" refreshError="1"/>
      <sheetData sheetId="18267" refreshError="1"/>
      <sheetData sheetId="18268" refreshError="1"/>
      <sheetData sheetId="18269" refreshError="1"/>
      <sheetData sheetId="18270" refreshError="1"/>
      <sheetData sheetId="18271" refreshError="1"/>
      <sheetData sheetId="18272" refreshError="1"/>
      <sheetData sheetId="18273" refreshError="1"/>
      <sheetData sheetId="18274" refreshError="1"/>
      <sheetData sheetId="18275" refreshError="1"/>
      <sheetData sheetId="18276" refreshError="1"/>
      <sheetData sheetId="18277" refreshError="1"/>
      <sheetData sheetId="18278" refreshError="1"/>
      <sheetData sheetId="18279" refreshError="1"/>
      <sheetData sheetId="18280" refreshError="1"/>
      <sheetData sheetId="18281" refreshError="1"/>
      <sheetData sheetId="18282" refreshError="1"/>
      <sheetData sheetId="18283" refreshError="1"/>
      <sheetData sheetId="18284" refreshError="1"/>
      <sheetData sheetId="18285" refreshError="1"/>
      <sheetData sheetId="18286" refreshError="1"/>
      <sheetData sheetId="18287" refreshError="1"/>
      <sheetData sheetId="18288" refreshError="1"/>
      <sheetData sheetId="18289" refreshError="1"/>
      <sheetData sheetId="18290" refreshError="1"/>
      <sheetData sheetId="18291" refreshError="1"/>
      <sheetData sheetId="18292" refreshError="1"/>
      <sheetData sheetId="18293" refreshError="1"/>
      <sheetData sheetId="18294" refreshError="1"/>
      <sheetData sheetId="18295" refreshError="1"/>
      <sheetData sheetId="18296" refreshError="1"/>
      <sheetData sheetId="18297" refreshError="1"/>
      <sheetData sheetId="18298" refreshError="1"/>
      <sheetData sheetId="18299" refreshError="1"/>
      <sheetData sheetId="18300" refreshError="1"/>
      <sheetData sheetId="18301" refreshError="1"/>
      <sheetData sheetId="18302" refreshError="1"/>
      <sheetData sheetId="18303" refreshError="1"/>
      <sheetData sheetId="18304" refreshError="1"/>
      <sheetData sheetId="18305" refreshError="1"/>
      <sheetData sheetId="18306" refreshError="1"/>
      <sheetData sheetId="18307" refreshError="1"/>
      <sheetData sheetId="18308" refreshError="1"/>
      <sheetData sheetId="18309" refreshError="1"/>
      <sheetData sheetId="18310" refreshError="1"/>
      <sheetData sheetId="18311" refreshError="1"/>
      <sheetData sheetId="18312" refreshError="1"/>
      <sheetData sheetId="18313" refreshError="1"/>
      <sheetData sheetId="18314" refreshError="1"/>
      <sheetData sheetId="18315" refreshError="1"/>
      <sheetData sheetId="18316" refreshError="1"/>
      <sheetData sheetId="18317" refreshError="1"/>
      <sheetData sheetId="18318" refreshError="1"/>
      <sheetData sheetId="18319" refreshError="1"/>
      <sheetData sheetId="18320" refreshError="1"/>
      <sheetData sheetId="18321" refreshError="1"/>
      <sheetData sheetId="18322" refreshError="1"/>
      <sheetData sheetId="18323" refreshError="1"/>
      <sheetData sheetId="18324" refreshError="1"/>
      <sheetData sheetId="18325" refreshError="1"/>
      <sheetData sheetId="18326" refreshError="1"/>
      <sheetData sheetId="18327" refreshError="1"/>
      <sheetData sheetId="18328" refreshError="1"/>
      <sheetData sheetId="18329" refreshError="1"/>
      <sheetData sheetId="18330" refreshError="1"/>
      <sheetData sheetId="18331" refreshError="1"/>
      <sheetData sheetId="18332" refreshError="1"/>
      <sheetData sheetId="18333" refreshError="1"/>
      <sheetData sheetId="18334" refreshError="1"/>
      <sheetData sheetId="18335" refreshError="1"/>
      <sheetData sheetId="18336" refreshError="1"/>
      <sheetData sheetId="18337" refreshError="1"/>
      <sheetData sheetId="18338" refreshError="1"/>
      <sheetData sheetId="18339" refreshError="1"/>
      <sheetData sheetId="18340" refreshError="1"/>
      <sheetData sheetId="18341" refreshError="1"/>
      <sheetData sheetId="18342" refreshError="1"/>
      <sheetData sheetId="18343" refreshError="1"/>
      <sheetData sheetId="18344" refreshError="1"/>
      <sheetData sheetId="18345" refreshError="1"/>
      <sheetData sheetId="18346" refreshError="1"/>
      <sheetData sheetId="18347" refreshError="1"/>
      <sheetData sheetId="18348" refreshError="1"/>
      <sheetData sheetId="18349" refreshError="1"/>
      <sheetData sheetId="18350" refreshError="1"/>
      <sheetData sheetId="18351" refreshError="1"/>
      <sheetData sheetId="18352" refreshError="1"/>
      <sheetData sheetId="18353" refreshError="1"/>
      <sheetData sheetId="18354" refreshError="1"/>
      <sheetData sheetId="18355" refreshError="1"/>
      <sheetData sheetId="18356" refreshError="1"/>
      <sheetData sheetId="18357" refreshError="1"/>
      <sheetData sheetId="18358" refreshError="1"/>
      <sheetData sheetId="18359" refreshError="1"/>
      <sheetData sheetId="18360" refreshError="1"/>
      <sheetData sheetId="18361" refreshError="1"/>
      <sheetData sheetId="18362" refreshError="1"/>
      <sheetData sheetId="18363" refreshError="1"/>
      <sheetData sheetId="18364" refreshError="1"/>
      <sheetData sheetId="18365" refreshError="1"/>
      <sheetData sheetId="18366" refreshError="1"/>
      <sheetData sheetId="18367" refreshError="1"/>
      <sheetData sheetId="18368" refreshError="1"/>
      <sheetData sheetId="18369" refreshError="1"/>
      <sheetData sheetId="18370" refreshError="1"/>
      <sheetData sheetId="18371" refreshError="1"/>
      <sheetData sheetId="18372" refreshError="1"/>
      <sheetData sheetId="18373" refreshError="1"/>
      <sheetData sheetId="18374" refreshError="1"/>
      <sheetData sheetId="18375" refreshError="1"/>
      <sheetData sheetId="18376" refreshError="1"/>
      <sheetData sheetId="18377" refreshError="1"/>
      <sheetData sheetId="18378" refreshError="1"/>
      <sheetData sheetId="18379" refreshError="1"/>
      <sheetData sheetId="18380" refreshError="1"/>
      <sheetData sheetId="18381" refreshError="1"/>
      <sheetData sheetId="18382" refreshError="1"/>
      <sheetData sheetId="18383" refreshError="1"/>
      <sheetData sheetId="18384" refreshError="1"/>
      <sheetData sheetId="18385" refreshError="1"/>
      <sheetData sheetId="18386" refreshError="1"/>
      <sheetData sheetId="18387" refreshError="1"/>
      <sheetData sheetId="18388" refreshError="1"/>
      <sheetData sheetId="18389" refreshError="1"/>
      <sheetData sheetId="18390" refreshError="1"/>
      <sheetData sheetId="18391" refreshError="1"/>
      <sheetData sheetId="18392" refreshError="1"/>
      <sheetData sheetId="18393" refreshError="1"/>
      <sheetData sheetId="18394" refreshError="1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 refreshError="1"/>
      <sheetData sheetId="18401" refreshError="1"/>
      <sheetData sheetId="18402" refreshError="1"/>
      <sheetData sheetId="18403" refreshError="1"/>
      <sheetData sheetId="18404" refreshError="1"/>
      <sheetData sheetId="18405" refreshError="1"/>
      <sheetData sheetId="18406" refreshError="1"/>
      <sheetData sheetId="18407" refreshError="1"/>
      <sheetData sheetId="18408" refreshError="1"/>
      <sheetData sheetId="18409" refreshError="1"/>
      <sheetData sheetId="18410" refreshError="1"/>
      <sheetData sheetId="18411" refreshError="1"/>
      <sheetData sheetId="18412" refreshError="1"/>
      <sheetData sheetId="18413" refreshError="1"/>
      <sheetData sheetId="18414" refreshError="1"/>
      <sheetData sheetId="18415" refreshError="1"/>
      <sheetData sheetId="18416" refreshError="1"/>
      <sheetData sheetId="18417" refreshError="1"/>
      <sheetData sheetId="18418" refreshError="1"/>
      <sheetData sheetId="18419" refreshError="1"/>
      <sheetData sheetId="18420" refreshError="1"/>
      <sheetData sheetId="18421" refreshError="1"/>
      <sheetData sheetId="18422" refreshError="1"/>
      <sheetData sheetId="18423" refreshError="1"/>
      <sheetData sheetId="18424" refreshError="1"/>
      <sheetData sheetId="18425" refreshError="1"/>
      <sheetData sheetId="18426" refreshError="1"/>
      <sheetData sheetId="18427" refreshError="1"/>
      <sheetData sheetId="18428" refreshError="1"/>
      <sheetData sheetId="18429" refreshError="1"/>
      <sheetData sheetId="18430" refreshError="1"/>
      <sheetData sheetId="18431" refreshError="1"/>
      <sheetData sheetId="18432" refreshError="1"/>
      <sheetData sheetId="18433" refreshError="1"/>
      <sheetData sheetId="18434" refreshError="1"/>
      <sheetData sheetId="18435" refreshError="1"/>
      <sheetData sheetId="18436" refreshError="1"/>
      <sheetData sheetId="18437" refreshError="1"/>
      <sheetData sheetId="18438" refreshError="1"/>
      <sheetData sheetId="18439" refreshError="1"/>
      <sheetData sheetId="18440" refreshError="1"/>
      <sheetData sheetId="18441" refreshError="1"/>
      <sheetData sheetId="18442" refreshError="1"/>
      <sheetData sheetId="18443" refreshError="1"/>
      <sheetData sheetId="18444" refreshError="1"/>
      <sheetData sheetId="18445" refreshError="1"/>
      <sheetData sheetId="18446" refreshError="1"/>
      <sheetData sheetId="18447" refreshError="1"/>
      <sheetData sheetId="18448" refreshError="1"/>
      <sheetData sheetId="18449" refreshError="1"/>
      <sheetData sheetId="18450" refreshError="1"/>
      <sheetData sheetId="18451" refreshError="1"/>
      <sheetData sheetId="18452" refreshError="1"/>
      <sheetData sheetId="18453" refreshError="1"/>
      <sheetData sheetId="18454" refreshError="1"/>
      <sheetData sheetId="18455" refreshError="1"/>
      <sheetData sheetId="18456" refreshError="1"/>
      <sheetData sheetId="18457" refreshError="1"/>
      <sheetData sheetId="18458" refreshError="1"/>
      <sheetData sheetId="18459" refreshError="1"/>
      <sheetData sheetId="18460" refreshError="1"/>
      <sheetData sheetId="18461" refreshError="1"/>
      <sheetData sheetId="18462" refreshError="1"/>
      <sheetData sheetId="18463" refreshError="1"/>
      <sheetData sheetId="18464" refreshError="1"/>
      <sheetData sheetId="18465" refreshError="1"/>
      <sheetData sheetId="18466" refreshError="1"/>
      <sheetData sheetId="18467" refreshError="1"/>
      <sheetData sheetId="18468" refreshError="1"/>
      <sheetData sheetId="18469" refreshError="1"/>
      <sheetData sheetId="18470" refreshError="1"/>
      <sheetData sheetId="18471" refreshError="1"/>
      <sheetData sheetId="18472" refreshError="1"/>
      <sheetData sheetId="18473" refreshError="1"/>
      <sheetData sheetId="18474" refreshError="1"/>
      <sheetData sheetId="18475" refreshError="1"/>
      <sheetData sheetId="18476" refreshError="1"/>
      <sheetData sheetId="18477" refreshError="1"/>
      <sheetData sheetId="18478" refreshError="1"/>
      <sheetData sheetId="18479" refreshError="1"/>
      <sheetData sheetId="18480" refreshError="1"/>
      <sheetData sheetId="18481" refreshError="1"/>
      <sheetData sheetId="18482" refreshError="1"/>
      <sheetData sheetId="18483" refreshError="1"/>
      <sheetData sheetId="18484" refreshError="1"/>
      <sheetData sheetId="18485" refreshError="1"/>
      <sheetData sheetId="18486" refreshError="1"/>
      <sheetData sheetId="18487" refreshError="1"/>
      <sheetData sheetId="18488" refreshError="1"/>
      <sheetData sheetId="18489" refreshError="1"/>
      <sheetData sheetId="18490" refreshError="1"/>
      <sheetData sheetId="18491" refreshError="1"/>
      <sheetData sheetId="18492" refreshError="1"/>
      <sheetData sheetId="18493" refreshError="1"/>
      <sheetData sheetId="18494" refreshError="1"/>
      <sheetData sheetId="18495" refreshError="1"/>
      <sheetData sheetId="18496" refreshError="1"/>
      <sheetData sheetId="18497" refreshError="1"/>
      <sheetData sheetId="18498" refreshError="1"/>
      <sheetData sheetId="18499" refreshError="1"/>
      <sheetData sheetId="18500" refreshError="1"/>
      <sheetData sheetId="18501" refreshError="1"/>
      <sheetData sheetId="18502" refreshError="1"/>
      <sheetData sheetId="18503" refreshError="1"/>
      <sheetData sheetId="18504" refreshError="1"/>
      <sheetData sheetId="18505" refreshError="1"/>
      <sheetData sheetId="18506" refreshError="1"/>
      <sheetData sheetId="18507" refreshError="1"/>
      <sheetData sheetId="18508" refreshError="1"/>
      <sheetData sheetId="18509" refreshError="1"/>
      <sheetData sheetId="18510" refreshError="1"/>
      <sheetData sheetId="18511" refreshError="1"/>
      <sheetData sheetId="18512" refreshError="1"/>
      <sheetData sheetId="18513" refreshError="1"/>
      <sheetData sheetId="18514" refreshError="1"/>
      <sheetData sheetId="18515" refreshError="1"/>
      <sheetData sheetId="18516" refreshError="1"/>
      <sheetData sheetId="18517" refreshError="1"/>
      <sheetData sheetId="18518" refreshError="1"/>
      <sheetData sheetId="18519" refreshError="1"/>
      <sheetData sheetId="18520" refreshError="1"/>
      <sheetData sheetId="18521" refreshError="1"/>
      <sheetData sheetId="18522" refreshError="1"/>
      <sheetData sheetId="18523" refreshError="1"/>
      <sheetData sheetId="18524" refreshError="1"/>
      <sheetData sheetId="18525" refreshError="1"/>
      <sheetData sheetId="18526" refreshError="1"/>
      <sheetData sheetId="18527" refreshError="1"/>
      <sheetData sheetId="18528" refreshError="1"/>
      <sheetData sheetId="18529" refreshError="1"/>
      <sheetData sheetId="18530" refreshError="1"/>
      <sheetData sheetId="18531" refreshError="1"/>
      <sheetData sheetId="18532" refreshError="1"/>
      <sheetData sheetId="18533" refreshError="1"/>
      <sheetData sheetId="18534" refreshError="1"/>
      <sheetData sheetId="18535" refreshError="1"/>
      <sheetData sheetId="18536" refreshError="1"/>
      <sheetData sheetId="18537" refreshError="1"/>
      <sheetData sheetId="18538" refreshError="1"/>
      <sheetData sheetId="18539" refreshError="1"/>
      <sheetData sheetId="18540" refreshError="1"/>
      <sheetData sheetId="18541" refreshError="1"/>
      <sheetData sheetId="18542" refreshError="1"/>
      <sheetData sheetId="18543" refreshError="1"/>
      <sheetData sheetId="18544" refreshError="1"/>
      <sheetData sheetId="18545" refreshError="1"/>
      <sheetData sheetId="18546" refreshError="1"/>
      <sheetData sheetId="18547" refreshError="1"/>
      <sheetData sheetId="18548" refreshError="1"/>
      <sheetData sheetId="18549" refreshError="1"/>
      <sheetData sheetId="18550" refreshError="1"/>
      <sheetData sheetId="18551" refreshError="1"/>
      <sheetData sheetId="18552" refreshError="1"/>
      <sheetData sheetId="18553" refreshError="1"/>
      <sheetData sheetId="18554" refreshError="1"/>
      <sheetData sheetId="18555" refreshError="1"/>
      <sheetData sheetId="18556" refreshError="1"/>
      <sheetData sheetId="18557" refreshError="1"/>
      <sheetData sheetId="18558" refreshError="1"/>
      <sheetData sheetId="18559" refreshError="1"/>
      <sheetData sheetId="18560" refreshError="1"/>
      <sheetData sheetId="18561" refreshError="1"/>
      <sheetData sheetId="18562" refreshError="1"/>
      <sheetData sheetId="18563" refreshError="1"/>
      <sheetData sheetId="18564" refreshError="1"/>
      <sheetData sheetId="18565" refreshError="1"/>
      <sheetData sheetId="18566" refreshError="1"/>
      <sheetData sheetId="18567" refreshError="1"/>
      <sheetData sheetId="18568" refreshError="1"/>
      <sheetData sheetId="18569" refreshError="1"/>
      <sheetData sheetId="18570" refreshError="1"/>
      <sheetData sheetId="18571" refreshError="1"/>
      <sheetData sheetId="18572" refreshError="1"/>
      <sheetData sheetId="18573" refreshError="1"/>
      <sheetData sheetId="18574" refreshError="1"/>
      <sheetData sheetId="18575" refreshError="1"/>
      <sheetData sheetId="18576" refreshError="1"/>
      <sheetData sheetId="18577" refreshError="1"/>
      <sheetData sheetId="18578" refreshError="1"/>
      <sheetData sheetId="18579" refreshError="1"/>
      <sheetData sheetId="18580" refreshError="1"/>
      <sheetData sheetId="18581" refreshError="1"/>
      <sheetData sheetId="18582" refreshError="1"/>
      <sheetData sheetId="18583" refreshError="1"/>
      <sheetData sheetId="18584" refreshError="1"/>
      <sheetData sheetId="18585" refreshError="1"/>
      <sheetData sheetId="18586" refreshError="1"/>
      <sheetData sheetId="18587" refreshError="1"/>
      <sheetData sheetId="18588" refreshError="1"/>
      <sheetData sheetId="18589" refreshError="1"/>
      <sheetData sheetId="18590" refreshError="1"/>
      <sheetData sheetId="18591" refreshError="1"/>
      <sheetData sheetId="18592" refreshError="1"/>
      <sheetData sheetId="18593" refreshError="1"/>
      <sheetData sheetId="18594" refreshError="1"/>
      <sheetData sheetId="18595" refreshError="1"/>
      <sheetData sheetId="18596" refreshError="1"/>
      <sheetData sheetId="18597" refreshError="1"/>
      <sheetData sheetId="18598" refreshError="1"/>
      <sheetData sheetId="18599" refreshError="1"/>
      <sheetData sheetId="18600" refreshError="1"/>
      <sheetData sheetId="18601" refreshError="1"/>
      <sheetData sheetId="18602" refreshError="1"/>
      <sheetData sheetId="18603" refreshError="1"/>
      <sheetData sheetId="18604" refreshError="1"/>
      <sheetData sheetId="18605" refreshError="1"/>
      <sheetData sheetId="18606" refreshError="1"/>
      <sheetData sheetId="18607" refreshError="1"/>
      <sheetData sheetId="18608" refreshError="1"/>
      <sheetData sheetId="18609" refreshError="1"/>
      <sheetData sheetId="18610" refreshError="1"/>
      <sheetData sheetId="18611" refreshError="1"/>
      <sheetData sheetId="18612" refreshError="1"/>
      <sheetData sheetId="18613" refreshError="1"/>
      <sheetData sheetId="18614" refreshError="1"/>
      <sheetData sheetId="18615" refreshError="1"/>
      <sheetData sheetId="18616" refreshError="1"/>
      <sheetData sheetId="18617" refreshError="1"/>
      <sheetData sheetId="18618" refreshError="1"/>
      <sheetData sheetId="18619" refreshError="1"/>
      <sheetData sheetId="18620" refreshError="1"/>
      <sheetData sheetId="18621" refreshError="1"/>
      <sheetData sheetId="18622" refreshError="1"/>
      <sheetData sheetId="18623" refreshError="1"/>
      <sheetData sheetId="18624" refreshError="1"/>
      <sheetData sheetId="18625" refreshError="1"/>
      <sheetData sheetId="18626" refreshError="1"/>
      <sheetData sheetId="18627" refreshError="1"/>
      <sheetData sheetId="18628" refreshError="1"/>
      <sheetData sheetId="18629" refreshError="1"/>
      <sheetData sheetId="18630" refreshError="1"/>
      <sheetData sheetId="18631" refreshError="1"/>
      <sheetData sheetId="18632" refreshError="1"/>
      <sheetData sheetId="18633" refreshError="1"/>
      <sheetData sheetId="18634" refreshError="1"/>
      <sheetData sheetId="18635" refreshError="1"/>
      <sheetData sheetId="18636" refreshError="1"/>
      <sheetData sheetId="18637" refreshError="1"/>
      <sheetData sheetId="18638" refreshError="1"/>
      <sheetData sheetId="18639" refreshError="1"/>
      <sheetData sheetId="18640" refreshError="1"/>
      <sheetData sheetId="18641" refreshError="1"/>
      <sheetData sheetId="18642" refreshError="1"/>
      <sheetData sheetId="18643" refreshError="1"/>
      <sheetData sheetId="18644" refreshError="1"/>
      <sheetData sheetId="18645" refreshError="1"/>
      <sheetData sheetId="18646" refreshError="1"/>
      <sheetData sheetId="18647" refreshError="1"/>
      <sheetData sheetId="18648" refreshError="1"/>
      <sheetData sheetId="18649" refreshError="1"/>
      <sheetData sheetId="18650" refreshError="1"/>
      <sheetData sheetId="18651" refreshError="1"/>
      <sheetData sheetId="18652" refreshError="1"/>
      <sheetData sheetId="18653" refreshError="1"/>
      <sheetData sheetId="18654" refreshError="1"/>
      <sheetData sheetId="18655" refreshError="1"/>
      <sheetData sheetId="18656" refreshError="1"/>
      <sheetData sheetId="18657" refreshError="1"/>
      <sheetData sheetId="18658" refreshError="1"/>
      <sheetData sheetId="18659" refreshError="1"/>
      <sheetData sheetId="18660" refreshError="1"/>
      <sheetData sheetId="18661" refreshError="1"/>
      <sheetData sheetId="18662" refreshError="1"/>
      <sheetData sheetId="18663" refreshError="1"/>
      <sheetData sheetId="18664" refreshError="1"/>
      <sheetData sheetId="18665" refreshError="1"/>
      <sheetData sheetId="18666" refreshError="1"/>
      <sheetData sheetId="18667" refreshError="1"/>
      <sheetData sheetId="18668" refreshError="1"/>
      <sheetData sheetId="18669" refreshError="1"/>
      <sheetData sheetId="18670" refreshError="1"/>
      <sheetData sheetId="18671" refreshError="1"/>
      <sheetData sheetId="18672" refreshError="1"/>
      <sheetData sheetId="18673" refreshError="1"/>
      <sheetData sheetId="18674" refreshError="1"/>
      <sheetData sheetId="18675" refreshError="1"/>
      <sheetData sheetId="18676" refreshError="1"/>
      <sheetData sheetId="18677" refreshError="1"/>
      <sheetData sheetId="18678" refreshError="1"/>
      <sheetData sheetId="18679" refreshError="1"/>
      <sheetData sheetId="18680" refreshError="1"/>
      <sheetData sheetId="18681" refreshError="1"/>
      <sheetData sheetId="18682" refreshError="1"/>
      <sheetData sheetId="18683" refreshError="1"/>
      <sheetData sheetId="18684" refreshError="1"/>
      <sheetData sheetId="18685" refreshError="1"/>
      <sheetData sheetId="18686" refreshError="1"/>
      <sheetData sheetId="18687" refreshError="1"/>
      <sheetData sheetId="18688" refreshError="1"/>
      <sheetData sheetId="18689" refreshError="1"/>
      <sheetData sheetId="18690" refreshError="1"/>
      <sheetData sheetId="18691" refreshError="1"/>
      <sheetData sheetId="18692" refreshError="1"/>
      <sheetData sheetId="18693" refreshError="1"/>
      <sheetData sheetId="18694" refreshError="1"/>
      <sheetData sheetId="18695" refreshError="1"/>
      <sheetData sheetId="18696" refreshError="1"/>
      <sheetData sheetId="18697" refreshError="1"/>
      <sheetData sheetId="18698" refreshError="1"/>
      <sheetData sheetId="18699" refreshError="1"/>
      <sheetData sheetId="18700" refreshError="1"/>
      <sheetData sheetId="18701" refreshError="1"/>
      <sheetData sheetId="18702" refreshError="1"/>
      <sheetData sheetId="18703" refreshError="1"/>
      <sheetData sheetId="18704" refreshError="1"/>
      <sheetData sheetId="18705" refreshError="1"/>
      <sheetData sheetId="18706" refreshError="1"/>
      <sheetData sheetId="18707" refreshError="1"/>
      <sheetData sheetId="18708" refreshError="1"/>
      <sheetData sheetId="18709" refreshError="1"/>
      <sheetData sheetId="18710" refreshError="1"/>
      <sheetData sheetId="18711" refreshError="1"/>
      <sheetData sheetId="18712" refreshError="1"/>
      <sheetData sheetId="18713" refreshError="1"/>
      <sheetData sheetId="18714" refreshError="1"/>
      <sheetData sheetId="18715" refreshError="1"/>
      <sheetData sheetId="18716" refreshError="1"/>
      <sheetData sheetId="18717" refreshError="1"/>
      <sheetData sheetId="18718" refreshError="1"/>
      <sheetData sheetId="18719" refreshError="1"/>
      <sheetData sheetId="18720" refreshError="1"/>
      <sheetData sheetId="18721" refreshError="1"/>
      <sheetData sheetId="18722" refreshError="1"/>
      <sheetData sheetId="18723" refreshError="1"/>
      <sheetData sheetId="18724" refreshError="1"/>
      <sheetData sheetId="18725" refreshError="1"/>
      <sheetData sheetId="18726" refreshError="1"/>
      <sheetData sheetId="18727" refreshError="1"/>
      <sheetData sheetId="18728" refreshError="1"/>
      <sheetData sheetId="18729" refreshError="1"/>
      <sheetData sheetId="18730" refreshError="1"/>
      <sheetData sheetId="18731" refreshError="1"/>
      <sheetData sheetId="18732" refreshError="1"/>
      <sheetData sheetId="18733" refreshError="1"/>
      <sheetData sheetId="18734" refreshError="1"/>
      <sheetData sheetId="18735" refreshError="1"/>
      <sheetData sheetId="18736" refreshError="1"/>
      <sheetData sheetId="18737" refreshError="1"/>
      <sheetData sheetId="18738" refreshError="1"/>
      <sheetData sheetId="18739" refreshError="1"/>
      <sheetData sheetId="18740" refreshError="1"/>
      <sheetData sheetId="18741" refreshError="1"/>
      <sheetData sheetId="18742" refreshError="1"/>
      <sheetData sheetId="18743" refreshError="1"/>
      <sheetData sheetId="18744" refreshError="1"/>
      <sheetData sheetId="18745" refreshError="1"/>
      <sheetData sheetId="18746" refreshError="1"/>
      <sheetData sheetId="18747" refreshError="1"/>
      <sheetData sheetId="18748" refreshError="1"/>
      <sheetData sheetId="18749" refreshError="1"/>
      <sheetData sheetId="18750" refreshError="1"/>
      <sheetData sheetId="18751" refreshError="1"/>
      <sheetData sheetId="18752" refreshError="1"/>
      <sheetData sheetId="18753" refreshError="1"/>
      <sheetData sheetId="18754" refreshError="1"/>
      <sheetData sheetId="18755" refreshError="1"/>
      <sheetData sheetId="18756" refreshError="1"/>
      <sheetData sheetId="18757" refreshError="1"/>
      <sheetData sheetId="18758" refreshError="1"/>
      <sheetData sheetId="18759" refreshError="1"/>
      <sheetData sheetId="18760" refreshError="1"/>
      <sheetData sheetId="18761" refreshError="1"/>
      <sheetData sheetId="18762" refreshError="1"/>
      <sheetData sheetId="18763" refreshError="1"/>
      <sheetData sheetId="18764" refreshError="1"/>
      <sheetData sheetId="18765" refreshError="1"/>
      <sheetData sheetId="18766" refreshError="1"/>
      <sheetData sheetId="18767" refreshError="1"/>
      <sheetData sheetId="18768" refreshError="1"/>
      <sheetData sheetId="18769" refreshError="1"/>
      <sheetData sheetId="18770" refreshError="1"/>
      <sheetData sheetId="18771" refreshError="1"/>
      <sheetData sheetId="18772" refreshError="1"/>
      <sheetData sheetId="18773" refreshError="1"/>
      <sheetData sheetId="18774" refreshError="1"/>
      <sheetData sheetId="18775" refreshError="1"/>
      <sheetData sheetId="18776" refreshError="1"/>
      <sheetData sheetId="18777" refreshError="1"/>
      <sheetData sheetId="18778" refreshError="1"/>
      <sheetData sheetId="18779" refreshError="1"/>
      <sheetData sheetId="18780" refreshError="1"/>
      <sheetData sheetId="18781" refreshError="1"/>
      <sheetData sheetId="18782" refreshError="1"/>
      <sheetData sheetId="18783" refreshError="1"/>
      <sheetData sheetId="18784" refreshError="1"/>
      <sheetData sheetId="18785" refreshError="1"/>
      <sheetData sheetId="18786" refreshError="1"/>
      <sheetData sheetId="18787" refreshError="1"/>
      <sheetData sheetId="18788" refreshError="1"/>
      <sheetData sheetId="18789" refreshError="1"/>
      <sheetData sheetId="18790" refreshError="1"/>
      <sheetData sheetId="18791" refreshError="1"/>
      <sheetData sheetId="18792" refreshError="1"/>
      <sheetData sheetId="18793" refreshError="1"/>
      <sheetData sheetId="18794" refreshError="1"/>
      <sheetData sheetId="18795" refreshError="1"/>
      <sheetData sheetId="18796" refreshError="1"/>
      <sheetData sheetId="18797" refreshError="1"/>
      <sheetData sheetId="18798" refreshError="1"/>
      <sheetData sheetId="18799" refreshError="1"/>
      <sheetData sheetId="18800" refreshError="1"/>
      <sheetData sheetId="18801" refreshError="1"/>
      <sheetData sheetId="18802" refreshError="1"/>
      <sheetData sheetId="18803" refreshError="1"/>
      <sheetData sheetId="18804" refreshError="1"/>
      <sheetData sheetId="18805" refreshError="1"/>
      <sheetData sheetId="18806" refreshError="1"/>
      <sheetData sheetId="18807" refreshError="1"/>
      <sheetData sheetId="18808" refreshError="1"/>
      <sheetData sheetId="18809" refreshError="1"/>
      <sheetData sheetId="18810" refreshError="1"/>
      <sheetData sheetId="18811" refreshError="1"/>
      <sheetData sheetId="18812" refreshError="1"/>
      <sheetData sheetId="18813" refreshError="1"/>
      <sheetData sheetId="18814" refreshError="1"/>
      <sheetData sheetId="18815" refreshError="1"/>
      <sheetData sheetId="18816" refreshError="1"/>
      <sheetData sheetId="18817" refreshError="1"/>
      <sheetData sheetId="18818" refreshError="1"/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 refreshError="1"/>
      <sheetData sheetId="18825" refreshError="1"/>
      <sheetData sheetId="18826" refreshError="1"/>
      <sheetData sheetId="18827" refreshError="1"/>
      <sheetData sheetId="18828" refreshError="1"/>
      <sheetData sheetId="18829" refreshError="1"/>
      <sheetData sheetId="18830" refreshError="1"/>
      <sheetData sheetId="18831" refreshError="1"/>
      <sheetData sheetId="18832" refreshError="1"/>
      <sheetData sheetId="18833" refreshError="1"/>
      <sheetData sheetId="18834" refreshError="1"/>
      <sheetData sheetId="18835" refreshError="1"/>
      <sheetData sheetId="18836" refreshError="1"/>
      <sheetData sheetId="18837" refreshError="1"/>
      <sheetData sheetId="18838" refreshError="1"/>
      <sheetData sheetId="18839" refreshError="1"/>
      <sheetData sheetId="18840" refreshError="1"/>
      <sheetData sheetId="18841" refreshError="1"/>
      <sheetData sheetId="18842" refreshError="1"/>
      <sheetData sheetId="18843" refreshError="1"/>
      <sheetData sheetId="18844" refreshError="1"/>
      <sheetData sheetId="18845" refreshError="1"/>
      <sheetData sheetId="18846" refreshError="1"/>
      <sheetData sheetId="18847" refreshError="1"/>
      <sheetData sheetId="18848" refreshError="1"/>
      <sheetData sheetId="18849" refreshError="1"/>
      <sheetData sheetId="18850" refreshError="1"/>
      <sheetData sheetId="18851" refreshError="1"/>
      <sheetData sheetId="18852" refreshError="1"/>
      <sheetData sheetId="18853" refreshError="1"/>
      <sheetData sheetId="18854" refreshError="1"/>
      <sheetData sheetId="18855" refreshError="1"/>
      <sheetData sheetId="18856" refreshError="1"/>
      <sheetData sheetId="18857" refreshError="1"/>
      <sheetData sheetId="18858" refreshError="1"/>
      <sheetData sheetId="18859" refreshError="1"/>
      <sheetData sheetId="18860" refreshError="1"/>
      <sheetData sheetId="18861" refreshError="1"/>
      <sheetData sheetId="18862" refreshError="1"/>
      <sheetData sheetId="18863" refreshError="1"/>
      <sheetData sheetId="18864" refreshError="1"/>
      <sheetData sheetId="18865" refreshError="1"/>
      <sheetData sheetId="18866" refreshError="1"/>
      <sheetData sheetId="18867" refreshError="1"/>
      <sheetData sheetId="18868" refreshError="1"/>
      <sheetData sheetId="18869" refreshError="1"/>
      <sheetData sheetId="18870" refreshError="1"/>
      <sheetData sheetId="18871" refreshError="1"/>
      <sheetData sheetId="18872" refreshError="1"/>
      <sheetData sheetId="18873" refreshError="1"/>
      <sheetData sheetId="18874" refreshError="1"/>
      <sheetData sheetId="18875" refreshError="1"/>
      <sheetData sheetId="18876" refreshError="1"/>
      <sheetData sheetId="18877" refreshError="1"/>
      <sheetData sheetId="18878" refreshError="1"/>
      <sheetData sheetId="18879" refreshError="1"/>
      <sheetData sheetId="18880" refreshError="1"/>
      <sheetData sheetId="18881" refreshError="1"/>
      <sheetData sheetId="18882" refreshError="1"/>
      <sheetData sheetId="18883" refreshError="1"/>
      <sheetData sheetId="18884" refreshError="1"/>
      <sheetData sheetId="18885" refreshError="1"/>
      <sheetData sheetId="18886" refreshError="1"/>
      <sheetData sheetId="18887" refreshError="1"/>
      <sheetData sheetId="18888" refreshError="1"/>
      <sheetData sheetId="18889" refreshError="1"/>
      <sheetData sheetId="18890" refreshError="1"/>
      <sheetData sheetId="18891" refreshError="1"/>
      <sheetData sheetId="18892" refreshError="1"/>
      <sheetData sheetId="18893" refreshError="1"/>
      <sheetData sheetId="18894" refreshError="1"/>
      <sheetData sheetId="18895" refreshError="1"/>
      <sheetData sheetId="18896" refreshError="1"/>
      <sheetData sheetId="18897" refreshError="1"/>
      <sheetData sheetId="18898" refreshError="1"/>
      <sheetData sheetId="18899" refreshError="1"/>
      <sheetData sheetId="18900" refreshError="1"/>
      <sheetData sheetId="18901" refreshError="1"/>
      <sheetData sheetId="18902" refreshError="1"/>
      <sheetData sheetId="18903" refreshError="1"/>
      <sheetData sheetId="18904" refreshError="1"/>
      <sheetData sheetId="18905" refreshError="1"/>
      <sheetData sheetId="18906" refreshError="1"/>
      <sheetData sheetId="18907" refreshError="1"/>
      <sheetData sheetId="18908" refreshError="1"/>
      <sheetData sheetId="18909" refreshError="1"/>
      <sheetData sheetId="18910" refreshError="1"/>
      <sheetData sheetId="18911" refreshError="1"/>
      <sheetData sheetId="18912" refreshError="1"/>
      <sheetData sheetId="18913" refreshError="1"/>
      <sheetData sheetId="18914" refreshError="1"/>
      <sheetData sheetId="18915" refreshError="1"/>
      <sheetData sheetId="18916" refreshError="1"/>
      <sheetData sheetId="18917" refreshError="1"/>
      <sheetData sheetId="18918" refreshError="1"/>
      <sheetData sheetId="18919" refreshError="1"/>
      <sheetData sheetId="18920" refreshError="1"/>
      <sheetData sheetId="18921" refreshError="1"/>
      <sheetData sheetId="18922" refreshError="1"/>
      <sheetData sheetId="18923" refreshError="1"/>
      <sheetData sheetId="18924" refreshError="1"/>
      <sheetData sheetId="18925" refreshError="1"/>
      <sheetData sheetId="18926" refreshError="1"/>
      <sheetData sheetId="18927" refreshError="1"/>
      <sheetData sheetId="18928" refreshError="1"/>
      <sheetData sheetId="18929" refreshError="1"/>
      <sheetData sheetId="18930" refreshError="1"/>
      <sheetData sheetId="18931" refreshError="1"/>
      <sheetData sheetId="18932" refreshError="1"/>
      <sheetData sheetId="18933" refreshError="1"/>
      <sheetData sheetId="18934" refreshError="1"/>
      <sheetData sheetId="18935" refreshError="1"/>
      <sheetData sheetId="18936" refreshError="1"/>
      <sheetData sheetId="18937" refreshError="1"/>
      <sheetData sheetId="18938" refreshError="1"/>
      <sheetData sheetId="18939" refreshError="1"/>
      <sheetData sheetId="18940" refreshError="1"/>
      <sheetData sheetId="18941" refreshError="1"/>
      <sheetData sheetId="18942" refreshError="1"/>
      <sheetData sheetId="18943" refreshError="1"/>
      <sheetData sheetId="18944" refreshError="1"/>
      <sheetData sheetId="18945" refreshError="1"/>
      <sheetData sheetId="18946" refreshError="1"/>
      <sheetData sheetId="18947" refreshError="1"/>
      <sheetData sheetId="18948" refreshError="1"/>
      <sheetData sheetId="18949" refreshError="1"/>
      <sheetData sheetId="18950" refreshError="1"/>
      <sheetData sheetId="18951" refreshError="1"/>
      <sheetData sheetId="18952" refreshError="1"/>
      <sheetData sheetId="18953" refreshError="1"/>
      <sheetData sheetId="18954" refreshError="1"/>
      <sheetData sheetId="18955" refreshError="1"/>
      <sheetData sheetId="18956" refreshError="1"/>
      <sheetData sheetId="18957" refreshError="1"/>
      <sheetData sheetId="18958" refreshError="1"/>
      <sheetData sheetId="18959" refreshError="1"/>
      <sheetData sheetId="18960" refreshError="1"/>
      <sheetData sheetId="18961" refreshError="1"/>
      <sheetData sheetId="18962" refreshError="1"/>
      <sheetData sheetId="18963" refreshError="1"/>
      <sheetData sheetId="18964" refreshError="1"/>
      <sheetData sheetId="18965" refreshError="1"/>
      <sheetData sheetId="18966" refreshError="1"/>
      <sheetData sheetId="18967" refreshError="1"/>
      <sheetData sheetId="18968" refreshError="1"/>
      <sheetData sheetId="18969" refreshError="1"/>
      <sheetData sheetId="18970" refreshError="1"/>
      <sheetData sheetId="18971" refreshError="1"/>
      <sheetData sheetId="18972" refreshError="1"/>
      <sheetData sheetId="18973" refreshError="1"/>
      <sheetData sheetId="18974" refreshError="1"/>
      <sheetData sheetId="18975" refreshError="1"/>
      <sheetData sheetId="18976" refreshError="1"/>
      <sheetData sheetId="18977" refreshError="1"/>
      <sheetData sheetId="18978" refreshError="1"/>
      <sheetData sheetId="18979" refreshError="1"/>
      <sheetData sheetId="18980" refreshError="1"/>
      <sheetData sheetId="18981" refreshError="1"/>
      <sheetData sheetId="18982" refreshError="1"/>
      <sheetData sheetId="18983" refreshError="1"/>
      <sheetData sheetId="18984" refreshError="1"/>
      <sheetData sheetId="18985" refreshError="1"/>
      <sheetData sheetId="18986" refreshError="1"/>
      <sheetData sheetId="18987" refreshError="1"/>
      <sheetData sheetId="18988" refreshError="1"/>
      <sheetData sheetId="18989" refreshError="1"/>
      <sheetData sheetId="18990" refreshError="1"/>
      <sheetData sheetId="18991" refreshError="1"/>
      <sheetData sheetId="18992" refreshError="1"/>
      <sheetData sheetId="18993" refreshError="1"/>
      <sheetData sheetId="18994" refreshError="1"/>
      <sheetData sheetId="18995" refreshError="1"/>
      <sheetData sheetId="18996" refreshError="1"/>
      <sheetData sheetId="18997" refreshError="1"/>
      <sheetData sheetId="18998" refreshError="1"/>
      <sheetData sheetId="18999" refreshError="1"/>
      <sheetData sheetId="19000" refreshError="1"/>
      <sheetData sheetId="19001" refreshError="1"/>
      <sheetData sheetId="19002" refreshError="1"/>
      <sheetData sheetId="19003" refreshError="1"/>
      <sheetData sheetId="19004" refreshError="1"/>
      <sheetData sheetId="19005" refreshError="1"/>
      <sheetData sheetId="19006" refreshError="1"/>
      <sheetData sheetId="19007" refreshError="1"/>
      <sheetData sheetId="19008" refreshError="1"/>
      <sheetData sheetId="19009" refreshError="1"/>
      <sheetData sheetId="19010" refreshError="1"/>
      <sheetData sheetId="19011" refreshError="1"/>
      <sheetData sheetId="19012" refreshError="1"/>
      <sheetData sheetId="19013" refreshError="1"/>
      <sheetData sheetId="19014" refreshError="1"/>
      <sheetData sheetId="19015" refreshError="1"/>
      <sheetData sheetId="19016" refreshError="1"/>
      <sheetData sheetId="19017" refreshError="1"/>
      <sheetData sheetId="19018" refreshError="1"/>
      <sheetData sheetId="19019" refreshError="1"/>
      <sheetData sheetId="19020" refreshError="1"/>
      <sheetData sheetId="19021" refreshError="1"/>
      <sheetData sheetId="19022" refreshError="1"/>
      <sheetData sheetId="19023" refreshError="1"/>
      <sheetData sheetId="19024" refreshError="1"/>
      <sheetData sheetId="19025" refreshError="1"/>
      <sheetData sheetId="19026" refreshError="1"/>
      <sheetData sheetId="19027" refreshError="1"/>
      <sheetData sheetId="19028" refreshError="1"/>
      <sheetData sheetId="19029" refreshError="1"/>
      <sheetData sheetId="19030" refreshError="1"/>
      <sheetData sheetId="19031" refreshError="1"/>
      <sheetData sheetId="19032" refreshError="1"/>
      <sheetData sheetId="19033" refreshError="1"/>
      <sheetData sheetId="19034" refreshError="1"/>
      <sheetData sheetId="19035" refreshError="1"/>
      <sheetData sheetId="19036" refreshError="1"/>
      <sheetData sheetId="19037" refreshError="1"/>
      <sheetData sheetId="19038" refreshError="1"/>
      <sheetData sheetId="19039" refreshError="1"/>
      <sheetData sheetId="19040" refreshError="1"/>
      <sheetData sheetId="19041" refreshError="1"/>
      <sheetData sheetId="19042" refreshError="1"/>
      <sheetData sheetId="19043" refreshError="1"/>
      <sheetData sheetId="19044" refreshError="1"/>
      <sheetData sheetId="19045" refreshError="1"/>
      <sheetData sheetId="19046" refreshError="1"/>
      <sheetData sheetId="19047" refreshError="1"/>
      <sheetData sheetId="19048" refreshError="1"/>
      <sheetData sheetId="19049" refreshError="1"/>
      <sheetData sheetId="19050" refreshError="1"/>
      <sheetData sheetId="19051" refreshError="1"/>
      <sheetData sheetId="19052" refreshError="1"/>
      <sheetData sheetId="19053" refreshError="1"/>
      <sheetData sheetId="19054" refreshError="1"/>
      <sheetData sheetId="19055" refreshError="1"/>
      <sheetData sheetId="19056" refreshError="1"/>
      <sheetData sheetId="19057" refreshError="1"/>
      <sheetData sheetId="19058" refreshError="1"/>
      <sheetData sheetId="19059" refreshError="1"/>
      <sheetData sheetId="19060" refreshError="1"/>
      <sheetData sheetId="19061" refreshError="1"/>
      <sheetData sheetId="19062" refreshError="1"/>
      <sheetData sheetId="19063" refreshError="1"/>
      <sheetData sheetId="19064" refreshError="1"/>
      <sheetData sheetId="19065" refreshError="1"/>
      <sheetData sheetId="19066" refreshError="1"/>
      <sheetData sheetId="19067" refreshError="1"/>
      <sheetData sheetId="19068" refreshError="1"/>
      <sheetData sheetId="19069" refreshError="1"/>
      <sheetData sheetId="19070" refreshError="1"/>
      <sheetData sheetId="19071" refreshError="1"/>
      <sheetData sheetId="19072" refreshError="1"/>
      <sheetData sheetId="19073" refreshError="1"/>
      <sheetData sheetId="19074" refreshError="1"/>
      <sheetData sheetId="19075" refreshError="1"/>
      <sheetData sheetId="19076" refreshError="1"/>
      <sheetData sheetId="19077" refreshError="1"/>
      <sheetData sheetId="19078" refreshError="1"/>
      <sheetData sheetId="19079" refreshError="1"/>
      <sheetData sheetId="19080" refreshError="1"/>
      <sheetData sheetId="19081" refreshError="1"/>
      <sheetData sheetId="19082" refreshError="1"/>
      <sheetData sheetId="19083" refreshError="1"/>
      <sheetData sheetId="19084" refreshError="1"/>
      <sheetData sheetId="19085" refreshError="1"/>
      <sheetData sheetId="19086" refreshError="1"/>
      <sheetData sheetId="19087" refreshError="1"/>
      <sheetData sheetId="19088" refreshError="1"/>
      <sheetData sheetId="19089" refreshError="1"/>
      <sheetData sheetId="19090" refreshError="1"/>
      <sheetData sheetId="19091" refreshError="1"/>
      <sheetData sheetId="19092" refreshError="1"/>
      <sheetData sheetId="19093" refreshError="1"/>
      <sheetData sheetId="19094" refreshError="1"/>
      <sheetData sheetId="19095" refreshError="1"/>
      <sheetData sheetId="19096" refreshError="1"/>
      <sheetData sheetId="19097" refreshError="1"/>
      <sheetData sheetId="19098" refreshError="1"/>
      <sheetData sheetId="19099" refreshError="1"/>
      <sheetData sheetId="19100" refreshError="1"/>
      <sheetData sheetId="19101" refreshError="1"/>
      <sheetData sheetId="19102" refreshError="1"/>
      <sheetData sheetId="19103" refreshError="1"/>
      <sheetData sheetId="19104" refreshError="1"/>
      <sheetData sheetId="19105" refreshError="1"/>
      <sheetData sheetId="19106" refreshError="1"/>
      <sheetData sheetId="19107" refreshError="1"/>
      <sheetData sheetId="19108" refreshError="1"/>
      <sheetData sheetId="19109" refreshError="1"/>
      <sheetData sheetId="19110" refreshError="1"/>
      <sheetData sheetId="19111" refreshError="1"/>
      <sheetData sheetId="19112" refreshError="1"/>
      <sheetData sheetId="19113" refreshError="1"/>
      <sheetData sheetId="19114" refreshError="1"/>
      <sheetData sheetId="19115" refreshError="1"/>
      <sheetData sheetId="19116" refreshError="1"/>
      <sheetData sheetId="19117" refreshError="1"/>
      <sheetData sheetId="19118" refreshError="1"/>
      <sheetData sheetId="19119" refreshError="1"/>
      <sheetData sheetId="19120" refreshError="1"/>
      <sheetData sheetId="19121" refreshError="1"/>
      <sheetData sheetId="19122" refreshError="1"/>
      <sheetData sheetId="19123" refreshError="1"/>
      <sheetData sheetId="19124" refreshError="1"/>
      <sheetData sheetId="19125" refreshError="1"/>
      <sheetData sheetId="19126" refreshError="1"/>
      <sheetData sheetId="19127" refreshError="1"/>
      <sheetData sheetId="19128" refreshError="1"/>
      <sheetData sheetId="19129" refreshError="1"/>
      <sheetData sheetId="19130" refreshError="1"/>
      <sheetData sheetId="19131" refreshError="1"/>
      <sheetData sheetId="19132" refreshError="1"/>
      <sheetData sheetId="19133" refreshError="1"/>
      <sheetData sheetId="19134" refreshError="1"/>
      <sheetData sheetId="19135" refreshError="1"/>
      <sheetData sheetId="19136" refreshError="1"/>
      <sheetData sheetId="19137" refreshError="1"/>
      <sheetData sheetId="19138" refreshError="1"/>
      <sheetData sheetId="19139" refreshError="1"/>
      <sheetData sheetId="19140" refreshError="1"/>
      <sheetData sheetId="19141" refreshError="1"/>
      <sheetData sheetId="19142" refreshError="1"/>
      <sheetData sheetId="19143" refreshError="1"/>
      <sheetData sheetId="19144" refreshError="1"/>
      <sheetData sheetId="19145" refreshError="1"/>
      <sheetData sheetId="19146" refreshError="1"/>
      <sheetData sheetId="19147" refreshError="1"/>
      <sheetData sheetId="19148" refreshError="1"/>
      <sheetData sheetId="19149" refreshError="1"/>
      <sheetData sheetId="19150" refreshError="1"/>
      <sheetData sheetId="19151" refreshError="1"/>
      <sheetData sheetId="19152" refreshError="1"/>
      <sheetData sheetId="19153" refreshError="1"/>
      <sheetData sheetId="19154" refreshError="1"/>
      <sheetData sheetId="19155" refreshError="1"/>
      <sheetData sheetId="19156" refreshError="1"/>
      <sheetData sheetId="19157" refreshError="1"/>
      <sheetData sheetId="19158" refreshError="1"/>
      <sheetData sheetId="19159" refreshError="1"/>
      <sheetData sheetId="19160" refreshError="1"/>
      <sheetData sheetId="19161" refreshError="1"/>
      <sheetData sheetId="19162" refreshError="1"/>
      <sheetData sheetId="19163" refreshError="1"/>
      <sheetData sheetId="19164" refreshError="1"/>
      <sheetData sheetId="19165" refreshError="1"/>
      <sheetData sheetId="19166" refreshError="1"/>
      <sheetData sheetId="19167" refreshError="1"/>
      <sheetData sheetId="19168" refreshError="1"/>
      <sheetData sheetId="19169" refreshError="1"/>
      <sheetData sheetId="19170" refreshError="1"/>
      <sheetData sheetId="19171" refreshError="1"/>
      <sheetData sheetId="19172" refreshError="1"/>
      <sheetData sheetId="19173" refreshError="1"/>
      <sheetData sheetId="19174" refreshError="1"/>
      <sheetData sheetId="19175" refreshError="1"/>
      <sheetData sheetId="19176" refreshError="1"/>
      <sheetData sheetId="19177" refreshError="1"/>
      <sheetData sheetId="19178" refreshError="1"/>
      <sheetData sheetId="19179" refreshError="1"/>
      <sheetData sheetId="19180" refreshError="1"/>
      <sheetData sheetId="19181" refreshError="1"/>
      <sheetData sheetId="19182" refreshError="1"/>
      <sheetData sheetId="19183" refreshError="1"/>
      <sheetData sheetId="19184" refreshError="1"/>
      <sheetData sheetId="19185" refreshError="1"/>
      <sheetData sheetId="19186" refreshError="1"/>
      <sheetData sheetId="19187" refreshError="1"/>
      <sheetData sheetId="19188" refreshError="1"/>
      <sheetData sheetId="19189" refreshError="1"/>
      <sheetData sheetId="19190" refreshError="1"/>
      <sheetData sheetId="19191" refreshError="1"/>
      <sheetData sheetId="19192" refreshError="1"/>
      <sheetData sheetId="19193" refreshError="1"/>
      <sheetData sheetId="19194" refreshError="1"/>
      <sheetData sheetId="19195" refreshError="1"/>
      <sheetData sheetId="19196" refreshError="1"/>
      <sheetData sheetId="19197" refreshError="1"/>
      <sheetData sheetId="19198" refreshError="1"/>
      <sheetData sheetId="19199" refreshError="1"/>
      <sheetData sheetId="19200" refreshError="1"/>
      <sheetData sheetId="19201" refreshError="1"/>
      <sheetData sheetId="19202" refreshError="1"/>
      <sheetData sheetId="19203" refreshError="1"/>
      <sheetData sheetId="19204" refreshError="1"/>
      <sheetData sheetId="19205" refreshError="1"/>
      <sheetData sheetId="19206" refreshError="1"/>
      <sheetData sheetId="19207" refreshError="1"/>
      <sheetData sheetId="19208" refreshError="1"/>
      <sheetData sheetId="19209" refreshError="1"/>
      <sheetData sheetId="19210" refreshError="1"/>
      <sheetData sheetId="19211" refreshError="1"/>
      <sheetData sheetId="19212" refreshError="1"/>
      <sheetData sheetId="19213" refreshError="1"/>
      <sheetData sheetId="19214" refreshError="1"/>
      <sheetData sheetId="19215" refreshError="1"/>
      <sheetData sheetId="19216" refreshError="1"/>
      <sheetData sheetId="19217" refreshError="1"/>
      <sheetData sheetId="19218" refreshError="1"/>
      <sheetData sheetId="19219" refreshError="1"/>
      <sheetData sheetId="19220" refreshError="1"/>
      <sheetData sheetId="19221" refreshError="1"/>
      <sheetData sheetId="19222" refreshError="1"/>
      <sheetData sheetId="19223" refreshError="1"/>
      <sheetData sheetId="19224" refreshError="1"/>
      <sheetData sheetId="19225" refreshError="1"/>
      <sheetData sheetId="19226" refreshError="1"/>
      <sheetData sheetId="19227" refreshError="1"/>
      <sheetData sheetId="19228" refreshError="1"/>
      <sheetData sheetId="19229" refreshError="1"/>
      <sheetData sheetId="19230" refreshError="1"/>
      <sheetData sheetId="19231" refreshError="1"/>
      <sheetData sheetId="19232" refreshError="1"/>
      <sheetData sheetId="19233" refreshError="1"/>
      <sheetData sheetId="19234" refreshError="1"/>
      <sheetData sheetId="19235" refreshError="1"/>
      <sheetData sheetId="19236" refreshError="1"/>
      <sheetData sheetId="19237" refreshError="1"/>
      <sheetData sheetId="19238" refreshError="1"/>
      <sheetData sheetId="19239" refreshError="1"/>
      <sheetData sheetId="19240" refreshError="1"/>
      <sheetData sheetId="19241" refreshError="1"/>
      <sheetData sheetId="19242" refreshError="1"/>
      <sheetData sheetId="19243" refreshError="1"/>
      <sheetData sheetId="19244" refreshError="1"/>
      <sheetData sheetId="19245" refreshError="1"/>
      <sheetData sheetId="19246" refreshError="1"/>
      <sheetData sheetId="19247" refreshError="1"/>
      <sheetData sheetId="19248" refreshError="1"/>
      <sheetData sheetId="19249" refreshError="1"/>
      <sheetData sheetId="19250" refreshError="1"/>
      <sheetData sheetId="19251" refreshError="1"/>
      <sheetData sheetId="19252" refreshError="1"/>
      <sheetData sheetId="19253" refreshError="1"/>
      <sheetData sheetId="19254" refreshError="1"/>
      <sheetData sheetId="19255" refreshError="1"/>
      <sheetData sheetId="19256" refreshError="1"/>
      <sheetData sheetId="19257" refreshError="1"/>
      <sheetData sheetId="19258" refreshError="1"/>
      <sheetData sheetId="19259" refreshError="1"/>
      <sheetData sheetId="19260" refreshError="1"/>
      <sheetData sheetId="19261" refreshError="1"/>
      <sheetData sheetId="19262" refreshError="1"/>
      <sheetData sheetId="19263" refreshError="1"/>
      <sheetData sheetId="19264" refreshError="1"/>
      <sheetData sheetId="19265" refreshError="1"/>
      <sheetData sheetId="19266" refreshError="1"/>
      <sheetData sheetId="19267" refreshError="1"/>
      <sheetData sheetId="19268" refreshError="1"/>
      <sheetData sheetId="19269" refreshError="1"/>
      <sheetData sheetId="19270" refreshError="1"/>
      <sheetData sheetId="19271" refreshError="1"/>
      <sheetData sheetId="19272" refreshError="1"/>
      <sheetData sheetId="19273" refreshError="1"/>
      <sheetData sheetId="19274" refreshError="1"/>
      <sheetData sheetId="19275" refreshError="1"/>
      <sheetData sheetId="19276" refreshError="1"/>
      <sheetData sheetId="19277" refreshError="1"/>
      <sheetData sheetId="19278" refreshError="1"/>
      <sheetData sheetId="19279" refreshError="1"/>
      <sheetData sheetId="19280" refreshError="1"/>
      <sheetData sheetId="19281" refreshError="1"/>
      <sheetData sheetId="19282" refreshError="1"/>
      <sheetData sheetId="19283" refreshError="1"/>
      <sheetData sheetId="19284" refreshError="1"/>
      <sheetData sheetId="19285" refreshError="1"/>
      <sheetData sheetId="19286" refreshError="1"/>
      <sheetData sheetId="19287" refreshError="1"/>
      <sheetData sheetId="19288" refreshError="1"/>
      <sheetData sheetId="19289" refreshError="1"/>
      <sheetData sheetId="19290" refreshError="1"/>
      <sheetData sheetId="19291" refreshError="1"/>
      <sheetData sheetId="19292" refreshError="1"/>
      <sheetData sheetId="19293" refreshError="1"/>
      <sheetData sheetId="19294" refreshError="1"/>
      <sheetData sheetId="19295" refreshError="1"/>
      <sheetData sheetId="19296" refreshError="1"/>
      <sheetData sheetId="19297" refreshError="1"/>
      <sheetData sheetId="19298" refreshError="1"/>
      <sheetData sheetId="19299" refreshError="1"/>
      <sheetData sheetId="19300" refreshError="1"/>
      <sheetData sheetId="19301" refreshError="1"/>
      <sheetData sheetId="19302" refreshError="1"/>
      <sheetData sheetId="19303" refreshError="1"/>
      <sheetData sheetId="19304" refreshError="1"/>
      <sheetData sheetId="19305" refreshError="1"/>
      <sheetData sheetId="19306" refreshError="1"/>
      <sheetData sheetId="19307" refreshError="1"/>
      <sheetData sheetId="19308" refreshError="1"/>
      <sheetData sheetId="19309" refreshError="1"/>
      <sheetData sheetId="19310" refreshError="1"/>
      <sheetData sheetId="19311" refreshError="1"/>
      <sheetData sheetId="19312" refreshError="1"/>
      <sheetData sheetId="19313" refreshError="1"/>
      <sheetData sheetId="19314" refreshError="1"/>
      <sheetData sheetId="19315" refreshError="1"/>
      <sheetData sheetId="19316" refreshError="1"/>
      <sheetData sheetId="19317" refreshError="1"/>
      <sheetData sheetId="19318" refreshError="1"/>
      <sheetData sheetId="19319" refreshError="1"/>
      <sheetData sheetId="19320" refreshError="1"/>
      <sheetData sheetId="19321" refreshError="1"/>
      <sheetData sheetId="19322" refreshError="1"/>
      <sheetData sheetId="19323" refreshError="1"/>
      <sheetData sheetId="19324" refreshError="1"/>
      <sheetData sheetId="19325" refreshError="1"/>
      <sheetData sheetId="19326" refreshError="1"/>
      <sheetData sheetId="19327" refreshError="1"/>
      <sheetData sheetId="19328" refreshError="1"/>
      <sheetData sheetId="19329" refreshError="1"/>
      <sheetData sheetId="19330" refreshError="1"/>
      <sheetData sheetId="19331" refreshError="1"/>
      <sheetData sheetId="19332" refreshError="1"/>
      <sheetData sheetId="19333" refreshError="1"/>
      <sheetData sheetId="19334" refreshError="1"/>
      <sheetData sheetId="19335" refreshError="1"/>
      <sheetData sheetId="19336" refreshError="1"/>
      <sheetData sheetId="19337" refreshError="1"/>
      <sheetData sheetId="19338" refreshError="1"/>
      <sheetData sheetId="19339" refreshError="1"/>
      <sheetData sheetId="19340" refreshError="1"/>
      <sheetData sheetId="1934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"/>
      <sheetName val="FL"/>
      <sheetName val="Sheet1"/>
      <sheetName val="payment"/>
      <sheetName val="การเงิน"/>
      <sheetName val="finance"/>
      <sheetName val="pcrpd2"/>
      <sheetName val="LSE_ADCO"/>
      <sheetName val="ตารางชำระหนี้"/>
      <sheetName val="งบปรับปรุง"/>
      <sheetName val="DATA"/>
      <sheetName val="ca"/>
      <sheetName val="ดอกเบี้ยจ่าย"/>
      <sheetName val="Ass"/>
      <sheetName val="รายเดือน(ทรีทราน)"/>
      <sheetName val="ผ่อนชำระ"/>
      <sheetName val="payment (2)"/>
      <sheetName val="หน้า 1"/>
      <sheetName val="ผ่อนชำระLoan"/>
      <sheetName val="cash flow"/>
      <sheetName val="FL00008"/>
      <sheetName val="รายชื่อบริษัทเช่า ปี 55"/>
      <sheetName val="profit&amp;loss"/>
      <sheetName val="วาสนา"/>
      <sheetName val="สมบัติ"/>
      <sheetName val="ประทุม"/>
      <sheetName val="คองชัย"/>
      <sheetName val="สมประสงค์"/>
      <sheetName val="วิลาวัณย์"/>
      <sheetName val="ออลูชั่น"/>
      <sheetName val="บานเย็น"/>
      <sheetName val="พัทยาใต้"/>
      <sheetName val="นิโตโม"/>
      <sheetName val="นันท์นภัส"/>
      <sheetName val="โตโยโตโม"/>
      <sheetName val="โอกุมันโจว"/>
      <sheetName val="ราชวิบูรณ์"/>
      <sheetName val="ธนารุ่งเรือง"/>
      <sheetName val="พศวัต"/>
      <sheetName val="มิตสึคูระไทย"/>
      <sheetName val="นาตยา อิมพอร์ท"/>
      <sheetName val="อุตสาหกรรมอาหารบ่อทอง"/>
      <sheetName val="วรรัฐ อินเตอร์"/>
      <sheetName val="อาหารดีมีคุณ"/>
      <sheetName val="รุ่งเรืองรัตน์ (2)"/>
      <sheetName val="เกียรติศักดิ์"/>
      <sheetName val="ภูมิชาย"/>
      <sheetName val="สุภัทรศร"/>
      <sheetName val="สุภัทรศร1"/>
      <sheetName val="เฉลิมชัย"/>
      <sheetName val="คัตเตอร์ เจมส์"/>
      <sheetName val="มะนู"/>
      <sheetName val="พี.เอส.โปรดักส์"/>
      <sheetName val="พี.เอส.โปรดักส์ (ปี 59)"/>
      <sheetName val="จึงรุ่งเรือง"/>
      <sheetName val="สหเวิลด์สตีล"/>
      <sheetName val="เพ็ญวดี อิมพอสต์"/>
      <sheetName val="ยูโรแกรนด์"/>
      <sheetName val="โฮลมาเธอร์เอิร์ท"/>
      <sheetName val="แอกโกร-ออน"/>
      <sheetName val="อี พี โปรดักชั่น เอ็นฯ"/>
      <sheetName val="universal picture"/>
      <sheetName val="แม่ศรีรัตน์"/>
      <sheetName val="ฟูจิออโต้"/>
      <sheetName val="ไทย-เยอรมัน ร็อคชอลท์"/>
      <sheetName val="ปิยชาติ"/>
      <sheetName val="ไม้มั่งมี"/>
      <sheetName val="F L"/>
      <sheetName val="LMP-WC"/>
      <sheetName val="Schdule"/>
      <sheetName val="PAYMENT (เดิม)"/>
      <sheetName val="PAYMENT "/>
      <sheetName val="Factory Cost"/>
      <sheetName val="schdaul"/>
      <sheetName val="DB"/>
    </sheetNames>
    <definedNames>
      <definedName name="__to1"/>
      <definedName name="Fix_Pay"/>
      <definedName name="fpa"/>
      <definedName name="Free_Principle"/>
      <definedName name="Interest.Period"/>
      <definedName name="Interest_Rate"/>
      <definedName name="io"/>
      <definedName name="Loan_Amount"/>
      <definedName name="mon"/>
      <definedName name="pa"/>
      <definedName name="pmmt2"/>
      <definedName name="ter"/>
      <definedName name="พดำดด"/>
      <definedName name="หแ"/>
    </definedNames>
    <sheetDataSet>
      <sheetData sheetId="0">
        <row r="5">
          <cell r="D5">
            <v>5</v>
          </cell>
        </row>
      </sheetData>
      <sheetData sheetId="1">
        <row r="3">
          <cell r="D3">
            <v>180000</v>
          </cell>
        </row>
        <row r="8">
          <cell r="D8">
            <v>1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>
        <row r="5">
          <cell r="D5">
            <v>0</v>
          </cell>
        </row>
      </sheetData>
      <sheetData sheetId="24">
        <row r="5">
          <cell r="D5">
            <v>0</v>
          </cell>
        </row>
      </sheetData>
      <sheetData sheetId="25">
        <row r="5">
          <cell r="D5">
            <v>0</v>
          </cell>
        </row>
      </sheetData>
      <sheetData sheetId="26">
        <row r="5">
          <cell r="D5">
            <v>0</v>
          </cell>
        </row>
      </sheetData>
      <sheetData sheetId="27">
        <row r="5">
          <cell r="D5">
            <v>0</v>
          </cell>
        </row>
      </sheetData>
      <sheetData sheetId="28">
        <row r="5">
          <cell r="D5">
            <v>0</v>
          </cell>
        </row>
      </sheetData>
      <sheetData sheetId="29">
        <row r="5">
          <cell r="D5">
            <v>0</v>
          </cell>
        </row>
      </sheetData>
      <sheetData sheetId="30">
        <row r="5">
          <cell r="D5">
            <v>0</v>
          </cell>
        </row>
      </sheetData>
      <sheetData sheetId="31">
        <row r="5">
          <cell r="D5">
            <v>0</v>
          </cell>
        </row>
      </sheetData>
      <sheetData sheetId="32">
        <row r="5">
          <cell r="D5">
            <v>0</v>
          </cell>
        </row>
      </sheetData>
      <sheetData sheetId="33">
        <row r="5">
          <cell r="D5">
            <v>0</v>
          </cell>
        </row>
      </sheetData>
      <sheetData sheetId="34">
        <row r="5">
          <cell r="D5">
            <v>0</v>
          </cell>
        </row>
      </sheetData>
      <sheetData sheetId="35">
        <row r="5">
          <cell r="D5">
            <v>0</v>
          </cell>
        </row>
      </sheetData>
      <sheetData sheetId="36">
        <row r="5">
          <cell r="D5">
            <v>0</v>
          </cell>
        </row>
      </sheetData>
      <sheetData sheetId="37">
        <row r="5">
          <cell r="D5">
            <v>0</v>
          </cell>
        </row>
      </sheetData>
      <sheetData sheetId="38">
        <row r="5">
          <cell r="D5">
            <v>0</v>
          </cell>
        </row>
      </sheetData>
      <sheetData sheetId="39">
        <row r="5">
          <cell r="D5">
            <v>0</v>
          </cell>
        </row>
      </sheetData>
      <sheetData sheetId="40">
        <row r="5">
          <cell r="D5">
            <v>0</v>
          </cell>
        </row>
      </sheetData>
      <sheetData sheetId="41">
        <row r="5">
          <cell r="D5">
            <v>0</v>
          </cell>
        </row>
      </sheetData>
      <sheetData sheetId="42">
        <row r="5">
          <cell r="D5">
            <v>0</v>
          </cell>
        </row>
      </sheetData>
      <sheetData sheetId="43">
        <row r="5">
          <cell r="D5">
            <v>0</v>
          </cell>
        </row>
      </sheetData>
      <sheetData sheetId="44">
        <row r="5">
          <cell r="D5">
            <v>0</v>
          </cell>
        </row>
      </sheetData>
      <sheetData sheetId="45">
        <row r="5">
          <cell r="D5">
            <v>0</v>
          </cell>
        </row>
      </sheetData>
      <sheetData sheetId="46">
        <row r="5">
          <cell r="D5">
            <v>0</v>
          </cell>
        </row>
      </sheetData>
      <sheetData sheetId="47">
        <row r="5">
          <cell r="D5">
            <v>0</v>
          </cell>
        </row>
      </sheetData>
      <sheetData sheetId="48">
        <row r="5">
          <cell r="D5">
            <v>0</v>
          </cell>
        </row>
      </sheetData>
      <sheetData sheetId="49">
        <row r="5">
          <cell r="D5">
            <v>0</v>
          </cell>
        </row>
      </sheetData>
      <sheetData sheetId="50">
        <row r="5">
          <cell r="D5">
            <v>0</v>
          </cell>
        </row>
      </sheetData>
      <sheetData sheetId="51">
        <row r="5">
          <cell r="D5">
            <v>0</v>
          </cell>
        </row>
      </sheetData>
      <sheetData sheetId="52">
        <row r="5">
          <cell r="D5">
            <v>0</v>
          </cell>
        </row>
      </sheetData>
      <sheetData sheetId="53">
        <row r="5">
          <cell r="D5">
            <v>0</v>
          </cell>
        </row>
      </sheetData>
      <sheetData sheetId="54">
        <row r="5">
          <cell r="D5">
            <v>0</v>
          </cell>
        </row>
      </sheetData>
      <sheetData sheetId="55"/>
      <sheetData sheetId="56">
        <row r="5">
          <cell r="D5">
            <v>0</v>
          </cell>
        </row>
      </sheetData>
      <sheetData sheetId="57">
        <row r="5">
          <cell r="D5">
            <v>0</v>
          </cell>
        </row>
      </sheetData>
      <sheetData sheetId="58">
        <row r="5">
          <cell r="D5">
            <v>0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>
        <row r="5">
          <cell r="D5">
            <v>0</v>
          </cell>
        </row>
      </sheetData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"/>
      <sheetName val="Balance Sheet"/>
      <sheetName val="Analysis"/>
      <sheetName val="Cash Flow"/>
      <sheetName val="Bank Check"/>
      <sheetName val="Cash Record"/>
      <sheetName val="Income Ceraglobe"/>
      <sheetName val="Income Cash"/>
      <sheetName val="Expense"/>
      <sheetName val="Expense TOT"/>
      <sheetName val="Forcast Income"/>
      <sheetName val="Income Stmt"/>
      <sheetName val="BS"/>
      <sheetName val="PAYMENT"/>
      <sheetName val="ดอกเบี้ยจ่าย"/>
      <sheetName val="schdaul"/>
      <sheetName val="profit&amp;loss"/>
      <sheetName val="Data BOON BOOM"/>
      <sheetName val="ผ่อนชำระ"/>
      <sheetName val="ชำระหนี้  "/>
      <sheetName val="F L"/>
      <sheetName val="งบการเงิน "/>
      <sheetName val="payment (2)"/>
      <sheetName val="Assumption"/>
      <sheetName val="เครื่องจักร-อุปกรณ์"/>
      <sheetName val="PN 0.2"/>
      <sheetName val="ตารางการผ่อนชำระ"/>
      <sheetName val="Schedul"/>
      <sheetName val="LSE_ADCO"/>
      <sheetName val="สมมุติฐาน (2)"/>
      <sheetName val="ร้านค้า"/>
      <sheetName val="สถานีบริการ"/>
      <sheetName val="Main Sum (Hotel &amp; Residences)"/>
      <sheetName val="งบปรับปรุง"/>
      <sheetName val="FL"/>
      <sheetName val="Schdule"/>
      <sheetName val="Sheet1"/>
      <sheetName val="รายรับ"/>
      <sheetName val="Sheet3"/>
      <sheetName val="assum"/>
      <sheetName val="Repayment"/>
      <sheetName val="Sum"/>
      <sheetName val="pcrpd2"/>
      <sheetName val="DB"/>
      <sheetName val="Ass"/>
      <sheetName val="Income"/>
      <sheetName val="Pre"/>
      <sheetName val="ใบอนุมัติ"/>
      <sheetName val="ตารางชำระหนี้"/>
      <sheetName val="รายชื่อบริษัทเช่า ปี 55"/>
      <sheetName val="กระแสสด"/>
      <sheetName val="หน้า 1"/>
      <sheetName val="เงินสด"/>
      <sheetName val="finance"/>
      <sheetName val="รายเดือน(ทรีทราน)"/>
      <sheetName val="CQC"/>
      <sheetName val="payment(F2)"/>
      <sheetName val="ฐานข้อมูล"/>
      <sheetName val="กำไร-ขาดทุน(ภายใน)"/>
      <sheetName val="statement"/>
      <sheetName val="CA 3.0"/>
      <sheetName val="18.) ตารางผ่อนชำระ-1"/>
      <sheetName val="DATA"/>
      <sheetName val="ca"/>
      <sheetName val="สรุปยอดขาย"/>
      <sheetName val="วิเคราะห์ (2)"/>
      <sheetName val="Payment1"/>
      <sheetName val="PAYMENT (เดิม)"/>
    </sheetNames>
    <definedNames>
      <definedName name="__top1"/>
      <definedName name="__tot124"/>
      <definedName name="__tov3"/>
      <definedName name="_int25"/>
      <definedName name="_int36"/>
      <definedName name="_itp1"/>
      <definedName name="Interest.Period"/>
      <definedName name="Interest_Rate"/>
      <definedName name="khjhjj"/>
      <definedName name="kju"/>
      <definedName name="Loan_Start"/>
      <definedName name="to"/>
      <definedName name="Total.Payment" sheetId="54"/>
      <definedName name="tp1.2"/>
      <definedName name="พ"/>
      <definedName name="ร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งบกำไรขาดทุน-ยะลา.เจ.พี.เค"/>
      <sheetName val="3.) OR=100 %"/>
      <sheetName val="4.) Labour "/>
      <sheetName val="5.) Land"/>
      <sheetName val="5.)Building"/>
      <sheetName val="6.) DEPRECIATION"/>
      <sheetName val="7.) CAPITAL1"/>
      <sheetName val="Aussumtion-ปี 54(BASE CASE)"/>
      <sheetName val="2.) Aussumtion โครงการ(BASE CAS"/>
      <sheetName val="9.) งบกำไรขาดทุน"/>
      <sheetName val="13.)Profit(Cash)"/>
      <sheetName val="8.) งบดุล-base "/>
      <sheetName val="10.)งบกำไรขาดทุน2-base"/>
      <sheetName val="11.)Fund Flow-base"/>
      <sheetName val="12.)งบกระแสเงินสด-base"/>
      <sheetName val="ratio-base"/>
      <sheetName val="14.) Break Even Point"/>
      <sheetName val="15.) payback Period"/>
      <sheetName val="ASUMTION(WORSE)"/>
      <sheetName val="AS(WORSE)"/>
      <sheetName val="งบดุล-worse"/>
      <sheetName val="16)งบกำไรขาดทุน-worse Case"/>
      <sheetName val="Fund Flow-worse"/>
      <sheetName val="งบกระแสเงินสด-worse"/>
      <sheetName val="ratio-worse"/>
      <sheetName val="17.) be wc"/>
      <sheetName val="18.)ตารางผ่อนชำระ 2"/>
      <sheetName val="18.) ตารางผ่อนชำระ-1"/>
      <sheetName val="CQC"/>
      <sheetName val="21.) สรุป"/>
      <sheetName val="Module2"/>
      <sheetName val="Module3"/>
      <sheetName val="บรูโร"/>
      <sheetName val="Statemen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3">
          <cell r="F3">
            <v>0</v>
          </cell>
        </row>
        <row r="7">
          <cell r="F7">
            <v>10</v>
          </cell>
          <cell r="H7">
            <v>0</v>
          </cell>
        </row>
        <row r="8">
          <cell r="H8">
            <v>12</v>
          </cell>
        </row>
        <row r="9">
          <cell r="F9">
            <v>0</v>
          </cell>
        </row>
        <row r="10">
          <cell r="F10">
            <v>1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dule"/>
      <sheetName val="Capital"/>
      <sheetName val="Land"/>
      <sheetName val="Building"/>
      <sheetName val="Machine"/>
      <sheetName val="Vehicle"/>
      <sheetName val="Labour"/>
      <sheetName val="กระแสเงินสด(กิจการทำอยู่แล้ว)"/>
      <sheetName val="Assumtion"/>
      <sheetName val="Profit&amp;Loss"/>
      <sheetName val="Balance Sheet"/>
      <sheetName val="free CFO"/>
      <sheetName val="chart"/>
      <sheetName val="Sheet1"/>
      <sheetName val="List data adj."/>
      <sheetName val="เอกสารแนบ(ทีพีออโต้)"/>
      <sheetName val="PAYMENT"/>
      <sheetName val="ผ่อนชำระ"/>
      <sheetName val="Payment1"/>
      <sheetName val="payment (2)"/>
      <sheetName val="F L"/>
      <sheetName val="Balance_Sheet"/>
      <sheetName val="free_CFO"/>
      <sheetName val="List_data_adj_"/>
      <sheetName val="หน้า 1"/>
      <sheetName val="Model_B"/>
      <sheetName val="งบการเงิน "/>
      <sheetName val="PN 0.2"/>
      <sheetName val="ASSUMPTION"/>
      <sheetName val="FL"/>
      <sheetName val="Pmt_L#1"/>
      <sheetName val="DB"/>
      <sheetName val="ชำระเงินกู้ ธพว."/>
      <sheetName val="20%"/>
      <sheetName val="Factory Cost"/>
      <sheetName val="18.) ตารางผ่อนชำระ-1"/>
      <sheetName val="รายการสำรวจที่ดิน"/>
      <sheetName val="Parameter"/>
      <sheetName val="เงินสด"/>
      <sheetName val="Code"/>
      <sheetName val="ศูนย์ธุรกิจ"/>
      <sheetName val="FS"/>
      <sheetName val="1-2"/>
      <sheetName val="ก.ค. 64"/>
      <sheetName val=" lm3"/>
      <sheetName val="CL"/>
      <sheetName val="List 2"/>
      <sheetName val="Sheet2"/>
    </sheetNames>
    <sheetDataSet>
      <sheetData sheetId="0" refreshError="1">
        <row r="4">
          <cell r="F4">
            <v>0</v>
          </cell>
        </row>
      </sheetData>
      <sheetData sheetId="1">
        <row r="4">
          <cell r="F4">
            <v>0</v>
          </cell>
        </row>
      </sheetData>
      <sheetData sheetId="2">
        <row r="3">
          <cell r="A3" t="str">
            <v>การแพร่ระบาดเชื้อไวรัสโคโรน่า (COVID 19 )</v>
          </cell>
        </row>
      </sheetData>
      <sheetData sheetId="3">
        <row r="5">
          <cell r="B5" t="str">
            <v>0. ลงนามสัญญาแล้ว (สำเนา)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F4">
            <v>0</v>
          </cell>
        </row>
      </sheetData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งบการเงิน "/>
      <sheetName val="รายได้"/>
      <sheetName val="Assumption (2)"/>
      <sheetName val="Assumption"/>
      <sheetName val="IS"/>
      <sheetName val="BS"/>
      <sheetName val="กระแสเงินสด"/>
      <sheetName val="BEP"/>
      <sheetName val="wc1"/>
      <sheetName val="capacity"/>
      <sheetName val="payment"/>
      <sheetName val="ASS-รถบรรทุก"/>
      <sheetName val="บจก.จ.ศักดิ์สวัสดิ์"/>
      <sheetName val="ตารางผ่อน ธพว.(9%)"/>
      <sheetName val="payment-pn(9.5%)"/>
      <sheetName val="รายเดือน(ทรีทราน)"/>
      <sheetName val="schdaul"/>
      <sheetName val="finance"/>
      <sheetName val="profit&amp;loss"/>
      <sheetName val="FL"/>
      <sheetName val="งบปรับปรุง"/>
      <sheetName val="รายรับ"/>
      <sheetName val="ฐานข้อมูล"/>
      <sheetName val="List data adj."/>
      <sheetName val="กำไร-ขาดทุน(ภายใน)"/>
      <sheetName val="cash flow"/>
      <sheetName val="Sheet1"/>
      <sheetName val="LSE_ADCO"/>
    </sheetNames>
    <definedNames>
      <definedName name="___itp1"/>
      <definedName name="dfvv"/>
      <definedName name="First_Payment"/>
      <definedName name="hh"/>
      <definedName name="Interest_Period"/>
      <definedName name="Interest_Rate"/>
      <definedName name="ioo"/>
      <definedName name="lll"/>
      <definedName name="mon"/>
      <definedName name="NFirst_Payment"/>
      <definedName name="NInterest_Rate"/>
      <definedName name="NTotal.Payment"/>
      <definedName name="popp"/>
      <definedName name="scs"/>
      <definedName name="ter"/>
      <definedName name="to"/>
      <definedName name="Total.Payment" sheetId="16"/>
      <definedName name="ขา"/>
      <definedName name="หหห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ความเห็น"/>
      <sheetName val="Sheet1"/>
      <sheetName val="ภพ30"/>
      <sheetName val="บูโร-ผู้กู้"/>
      <sheetName val="prelim"/>
      <sheetName val="ประวัติชำระ"/>
      <sheetName val="Statement"/>
      <sheetName val="บูโร (2)"/>
      <sheetName val="บูโร (3)"/>
      <sheetName val="บูโร (4)"/>
      <sheetName val="QC"/>
      <sheetName val="Sheet2"/>
      <sheetName val="บจก.เจ สมิธ โฮลดิ้ง 2"/>
      <sheetName val="FL"/>
      <sheetName val="ดอกเบี้ยจ่าย"/>
      <sheetName val="PAYMENT"/>
      <sheetName val="รายเดือน(ทรีทราน)"/>
    </sheetNames>
    <definedNames>
      <definedName name="td" refersTo="#REF!" sheetId="10"/>
      <definedName name="teo" refersTo="#REF!" sheetId="10"/>
    </defined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บริษัท เจ สมิธ โฮลดิ้ง จำกัด</v>
          </cell>
        </row>
      </sheetData>
      <sheetData sheetId="5" refreshError="1"/>
      <sheetData sheetId="6">
        <row r="4">
          <cell r="D4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VECHICLES"/>
      <sheetName val="อุปกรณ์เครื่องใช้"/>
      <sheetName val="รถบรรทุก"/>
      <sheetName val="ปั้มน้ำมัน"/>
      <sheetName val="ASS-รถบรรทุก"/>
      <sheetName val="ASS-ปั้มน้ำมัน"/>
      <sheetName val="LABOUR"/>
      <sheetName val="COST"/>
      <sheetName val="SALE BUDGET"/>
      <sheetName val="CAPITAL"/>
      <sheetName val="PROFIT &amp; WORKING CAPITAL"/>
      <sheetName val="Profit(Cash)"/>
      <sheetName val="Fund Flow"/>
      <sheetName val="Balance S"/>
      <sheetName val="ratio"/>
      <sheetName val="PAYMENT"/>
      <sheetName val="Module2"/>
      <sheetName val="Module3"/>
      <sheetName val="LSE_ADCO"/>
      <sheetName val="กำไร-ขาดทุน(ภายใน)"/>
      <sheetName val="CAท่องเที่ยว์"/>
      <sheetName val="statement"/>
      <sheetName val="FL"/>
      <sheetName val="Cashflow- นายชัยยศ ตัณฑะจินนะ"/>
      <sheetName val="งบปรับปรุง"/>
    </sheetNames>
    <definedNames>
      <definedName name="Interest_Rate" sheetId="2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B4">
            <v>0.06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4">
          <cell r="D4">
            <v>1500000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"/>
      <sheetName val="AS (2)"/>
      <sheetName val="payment"/>
      <sheetName val="B&amp;S"/>
      <sheetName val="P&amp;L"/>
      <sheetName val="ดอกเบี้ยจ่าย"/>
      <sheetName val="CA"/>
      <sheetName val="CF1 "/>
      <sheetName val="ข้อมูลหอพัก"/>
      <sheetName val="สมมุติฐาน"/>
      <sheetName val="Machine"/>
      <sheetName val="Vehicle"/>
      <sheetName val="Labour"/>
      <sheetName val="RATIO"/>
      <sheetName val="CRR"/>
      <sheetName val="มติ "/>
      <sheetName val="EX.  อพาร์ทเม้นท์"/>
      <sheetName val="profit&amp;loss"/>
      <sheetName val="LSE_ADCO"/>
      <sheetName val="หน้า 1"/>
      <sheetName val="CQC"/>
      <sheetName val="pcrpd2"/>
      <sheetName val="finance"/>
      <sheetName val="ผ่อนชำระ"/>
      <sheetName val="งบปรับปรุง"/>
      <sheetName val="รายเดือน(ทรีทราน)"/>
    </sheetNames>
    <definedNames>
      <definedName name="_itp1"/>
      <definedName name="Loan_Start"/>
      <definedName name="t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"/>
      <sheetName val="AS (2)"/>
      <sheetName val="payment"/>
      <sheetName val="B&amp;S"/>
      <sheetName val="P&amp;L"/>
      <sheetName val="ดอกเบี้ยจ่าย"/>
      <sheetName val="CA"/>
      <sheetName val="CF1 "/>
      <sheetName val="ข้อมูลหอพัก"/>
      <sheetName val="สมมุติฐาน"/>
      <sheetName val="Machine"/>
      <sheetName val="Vehicle"/>
      <sheetName val="Labour"/>
      <sheetName val="RATIO"/>
      <sheetName val="CRR"/>
      <sheetName val="มติ "/>
      <sheetName val="EX.  อพาร์ทเม้นท์"/>
      <sheetName val="profit&amp;loss"/>
    </sheetNames>
    <definedNames>
      <definedName name="_itp1"/>
      <definedName name="Loan_Start"/>
      <definedName name="t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creening"/>
      <sheetName val="Capital"/>
      <sheetName val="Land"/>
      <sheetName val="Building"/>
      <sheetName val="Machine"/>
      <sheetName val="Vehicle"/>
      <sheetName val="Labour"/>
      <sheetName val="Profit&amp;Loss"/>
      <sheetName val="wc"/>
      <sheetName val="Balance Sheet"/>
      <sheetName val="Free cf"/>
      <sheetName val="แผนที่โครงการ"/>
      <sheetName val="หลักประกัน"/>
      <sheetName val="schdaul"/>
      <sheetName val="ASSUMTION"/>
      <sheetName val="cash flow"/>
      <sheetName val="credit report"/>
      <sheetName val="ตารางการผ่อนชำระ"/>
      <sheetName val="finance"/>
      <sheetName val="Sheet1"/>
      <sheetName val="กระแสสด"/>
      <sheetName val="ดอกเบี้ยจ่าย"/>
      <sheetName val="Payment"/>
      <sheetName val="Payment1"/>
      <sheetName val="Assumption"/>
      <sheetName val="PN 0.2"/>
      <sheetName val="F L"/>
      <sheetName val="ผ่อนชำระ"/>
      <sheetName val="Purchase Order"/>
      <sheetName val="Customize Your Purchase Order"/>
      <sheetName val="บิล"/>
      <sheetName val="PL 45-50"/>
      <sheetName val="payment(F2)"/>
      <sheetName val="ASS-รถบรรทุก"/>
      <sheetName val="กำไร-ขาดทุน(ภายใน)"/>
      <sheetName val="LSE_ADCO"/>
      <sheetName val="FL"/>
      <sheetName val="หน้า 1"/>
      <sheetName val="DATA"/>
      <sheetName val="เป้าหมาย เดือน week ราย RO"/>
      <sheetName val="ผลอนุมัติ"/>
      <sheetName val="AF"/>
      <sheetName val="แผนไตรมาส"/>
      <sheetName val="แผนเบิกปี58"/>
      <sheetName val="เบิกจ่าย Product"/>
      <sheetName val="แผน Week"/>
      <sheetName val="Code"/>
      <sheetName val="Sheet3"/>
      <sheetName val="Schedul"/>
      <sheetName val="วิเคราะห์ (2)"/>
      <sheetName val="ผลงาน Week1 (2)"/>
      <sheetName val="กาญจนบุรี"/>
      <sheetName val="ลูกค้า 4 กลุ่ม กาญจนบุรี"/>
      <sheetName val="ผลเบิกเงินกู้"/>
      <sheetName val="Repayment"/>
      <sheetName val="Pay.1"/>
      <sheetName val="schdaul "/>
      <sheetName val="ข้อสมมุติ"/>
      <sheetName val="สมมติฐาน"/>
      <sheetName val="การเงิน"/>
      <sheetName val="pcrpd2"/>
      <sheetName val="List data adj."/>
      <sheetName val="ตารางT"/>
      <sheetName val="รายรับ"/>
      <sheetName val="ดอกเบี้ย Loan"/>
      <sheetName val="000"/>
      <sheetName val="เบิกเงิน"/>
      <sheetName val="CAท่องเที่ยว์"/>
      <sheetName val="Assump"/>
      <sheetName val="PAYMENT ธพว."/>
      <sheetName val="การผ่อนชำระหักคชก."/>
      <sheetName val="Payment SME01"/>
      <sheetName val="รายได้2556"/>
      <sheetName val="CA"/>
      <sheetName val="ตารางผ่อน"/>
      <sheetName val="ฐานข้อมูล"/>
      <sheetName val="จ่าย"/>
      <sheetName val="Statement"/>
      <sheetName val="ฟอร์ม PS100"/>
      <sheetName val="Factory Cost"/>
      <sheetName val="payment (2)"/>
      <sheetName val="PAYMENT "/>
      <sheetName val="งบตรวจสอบ"/>
      <sheetName val="DB"/>
      <sheetName val="ตารางผ่อนชำระ"/>
      <sheetName val="18.) ตารางผ่อนชำระ-1"/>
      <sheetName val="รายเดือน(ทรีทราน)"/>
    </sheetNames>
    <definedNames>
      <definedName name="Interest.Period" sheetId="7"/>
      <definedName name="Total.Payment" sheetId="7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quality"/>
      <sheetName val="Ass"/>
      <sheetName val="วิเคราะห์ (2)"/>
      <sheetName val="การเงิน"/>
      <sheetName val="ผ่อนชำระ"/>
      <sheetName val="ASSUMPTION"/>
      <sheetName val="Purchase Order"/>
      <sheetName val="Customize Your Purchase Order"/>
      <sheetName val="CO"/>
      <sheetName val="Payment"/>
      <sheetName val="PN 0.2"/>
      <sheetName val="Schdule"/>
      <sheetName val="BANGKOK"/>
      <sheetName val="รายเดือน(ทรีทราน)"/>
      <sheetName val="checklist"/>
      <sheetName val="อส.1"/>
      <sheetName val="อส2"/>
      <sheetName val="อส3.1"/>
      <sheetName val="อส3.2พาณิชย์"/>
      <sheetName val="L1"/>
      <sheetName val="L2"/>
      <sheetName val="L3"/>
      <sheetName val="ws"/>
      <sheetName val="ประมาณWC"/>
      <sheetName val="อส4"/>
      <sheetName val="อส5"/>
      <sheetName val="เงื่อนไข"/>
      <sheetName val="อส.6"/>
      <sheetName val="ความเสี่ยง"/>
      <sheetName val="อส7"/>
      <sheetName val="อส7.1"/>
      <sheetName val="อส7.2"/>
      <sheetName val="CO_Signed1"/>
      <sheetName val="ca"/>
      <sheetName val="cash flow"/>
      <sheetName val="schdaul"/>
      <sheetName val="CDinner"/>
      <sheetName val="BANGKOK.XLS"/>
      <sheetName val="เงินกู้ SCB."/>
      <sheetName val="pcrpd2"/>
      <sheetName val="F L"/>
      <sheetName val="Factory Cost"/>
      <sheetName val="FL"/>
      <sheetName val="หน้า 1"/>
      <sheetName val="CA Small "/>
      <sheetName val="ซื้อ"/>
      <sheetName val="บูโร"/>
      <sheetName val="pay 1 ลบ"/>
      <sheetName val="Payment1"/>
      <sheetName val="ดอกเบี้ยจ่าย"/>
      <sheetName val="ตารางการผ่อนชำระ"/>
      <sheetName val="Credit burou"/>
      <sheetName val="วงเงินไม่เกิน 5 ลบ."/>
      <sheetName val="LSE_ADCO"/>
      <sheetName val="สรุปบิล (2)"/>
      <sheetName val="profit&amp;loss"/>
      <sheetName val="Credit"/>
      <sheetName val="wc"/>
      <sheetName val="Sheet1"/>
      <sheetName val="PAYMENT "/>
      <sheetName val="FL00008"/>
      <sheetName val="PAYMENT (พยุงศักดิ์)"/>
      <sheetName val="DB"/>
      <sheetName val="รายชื่อบริษัทเช่า ปี 55"/>
      <sheetName val="Dropdown list"/>
      <sheetName val="payment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"/>
      <sheetName val="AS (2)"/>
      <sheetName val="payment"/>
      <sheetName val="B&amp;S"/>
      <sheetName val="P&amp;L"/>
      <sheetName val="ดอกเบี้ยจ่าย"/>
      <sheetName val="CA"/>
      <sheetName val="CF1 "/>
      <sheetName val="ข้อมูลหอพัก"/>
      <sheetName val="สมมุติฐาน"/>
      <sheetName val="Machine"/>
      <sheetName val="Vehicle"/>
      <sheetName val="Labour"/>
      <sheetName val="RATIO"/>
      <sheetName val="CRR"/>
      <sheetName val="มติ "/>
      <sheetName val="EX.  อพาร์ทเม้นท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"/>
      <sheetName val="AS (2)"/>
      <sheetName val="payment"/>
      <sheetName val="B&amp;S"/>
      <sheetName val="P&amp;L"/>
      <sheetName val="ดอกเบี้ยจ่าย"/>
      <sheetName val="CA"/>
      <sheetName val="CF1 "/>
      <sheetName val="ข้อมูลหอพัก"/>
      <sheetName val="สมมุติฐาน"/>
      <sheetName val="Machine"/>
      <sheetName val="Vehicle"/>
      <sheetName val="Labour"/>
      <sheetName val="RATIO"/>
      <sheetName val="CRR"/>
      <sheetName val="มติ "/>
      <sheetName val="EX.  อพาร์ทเม้นท์"/>
      <sheetName val="Local Settings"/>
    </sheetNames>
    <definedNames>
      <definedName name="Term_In_Month"/>
      <definedName name="Term_In_Yea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 "/>
      <sheetName val="หน้า 2 "/>
      <sheetName val="หน้า 3"/>
      <sheetName val="หน้า 4"/>
      <sheetName val="หน้า 5 "/>
      <sheetName val="หน้า 6 "/>
      <sheetName val="หน้า 7 "/>
      <sheetName val="หน้า 8 "/>
      <sheetName val="หน้า 9"/>
      <sheetName val="ความเห็น ผอ."/>
      <sheetName val="มติ"/>
      <sheetName val="งบการเงิน"/>
      <sheetName val="cash flow"/>
      <sheetName val="ยานพาหนะ"/>
      <sheetName val="ทรัพย์สิน"/>
      <sheetName val="โครงสร้างลงทุน (2)"/>
      <sheetName val="ผ่อนชำระ"/>
      <sheetName val="Sheet2 (2)"/>
      <sheetName val="ASSUMP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งบการเงินสกลนครไทยอีสาน"/>
      <sheetName val="LSE_ADCO"/>
      <sheetName val="ดอกเบี้ยจ่าย"/>
      <sheetName val="payment"/>
      <sheetName val="FL"/>
      <sheetName val="รายเดือน(ทรีทราน)"/>
      <sheetName val="งบปรับปรุง"/>
      <sheetName val="กำไร-ขาดทุน(ภายใน)"/>
      <sheetName val="Payment1"/>
      <sheetName val="payment (2)"/>
      <sheetName val="ผ่อนชำระ"/>
      <sheetName val="ผ่อนชำระLoan"/>
      <sheetName val="งบการเงิน "/>
      <sheetName val="ca"/>
      <sheetName val="ตารางชำระหนี้"/>
      <sheetName val="CA 3.0"/>
      <sheetName val="หน้า 1"/>
      <sheetName val="การเงิน"/>
      <sheetName val="finance"/>
      <sheetName val="pcrpd2"/>
      <sheetName val="profit&amp;loss"/>
      <sheetName val="ตารางการผ่อนชำระ (2)"/>
      <sheetName val="งบการเงินสกลนครไทยอีสาน.xlsx"/>
      <sheetName val="%E0%B8%87%E0%B8%9A%E0%B8%81%E0%"/>
      <sheetName val="ฐานข้อมูล"/>
      <sheetName val="cash flow"/>
      <sheetName val="schdaul"/>
      <sheetName val="M"/>
      <sheetName val="SVH_42CX"/>
      <sheetName val="SVH_42J"/>
      <sheetName val="SVH_42BA"/>
    </sheetNames>
    <definedNames>
      <definedName name="ff"/>
      <definedName name="gg"/>
      <definedName name="Term_In_Month"/>
      <definedName name="Term_In_Yea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2-2"/>
      <sheetName val="Assumtion"/>
      <sheetName val="P&amp;L"/>
      <sheetName val="BS"/>
      <sheetName val="WC"/>
      <sheetName val="Payment"/>
      <sheetName val="CA-2-2 น้ำอ้อย"/>
      <sheetName val="LSE_ADCO"/>
      <sheetName val="profit&amp;loss"/>
      <sheetName val="ดอกเบี้ยจ่าย"/>
      <sheetName val="M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"/>
      <sheetName val="AS (2)"/>
      <sheetName val="payment"/>
      <sheetName val="B&amp;S"/>
      <sheetName val="P&amp;L"/>
      <sheetName val="ดอกเบี้ยจ่าย"/>
      <sheetName val="CA"/>
      <sheetName val="CF1 "/>
      <sheetName val="ข้อมูลหอพัก"/>
      <sheetName val="สมมุติฐาน"/>
      <sheetName val="Machine"/>
      <sheetName val="Vehicle"/>
      <sheetName val="Labour"/>
      <sheetName val="RATIO"/>
      <sheetName val="CRR"/>
      <sheetName val="มติ "/>
      <sheetName val="profit&amp;loss"/>
      <sheetName val="Sheet1"/>
      <sheetName val="A.Rate by Cluster"/>
      <sheetName val="B.Rate by Cluster_PL"/>
      <sheetName val="EX.  อพาร์ทเม้นท์"/>
      <sheetName val="แบบความเสี่ยง"/>
      <sheetName val="payment(ยุทธศาสตร์)"/>
      <sheetName val="บัญชีบจก."/>
      <sheetName val="St(บจก.)"/>
      <sheetName val="สมมติฐาน"/>
      <sheetName val="LSE_ADCO"/>
      <sheetName val="ผ่อนชำระ"/>
      <sheetName val="Schdule"/>
      <sheetName val="FL"/>
      <sheetName val="กำไร-ขาดทุน(ภายใน)"/>
      <sheetName val="CAท่องเที่ยว์"/>
      <sheetName val="SVH_42CX"/>
      <sheetName val="SVH_42J"/>
      <sheetName val="FL00008"/>
      <sheetName val="PAYMENT (พยุงศักดิ์)"/>
      <sheetName val="DATA"/>
      <sheetName val="Assumption"/>
      <sheetName val="statement"/>
      <sheetName val="ตารางการผ่อนชำระ (2)"/>
      <sheetName val="การเงิน"/>
      <sheetName val="ตารางการผ่อนชำระ"/>
      <sheetName val="สรุปยอดขาย12เดือน"/>
      <sheetName val="schdaul"/>
      <sheetName val="cash flow"/>
      <sheetName val="Sheet3"/>
      <sheetName val="F L"/>
      <sheetName val="Schedul"/>
      <sheetName val="วิเคราะห์ (2)"/>
      <sheetName val="Payment1"/>
      <sheetName val="หน้า 1"/>
      <sheetName val="finance"/>
      <sheetName val="ตารางชำระหนี้"/>
      <sheetName val="รายเดือน(ทรีทราน)"/>
      <sheetName val="Sheet2"/>
      <sheetName val="ตรวจเยี่ยมกิจการ"/>
    </sheetNames>
    <definedNames>
      <definedName name="khjhjj"/>
      <definedName name="kju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VECHICLES"/>
      <sheetName val="อุปกรณ์เครื่องใช้"/>
      <sheetName val="รถบรรทุก"/>
      <sheetName val="ปั้มน้ำมัน"/>
      <sheetName val="ASS-รถบรรทุก"/>
      <sheetName val="ASS-ปั้มน้ำมัน"/>
      <sheetName val="LABOUR"/>
      <sheetName val="COST"/>
      <sheetName val="SALE BUDGET"/>
      <sheetName val="CAPITAL"/>
      <sheetName val="PROFIT &amp; WORKING CAPITAL"/>
      <sheetName val="Profit(Cash)"/>
      <sheetName val="Fund Flow"/>
      <sheetName val="Balance S"/>
      <sheetName val="ratio"/>
      <sheetName val="PAYMENT"/>
      <sheetName val="Module2"/>
      <sheetName val="Module3"/>
      <sheetName val="schdaul"/>
      <sheetName val="กำไร-ขาดทุน(ภายใน)"/>
      <sheetName val="statement"/>
      <sheetName val="LSE_ADCO"/>
      <sheetName val="Cashflow- นายชัยยศ ตัณฑะจินนะ"/>
      <sheetName val="CAท่องเที่ยว์"/>
      <sheetName val="ดอกเบี้ยจ่าย"/>
      <sheetName val="finance"/>
      <sheetName val="mac"/>
      <sheetName val="FL"/>
      <sheetName val="000"/>
      <sheetName val="เบิกเงิน"/>
      <sheetName val="ผ่อนชำระ"/>
      <sheetName val="รายเดือน(ทรีทราน)"/>
      <sheetName val="LMP-WC"/>
      <sheetName val="payment(F2)"/>
      <sheetName val="PAYMENT ธพว."/>
      <sheetName val="Profit&amp;Loss"/>
    </sheetNames>
    <definedNames>
      <definedName name="Interest_Rate" sheetId="2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B4">
            <v>0.06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4">
          <cell r="D4">
            <v>1500000</v>
          </cell>
        </row>
        <row r="12">
          <cell r="A12">
            <v>1</v>
          </cell>
        </row>
        <row r="13">
          <cell r="A13">
            <v>2</v>
          </cell>
        </row>
        <row r="14">
          <cell r="A14">
            <v>3</v>
          </cell>
        </row>
        <row r="15">
          <cell r="A15">
            <v>4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7</v>
          </cell>
        </row>
        <row r="19">
          <cell r="A19">
            <v>8</v>
          </cell>
        </row>
        <row r="20">
          <cell r="A20">
            <v>9</v>
          </cell>
        </row>
        <row r="21">
          <cell r="A21">
            <v>10</v>
          </cell>
        </row>
        <row r="22">
          <cell r="A22">
            <v>11</v>
          </cell>
        </row>
        <row r="23">
          <cell r="A23">
            <v>12</v>
          </cell>
          <cell r="H23">
            <v>275255.32044404984</v>
          </cell>
          <cell r="I23">
            <v>970584.526468297</v>
          </cell>
        </row>
        <row r="24">
          <cell r="A24">
            <v>13</v>
          </cell>
        </row>
        <row r="25">
          <cell r="A25">
            <v>14</v>
          </cell>
        </row>
        <row r="26">
          <cell r="A26">
            <v>15</v>
          </cell>
        </row>
        <row r="27">
          <cell r="A27">
            <v>16</v>
          </cell>
        </row>
        <row r="28">
          <cell r="A28">
            <v>17</v>
          </cell>
        </row>
        <row r="29">
          <cell r="A29">
            <v>18</v>
          </cell>
        </row>
        <row r="30">
          <cell r="A30">
            <v>19</v>
          </cell>
        </row>
        <row r="31">
          <cell r="A31">
            <v>20</v>
          </cell>
        </row>
        <row r="32">
          <cell r="A32">
            <v>21</v>
          </cell>
        </row>
        <row r="33">
          <cell r="A33">
            <v>22</v>
          </cell>
        </row>
        <row r="34">
          <cell r="A34">
            <v>23</v>
          </cell>
        </row>
        <row r="35">
          <cell r="A35">
            <v>24</v>
          </cell>
          <cell r="H35">
            <v>298101.37628704926</v>
          </cell>
          <cell r="I35">
            <v>672483.15018124785</v>
          </cell>
        </row>
        <row r="36">
          <cell r="A36">
            <v>25</v>
          </cell>
        </row>
        <row r="37">
          <cell r="A37">
            <v>26</v>
          </cell>
        </row>
        <row r="38">
          <cell r="A38">
            <v>27</v>
          </cell>
        </row>
        <row r="39">
          <cell r="A39">
            <v>28</v>
          </cell>
        </row>
        <row r="40">
          <cell r="A40">
            <v>29</v>
          </cell>
        </row>
        <row r="41">
          <cell r="A41">
            <v>30</v>
          </cell>
        </row>
        <row r="42">
          <cell r="A42">
            <v>31</v>
          </cell>
        </row>
        <row r="43">
          <cell r="A43">
            <v>32</v>
          </cell>
        </row>
        <row r="44">
          <cell r="A44">
            <v>33</v>
          </cell>
        </row>
        <row r="45">
          <cell r="A45">
            <v>34</v>
          </cell>
        </row>
        <row r="46">
          <cell r="A46">
            <v>35</v>
          </cell>
        </row>
        <row r="47">
          <cell r="A47">
            <v>36</v>
          </cell>
          <cell r="H47">
            <v>322843.64349751454</v>
          </cell>
          <cell r="I47">
            <v>349639.5066837332</v>
          </cell>
        </row>
        <row r="48">
          <cell r="A48">
            <v>37</v>
          </cell>
        </row>
        <row r="49">
          <cell r="A49">
            <v>38</v>
          </cell>
        </row>
        <row r="50">
          <cell r="A50">
            <v>39</v>
          </cell>
        </row>
        <row r="51">
          <cell r="A51">
            <v>40</v>
          </cell>
        </row>
        <row r="52">
          <cell r="A52">
            <v>41</v>
          </cell>
        </row>
        <row r="53">
          <cell r="A53">
            <v>42</v>
          </cell>
        </row>
        <row r="54">
          <cell r="A54">
            <v>43</v>
          </cell>
        </row>
        <row r="55">
          <cell r="A55">
            <v>44</v>
          </cell>
        </row>
        <row r="56">
          <cell r="A56">
            <v>45</v>
          </cell>
        </row>
        <row r="57">
          <cell r="A57">
            <v>46</v>
          </cell>
        </row>
        <row r="58">
          <cell r="A58">
            <v>47</v>
          </cell>
        </row>
        <row r="59">
          <cell r="A59">
            <v>48</v>
          </cell>
          <cell r="H59">
            <v>349639.5066837481</v>
          </cell>
          <cell r="I59">
            <v>-1.4784745872020721E-8</v>
          </cell>
        </row>
        <row r="60">
          <cell r="A60">
            <v>49</v>
          </cell>
        </row>
        <row r="61">
          <cell r="A61">
            <v>50</v>
          </cell>
        </row>
        <row r="62">
          <cell r="A62">
            <v>51</v>
          </cell>
        </row>
        <row r="63">
          <cell r="A63">
            <v>52</v>
          </cell>
        </row>
        <row r="64">
          <cell r="A64">
            <v>53</v>
          </cell>
        </row>
        <row r="65">
          <cell r="A65">
            <v>54</v>
          </cell>
        </row>
        <row r="66">
          <cell r="A66">
            <v>55</v>
          </cell>
        </row>
        <row r="67">
          <cell r="A67">
            <v>56</v>
          </cell>
        </row>
        <row r="68">
          <cell r="A68">
            <v>57</v>
          </cell>
        </row>
        <row r="69">
          <cell r="A69">
            <v>58</v>
          </cell>
        </row>
        <row r="70">
          <cell r="A70">
            <v>59</v>
          </cell>
        </row>
        <row r="71">
          <cell r="A71">
            <v>60</v>
          </cell>
          <cell r="H71">
            <v>0</v>
          </cell>
          <cell r="I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>
            <v>0</v>
          </cell>
        </row>
        <row r="82">
          <cell r="A82">
            <v>0</v>
          </cell>
        </row>
        <row r="83">
          <cell r="A83">
            <v>0</v>
          </cell>
          <cell r="H83">
            <v>0</v>
          </cell>
          <cell r="I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  <cell r="H95">
            <v>0</v>
          </cell>
          <cell r="I95">
            <v>0</v>
          </cell>
        </row>
        <row r="96">
          <cell r="A96">
            <v>0</v>
          </cell>
        </row>
        <row r="97">
          <cell r="A97">
            <v>0</v>
          </cell>
        </row>
        <row r="98">
          <cell r="A98">
            <v>0</v>
          </cell>
        </row>
        <row r="99">
          <cell r="A99">
            <v>0</v>
          </cell>
        </row>
        <row r="100">
          <cell r="A100">
            <v>0</v>
          </cell>
        </row>
        <row r="101">
          <cell r="A101">
            <v>0</v>
          </cell>
        </row>
        <row r="102">
          <cell r="A102">
            <v>0</v>
          </cell>
        </row>
        <row r="103">
          <cell r="A103">
            <v>0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  <cell r="H107">
            <v>0</v>
          </cell>
          <cell r="I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  <cell r="H119">
            <v>0</v>
          </cell>
          <cell r="I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VECHICLES"/>
      <sheetName val="อุปกรณ์เครื่องใช้"/>
      <sheetName val="รถบรรทุก"/>
      <sheetName val="ปั้มน้ำมัน"/>
      <sheetName val="ASS-รถบรรทุก"/>
      <sheetName val="ASS-ปั้มน้ำมัน"/>
      <sheetName val="LABOUR"/>
      <sheetName val="COST"/>
      <sheetName val="SALE BUDGET"/>
      <sheetName val="CAPITAL"/>
      <sheetName val="PROFIT &amp; WORKING CAPITAL"/>
      <sheetName val="Profit(Cash)"/>
      <sheetName val="Fund Flow"/>
      <sheetName val="Balance S"/>
      <sheetName val="ratio"/>
      <sheetName val="PAYMENT"/>
      <sheetName val="Module2"/>
      <sheetName val="Module3"/>
      <sheetName val="ดอกเบี้ยจ่าย"/>
      <sheetName val="กำไร-ขาดทุน(ภายใน)"/>
      <sheetName val="LSE_ADCO"/>
      <sheetName val="Cashflow- นายชัยยศ ตัณฑะจินนะ"/>
      <sheetName val="M"/>
      <sheetName val="รายเดือน(ทรีทราน)"/>
      <sheetName val="Sheet3"/>
      <sheetName val="FL"/>
      <sheetName val="งบปรับปรุง"/>
      <sheetName val="Payment1"/>
      <sheetName val="F L"/>
      <sheetName val="ชำระเงินกู้ ธพว."/>
      <sheetName val="finance"/>
      <sheetName val="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B4">
            <v>0.06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4">
          <cell r="D4">
            <v>1500000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"/>
      <sheetName val="Fs"/>
      <sheetName val="Tb"/>
      <sheetName val="C1"/>
      <sheetName val="Sb"/>
      <sheetName val="Jb"/>
      <sheetName val="Tkw_2544Gl"/>
      <sheetName val="PAYMENT"/>
      <sheetName val="ดอกเบี้ยจ่าย"/>
      <sheetName val="กำไร-ขาดทุน(ภายใน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"/>
      <sheetName val="AS (2)"/>
      <sheetName val="payment"/>
      <sheetName val="B&amp;S"/>
      <sheetName val="P&amp;L"/>
      <sheetName val="ดอกเบี้ยจ่าย"/>
      <sheetName val="CA"/>
      <sheetName val="CF1 "/>
      <sheetName val="ข้อมูลหอพัก"/>
      <sheetName val="สมมุติฐาน"/>
      <sheetName val="Machine"/>
      <sheetName val="Vehicle"/>
      <sheetName val="Labour"/>
      <sheetName val="RATIO"/>
      <sheetName val="CRR"/>
      <sheetName val="มติ "/>
      <sheetName val="profit&amp;loss"/>
      <sheetName val="EX.  อพาร์ทเม้นท์"/>
      <sheetName val="แบบความเสี่ยง"/>
      <sheetName val="payment(ยุทธศาสตร์)"/>
      <sheetName val="บัญชีบจก."/>
      <sheetName val="St(บจก.)"/>
      <sheetName val="สมมติฐาน"/>
      <sheetName val="LSE_ADCO"/>
      <sheetName val="Sheet1"/>
      <sheetName val="ผ่อนชำระ"/>
      <sheetName val="Schdule"/>
      <sheetName val="A.Rate by Cluster"/>
      <sheetName val="B.Rate by Cluster_PL"/>
      <sheetName val="FL"/>
      <sheetName val="FL00008"/>
      <sheetName val="PAYMENT (พยุงศักดิ์)"/>
      <sheetName val="กำไร-ขาดทุน(ภายใน)"/>
      <sheetName val="CAท่องเที่ยว์"/>
      <sheetName val="DATA"/>
      <sheetName val="Assumption"/>
      <sheetName val="SVH_42CX"/>
      <sheetName val="SVH_42J"/>
      <sheetName val="statement"/>
      <sheetName val="ตารางการผ่อนชำระ (2)"/>
      <sheetName val="การเงิน"/>
      <sheetName val="ตารางการผ่อนชำระ"/>
      <sheetName val="สรุปยอดขาย12เดือน"/>
      <sheetName val="schdaul"/>
      <sheetName val="cash flow"/>
      <sheetName val="Sheet3"/>
      <sheetName val="F L"/>
      <sheetName val="Schedul"/>
      <sheetName val="วิเคราะห์ (2)"/>
      <sheetName val="Payment1"/>
      <sheetName val="หน้า 1"/>
      <sheetName val="finance"/>
      <sheetName val="ตารางชำระหนี้"/>
      <sheetName val="รายเดือน(ทรีทราน)"/>
      <sheetName val="Sheet2"/>
      <sheetName val="ตรวจเยี่ยมกิจการ"/>
      <sheetName val="Factory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VECHICLES"/>
      <sheetName val="อุปกรณ์เครื่องใช้"/>
      <sheetName val="รถบรรทุก"/>
      <sheetName val="ปั้มน้ำมัน"/>
      <sheetName val="ASS-รถบรรทุก"/>
      <sheetName val="ASS-ปั้มน้ำมัน"/>
      <sheetName val="LABOUR"/>
      <sheetName val="COST"/>
      <sheetName val="SALE BUDGET"/>
      <sheetName val="CAPITAL"/>
      <sheetName val="PROFIT &amp; WORKING CAPITAL"/>
      <sheetName val="Profit(Cash)"/>
      <sheetName val="Fund Flow"/>
      <sheetName val="Balance S"/>
      <sheetName val="ratio"/>
      <sheetName val="PAYMENT"/>
      <sheetName val="Module2"/>
      <sheetName val="Module3"/>
      <sheetName val="ดอกเบี้ยจ่าย"/>
      <sheetName val="กำไร-ขาดทุน(ภายใน)"/>
      <sheetName val="Cashflow- นายชัยยศ ตัณฑะจินนะ"/>
      <sheetName val="M"/>
      <sheetName val="LSE_ADCO"/>
      <sheetName val="Sheet3"/>
      <sheetName val="รายเดือน(ทรีทราน)"/>
      <sheetName val="FL"/>
      <sheetName val="ผ่อนชำร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B4">
            <v>0.06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4">
          <cell r="D4">
            <v>1500000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ดอกเบี้ยจ่าย (3)"/>
      <sheetName val="ดอกเบี้ยจ่าย (2)"/>
      <sheetName val="ตัวเรื่อง"/>
      <sheetName val="ตัวเรื่อง2"/>
      <sheetName val="สมมุติฐาน"/>
      <sheetName val="Projection"/>
      <sheetName val="ASSUM"/>
      <sheetName val="LSE_ADCO"/>
      <sheetName val="Sheet1"/>
      <sheetName val="LIST เครื่องจักร"/>
      <sheetName val="LIST เครื่องจักร (2)"/>
      <sheetName val="PL"/>
      <sheetName val="หลักประกัน "/>
      <sheetName val="CF "/>
      <sheetName val="ดอกเบี้ยจ่าย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ดอกเบี้ยจ่าย (3)"/>
      <sheetName val="ดอกเบี้ยจ่าย (2)"/>
      <sheetName val="ตัวเรื่อง"/>
      <sheetName val="ตัวเรื่อง2"/>
      <sheetName val="สมมุติฐาน"/>
      <sheetName val="Projection"/>
      <sheetName val="ASSUM"/>
      <sheetName val="LSE_ADCO"/>
      <sheetName val="Sheet1"/>
      <sheetName val="LIST เครื่องจักร"/>
      <sheetName val="LIST เครื่องจักร (2)"/>
      <sheetName val="PL"/>
      <sheetName val="หลักประกัน "/>
      <sheetName val="CF "/>
      <sheetName val="ดอกเบี้ยจ่าย"/>
      <sheetName val="ตารางT"/>
      <sheetName val="APZถูก"/>
      <sheetName val="FL"/>
      <sheetName val="CAท่องเที่ยว์"/>
      <sheetName val="กำไร-ขาดทุน(ภายใน)"/>
      <sheetName val="PAYMENT"/>
      <sheetName val="cash flow"/>
      <sheetName val="schdaul"/>
      <sheetName val="ผ่อนชำระ"/>
      <sheetName val="profit&amp;loss"/>
      <sheetName val="หน้า 1"/>
      <sheetName val="การเงิน"/>
      <sheetName val="M"/>
      <sheetName val="ตารางชำระหนี้"/>
      <sheetName val="SVH_42CX"/>
      <sheetName val="SVH_42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File Name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ดอกเบี้ยจ่าย (3)"/>
      <sheetName val="ดอกเบี้ยจ่าย (2)"/>
      <sheetName val="ตัวเรื่อง"/>
      <sheetName val="ตัวเรื่อง2"/>
      <sheetName val="สมมุติฐาน"/>
      <sheetName val="Projection"/>
      <sheetName val="ASSUM"/>
      <sheetName val="LSE_ADCO"/>
      <sheetName val="Sheet1"/>
      <sheetName val="LIST เครื่องจักร"/>
      <sheetName val="LIST เครื่องจักร (2)"/>
      <sheetName val="PL"/>
      <sheetName val="หลักประกัน "/>
      <sheetName val="CF "/>
      <sheetName val="ดอกเบี้ยจ่าย"/>
      <sheetName val="ตารางT"/>
      <sheetName val="PAYMENT"/>
      <sheetName val="profit&amp;loss"/>
      <sheetName val="APZถู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File Name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VH_42CX"/>
      <sheetName val="SVH_42C"/>
      <sheetName val="SVH_42B1"/>
      <sheetName val="F"/>
      <sheetName val="SVH_42CN"/>
      <sheetName val="SVH_42F"/>
      <sheetName val="SVH_42CC"/>
      <sheetName val="SVH_42BB"/>
      <sheetName val="SVH_42B0"/>
      <sheetName val="SVH_42D0"/>
      <sheetName val="SVH_42C0"/>
      <sheetName val="SVH_42BA"/>
      <sheetName val="SVH_42A0"/>
      <sheetName val="SVH_4230"/>
      <sheetName val="SVH_4240"/>
      <sheetName val="SVH_42A"/>
      <sheetName val="SVH_42LL"/>
      <sheetName val="SVH_42J"/>
      <sheetName val="SVH_42G0"/>
      <sheetName val="SVH_42L"/>
      <sheetName val="F-1"/>
      <sheetName val="SVH_42F0"/>
      <sheetName val="SVH_42F1"/>
      <sheetName val="M"/>
      <sheetName val="ดอกเบี้ยจ่าย"/>
      <sheetName val="Svh_2543a"/>
      <sheetName val="LSE_ADCO"/>
      <sheetName val="FL"/>
      <sheetName val="รายเดือน(ทรีทราน)"/>
      <sheetName val="PAYMENT"/>
    </sheetNames>
    <sheetDataSet>
      <sheetData sheetId="0" refreshError="1">
        <row r="108">
          <cell r="D108" t="str">
            <v>Alk phosphatase 4*250ml</v>
          </cell>
          <cell r="F108" t="str">
            <v>ขวด</v>
          </cell>
          <cell r="H108">
            <v>4</v>
          </cell>
          <cell r="I108">
            <v>1500</v>
          </cell>
          <cell r="J108">
            <v>6000</v>
          </cell>
        </row>
        <row r="109">
          <cell r="D109" t="str">
            <v>Cholestcrol 10*50ml</v>
          </cell>
          <cell r="H109">
            <v>11</v>
          </cell>
          <cell r="I109">
            <v>510</v>
          </cell>
          <cell r="J109">
            <v>5610</v>
          </cell>
        </row>
        <row r="110">
          <cell r="D110" t="str">
            <v>Ck-Nac,Sv 20*10 ml.</v>
          </cell>
          <cell r="F110" t="str">
            <v>ขวด</v>
          </cell>
          <cell r="G110">
            <v>22</v>
          </cell>
          <cell r="H110">
            <v>24</v>
          </cell>
          <cell r="I110">
            <v>390.5</v>
          </cell>
          <cell r="J110">
            <v>9372</v>
          </cell>
        </row>
        <row r="111">
          <cell r="D111" t="str">
            <v>GPT liqui UV 4*250ml</v>
          </cell>
          <cell r="H111">
            <v>4</v>
          </cell>
          <cell r="I111">
            <v>1500</v>
          </cell>
          <cell r="J111">
            <v>6000</v>
          </cell>
        </row>
        <row r="112">
          <cell r="D112" t="str">
            <v>Haemarinse 2 20l</v>
          </cell>
          <cell r="H112">
            <v>1.5</v>
          </cell>
          <cell r="I112">
            <v>4510</v>
          </cell>
          <cell r="J112">
            <v>6765</v>
          </cell>
        </row>
        <row r="113">
          <cell r="D113" t="str">
            <v>Hacmo-autolyse 4 L</v>
          </cell>
          <cell r="F113" t="str">
            <v>กล่อง</v>
          </cell>
          <cell r="G113">
            <v>1</v>
          </cell>
          <cell r="H113">
            <v>1</v>
          </cell>
          <cell r="I113">
            <v>11853</v>
          </cell>
          <cell r="J113">
            <v>11853</v>
          </cell>
        </row>
        <row r="114">
          <cell r="D114" t="str">
            <v>HIV 1+2 double</v>
          </cell>
          <cell r="H114">
            <v>100</v>
          </cell>
          <cell r="I114">
            <v>180</v>
          </cell>
          <cell r="J114">
            <v>18000</v>
          </cell>
        </row>
        <row r="115">
          <cell r="D115" t="str">
            <v>Labstix 100's</v>
          </cell>
          <cell r="F115" t="str">
            <v>กล่อง</v>
          </cell>
          <cell r="G115">
            <v>8</v>
          </cell>
          <cell r="H115">
            <v>6</v>
          </cell>
          <cell r="I115">
            <v>902</v>
          </cell>
          <cell r="J115">
            <v>5412</v>
          </cell>
        </row>
        <row r="116">
          <cell r="D116" t="str">
            <v>Precinorm U 20*5 ml.</v>
          </cell>
          <cell r="F116" t="str">
            <v>ขวด</v>
          </cell>
          <cell r="G116">
            <v>20</v>
          </cell>
          <cell r="H116">
            <v>17</v>
          </cell>
          <cell r="I116">
            <v>387</v>
          </cell>
          <cell r="J116">
            <v>6579</v>
          </cell>
        </row>
        <row r="117">
          <cell r="D117" t="str">
            <v>Precipath U 20/5 ml.</v>
          </cell>
          <cell r="F117" t="str">
            <v>ขวด</v>
          </cell>
          <cell r="G117">
            <v>20</v>
          </cell>
          <cell r="H117">
            <v>17</v>
          </cell>
          <cell r="I117">
            <v>387</v>
          </cell>
          <cell r="J117">
            <v>6579</v>
          </cell>
        </row>
        <row r="118">
          <cell r="D118" t="str">
            <v>Releasing agent 3*410 ml.</v>
          </cell>
          <cell r="F118" t="str">
            <v>ขวด</v>
          </cell>
          <cell r="G118">
            <v>9</v>
          </cell>
          <cell r="H118">
            <v>9</v>
          </cell>
          <cell r="I118">
            <v>1100</v>
          </cell>
          <cell r="J118">
            <v>9900</v>
          </cell>
        </row>
        <row r="119">
          <cell r="D119" t="str">
            <v>Serodia- HBs 200 test</v>
          </cell>
          <cell r="H119">
            <v>7</v>
          </cell>
          <cell r="I119">
            <v>1070</v>
          </cell>
          <cell r="J119">
            <v>7490</v>
          </cell>
        </row>
        <row r="120">
          <cell r="D120" t="str">
            <v>Serodia Hiv 200'S</v>
          </cell>
          <cell r="F120" t="str">
            <v>กล่อง</v>
          </cell>
          <cell r="G120">
            <v>1</v>
          </cell>
          <cell r="H120">
            <v>8</v>
          </cell>
          <cell r="I120">
            <v>2846.25</v>
          </cell>
          <cell r="J120">
            <v>22770</v>
          </cell>
        </row>
        <row r="121">
          <cell r="D121" t="str">
            <v>Standard A Solution 3/9 amp</v>
          </cell>
          <cell r="F121" t="str">
            <v>ขวด</v>
          </cell>
          <cell r="G121">
            <v>8</v>
          </cell>
          <cell r="H121">
            <v>6</v>
          </cell>
          <cell r="I121">
            <v>1283</v>
          </cell>
          <cell r="J121">
            <v>7698</v>
          </cell>
        </row>
        <row r="122">
          <cell r="D122" t="str">
            <v>Triglyceride 10*50ml</v>
          </cell>
          <cell r="H122">
            <v>15</v>
          </cell>
          <cell r="I122">
            <v>850</v>
          </cell>
          <cell r="J122">
            <v>12750</v>
          </cell>
        </row>
        <row r="123">
          <cell r="D123" t="str">
            <v>Urea sys 2  6*/100 ml</v>
          </cell>
          <cell r="H123">
            <v>7.5</v>
          </cell>
          <cell r="I123">
            <v>1426.6</v>
          </cell>
          <cell r="J123">
            <v>10699.5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0">
          <cell r="D10">
            <v>1</v>
          </cell>
        </row>
        <row r="11">
          <cell r="D11">
            <v>2</v>
          </cell>
        </row>
        <row r="12">
          <cell r="D12">
            <v>3</v>
          </cell>
        </row>
        <row r="13">
          <cell r="D13">
            <v>4</v>
          </cell>
        </row>
        <row r="14">
          <cell r="D14">
            <v>5</v>
          </cell>
        </row>
        <row r="15">
          <cell r="D15">
            <v>6</v>
          </cell>
        </row>
        <row r="16">
          <cell r="D16">
            <v>7</v>
          </cell>
        </row>
        <row r="17">
          <cell r="D17">
            <v>8</v>
          </cell>
        </row>
        <row r="18">
          <cell r="D18">
            <v>9</v>
          </cell>
        </row>
        <row r="19">
          <cell r="D19">
            <v>10</v>
          </cell>
        </row>
        <row r="20">
          <cell r="D20">
            <v>11</v>
          </cell>
        </row>
        <row r="21">
          <cell r="D21">
            <v>12</v>
          </cell>
        </row>
        <row r="22">
          <cell r="D22">
            <v>13</v>
          </cell>
        </row>
        <row r="23">
          <cell r="D23">
            <v>14</v>
          </cell>
        </row>
        <row r="24">
          <cell r="D24">
            <v>15</v>
          </cell>
        </row>
        <row r="25">
          <cell r="D25">
            <v>16</v>
          </cell>
        </row>
        <row r="26">
          <cell r="D26">
            <v>17</v>
          </cell>
        </row>
        <row r="27">
          <cell r="D27">
            <v>18</v>
          </cell>
        </row>
        <row r="28">
          <cell r="D28">
            <v>19</v>
          </cell>
        </row>
        <row r="29">
          <cell r="D29">
            <v>20</v>
          </cell>
        </row>
        <row r="30">
          <cell r="D30">
            <v>21</v>
          </cell>
        </row>
        <row r="31">
          <cell r="D31">
            <v>22</v>
          </cell>
        </row>
        <row r="32">
          <cell r="D32">
            <v>23</v>
          </cell>
        </row>
        <row r="33">
          <cell r="D33">
            <v>24</v>
          </cell>
        </row>
        <row r="34">
          <cell r="D34">
            <v>25</v>
          </cell>
        </row>
        <row r="35">
          <cell r="D35">
            <v>26</v>
          </cell>
        </row>
        <row r="36">
          <cell r="D36">
            <v>27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-Screening 1-15 ลบ.(New)"/>
      <sheetName val="credit bureau"/>
      <sheetName val="Statement บริษัท"/>
      <sheetName val="Statement"/>
      <sheetName val="ภพ.30"/>
      <sheetName val="ประมาณการรายได้"/>
      <sheetName val="งบกำไรขาดทุน"/>
      <sheetName val="2560"/>
      <sheetName val="Sheet2"/>
    </sheetNames>
    <definedNames>
      <definedName name="td" refersTo="#REF!" sheetId="2"/>
      <definedName name="teo" refersTo="#REF!" sheetId="2"/>
    </definedNames>
    <sheetDataSet>
      <sheetData sheetId="0">
        <row r="5">
          <cell r="AA5" t="str">
            <v>บริษัท ไดนามิค ออพติคส์ จำกัด</v>
          </cell>
        </row>
      </sheetData>
      <sheetData sheetId="1">
        <row r="21">
          <cell r="H21">
            <v>324108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ดอกเบี้ยจ่าย (3)"/>
      <sheetName val="ดอกเบี้ยจ่าย (2)"/>
      <sheetName val="ตัวเรื่อง"/>
      <sheetName val="ตัวเรื่อง2"/>
      <sheetName val="สมมุติฐาน"/>
      <sheetName val="Projection"/>
      <sheetName val="ASSUM"/>
      <sheetName val="LSE_ADCO"/>
      <sheetName val="Sheet1"/>
      <sheetName val="LIST เครื่องจักร"/>
      <sheetName val="LIST เครื่องจักร (2)"/>
      <sheetName val="PL"/>
      <sheetName val="หลักประกัน "/>
      <sheetName val="CF "/>
      <sheetName val="ดอกเบี้ยจ่าย"/>
      <sheetName val="ตารางT"/>
      <sheetName val="PAYMENT"/>
      <sheetName val="APZถูก"/>
      <sheetName val="FL"/>
      <sheetName val="CAท่องเที่ยว์"/>
      <sheetName val="กำไร-ขาดทุน(ภายใน)"/>
      <sheetName val="cash flow"/>
      <sheetName val="schdaul"/>
      <sheetName val="ผ่อนชำระ"/>
      <sheetName val="profit&amp;lo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File Name</v>
          </cell>
        </row>
        <row r="19">
          <cell r="C19" t="str">
            <v>Hire Purchase</v>
          </cell>
        </row>
        <row r="21">
          <cell r="C21" t="str">
            <v>Asset's Description</v>
          </cell>
          <cell r="F21" t="str">
            <v>=</v>
          </cell>
          <cell r="G21" t="str">
            <v>Machine 18 Items</v>
          </cell>
        </row>
        <row r="24">
          <cell r="C24" t="str">
            <v>Assets Value</v>
          </cell>
          <cell r="F24" t="str">
            <v>=</v>
          </cell>
          <cell r="G24">
            <v>14895688</v>
          </cell>
          <cell r="H24" t="str">
            <v xml:space="preserve"> Baht</v>
          </cell>
        </row>
        <row r="25">
          <cell r="C25" t="str">
            <v>Purchase Option Value</v>
          </cell>
          <cell r="F25" t="str">
            <v>=</v>
          </cell>
          <cell r="G25">
            <v>3155688.7420199998</v>
          </cell>
          <cell r="H25" t="str">
            <v xml:space="preserve"> Baht</v>
          </cell>
        </row>
        <row r="26">
          <cell r="C26" t="str">
            <v>Deposit</v>
          </cell>
          <cell r="F26" t="str">
            <v>=</v>
          </cell>
          <cell r="G26">
            <v>3155688.7420199998</v>
          </cell>
          <cell r="H26" t="str">
            <v xml:space="preserve"> Baht </v>
          </cell>
        </row>
        <row r="27">
          <cell r="C27" t="str">
            <v>Deposit inclued VAT</v>
          </cell>
          <cell r="F27" t="str">
            <v>=</v>
          </cell>
          <cell r="G27">
            <v>3376586.9539613998</v>
          </cell>
          <cell r="H27" t="str">
            <v xml:space="preserve"> Baht </v>
          </cell>
        </row>
        <row r="28">
          <cell r="C28" t="str">
            <v>Over Deposit</v>
          </cell>
          <cell r="F28" t="str">
            <v>=</v>
          </cell>
          <cell r="G28">
            <v>0</v>
          </cell>
          <cell r="H28" t="str">
            <v xml:space="preserve"> Baht</v>
          </cell>
        </row>
        <row r="29">
          <cell r="C29" t="str">
            <v>VAT-Purchase Option Value</v>
          </cell>
          <cell r="F29" t="str">
            <v>=</v>
          </cell>
          <cell r="G29">
            <v>220898.21194140002</v>
          </cell>
          <cell r="H29" t="str">
            <v xml:space="preserve"> Baht</v>
          </cell>
        </row>
        <row r="30">
          <cell r="C30" t="str">
            <v>Flat Rate</v>
          </cell>
          <cell r="F30" t="str">
            <v>=</v>
          </cell>
          <cell r="G30">
            <v>4.7500000000000001E-2</v>
          </cell>
        </row>
        <row r="31">
          <cell r="C31" t="str">
            <v>Term</v>
          </cell>
          <cell r="F31" t="str">
            <v>=</v>
          </cell>
          <cell r="G31">
            <v>60</v>
          </cell>
          <cell r="H31" t="str">
            <v xml:space="preserve"> Months</v>
          </cell>
        </row>
        <row r="32">
          <cell r="C32" t="str">
            <v>Delay of Collection</v>
          </cell>
          <cell r="F32" t="str">
            <v>=</v>
          </cell>
          <cell r="G32">
            <v>30</v>
          </cell>
          <cell r="H32" t="str">
            <v xml:space="preserve"> Day</v>
          </cell>
        </row>
        <row r="33">
          <cell r="C33" t="str">
            <v>Penalty Fee</v>
          </cell>
          <cell r="F33" t="str">
            <v>=</v>
          </cell>
          <cell r="G33">
            <v>106</v>
          </cell>
          <cell r="H33" t="str">
            <v xml:space="preserve"> Baht / Day</v>
          </cell>
        </row>
        <row r="34">
          <cell r="C34" t="str">
            <v>Monthly Rental</v>
          </cell>
          <cell r="F34" t="str">
            <v>=</v>
          </cell>
          <cell r="G34">
            <v>243874</v>
          </cell>
          <cell r="H34" t="str">
            <v xml:space="preserve"> Baht / Month</v>
          </cell>
        </row>
        <row r="35">
          <cell r="C35" t="str">
            <v>Monthly Rental include VAT</v>
          </cell>
          <cell r="F35" t="str">
            <v>=</v>
          </cell>
          <cell r="G35">
            <v>260945.18</v>
          </cell>
          <cell r="H35" t="str">
            <v xml:space="preserve"> Baht / Month</v>
          </cell>
        </row>
        <row r="36">
          <cell r="C36" t="str">
            <v>VAT (7% of Assets Value)</v>
          </cell>
          <cell r="F36" t="str">
            <v>=</v>
          </cell>
          <cell r="G36">
            <v>1042698.1600000001</v>
          </cell>
          <cell r="H36" t="str">
            <v xml:space="preserve"> Baht</v>
          </cell>
        </row>
        <row r="39">
          <cell r="C39" t="str">
            <v>CALCULATION</v>
          </cell>
        </row>
        <row r="42">
          <cell r="C42" t="str">
            <v>VAT Installment Amount</v>
          </cell>
          <cell r="F42" t="str">
            <v>=</v>
          </cell>
          <cell r="G42">
            <v>17071.18</v>
          </cell>
          <cell r="H42" t="str">
            <v xml:space="preserve"> Baht</v>
          </cell>
        </row>
        <row r="43">
          <cell r="C43" t="str">
            <v>Total VAT</v>
          </cell>
          <cell r="F43" t="str">
            <v>=</v>
          </cell>
          <cell r="G43">
            <v>1245169.0119414013</v>
          </cell>
          <cell r="H43" t="str">
            <v xml:space="preserve"> Baht</v>
          </cell>
        </row>
        <row r="44">
          <cell r="C44" t="str">
            <v>Purchase Option Price</v>
          </cell>
          <cell r="F44" t="str">
            <v>=</v>
          </cell>
          <cell r="G44">
            <v>3155688.7420199998</v>
          </cell>
          <cell r="H44" t="str">
            <v xml:space="preserve"> Baht</v>
          </cell>
        </row>
        <row r="45">
          <cell r="C45" t="str">
            <v>Deposit Amount</v>
          </cell>
          <cell r="F45" t="str">
            <v>=</v>
          </cell>
          <cell r="G45">
            <v>3155688.7420199998</v>
          </cell>
          <cell r="H45" t="str">
            <v xml:space="preserve"> Baht</v>
          </cell>
        </row>
        <row r="46">
          <cell r="C46" t="str">
            <v>Option Price over Deposit</v>
          </cell>
          <cell r="F46" t="str">
            <v>=</v>
          </cell>
          <cell r="G46">
            <v>0</v>
          </cell>
          <cell r="H46" t="str">
            <v xml:space="preserve"> Baht</v>
          </cell>
        </row>
        <row r="47">
          <cell r="F47" t="str">
            <v>=</v>
          </cell>
          <cell r="G47" t="str">
            <v>Effective</v>
          </cell>
          <cell r="H47" t="str">
            <v>Flat</v>
          </cell>
        </row>
        <row r="48">
          <cell r="C48" t="str">
            <v>Interest Rate</v>
          </cell>
          <cell r="F48" t="str">
            <v>=</v>
          </cell>
          <cell r="G48">
            <v>8.7247029696044365E-2</v>
          </cell>
          <cell r="H48">
            <v>4.7500000000000001E-2</v>
          </cell>
        </row>
        <row r="49">
          <cell r="C49" t="str">
            <v>Leasing Factor (Effective)</v>
          </cell>
          <cell r="F49" t="str">
            <v>=</v>
          </cell>
          <cell r="G49">
            <v>2.0625000000161781E-2</v>
          </cell>
        </row>
        <row r="50">
          <cell r="C50" t="str">
            <v>Service Financing</v>
          </cell>
          <cell r="F50" t="str">
            <v>=</v>
          </cell>
          <cell r="G50">
            <v>11739999.25798</v>
          </cell>
          <cell r="H50" t="str">
            <v xml:space="preserve"> Baht</v>
          </cell>
        </row>
        <row r="51">
          <cell r="C51" t="str">
            <v>Real Monthly Rental</v>
          </cell>
          <cell r="F51" t="str">
            <v>=</v>
          </cell>
          <cell r="G51">
            <v>242137.48469773683</v>
          </cell>
          <cell r="H51" t="str">
            <v xml:space="preserve"> Baht / Month</v>
          </cell>
        </row>
        <row r="52">
          <cell r="C52" t="str">
            <v>Delay Interest</v>
          </cell>
          <cell r="F52" t="str">
            <v>=</v>
          </cell>
          <cell r="G52">
            <v>1736.3651768177206</v>
          </cell>
          <cell r="H52" t="str">
            <v xml:space="preserve"> Baht / Month</v>
          </cell>
        </row>
        <row r="53">
          <cell r="C53" t="str">
            <v>Income Earned over Deposit</v>
          </cell>
          <cell r="F53" t="str">
            <v>=</v>
          </cell>
          <cell r="G53">
            <v>0</v>
          </cell>
          <cell r="H53" t="str">
            <v xml:space="preserve"> Baht / Month</v>
          </cell>
        </row>
        <row r="54">
          <cell r="C54" t="str">
            <v>Total Monthly Rental</v>
          </cell>
          <cell r="F54" t="str">
            <v>=</v>
          </cell>
          <cell r="G54">
            <v>243874</v>
          </cell>
          <cell r="H54" t="str">
            <v xml:space="preserve"> Baht / Month</v>
          </cell>
        </row>
        <row r="55">
          <cell r="C55" t="str">
            <v>Total Rental</v>
          </cell>
          <cell r="F55" t="str">
            <v>=</v>
          </cell>
          <cell r="G55">
            <v>14632440</v>
          </cell>
          <cell r="H55" t="str">
            <v xml:space="preserve"> Baht</v>
          </cell>
        </row>
        <row r="56">
          <cell r="C56" t="str">
            <v>Total Financing</v>
          </cell>
          <cell r="F56" t="str">
            <v>=</v>
          </cell>
          <cell r="G56">
            <v>11739999.25798</v>
          </cell>
          <cell r="H56" t="str">
            <v xml:space="preserve"> Baht</v>
          </cell>
        </row>
        <row r="57">
          <cell r="C57" t="str">
            <v>Contracts Receivable</v>
          </cell>
          <cell r="F57" t="str">
            <v>=</v>
          </cell>
          <cell r="G57">
            <v>17788128.74202</v>
          </cell>
          <cell r="H57" t="str">
            <v xml:space="preserve"> Baht</v>
          </cell>
        </row>
        <row r="58">
          <cell r="C58" t="str">
            <v>Unearned Income</v>
          </cell>
          <cell r="F58" t="str">
            <v>=</v>
          </cell>
          <cell r="G58">
            <v>2892440.7420199998</v>
          </cell>
          <cell r="H58" t="str">
            <v xml:space="preserve"> Baht</v>
          </cell>
        </row>
        <row r="61">
          <cell r="C61" t="str">
            <v>REPAYMENT SCHEDULE</v>
          </cell>
        </row>
        <row r="62">
          <cell r="M62" t="str">
            <v>(Bath)</v>
          </cell>
        </row>
        <row r="63">
          <cell r="D63" t="str">
            <v>Outstanding</v>
          </cell>
          <cell r="E63" t="str">
            <v>Monthly</v>
          </cell>
          <cell r="G63" t="str">
            <v>Income Earned</v>
          </cell>
          <cell r="H63" t="str">
            <v>Income</v>
          </cell>
          <cell r="J63" t="str">
            <v>Principal</v>
          </cell>
          <cell r="K63" t="str">
            <v xml:space="preserve">Deferred </v>
          </cell>
          <cell r="L63" t="str">
            <v xml:space="preserve">VAT </v>
          </cell>
          <cell r="M63" t="str">
            <v>Total</v>
          </cell>
        </row>
        <row r="64">
          <cell r="B64" t="str">
            <v>Period</v>
          </cell>
          <cell r="D64" t="str">
            <v>Financing</v>
          </cell>
          <cell r="E64" t="str">
            <v>Rental</v>
          </cell>
          <cell r="G64" t="str">
            <v>over</v>
          </cell>
          <cell r="H64" t="str">
            <v>Earned</v>
          </cell>
          <cell r="J64" t="str">
            <v>Repayment</v>
          </cell>
          <cell r="K64" t="str">
            <v>Financing</v>
          </cell>
          <cell r="M64" t="str">
            <v>Repayment</v>
          </cell>
        </row>
        <row r="65">
          <cell r="D65" t="str">
            <v>Amount</v>
          </cell>
          <cell r="G65" t="str">
            <v>Deposit</v>
          </cell>
          <cell r="K65" t="str">
            <v>Amount</v>
          </cell>
          <cell r="L65">
            <v>7.0000000000000007E-2</v>
          </cell>
        </row>
        <row r="66">
          <cell r="C66">
            <v>1</v>
          </cell>
          <cell r="D66">
            <v>11739999.25798</v>
          </cell>
          <cell r="E66">
            <v>243874</v>
          </cell>
          <cell r="G66">
            <v>0</v>
          </cell>
          <cell r="H66">
            <v>87093.187293306517</v>
          </cell>
          <cell r="J66">
            <v>156780.81270669348</v>
          </cell>
          <cell r="K66">
            <v>11583218.445273306</v>
          </cell>
          <cell r="L66">
            <v>17071.18</v>
          </cell>
          <cell r="M66">
            <v>260945.18</v>
          </cell>
        </row>
        <row r="67">
          <cell r="C67">
            <v>2</v>
          </cell>
          <cell r="D67">
            <v>11583218.445273306</v>
          </cell>
          <cell r="E67">
            <v>243874</v>
          </cell>
          <cell r="G67">
            <v>0</v>
          </cell>
          <cell r="H67">
            <v>85953.298941473942</v>
          </cell>
          <cell r="J67">
            <v>157920.70105852606</v>
          </cell>
          <cell r="K67">
            <v>11425297.744214781</v>
          </cell>
          <cell r="L67">
            <v>17071.18</v>
          </cell>
          <cell r="M67">
            <v>260945.18</v>
          </cell>
        </row>
        <row r="68">
          <cell r="C68">
            <v>3</v>
          </cell>
          <cell r="D68">
            <v>11425297.744214781</v>
          </cell>
          <cell r="E68">
            <v>243874</v>
          </cell>
          <cell r="G68">
            <v>0</v>
          </cell>
          <cell r="H68">
            <v>84805.122933567793</v>
          </cell>
          <cell r="J68">
            <v>159068.87706643221</v>
          </cell>
          <cell r="K68">
            <v>11266228.867148349</v>
          </cell>
          <cell r="L68">
            <v>17071.18</v>
          </cell>
          <cell r="M68">
            <v>260945.18</v>
          </cell>
        </row>
        <row r="69">
          <cell r="C69">
            <v>4</v>
          </cell>
          <cell r="D69">
            <v>11266228.867148349</v>
          </cell>
          <cell r="E69">
            <v>243874</v>
          </cell>
          <cell r="G69">
            <v>0</v>
          </cell>
          <cell r="H69">
            <v>83648.599013473548</v>
          </cell>
          <cell r="J69">
            <v>160225.40098652645</v>
          </cell>
          <cell r="K69">
            <v>11106003.466161823</v>
          </cell>
          <cell r="L69">
            <v>17071.18</v>
          </cell>
          <cell r="M69">
            <v>260945.18</v>
          </cell>
        </row>
        <row r="70">
          <cell r="C70">
            <v>5</v>
          </cell>
          <cell r="D70">
            <v>11106003.466161823</v>
          </cell>
          <cell r="E70">
            <v>243874</v>
          </cell>
          <cell r="G70">
            <v>0</v>
          </cell>
          <cell r="H70">
            <v>82483.666486979171</v>
          </cell>
          <cell r="J70">
            <v>161390.33351302083</v>
          </cell>
          <cell r="K70">
            <v>10944613.132648801</v>
          </cell>
          <cell r="L70">
            <v>17071.18</v>
          </cell>
          <cell r="M70">
            <v>260945.18</v>
          </cell>
        </row>
        <row r="71">
          <cell r="C71">
            <v>6</v>
          </cell>
          <cell r="D71">
            <v>10944613.132648801</v>
          </cell>
          <cell r="E71">
            <v>243874</v>
          </cell>
          <cell r="G71">
            <v>0</v>
          </cell>
          <cell r="H71">
            <v>81310.264218590455</v>
          </cell>
          <cell r="I71">
            <v>505294.13888739143</v>
          </cell>
          <cell r="J71">
            <v>162563.73578140954</v>
          </cell>
          <cell r="K71">
            <v>10782049.396867393</v>
          </cell>
          <cell r="L71">
            <v>17071.18</v>
          </cell>
          <cell r="M71">
            <v>260945.18</v>
          </cell>
        </row>
        <row r="72">
          <cell r="C72">
            <v>7</v>
          </cell>
          <cell r="D72">
            <v>10782049.396867393</v>
          </cell>
          <cell r="E72">
            <v>243874</v>
          </cell>
          <cell r="G72">
            <v>0</v>
          </cell>
          <cell r="H72">
            <v>80128.330628322059</v>
          </cell>
          <cell r="J72">
            <v>163745.66937167794</v>
          </cell>
          <cell r="K72">
            <v>10618303.727495715</v>
          </cell>
          <cell r="L72">
            <v>17071.18</v>
          </cell>
          <cell r="M72">
            <v>260945.18</v>
          </cell>
        </row>
        <row r="73">
          <cell r="C73">
            <v>8</v>
          </cell>
          <cell r="D73">
            <v>10618303.727495715</v>
          </cell>
          <cell r="E73">
            <v>243874</v>
          </cell>
          <cell r="G73">
            <v>0</v>
          </cell>
          <cell r="H73">
            <v>78937.803688466258</v>
          </cell>
          <cell r="J73">
            <v>164936.19631153374</v>
          </cell>
          <cell r="K73">
            <v>10453367.531184182</v>
          </cell>
          <cell r="L73">
            <v>17071.18</v>
          </cell>
          <cell r="M73">
            <v>260945.18</v>
          </cell>
        </row>
        <row r="74">
          <cell r="C74">
            <v>9</v>
          </cell>
          <cell r="D74">
            <v>10453367.531184182</v>
          </cell>
          <cell r="E74">
            <v>243874</v>
          </cell>
          <cell r="G74">
            <v>0</v>
          </cell>
          <cell r="H74">
            <v>77738.620920337504</v>
          </cell>
          <cell r="J74">
            <v>166135.3790796625</v>
          </cell>
          <cell r="K74">
            <v>10287232.152104519</v>
          </cell>
          <cell r="L74">
            <v>17071.18</v>
          </cell>
          <cell r="M74">
            <v>260945.18</v>
          </cell>
        </row>
        <row r="75">
          <cell r="C75">
            <v>10</v>
          </cell>
          <cell r="D75">
            <v>10287232.152104519</v>
          </cell>
          <cell r="E75">
            <v>243874</v>
          </cell>
          <cell r="G75">
            <v>0</v>
          </cell>
          <cell r="H75">
            <v>76530.719390993618</v>
          </cell>
          <cell r="J75">
            <v>167343.28060900638</v>
          </cell>
          <cell r="K75">
            <v>10119888.871495513</v>
          </cell>
          <cell r="L75">
            <v>17071.18</v>
          </cell>
          <cell r="M75">
            <v>260945.18</v>
          </cell>
        </row>
        <row r="76">
          <cell r="C76">
            <v>11</v>
          </cell>
          <cell r="D76">
            <v>10119888.871495513</v>
          </cell>
          <cell r="E76">
            <v>243874</v>
          </cell>
          <cell r="G76">
            <v>0</v>
          </cell>
          <cell r="H76">
            <v>75314.035709932999</v>
          </cell>
          <cell r="J76">
            <v>168559.964290067</v>
          </cell>
          <cell r="K76">
            <v>9951328.9072054457</v>
          </cell>
          <cell r="L76">
            <v>17071.18</v>
          </cell>
          <cell r="M76">
            <v>260945.18</v>
          </cell>
        </row>
        <row r="77">
          <cell r="C77">
            <v>12</v>
          </cell>
          <cell r="D77">
            <v>9951328.9072054457</v>
          </cell>
          <cell r="E77">
            <v>243874</v>
          </cell>
          <cell r="G77">
            <v>0</v>
          </cell>
          <cell r="H77">
            <v>74088.506025768002</v>
          </cell>
          <cell r="J77">
            <v>169785.493974232</v>
          </cell>
          <cell r="K77">
            <v>9781543.4132312145</v>
          </cell>
          <cell r="L77">
            <v>17071.18</v>
          </cell>
          <cell r="M77">
            <v>260945.18</v>
          </cell>
        </row>
        <row r="78">
          <cell r="C78">
            <v>13</v>
          </cell>
          <cell r="D78">
            <v>9781543.4132312145</v>
          </cell>
          <cell r="E78">
            <v>243874</v>
          </cell>
          <cell r="G78">
            <v>0</v>
          </cell>
          <cell r="H78">
            <v>72854.066022874089</v>
          </cell>
          <cell r="J78">
            <v>171019.93397712591</v>
          </cell>
          <cell r="K78">
            <v>9610523.4792540893</v>
          </cell>
          <cell r="L78">
            <v>17071.18</v>
          </cell>
          <cell r="M78">
            <v>260945.18</v>
          </cell>
        </row>
        <row r="79">
          <cell r="C79">
            <v>14</v>
          </cell>
          <cell r="D79">
            <v>9610523.4792540893</v>
          </cell>
          <cell r="E79">
            <v>243874</v>
          </cell>
          <cell r="G79">
            <v>0</v>
          </cell>
          <cell r="H79">
            <v>71610.650918014289</v>
          </cell>
          <cell r="J79">
            <v>172263.34908198571</v>
          </cell>
          <cell r="K79">
            <v>9438260.1301721036</v>
          </cell>
          <cell r="L79">
            <v>17071.18</v>
          </cell>
          <cell r="M79">
            <v>260945.18</v>
          </cell>
        </row>
        <row r="80">
          <cell r="C80">
            <v>15</v>
          </cell>
          <cell r="D80">
            <v>9438260.1301721036</v>
          </cell>
          <cell r="E80">
            <v>243874</v>
          </cell>
          <cell r="G80">
            <v>0</v>
          </cell>
          <cell r="H80">
            <v>70358.195456939575</v>
          </cell>
          <cell r="J80">
            <v>173515.80454306043</v>
          </cell>
          <cell r="K80">
            <v>9264744.3256290425</v>
          </cell>
          <cell r="L80">
            <v>17071.18</v>
          </cell>
          <cell r="M80">
            <v>260945.18</v>
          </cell>
        </row>
        <row r="81">
          <cell r="C81">
            <v>16</v>
          </cell>
          <cell r="D81">
            <v>9264744.3256290425</v>
          </cell>
          <cell r="E81">
            <v>243874</v>
          </cell>
          <cell r="G81">
            <v>0</v>
          </cell>
          <cell r="H81">
            <v>69096.633910964476</v>
          </cell>
          <cell r="J81">
            <v>174777.36608903552</v>
          </cell>
          <cell r="K81">
            <v>9089966.9595400076</v>
          </cell>
          <cell r="L81">
            <v>17071.18</v>
          </cell>
          <cell r="M81">
            <v>260945.18</v>
          </cell>
        </row>
        <row r="82">
          <cell r="C82">
            <v>17</v>
          </cell>
          <cell r="D82">
            <v>9089966.9595400076</v>
          </cell>
          <cell r="E82">
            <v>243874</v>
          </cell>
          <cell r="G82">
            <v>0</v>
          </cell>
          <cell r="H82">
            <v>67825.900073517289</v>
          </cell>
          <cell r="J82">
            <v>176048.09992648271</v>
          </cell>
          <cell r="K82">
            <v>8913918.8596135247</v>
          </cell>
          <cell r="L82">
            <v>17071.18</v>
          </cell>
          <cell r="M82">
            <v>260945.18</v>
          </cell>
        </row>
        <row r="83">
          <cell r="C83">
            <v>18</v>
          </cell>
          <cell r="D83">
            <v>8913918.8596135247</v>
          </cell>
          <cell r="E83">
            <v>243874</v>
          </cell>
          <cell r="G83">
            <v>0</v>
          </cell>
          <cell r="H83">
            <v>66545.927256665775</v>
          </cell>
          <cell r="I83">
            <v>881029.39000279584</v>
          </cell>
          <cell r="J83">
            <v>177328.07274333423</v>
          </cell>
          <cell r="K83">
            <v>8736590.7868701909</v>
          </cell>
          <cell r="L83">
            <v>17071.18</v>
          </cell>
          <cell r="M83">
            <v>260945.18</v>
          </cell>
        </row>
        <row r="84">
          <cell r="C84">
            <v>19</v>
          </cell>
          <cell r="D84">
            <v>8736590.7868701909</v>
          </cell>
          <cell r="E84">
            <v>243874</v>
          </cell>
          <cell r="G84">
            <v>0</v>
          </cell>
          <cell r="H84">
            <v>65256.648287617427</v>
          </cell>
          <cell r="J84">
            <v>178617.35171238257</v>
          </cell>
          <cell r="K84">
            <v>8557973.4351578075</v>
          </cell>
          <cell r="L84">
            <v>17071.18</v>
          </cell>
          <cell r="M84">
            <v>260945.18</v>
          </cell>
        </row>
        <row r="85">
          <cell r="C85">
            <v>20</v>
          </cell>
          <cell r="D85">
            <v>8557973.4351578075</v>
          </cell>
          <cell r="E85">
            <v>243874</v>
          </cell>
          <cell r="G85">
            <v>0</v>
          </cell>
          <cell r="H85">
            <v>63957.99550519418</v>
          </cell>
          <cell r="J85">
            <v>179916.00449480582</v>
          </cell>
          <cell r="K85">
            <v>8378057.4306630017</v>
          </cell>
          <cell r="L85">
            <v>17071.18</v>
          </cell>
          <cell r="M85">
            <v>260945.18</v>
          </cell>
        </row>
        <row r="86">
          <cell r="C86">
            <v>21</v>
          </cell>
          <cell r="D86">
            <v>8378057.4306630017</v>
          </cell>
          <cell r="E86">
            <v>243874</v>
          </cell>
          <cell r="G86">
            <v>0</v>
          </cell>
          <cell r="H86">
            <v>62649.90075628151</v>
          </cell>
          <cell r="J86">
            <v>181224.09924371849</v>
          </cell>
          <cell r="K86">
            <v>8196833.3314192835</v>
          </cell>
          <cell r="L86">
            <v>17071.18</v>
          </cell>
          <cell r="M86">
            <v>260945.18</v>
          </cell>
        </row>
        <row r="87">
          <cell r="C87">
            <v>22</v>
          </cell>
          <cell r="D87">
            <v>8196833.3314192835</v>
          </cell>
          <cell r="E87">
            <v>243874</v>
          </cell>
          <cell r="G87">
            <v>0</v>
          </cell>
          <cell r="H87">
            <v>61332.295392251865</v>
          </cell>
          <cell r="J87">
            <v>182541.70460774814</v>
          </cell>
          <cell r="K87">
            <v>8014291.6268115351</v>
          </cell>
          <cell r="L87">
            <v>17071.18</v>
          </cell>
          <cell r="M87">
            <v>260945.18</v>
          </cell>
        </row>
        <row r="88">
          <cell r="C88">
            <v>23</v>
          </cell>
          <cell r="D88">
            <v>8014291.6268115351</v>
          </cell>
          <cell r="E88">
            <v>243874</v>
          </cell>
          <cell r="G88">
            <v>0</v>
          </cell>
          <cell r="H88">
            <v>60005.110265361989</v>
          </cell>
          <cell r="J88">
            <v>183868.88973463801</v>
          </cell>
          <cell r="K88">
            <v>7830422.7370768972</v>
          </cell>
          <cell r="L88">
            <v>17071.18</v>
          </cell>
          <cell r="M88">
            <v>260945.18</v>
          </cell>
        </row>
        <row r="89">
          <cell r="C89">
            <v>24</v>
          </cell>
          <cell r="D89">
            <v>7830422.7370768972</v>
          </cell>
          <cell r="E89">
            <v>243874</v>
          </cell>
          <cell r="G89">
            <v>0</v>
          </cell>
          <cell r="H89">
            <v>58668.275725123938</v>
          </cell>
          <cell r="J89">
            <v>185205.72427487606</v>
          </cell>
          <cell r="K89">
            <v>7645217.0128020216</v>
          </cell>
          <cell r="L89">
            <v>17071.18</v>
          </cell>
          <cell r="M89">
            <v>260945.18</v>
          </cell>
        </row>
        <row r="90">
          <cell r="C90">
            <v>25</v>
          </cell>
          <cell r="D90">
            <v>7645217.0128020216</v>
          </cell>
          <cell r="E90">
            <v>243874</v>
          </cell>
          <cell r="G90">
            <v>0</v>
          </cell>
          <cell r="H90">
            <v>57321.721614649956</v>
          </cell>
          <cell r="J90">
            <v>186552.27838535004</v>
          </cell>
          <cell r="K90">
            <v>7458664.7344166711</v>
          </cell>
          <cell r="L90">
            <v>17071.18</v>
          </cell>
          <cell r="M90">
            <v>260945.18</v>
          </cell>
        </row>
        <row r="91">
          <cell r="C91">
            <v>26</v>
          </cell>
          <cell r="D91">
            <v>7458664.7344166711</v>
          </cell>
          <cell r="E91">
            <v>243874</v>
          </cell>
          <cell r="G91">
            <v>0</v>
          </cell>
          <cell r="H91">
            <v>55965.377266970696</v>
          </cell>
          <cell r="J91">
            <v>187908.6227330293</v>
          </cell>
          <cell r="K91">
            <v>7270756.1116836416</v>
          </cell>
          <cell r="L91">
            <v>17071.18</v>
          </cell>
          <cell r="M91">
            <v>260945.18</v>
          </cell>
        </row>
        <row r="92">
          <cell r="C92">
            <v>27</v>
          </cell>
          <cell r="D92">
            <v>7270756.1116836416</v>
          </cell>
          <cell r="E92">
            <v>243874</v>
          </cell>
          <cell r="G92">
            <v>0</v>
          </cell>
          <cell r="H92">
            <v>54599.171501326404</v>
          </cell>
          <cell r="J92">
            <v>189274.8284986736</v>
          </cell>
          <cell r="K92">
            <v>7081481.2831849679</v>
          </cell>
          <cell r="L92">
            <v>17071.18</v>
          </cell>
          <cell r="M92">
            <v>260945.18</v>
          </cell>
        </row>
        <row r="93">
          <cell r="C93">
            <v>28</v>
          </cell>
          <cell r="D93">
            <v>7081481.2831849679</v>
          </cell>
          <cell r="E93">
            <v>243874</v>
          </cell>
          <cell r="G93">
            <v>0</v>
          </cell>
          <cell r="H93">
            <v>53223.032619431615</v>
          </cell>
          <cell r="J93">
            <v>190650.96738056839</v>
          </cell>
          <cell r="K93">
            <v>6890830.3158043995</v>
          </cell>
          <cell r="L93">
            <v>17071.18</v>
          </cell>
          <cell r="M93">
            <v>260945.18</v>
          </cell>
        </row>
        <row r="94">
          <cell r="C94">
            <v>29</v>
          </cell>
          <cell r="D94">
            <v>6890830.3158043995</v>
          </cell>
          <cell r="E94">
            <v>243874</v>
          </cell>
          <cell r="G94">
            <v>0</v>
          </cell>
          <cell r="H94">
            <v>51836.888401712262</v>
          </cell>
          <cell r="J94">
            <v>192037.11159828774</v>
          </cell>
          <cell r="K94">
            <v>6698793.2042061118</v>
          </cell>
          <cell r="L94">
            <v>17071.18</v>
          </cell>
          <cell r="M94">
            <v>260945.18</v>
          </cell>
        </row>
        <row r="95">
          <cell r="C95">
            <v>30</v>
          </cell>
          <cell r="D95">
            <v>6698793.2042061118</v>
          </cell>
          <cell r="E95">
            <v>243874</v>
          </cell>
          <cell r="G95">
            <v>0</v>
          </cell>
          <cell r="H95">
            <v>50440.666103515745</v>
          </cell>
          <cell r="I95">
            <v>695257.08343943767</v>
          </cell>
          <cell r="J95">
            <v>193433.33389648426</v>
          </cell>
          <cell r="K95">
            <v>6505359.8703096276</v>
          </cell>
          <cell r="L95">
            <v>17071.18</v>
          </cell>
          <cell r="M95">
            <v>260945.18</v>
          </cell>
        </row>
        <row r="96">
          <cell r="C96">
            <v>31</v>
          </cell>
          <cell r="D96">
            <v>6505359.8703096276</v>
          </cell>
          <cell r="E96">
            <v>243874</v>
          </cell>
          <cell r="G96">
            <v>0</v>
          </cell>
          <cell r="H96">
            <v>49034.29245129312</v>
          </cell>
          <cell r="J96">
            <v>194839.70754870688</v>
          </cell>
          <cell r="K96">
            <v>6310520.1627609208</v>
          </cell>
          <cell r="L96">
            <v>17071.18</v>
          </cell>
          <cell r="M96">
            <v>260945.18</v>
          </cell>
        </row>
        <row r="97">
          <cell r="C97">
            <v>32</v>
          </cell>
          <cell r="D97">
            <v>6310520.1627609208</v>
          </cell>
          <cell r="E97">
            <v>243874</v>
          </cell>
          <cell r="G97">
            <v>0</v>
          </cell>
          <cell r="H97">
            <v>47617.693638753903</v>
          </cell>
          <cell r="J97">
            <v>196256.3063612461</v>
          </cell>
          <cell r="K97">
            <v>6114263.8563996749</v>
          </cell>
          <cell r="L97">
            <v>17071.18</v>
          </cell>
          <cell r="M97">
            <v>260945.18</v>
          </cell>
        </row>
        <row r="98">
          <cell r="C98">
            <v>33</v>
          </cell>
          <cell r="D98">
            <v>6114263.8563996749</v>
          </cell>
          <cell r="E98">
            <v>243874</v>
          </cell>
          <cell r="G98">
            <v>0</v>
          </cell>
          <cell r="H98">
            <v>46190.795322992606</v>
          </cell>
          <cell r="J98">
            <v>197683.20467700739</v>
          </cell>
          <cell r="K98">
            <v>5916580.6517226677</v>
          </cell>
          <cell r="L98">
            <v>17071.18</v>
          </cell>
          <cell r="M98">
            <v>260945.18</v>
          </cell>
        </row>
        <row r="99">
          <cell r="C99">
            <v>34</v>
          </cell>
          <cell r="D99">
            <v>5916580.6517226677</v>
          </cell>
          <cell r="E99">
            <v>243874</v>
          </cell>
          <cell r="G99">
            <v>0</v>
          </cell>
          <cell r="H99">
            <v>44753.52262058726</v>
          </cell>
          <cell r="J99">
            <v>199120.47737941274</v>
          </cell>
          <cell r="K99">
            <v>5717460.1743432553</v>
          </cell>
          <cell r="L99">
            <v>17071.18</v>
          </cell>
          <cell r="M99">
            <v>260945.18</v>
          </cell>
        </row>
        <row r="100">
          <cell r="C100">
            <v>35</v>
          </cell>
          <cell r="D100">
            <v>5717460.1743432553</v>
          </cell>
          <cell r="E100">
            <v>243874</v>
          </cell>
          <cell r="G100">
            <v>0</v>
          </cell>
          <cell r="H100">
            <v>43305.800103669579</v>
          </cell>
          <cell r="J100">
            <v>200568.19989633042</v>
          </cell>
          <cell r="K100">
            <v>5516891.9744469253</v>
          </cell>
          <cell r="L100">
            <v>17071.18</v>
          </cell>
          <cell r="M100">
            <v>260945.18</v>
          </cell>
        </row>
        <row r="101">
          <cell r="C101">
            <v>36</v>
          </cell>
          <cell r="D101">
            <v>5516891.9744469253</v>
          </cell>
          <cell r="E101">
            <v>243874</v>
          </cell>
          <cell r="G101">
            <v>0</v>
          </cell>
          <cell r="H101">
            <v>41847.551795966487</v>
          </cell>
          <cell r="J101">
            <v>202026.44820403351</v>
          </cell>
          <cell r="K101">
            <v>5314865.5262428923</v>
          </cell>
          <cell r="L101">
            <v>17071.18</v>
          </cell>
          <cell r="M101">
            <v>260945.18</v>
          </cell>
        </row>
        <row r="102">
          <cell r="C102">
            <v>37</v>
          </cell>
          <cell r="D102">
            <v>5314865.5262428923</v>
          </cell>
          <cell r="E102">
            <v>243874</v>
          </cell>
          <cell r="G102">
            <v>0</v>
          </cell>
          <cell r="H102">
            <v>40378.70116881284</v>
          </cell>
          <cell r="J102">
            <v>203495.29883118716</v>
          </cell>
          <cell r="K102">
            <v>5111370.2274117051</v>
          </cell>
          <cell r="L102">
            <v>17071.18</v>
          </cell>
          <cell r="M102">
            <v>260945.18</v>
          </cell>
        </row>
        <row r="103">
          <cell r="C103">
            <v>38</v>
          </cell>
          <cell r="D103">
            <v>5111370.2274117051</v>
          </cell>
          <cell r="E103">
            <v>243874</v>
          </cell>
          <cell r="G103">
            <v>0</v>
          </cell>
          <cell r="H103">
            <v>38899.171137135359</v>
          </cell>
          <cell r="J103">
            <v>204974.82886286464</v>
          </cell>
          <cell r="K103">
            <v>4906395.3985488405</v>
          </cell>
          <cell r="L103">
            <v>17071.18</v>
          </cell>
          <cell r="M103">
            <v>260945.18</v>
          </cell>
        </row>
        <row r="104">
          <cell r="C104">
            <v>39</v>
          </cell>
          <cell r="D104">
            <v>4906395.3985488405</v>
          </cell>
          <cell r="E104">
            <v>243874</v>
          </cell>
          <cell r="G104">
            <v>0</v>
          </cell>
          <cell r="H104">
            <v>37408.884055407019</v>
          </cell>
          <cell r="J104">
            <v>206465.11594459298</v>
          </cell>
          <cell r="K104">
            <v>4699930.2826042473</v>
          </cell>
          <cell r="L104">
            <v>17071.18</v>
          </cell>
          <cell r="M104">
            <v>260945.18</v>
          </cell>
        </row>
        <row r="105">
          <cell r="C105">
            <v>40</v>
          </cell>
          <cell r="D105">
            <v>4699930.2826042473</v>
          </cell>
          <cell r="E105">
            <v>243874</v>
          </cell>
          <cell r="G105">
            <v>0</v>
          </cell>
          <cell r="H105">
            <v>35907.761713572429</v>
          </cell>
          <cell r="J105">
            <v>207966.23828642757</v>
          </cell>
          <cell r="K105">
            <v>4491964.0443178201</v>
          </cell>
          <cell r="L105">
            <v>17071.18</v>
          </cell>
          <cell r="M105">
            <v>260945.18</v>
          </cell>
        </row>
        <row r="106">
          <cell r="C106">
            <v>41</v>
          </cell>
          <cell r="D106">
            <v>4491964.0443178201</v>
          </cell>
          <cell r="E106">
            <v>243874</v>
          </cell>
          <cell r="G106">
            <v>0</v>
          </cell>
          <cell r="H106">
            <v>34395.725332943199</v>
          </cell>
          <cell r="J106">
            <v>209478.2746670568</v>
          </cell>
          <cell r="K106">
            <v>4282485.7696507629</v>
          </cell>
          <cell r="L106">
            <v>17071.18</v>
          </cell>
          <cell r="M106">
            <v>260945.18</v>
          </cell>
        </row>
        <row r="107">
          <cell r="C107">
            <v>42</v>
          </cell>
          <cell r="D107">
            <v>4282485.7696507629</v>
          </cell>
          <cell r="E107">
            <v>243874</v>
          </cell>
          <cell r="G107">
            <v>0</v>
          </cell>
          <cell r="H107">
            <v>32872.695562063804</v>
          </cell>
          <cell r="I107">
            <v>492612.59490319761</v>
          </cell>
          <cell r="J107">
            <v>211001.3044379362</v>
          </cell>
          <cell r="K107">
            <v>4071484.4652128266</v>
          </cell>
          <cell r="L107">
            <v>17071.18</v>
          </cell>
          <cell r="M107">
            <v>260945.18</v>
          </cell>
        </row>
        <row r="108">
          <cell r="C108">
            <v>43</v>
          </cell>
          <cell r="D108">
            <v>4071484.4652128266</v>
          </cell>
          <cell r="E108">
            <v>243874</v>
          </cell>
          <cell r="G108">
            <v>0</v>
          </cell>
          <cell r="H108">
            <v>31338.592472547083</v>
          </cell>
          <cell r="J108">
            <v>212535.40752745292</v>
          </cell>
          <cell r="K108">
            <v>3858949.0576853738</v>
          </cell>
          <cell r="L108">
            <v>17071.18</v>
          </cell>
          <cell r="M108">
            <v>260945.18</v>
          </cell>
        </row>
        <row r="109">
          <cell r="C109">
            <v>44</v>
          </cell>
          <cell r="D109">
            <v>3858949.0576853738</v>
          </cell>
          <cell r="E109">
            <v>243874</v>
          </cell>
          <cell r="G109">
            <v>0</v>
          </cell>
          <cell r="H109">
            <v>29793.335554879683</v>
          </cell>
          <cell r="J109">
            <v>214080.66444512032</v>
          </cell>
          <cell r="K109">
            <v>3644868.3932402534</v>
          </cell>
          <cell r="L109">
            <v>17071.18</v>
          </cell>
          <cell r="M109">
            <v>260945.18</v>
          </cell>
        </row>
        <row r="110">
          <cell r="C110">
            <v>45</v>
          </cell>
          <cell r="D110">
            <v>3644868.3932402534</v>
          </cell>
          <cell r="E110">
            <v>243874</v>
          </cell>
          <cell r="G110">
            <v>0</v>
          </cell>
          <cell r="H110">
            <v>28236.843714196992</v>
          </cell>
          <cell r="J110">
            <v>215637.15628580301</v>
          </cell>
          <cell r="K110">
            <v>3429231.2369544506</v>
          </cell>
          <cell r="L110">
            <v>17071.18</v>
          </cell>
          <cell r="M110">
            <v>260945.18</v>
          </cell>
        </row>
        <row r="111">
          <cell r="C111">
            <v>46</v>
          </cell>
          <cell r="D111">
            <v>3429231.2369544506</v>
          </cell>
          <cell r="E111">
            <v>243874</v>
          </cell>
          <cell r="G111">
            <v>0</v>
          </cell>
          <cell r="H111">
            <v>26669.035266027175</v>
          </cell>
          <cell r="J111">
            <v>217204.96473397283</v>
          </cell>
          <cell r="K111">
            <v>3212026.2722204779</v>
          </cell>
          <cell r="L111">
            <v>17071.18</v>
          </cell>
          <cell r="M111">
            <v>260945.18</v>
          </cell>
        </row>
        <row r="112">
          <cell r="C112">
            <v>47</v>
          </cell>
          <cell r="D112">
            <v>3212026.2722204779</v>
          </cell>
          <cell r="E112">
            <v>243874</v>
          </cell>
          <cell r="G112">
            <v>0</v>
          </cell>
          <cell r="H112">
            <v>25089.827932004409</v>
          </cell>
          <cell r="J112">
            <v>218784.17206799559</v>
          </cell>
          <cell r="K112">
            <v>2993242.1001524823</v>
          </cell>
          <cell r="L112">
            <v>17071.18</v>
          </cell>
          <cell r="M112">
            <v>260945.18</v>
          </cell>
        </row>
        <row r="113">
          <cell r="C113">
            <v>48</v>
          </cell>
          <cell r="D113">
            <v>2993242.1001524823</v>
          </cell>
          <cell r="E113">
            <v>243874</v>
          </cell>
          <cell r="G113">
            <v>0</v>
          </cell>
          <cell r="H113">
            <v>23499.138835550984</v>
          </cell>
          <cell r="J113">
            <v>220374.86116444902</v>
          </cell>
          <cell r="K113">
            <v>2772867.2389880335</v>
          </cell>
          <cell r="L113">
            <v>17071.18</v>
          </cell>
          <cell r="M113">
            <v>260945.18</v>
          </cell>
        </row>
        <row r="114">
          <cell r="C114">
            <v>49</v>
          </cell>
          <cell r="D114">
            <v>2772867.2389880335</v>
          </cell>
          <cell r="E114">
            <v>243874</v>
          </cell>
          <cell r="G114">
            <v>0</v>
          </cell>
          <cell r="H114">
            <v>21896.884497527964</v>
          </cell>
          <cell r="J114">
            <v>221977.11550247204</v>
          </cell>
          <cell r="K114">
            <v>2550890.1234855615</v>
          </cell>
          <cell r="L114">
            <v>17071.18</v>
          </cell>
          <cell r="M114">
            <v>260945.18</v>
          </cell>
        </row>
        <row r="115">
          <cell r="C115">
            <v>50</v>
          </cell>
          <cell r="D115">
            <v>2550890.1234855615</v>
          </cell>
          <cell r="E115">
            <v>243874</v>
          </cell>
          <cell r="G115">
            <v>0</v>
          </cell>
          <cell r="H115">
            <v>20282.980831854104</v>
          </cell>
          <cell r="J115">
            <v>223591.0191681459</v>
          </cell>
          <cell r="K115">
            <v>2327299.1043174155</v>
          </cell>
          <cell r="L115">
            <v>17071.18</v>
          </cell>
          <cell r="M115">
            <v>260945.18</v>
          </cell>
        </row>
        <row r="116">
          <cell r="C116">
            <v>51</v>
          </cell>
          <cell r="D116">
            <v>2327299.1043174155</v>
          </cell>
          <cell r="E116">
            <v>243874</v>
          </cell>
          <cell r="G116">
            <v>0</v>
          </cell>
          <cell r="H116">
            <v>18657.343141093093</v>
          </cell>
          <cell r="J116">
            <v>225216.65685890691</v>
          </cell>
          <cell r="K116">
            <v>2102082.4474585084</v>
          </cell>
          <cell r="L116">
            <v>17071.18</v>
          </cell>
          <cell r="M116">
            <v>260945.18</v>
          </cell>
        </row>
        <row r="117">
          <cell r="C117">
            <v>52</v>
          </cell>
          <cell r="D117">
            <v>2102082.4474585084</v>
          </cell>
          <cell r="E117">
            <v>243874</v>
          </cell>
          <cell r="G117">
            <v>0</v>
          </cell>
          <cell r="H117">
            <v>17019.88611200868</v>
          </cell>
          <cell r="J117">
            <v>226854.11388799132</v>
          </cell>
          <cell r="K117">
            <v>1875228.3335705171</v>
          </cell>
          <cell r="L117">
            <v>17071.18</v>
          </cell>
          <cell r="M117">
            <v>260945.18</v>
          </cell>
        </row>
        <row r="118">
          <cell r="C118">
            <v>53</v>
          </cell>
          <cell r="D118">
            <v>1875228.3335705171</v>
          </cell>
          <cell r="E118">
            <v>243874</v>
          </cell>
          <cell r="G118">
            <v>0</v>
          </cell>
          <cell r="H118">
            <v>15370.523811087391</v>
          </cell>
          <cell r="J118">
            <v>228503.47618891261</v>
          </cell>
          <cell r="K118">
            <v>1646724.8573816046</v>
          </cell>
          <cell r="L118">
            <v>17071.18</v>
          </cell>
          <cell r="M118">
            <v>260945.18</v>
          </cell>
        </row>
        <row r="119">
          <cell r="C119">
            <v>54</v>
          </cell>
          <cell r="D119">
            <v>1646724.8573816046</v>
          </cell>
          <cell r="E119">
            <v>243874</v>
          </cell>
          <cell r="G119">
            <v>0</v>
          </cell>
          <cell r="H119">
            <v>13709.169680028775</v>
          </cell>
          <cell r="I119">
            <v>271563.56184880633</v>
          </cell>
          <cell r="J119">
            <v>230164.83031997122</v>
          </cell>
          <cell r="K119">
            <v>1416560.0270616333</v>
          </cell>
          <cell r="L119">
            <v>17071.18</v>
          </cell>
          <cell r="M119">
            <v>260945.18</v>
          </cell>
        </row>
        <row r="120">
          <cell r="C120">
            <v>55</v>
          </cell>
          <cell r="D120">
            <v>1416560.0270616333</v>
          </cell>
          <cell r="E120">
            <v>243874</v>
          </cell>
          <cell r="G120">
            <v>0</v>
          </cell>
          <cell r="H120">
            <v>12035.736531202827</v>
          </cell>
          <cell r="J120">
            <v>231838.26346879717</v>
          </cell>
          <cell r="K120">
            <v>1184721.7635928362</v>
          </cell>
          <cell r="L120">
            <v>17071.18</v>
          </cell>
          <cell r="M120">
            <v>260945.18</v>
          </cell>
        </row>
        <row r="121">
          <cell r="C121">
            <v>56</v>
          </cell>
          <cell r="D121">
            <v>1184721.7635928362</v>
          </cell>
          <cell r="E121">
            <v>243874</v>
          </cell>
          <cell r="G121">
            <v>0</v>
          </cell>
          <cell r="H121">
            <v>10350.136543074361</v>
          </cell>
          <cell r="J121">
            <v>233523.86345692564</v>
          </cell>
          <cell r="K121">
            <v>951197.9001359106</v>
          </cell>
          <cell r="L121">
            <v>17071.18</v>
          </cell>
          <cell r="M121">
            <v>260945.18</v>
          </cell>
        </row>
        <row r="122">
          <cell r="C122">
            <v>57</v>
          </cell>
          <cell r="D122">
            <v>951197.9001359106</v>
          </cell>
          <cell r="E122">
            <v>243874</v>
          </cell>
          <cell r="G122">
            <v>0</v>
          </cell>
          <cell r="H122">
            <v>8652.281255594251</v>
          </cell>
          <cell r="J122">
            <v>235221.71874440575</v>
          </cell>
          <cell r="K122">
            <v>715976.18139150483</v>
          </cell>
          <cell r="L122">
            <v>17071.18</v>
          </cell>
          <cell r="M122">
            <v>260945.18</v>
          </cell>
        </row>
        <row r="123">
          <cell r="C123">
            <v>58</v>
          </cell>
          <cell r="D123">
            <v>715976.18139150483</v>
          </cell>
          <cell r="E123">
            <v>243874</v>
          </cell>
          <cell r="G123">
            <v>0</v>
          </cell>
          <cell r="H123">
            <v>6942.0815655569313</v>
          </cell>
          <cell r="J123">
            <v>236931.91843444307</v>
          </cell>
          <cell r="K123">
            <v>479044.26295706176</v>
          </cell>
          <cell r="L123">
            <v>17071.18</v>
          </cell>
          <cell r="M123">
            <v>260945.18</v>
          </cell>
        </row>
        <row r="124">
          <cell r="C124">
            <v>59</v>
          </cell>
          <cell r="D124">
            <v>479044.26295706176</v>
          </cell>
          <cell r="E124">
            <v>243874</v>
          </cell>
          <cell r="G124">
            <v>0</v>
          </cell>
          <cell r="H124">
            <v>5219.4477219243709</v>
          </cell>
          <cell r="J124">
            <v>238654.55227807563</v>
          </cell>
          <cell r="K124">
            <v>240389.71067898613</v>
          </cell>
          <cell r="L124">
            <v>17071.18</v>
          </cell>
          <cell r="M124">
            <v>260945.18</v>
          </cell>
        </row>
        <row r="125">
          <cell r="C125">
            <v>60</v>
          </cell>
          <cell r="D125">
            <v>240389.71067898613</v>
          </cell>
          <cell r="E125">
            <v>243874</v>
          </cell>
          <cell r="G125">
            <v>0</v>
          </cell>
          <cell r="H125">
            <v>3484.2893211159098</v>
          </cell>
          <cell r="I125">
            <v>46683.972938468651</v>
          </cell>
          <cell r="J125">
            <v>240389.71067888409</v>
          </cell>
          <cell r="K125">
            <v>1.0203802958130836E-7</v>
          </cell>
          <cell r="L125">
            <v>17071.18</v>
          </cell>
          <cell r="M125">
            <v>260945.18</v>
          </cell>
        </row>
        <row r="126">
          <cell r="C126" t="str">
            <v>Deposit</v>
          </cell>
          <cell r="E126">
            <v>3155688.7420199998</v>
          </cell>
          <cell r="L126">
            <v>220898.21194140002</v>
          </cell>
          <cell r="M126">
            <v>3376586.9539613998</v>
          </cell>
        </row>
        <row r="127">
          <cell r="C127" t="str">
            <v>Price over Deposit</v>
          </cell>
          <cell r="E127">
            <v>0</v>
          </cell>
          <cell r="J127">
            <v>0</v>
          </cell>
          <cell r="L127">
            <v>0</v>
          </cell>
          <cell r="M127">
            <v>0</v>
          </cell>
        </row>
        <row r="128">
          <cell r="E128">
            <v>17788128.74202</v>
          </cell>
          <cell r="G128">
            <v>0</v>
          </cell>
          <cell r="H128">
            <v>2892440.7420200976</v>
          </cell>
          <cell r="J128">
            <v>11739999.257979902</v>
          </cell>
          <cell r="L128">
            <v>1245169.0119414013</v>
          </cell>
          <cell r="M128">
            <v>19033297.753961388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ดอกเบี้ยจ่าย (3)"/>
      <sheetName val="ดอกเบี้ยจ่าย (2)"/>
      <sheetName val="ตัวเรื่อง"/>
      <sheetName val="ตัวเรื่อง2"/>
      <sheetName val="สมมุติฐาน"/>
      <sheetName val="Projection"/>
      <sheetName val="ASSUM"/>
      <sheetName val="LSE_ADCO"/>
      <sheetName val="Sheet1"/>
      <sheetName val="LIST เครื่องจักร"/>
      <sheetName val="LIST เครื่องจักร (2)"/>
      <sheetName val="PL"/>
      <sheetName val="หลักประกัน "/>
      <sheetName val="CF "/>
      <sheetName val="ดอกเบี้ยจ่าย"/>
      <sheetName val="PAYMENT"/>
      <sheetName val="APZถู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C1" t="str">
            <v>File Name</v>
          </cell>
          <cell r="E1" t="str">
            <v>:  Formula APZ</v>
          </cell>
        </row>
        <row r="2">
          <cell r="C2" t="str">
            <v>ผู้เช่าซื้อ</v>
          </cell>
          <cell r="E2" t="str">
            <v>:  APZ CORPORATION CO.,LTD.</v>
          </cell>
        </row>
        <row r="3">
          <cell r="C3" t="str">
            <v>ผู้ให้เช่าซื้อ</v>
          </cell>
          <cell r="E3" t="str">
            <v>:  SME BANK</v>
          </cell>
        </row>
        <row r="4">
          <cell r="C4" t="str">
            <v>Calculation Method</v>
          </cell>
          <cell r="E4" t="str">
            <v>:  Ending Method &amp; Over Deposit as Borrowing</v>
          </cell>
        </row>
        <row r="5">
          <cell r="C5" t="str">
            <v>Date</v>
          </cell>
          <cell r="E5">
            <v>37944</v>
          </cell>
        </row>
        <row r="8">
          <cell r="C8" t="str">
            <v>INPUT RATE</v>
          </cell>
          <cell r="J8" t="str">
            <v xml:space="preserve">PENALTY </v>
          </cell>
        </row>
        <row r="11">
          <cell r="D11" t="str">
            <v>Effective Rate</v>
          </cell>
          <cell r="J11" t="str">
            <v xml:space="preserve">  Penalty Rate   =         MLR KTB + 10%</v>
          </cell>
        </row>
        <row r="12">
          <cell r="D12" t="str">
            <v>Flat Rate</v>
          </cell>
          <cell r="E12">
            <v>4.7500000000000001E-2</v>
          </cell>
          <cell r="J12" t="str">
            <v xml:space="preserve">  MLR KTB  (%)         =</v>
          </cell>
          <cell r="L12">
            <v>5.75</v>
          </cell>
        </row>
        <row r="13">
          <cell r="C13" t="str">
            <v>Note.</v>
          </cell>
          <cell r="D13" t="str">
            <v>Please Key in Effective Rate Either or Flat Rate</v>
          </cell>
          <cell r="J13" t="str">
            <v xml:space="preserve">  (30/10/2003)   </v>
          </cell>
        </row>
        <row r="14">
          <cell r="D14" t="str">
            <v>and Blank the Unknow Rate</v>
          </cell>
          <cell r="J14" t="str">
            <v xml:space="preserve">  Penalty Rate (%)        =  </v>
          </cell>
          <cell r="L14">
            <v>15.75</v>
          </cell>
        </row>
        <row r="17">
          <cell r="C17" t="str">
            <v>DATA FOR CUSTOMER</v>
          </cell>
        </row>
        <row r="19">
          <cell r="C19" t="str">
            <v>Hire Purchase</v>
          </cell>
        </row>
        <row r="21">
          <cell r="C21" t="str">
            <v>Asset's Description</v>
          </cell>
          <cell r="F21" t="str">
            <v>=</v>
          </cell>
          <cell r="G21" t="str">
            <v>Machine 18 Items</v>
          </cell>
        </row>
        <row r="24">
          <cell r="C24" t="str">
            <v>Assets Value</v>
          </cell>
          <cell r="F24" t="str">
            <v>=</v>
          </cell>
          <cell r="G24">
            <v>14895688</v>
          </cell>
          <cell r="H24" t="str">
            <v xml:space="preserve"> Baht</v>
          </cell>
        </row>
        <row r="25">
          <cell r="C25" t="str">
            <v>Purchase Option Value</v>
          </cell>
          <cell r="F25" t="str">
            <v>=</v>
          </cell>
          <cell r="G25">
            <v>3155688.7420199998</v>
          </cell>
          <cell r="H25" t="str">
            <v xml:space="preserve"> Baht</v>
          </cell>
        </row>
        <row r="26">
          <cell r="C26" t="str">
            <v>Deposit</v>
          </cell>
          <cell r="F26" t="str">
            <v>=</v>
          </cell>
          <cell r="G26">
            <v>3155688.7420199998</v>
          </cell>
          <cell r="H26" t="str">
            <v xml:space="preserve"> Baht </v>
          </cell>
        </row>
        <row r="27">
          <cell r="C27" t="str">
            <v>Deposit inclued VAT</v>
          </cell>
          <cell r="F27" t="str">
            <v>=</v>
          </cell>
          <cell r="G27">
            <v>3376586.9539613998</v>
          </cell>
          <cell r="H27" t="str">
            <v xml:space="preserve"> Baht </v>
          </cell>
        </row>
        <row r="28">
          <cell r="C28" t="str">
            <v>Over Deposit</v>
          </cell>
          <cell r="F28" t="str">
            <v>=</v>
          </cell>
          <cell r="G28">
            <v>0</v>
          </cell>
          <cell r="H28" t="str">
            <v xml:space="preserve"> Baht</v>
          </cell>
        </row>
        <row r="29">
          <cell r="C29" t="str">
            <v>VAT-Purchase Option Value</v>
          </cell>
          <cell r="F29" t="str">
            <v>=</v>
          </cell>
          <cell r="G29">
            <v>220898.21194140002</v>
          </cell>
          <cell r="H29" t="str">
            <v xml:space="preserve"> Baht</v>
          </cell>
        </row>
        <row r="30">
          <cell r="C30" t="str">
            <v>Flat Rate</v>
          </cell>
          <cell r="F30" t="str">
            <v>=</v>
          </cell>
          <cell r="G30">
            <v>4.7500000000000001E-2</v>
          </cell>
        </row>
        <row r="31">
          <cell r="C31" t="str">
            <v>Term</v>
          </cell>
          <cell r="F31" t="str">
            <v>=</v>
          </cell>
          <cell r="G31">
            <v>60</v>
          </cell>
          <cell r="H31" t="str">
            <v xml:space="preserve"> Months</v>
          </cell>
        </row>
        <row r="32">
          <cell r="C32" t="str">
            <v>Delay of Collection</v>
          </cell>
          <cell r="F32" t="str">
            <v>=</v>
          </cell>
          <cell r="G32">
            <v>30</v>
          </cell>
          <cell r="H32" t="str">
            <v xml:space="preserve"> Day</v>
          </cell>
        </row>
        <row r="33">
          <cell r="C33" t="str">
            <v>Penalty Fee</v>
          </cell>
          <cell r="F33" t="str">
            <v>=</v>
          </cell>
          <cell r="G33">
            <v>106</v>
          </cell>
          <cell r="H33" t="str">
            <v xml:space="preserve"> Baht / Day</v>
          </cell>
        </row>
        <row r="34">
          <cell r="C34" t="str">
            <v>Monthly Rental</v>
          </cell>
          <cell r="F34" t="str">
            <v>=</v>
          </cell>
          <cell r="G34">
            <v>243874</v>
          </cell>
          <cell r="H34" t="str">
            <v xml:space="preserve"> Baht / Month</v>
          </cell>
        </row>
        <row r="35">
          <cell r="C35" t="str">
            <v>Monthly Rental include VAT</v>
          </cell>
          <cell r="F35" t="str">
            <v>=</v>
          </cell>
          <cell r="G35">
            <v>260945.18</v>
          </cell>
          <cell r="H35" t="str">
            <v xml:space="preserve"> Baht / Month</v>
          </cell>
        </row>
        <row r="36">
          <cell r="C36" t="str">
            <v>VAT (7% of Assets Value)</v>
          </cell>
          <cell r="F36" t="str">
            <v>=</v>
          </cell>
          <cell r="G36">
            <v>1042698.1600000001</v>
          </cell>
          <cell r="H36" t="str">
            <v xml:space="preserve"> Baht</v>
          </cell>
        </row>
        <row r="39">
          <cell r="C39" t="str">
            <v>CALCULATION</v>
          </cell>
        </row>
        <row r="42">
          <cell r="C42" t="str">
            <v>VAT Installment Amount</v>
          </cell>
          <cell r="F42" t="str">
            <v>=</v>
          </cell>
          <cell r="G42">
            <v>17071.18</v>
          </cell>
          <cell r="H42" t="str">
            <v xml:space="preserve"> Baht</v>
          </cell>
        </row>
        <row r="43">
          <cell r="C43" t="str">
            <v>Total VAT</v>
          </cell>
          <cell r="F43" t="str">
            <v>=</v>
          </cell>
          <cell r="G43">
            <v>1245169.0119414013</v>
          </cell>
          <cell r="H43" t="str">
            <v xml:space="preserve"> Baht</v>
          </cell>
        </row>
        <row r="44">
          <cell r="C44" t="str">
            <v>Purchase Option Price</v>
          </cell>
          <cell r="F44" t="str">
            <v>=</v>
          </cell>
          <cell r="G44">
            <v>3155688.7420199998</v>
          </cell>
          <cell r="H44" t="str">
            <v xml:space="preserve"> Baht</v>
          </cell>
        </row>
        <row r="45">
          <cell r="C45" t="str">
            <v>Deposit Amount</v>
          </cell>
          <cell r="F45" t="str">
            <v>=</v>
          </cell>
          <cell r="G45">
            <v>3155688.7420199998</v>
          </cell>
          <cell r="H45" t="str">
            <v xml:space="preserve"> Baht</v>
          </cell>
        </row>
        <row r="46">
          <cell r="C46" t="str">
            <v>Option Price over Deposit</v>
          </cell>
          <cell r="F46" t="str">
            <v>=</v>
          </cell>
          <cell r="G46">
            <v>0</v>
          </cell>
          <cell r="H46" t="str">
            <v xml:space="preserve"> Baht</v>
          </cell>
        </row>
        <row r="47">
          <cell r="F47" t="str">
            <v>=</v>
          </cell>
          <cell r="G47" t="str">
            <v>Effective</v>
          </cell>
          <cell r="H47" t="str">
            <v>Flat</v>
          </cell>
        </row>
        <row r="48">
          <cell r="C48" t="str">
            <v>Interest Rate</v>
          </cell>
          <cell r="F48" t="str">
            <v>=</v>
          </cell>
          <cell r="G48">
            <v>8.7247029696044365E-2</v>
          </cell>
          <cell r="H48">
            <v>4.7500000000000001E-2</v>
          </cell>
        </row>
        <row r="49">
          <cell r="C49" t="str">
            <v>Leasing Factor (Effective)</v>
          </cell>
          <cell r="F49" t="str">
            <v>=</v>
          </cell>
          <cell r="G49">
            <v>2.0625000000161781E-2</v>
          </cell>
        </row>
        <row r="50">
          <cell r="C50" t="str">
            <v>Service Financing</v>
          </cell>
          <cell r="F50" t="str">
            <v>=</v>
          </cell>
          <cell r="G50">
            <v>11739999.25798</v>
          </cell>
          <cell r="H50" t="str">
            <v xml:space="preserve"> Baht</v>
          </cell>
        </row>
        <row r="51">
          <cell r="C51" t="str">
            <v>Real Monthly Rental</v>
          </cell>
          <cell r="F51" t="str">
            <v>=</v>
          </cell>
          <cell r="G51">
            <v>242137.48469773683</v>
          </cell>
          <cell r="H51" t="str">
            <v xml:space="preserve"> Baht / Month</v>
          </cell>
        </row>
        <row r="52">
          <cell r="C52" t="str">
            <v>Delay Interest</v>
          </cell>
          <cell r="F52" t="str">
            <v>=</v>
          </cell>
          <cell r="G52">
            <v>1736.3651768177206</v>
          </cell>
          <cell r="H52" t="str">
            <v xml:space="preserve"> Baht / Month</v>
          </cell>
        </row>
        <row r="53">
          <cell r="C53" t="str">
            <v>Income Earned over Deposit</v>
          </cell>
          <cell r="F53" t="str">
            <v>=</v>
          </cell>
          <cell r="G53">
            <v>0</v>
          </cell>
          <cell r="H53" t="str">
            <v xml:space="preserve"> Baht / Month</v>
          </cell>
        </row>
        <row r="54">
          <cell r="C54" t="str">
            <v>Total Monthly Rental</v>
          </cell>
          <cell r="F54" t="str">
            <v>=</v>
          </cell>
          <cell r="G54">
            <v>243874</v>
          </cell>
          <cell r="H54" t="str">
            <v xml:space="preserve"> Baht / Month</v>
          </cell>
        </row>
        <row r="55">
          <cell r="C55" t="str">
            <v>Total Rental</v>
          </cell>
          <cell r="F55" t="str">
            <v>=</v>
          </cell>
          <cell r="G55">
            <v>14632440</v>
          </cell>
          <cell r="H55" t="str">
            <v xml:space="preserve"> Baht</v>
          </cell>
        </row>
        <row r="56">
          <cell r="C56" t="str">
            <v>Total Financing</v>
          </cell>
          <cell r="F56" t="str">
            <v>=</v>
          </cell>
          <cell r="G56">
            <v>11739999.25798</v>
          </cell>
          <cell r="H56" t="str">
            <v xml:space="preserve"> Baht</v>
          </cell>
        </row>
        <row r="57">
          <cell r="C57" t="str">
            <v>Contracts Receivable</v>
          </cell>
          <cell r="F57" t="str">
            <v>=</v>
          </cell>
          <cell r="G57">
            <v>17788128.74202</v>
          </cell>
          <cell r="H57" t="str">
            <v xml:space="preserve"> Baht</v>
          </cell>
        </row>
        <row r="58">
          <cell r="C58" t="str">
            <v>Unearned Income</v>
          </cell>
          <cell r="F58" t="str">
            <v>=</v>
          </cell>
          <cell r="G58">
            <v>2892440.7420199998</v>
          </cell>
          <cell r="H58" t="str">
            <v xml:space="preserve"> Baht</v>
          </cell>
        </row>
        <row r="61">
          <cell r="C61" t="str">
            <v>REPAYMENT SCHEDULE</v>
          </cell>
        </row>
        <row r="62">
          <cell r="M62" t="str">
            <v>(Bath)</v>
          </cell>
        </row>
        <row r="63">
          <cell r="D63" t="str">
            <v>Outstanding</v>
          </cell>
          <cell r="E63" t="str">
            <v>Monthly</v>
          </cell>
          <cell r="G63" t="str">
            <v>Income Earned</v>
          </cell>
          <cell r="H63" t="str">
            <v>Income</v>
          </cell>
          <cell r="J63" t="str">
            <v>Principal</v>
          </cell>
          <cell r="K63" t="str">
            <v xml:space="preserve">Deferred </v>
          </cell>
          <cell r="L63" t="str">
            <v xml:space="preserve">VAT </v>
          </cell>
          <cell r="M63" t="str">
            <v>Total</v>
          </cell>
        </row>
        <row r="64">
          <cell r="B64" t="str">
            <v>Period</v>
          </cell>
          <cell r="D64" t="str">
            <v>Financing</v>
          </cell>
          <cell r="E64" t="str">
            <v>Rental</v>
          </cell>
          <cell r="G64" t="str">
            <v>over</v>
          </cell>
          <cell r="H64" t="str">
            <v>Earned</v>
          </cell>
          <cell r="J64" t="str">
            <v>Repayment</v>
          </cell>
          <cell r="K64" t="str">
            <v>Financing</v>
          </cell>
          <cell r="M64" t="str">
            <v>Repayment</v>
          </cell>
        </row>
        <row r="65">
          <cell r="D65" t="str">
            <v>Amount</v>
          </cell>
          <cell r="G65" t="str">
            <v>Deposit</v>
          </cell>
          <cell r="K65" t="str">
            <v>Amount</v>
          </cell>
          <cell r="L65">
            <v>7.0000000000000007E-2</v>
          </cell>
        </row>
        <row r="66">
          <cell r="C66">
            <v>1</v>
          </cell>
          <cell r="D66">
            <v>11739999.25798</v>
          </cell>
          <cell r="E66">
            <v>243874</v>
          </cell>
          <cell r="G66">
            <v>0</v>
          </cell>
          <cell r="H66">
            <v>87093.187293306517</v>
          </cell>
          <cell r="J66">
            <v>156780.81270669348</v>
          </cell>
          <cell r="K66">
            <v>11583218.445273306</v>
          </cell>
          <cell r="L66">
            <v>17071.18</v>
          </cell>
          <cell r="M66">
            <v>260945.18</v>
          </cell>
        </row>
        <row r="67">
          <cell r="C67">
            <v>2</v>
          </cell>
          <cell r="D67">
            <v>11583218.445273306</v>
          </cell>
          <cell r="E67">
            <v>243874</v>
          </cell>
          <cell r="G67">
            <v>0</v>
          </cell>
          <cell r="H67">
            <v>85953.298941473942</v>
          </cell>
          <cell r="J67">
            <v>157920.70105852606</v>
          </cell>
          <cell r="K67">
            <v>11425297.744214781</v>
          </cell>
          <cell r="L67">
            <v>17071.18</v>
          </cell>
          <cell r="M67">
            <v>260945.18</v>
          </cell>
        </row>
        <row r="68">
          <cell r="C68">
            <v>3</v>
          </cell>
          <cell r="D68">
            <v>11425297.744214781</v>
          </cell>
          <cell r="E68">
            <v>243874</v>
          </cell>
          <cell r="G68">
            <v>0</v>
          </cell>
          <cell r="H68">
            <v>84805.122933567793</v>
          </cell>
          <cell r="J68">
            <v>159068.87706643221</v>
          </cell>
          <cell r="K68">
            <v>11266228.867148349</v>
          </cell>
          <cell r="L68">
            <v>17071.18</v>
          </cell>
          <cell r="M68">
            <v>260945.18</v>
          </cell>
        </row>
        <row r="69">
          <cell r="C69">
            <v>4</v>
          </cell>
          <cell r="D69">
            <v>11266228.867148349</v>
          </cell>
          <cell r="E69">
            <v>243874</v>
          </cell>
          <cell r="G69">
            <v>0</v>
          </cell>
          <cell r="H69">
            <v>83648.599013473548</v>
          </cell>
          <cell r="J69">
            <v>160225.40098652645</v>
          </cell>
          <cell r="K69">
            <v>11106003.466161823</v>
          </cell>
          <cell r="L69">
            <v>17071.18</v>
          </cell>
          <cell r="M69">
            <v>260945.18</v>
          </cell>
        </row>
        <row r="70">
          <cell r="C70">
            <v>5</v>
          </cell>
          <cell r="D70">
            <v>11106003.466161823</v>
          </cell>
          <cell r="E70">
            <v>243874</v>
          </cell>
          <cell r="G70">
            <v>0</v>
          </cell>
          <cell r="H70">
            <v>82483.666486979171</v>
          </cell>
          <cell r="J70">
            <v>161390.33351302083</v>
          </cell>
          <cell r="K70">
            <v>10944613.132648801</v>
          </cell>
          <cell r="L70">
            <v>17071.18</v>
          </cell>
          <cell r="M70">
            <v>260945.18</v>
          </cell>
        </row>
        <row r="71">
          <cell r="C71">
            <v>6</v>
          </cell>
          <cell r="D71">
            <v>10944613.132648801</v>
          </cell>
          <cell r="E71">
            <v>243874</v>
          </cell>
          <cell r="G71">
            <v>0</v>
          </cell>
          <cell r="H71">
            <v>81310.264218590455</v>
          </cell>
          <cell r="I71">
            <v>505294.13888739143</v>
          </cell>
          <cell r="J71">
            <v>162563.73578140954</v>
          </cell>
          <cell r="K71">
            <v>10782049.396867393</v>
          </cell>
          <cell r="L71">
            <v>17071.18</v>
          </cell>
          <cell r="M71">
            <v>260945.18</v>
          </cell>
        </row>
        <row r="72">
          <cell r="C72">
            <v>7</v>
          </cell>
          <cell r="D72">
            <v>10782049.396867393</v>
          </cell>
          <cell r="E72">
            <v>243874</v>
          </cell>
          <cell r="G72">
            <v>0</v>
          </cell>
          <cell r="H72">
            <v>80128.330628322059</v>
          </cell>
          <cell r="J72">
            <v>163745.66937167794</v>
          </cell>
          <cell r="K72">
            <v>10618303.727495715</v>
          </cell>
          <cell r="L72">
            <v>17071.18</v>
          </cell>
          <cell r="M72">
            <v>260945.18</v>
          </cell>
        </row>
        <row r="73">
          <cell r="C73">
            <v>8</v>
          </cell>
          <cell r="D73">
            <v>10618303.727495715</v>
          </cell>
          <cell r="E73">
            <v>243874</v>
          </cell>
          <cell r="G73">
            <v>0</v>
          </cell>
          <cell r="H73">
            <v>78937.803688466258</v>
          </cell>
          <cell r="J73">
            <v>164936.19631153374</v>
          </cell>
          <cell r="K73">
            <v>10453367.531184182</v>
          </cell>
          <cell r="L73">
            <v>17071.18</v>
          </cell>
          <cell r="M73">
            <v>260945.18</v>
          </cell>
        </row>
        <row r="74">
          <cell r="C74">
            <v>9</v>
          </cell>
          <cell r="D74">
            <v>10453367.531184182</v>
          </cell>
          <cell r="E74">
            <v>243874</v>
          </cell>
          <cell r="G74">
            <v>0</v>
          </cell>
          <cell r="H74">
            <v>77738.620920337504</v>
          </cell>
          <cell r="J74">
            <v>166135.3790796625</v>
          </cell>
          <cell r="K74">
            <v>10287232.152104519</v>
          </cell>
          <cell r="L74">
            <v>17071.18</v>
          </cell>
          <cell r="M74">
            <v>260945.18</v>
          </cell>
        </row>
        <row r="75">
          <cell r="C75">
            <v>10</v>
          </cell>
          <cell r="D75">
            <v>10287232.152104519</v>
          </cell>
          <cell r="E75">
            <v>243874</v>
          </cell>
          <cell r="G75">
            <v>0</v>
          </cell>
          <cell r="H75">
            <v>76530.719390993618</v>
          </cell>
          <cell r="J75">
            <v>167343.28060900638</v>
          </cell>
          <cell r="K75">
            <v>10119888.871495513</v>
          </cell>
          <cell r="L75">
            <v>17071.18</v>
          </cell>
          <cell r="M75">
            <v>260945.18</v>
          </cell>
        </row>
        <row r="76">
          <cell r="C76">
            <v>11</v>
          </cell>
          <cell r="D76">
            <v>10119888.871495513</v>
          </cell>
          <cell r="E76">
            <v>243874</v>
          </cell>
          <cell r="G76">
            <v>0</v>
          </cell>
          <cell r="H76">
            <v>75314.035709932999</v>
          </cell>
          <cell r="J76">
            <v>168559.964290067</v>
          </cell>
          <cell r="K76">
            <v>9951328.9072054457</v>
          </cell>
          <cell r="L76">
            <v>17071.18</v>
          </cell>
          <cell r="M76">
            <v>260945.18</v>
          </cell>
        </row>
        <row r="77">
          <cell r="C77">
            <v>12</v>
          </cell>
          <cell r="D77">
            <v>9951328.9072054457</v>
          </cell>
          <cell r="E77">
            <v>243874</v>
          </cell>
          <cell r="G77">
            <v>0</v>
          </cell>
          <cell r="H77">
            <v>74088.506025768002</v>
          </cell>
          <cell r="J77">
            <v>169785.493974232</v>
          </cell>
          <cell r="K77">
            <v>9781543.4132312145</v>
          </cell>
          <cell r="L77">
            <v>17071.18</v>
          </cell>
          <cell r="M77">
            <v>260945.18</v>
          </cell>
        </row>
        <row r="78">
          <cell r="C78">
            <v>13</v>
          </cell>
          <cell r="D78">
            <v>9781543.4132312145</v>
          </cell>
          <cell r="E78">
            <v>243874</v>
          </cell>
          <cell r="G78">
            <v>0</v>
          </cell>
          <cell r="H78">
            <v>72854.066022874089</v>
          </cell>
          <cell r="J78">
            <v>171019.93397712591</v>
          </cell>
          <cell r="K78">
            <v>9610523.4792540893</v>
          </cell>
          <cell r="L78">
            <v>17071.18</v>
          </cell>
          <cell r="M78">
            <v>260945.18</v>
          </cell>
        </row>
        <row r="79">
          <cell r="C79">
            <v>14</v>
          </cell>
          <cell r="D79">
            <v>9610523.4792540893</v>
          </cell>
          <cell r="E79">
            <v>243874</v>
          </cell>
          <cell r="G79">
            <v>0</v>
          </cell>
          <cell r="H79">
            <v>71610.650918014289</v>
          </cell>
          <cell r="J79">
            <v>172263.34908198571</v>
          </cell>
          <cell r="K79">
            <v>9438260.1301721036</v>
          </cell>
          <cell r="L79">
            <v>17071.18</v>
          </cell>
          <cell r="M79">
            <v>260945.18</v>
          </cell>
        </row>
        <row r="80">
          <cell r="C80">
            <v>15</v>
          </cell>
          <cell r="D80">
            <v>9438260.1301721036</v>
          </cell>
          <cell r="E80">
            <v>243874</v>
          </cell>
          <cell r="G80">
            <v>0</v>
          </cell>
          <cell r="H80">
            <v>70358.195456939575</v>
          </cell>
          <cell r="J80">
            <v>173515.80454306043</v>
          </cell>
          <cell r="K80">
            <v>9264744.3256290425</v>
          </cell>
          <cell r="L80">
            <v>17071.18</v>
          </cell>
          <cell r="M80">
            <v>260945.18</v>
          </cell>
        </row>
        <row r="81">
          <cell r="C81">
            <v>16</v>
          </cell>
          <cell r="D81">
            <v>9264744.3256290425</v>
          </cell>
          <cell r="E81">
            <v>243874</v>
          </cell>
          <cell r="G81">
            <v>0</v>
          </cell>
          <cell r="H81">
            <v>69096.633910964476</v>
          </cell>
          <cell r="J81">
            <v>174777.36608903552</v>
          </cell>
          <cell r="K81">
            <v>9089966.9595400076</v>
          </cell>
          <cell r="L81">
            <v>17071.18</v>
          </cell>
          <cell r="M81">
            <v>260945.18</v>
          </cell>
        </row>
        <row r="82">
          <cell r="C82">
            <v>17</v>
          </cell>
          <cell r="D82">
            <v>9089966.9595400076</v>
          </cell>
          <cell r="E82">
            <v>243874</v>
          </cell>
          <cell r="G82">
            <v>0</v>
          </cell>
          <cell r="H82">
            <v>67825.900073517289</v>
          </cell>
          <cell r="J82">
            <v>176048.09992648271</v>
          </cell>
          <cell r="K82">
            <v>8913918.8596135247</v>
          </cell>
          <cell r="L82">
            <v>17071.18</v>
          </cell>
          <cell r="M82">
            <v>260945.18</v>
          </cell>
        </row>
        <row r="83">
          <cell r="C83">
            <v>18</v>
          </cell>
          <cell r="D83">
            <v>8913918.8596135247</v>
          </cell>
          <cell r="E83">
            <v>243874</v>
          </cell>
          <cell r="G83">
            <v>0</v>
          </cell>
          <cell r="H83">
            <v>66545.927256665775</v>
          </cell>
          <cell r="I83">
            <v>881029.39000279584</v>
          </cell>
          <cell r="J83">
            <v>177328.07274333423</v>
          </cell>
          <cell r="K83">
            <v>8736590.7868701909</v>
          </cell>
          <cell r="L83">
            <v>17071.18</v>
          </cell>
          <cell r="M83">
            <v>260945.18</v>
          </cell>
        </row>
        <row r="84">
          <cell r="C84">
            <v>19</v>
          </cell>
          <cell r="D84">
            <v>8736590.7868701909</v>
          </cell>
          <cell r="E84">
            <v>243874</v>
          </cell>
          <cell r="G84">
            <v>0</v>
          </cell>
          <cell r="H84">
            <v>65256.648287617427</v>
          </cell>
          <cell r="J84">
            <v>178617.35171238257</v>
          </cell>
          <cell r="K84">
            <v>8557973.4351578075</v>
          </cell>
          <cell r="L84">
            <v>17071.18</v>
          </cell>
          <cell r="M84">
            <v>260945.18</v>
          </cell>
        </row>
        <row r="85">
          <cell r="C85">
            <v>20</v>
          </cell>
          <cell r="D85">
            <v>8557973.4351578075</v>
          </cell>
          <cell r="E85">
            <v>243874</v>
          </cell>
          <cell r="G85">
            <v>0</v>
          </cell>
          <cell r="H85">
            <v>63957.99550519418</v>
          </cell>
          <cell r="J85">
            <v>179916.00449480582</v>
          </cell>
          <cell r="K85">
            <v>8378057.4306630017</v>
          </cell>
          <cell r="L85">
            <v>17071.18</v>
          </cell>
          <cell r="M85">
            <v>260945.18</v>
          </cell>
        </row>
        <row r="86">
          <cell r="C86">
            <v>21</v>
          </cell>
          <cell r="D86">
            <v>8378057.4306630017</v>
          </cell>
          <cell r="E86">
            <v>243874</v>
          </cell>
          <cell r="G86">
            <v>0</v>
          </cell>
          <cell r="H86">
            <v>62649.90075628151</v>
          </cell>
          <cell r="J86">
            <v>181224.09924371849</v>
          </cell>
          <cell r="K86">
            <v>8196833.3314192835</v>
          </cell>
          <cell r="L86">
            <v>17071.18</v>
          </cell>
          <cell r="M86">
            <v>260945.18</v>
          </cell>
        </row>
        <row r="87">
          <cell r="C87">
            <v>22</v>
          </cell>
          <cell r="D87">
            <v>8196833.3314192835</v>
          </cell>
          <cell r="E87">
            <v>243874</v>
          </cell>
          <cell r="G87">
            <v>0</v>
          </cell>
          <cell r="H87">
            <v>61332.295392251865</v>
          </cell>
          <cell r="J87">
            <v>182541.70460774814</v>
          </cell>
          <cell r="K87">
            <v>8014291.6268115351</v>
          </cell>
          <cell r="L87">
            <v>17071.18</v>
          </cell>
          <cell r="M87">
            <v>260945.18</v>
          </cell>
        </row>
        <row r="88">
          <cell r="C88">
            <v>23</v>
          </cell>
          <cell r="D88">
            <v>8014291.6268115351</v>
          </cell>
          <cell r="E88">
            <v>243874</v>
          </cell>
          <cell r="G88">
            <v>0</v>
          </cell>
          <cell r="H88">
            <v>60005.110265361989</v>
          </cell>
          <cell r="J88">
            <v>183868.88973463801</v>
          </cell>
          <cell r="K88">
            <v>7830422.7370768972</v>
          </cell>
          <cell r="L88">
            <v>17071.18</v>
          </cell>
          <cell r="M88">
            <v>260945.18</v>
          </cell>
        </row>
        <row r="89">
          <cell r="C89">
            <v>24</v>
          </cell>
          <cell r="D89">
            <v>7830422.7370768972</v>
          </cell>
          <cell r="E89">
            <v>243874</v>
          </cell>
          <cell r="G89">
            <v>0</v>
          </cell>
          <cell r="H89">
            <v>58668.275725123938</v>
          </cell>
          <cell r="J89">
            <v>185205.72427487606</v>
          </cell>
          <cell r="K89">
            <v>7645217.0128020216</v>
          </cell>
          <cell r="L89">
            <v>17071.18</v>
          </cell>
          <cell r="M89">
            <v>260945.18</v>
          </cell>
        </row>
        <row r="90">
          <cell r="C90">
            <v>25</v>
          </cell>
          <cell r="D90">
            <v>7645217.0128020216</v>
          </cell>
          <cell r="E90">
            <v>243874</v>
          </cell>
          <cell r="G90">
            <v>0</v>
          </cell>
          <cell r="H90">
            <v>57321.721614649956</v>
          </cell>
          <cell r="J90">
            <v>186552.27838535004</v>
          </cell>
          <cell r="K90">
            <v>7458664.7344166711</v>
          </cell>
          <cell r="L90">
            <v>17071.18</v>
          </cell>
          <cell r="M90">
            <v>260945.18</v>
          </cell>
        </row>
        <row r="91">
          <cell r="C91">
            <v>26</v>
          </cell>
          <cell r="D91">
            <v>7458664.7344166711</v>
          </cell>
          <cell r="E91">
            <v>243874</v>
          </cell>
          <cell r="G91">
            <v>0</v>
          </cell>
          <cell r="H91">
            <v>55965.377266970696</v>
          </cell>
          <cell r="J91">
            <v>187908.6227330293</v>
          </cell>
          <cell r="K91">
            <v>7270756.1116836416</v>
          </cell>
          <cell r="L91">
            <v>17071.18</v>
          </cell>
          <cell r="M91">
            <v>260945.18</v>
          </cell>
        </row>
        <row r="92">
          <cell r="C92">
            <v>27</v>
          </cell>
          <cell r="D92">
            <v>7270756.1116836416</v>
          </cell>
          <cell r="E92">
            <v>243874</v>
          </cell>
          <cell r="G92">
            <v>0</v>
          </cell>
          <cell r="H92">
            <v>54599.171501326404</v>
          </cell>
          <cell r="J92">
            <v>189274.8284986736</v>
          </cell>
          <cell r="K92">
            <v>7081481.2831849679</v>
          </cell>
          <cell r="L92">
            <v>17071.18</v>
          </cell>
          <cell r="M92">
            <v>260945.18</v>
          </cell>
        </row>
        <row r="93">
          <cell r="C93">
            <v>28</v>
          </cell>
          <cell r="D93">
            <v>7081481.2831849679</v>
          </cell>
          <cell r="E93">
            <v>243874</v>
          </cell>
          <cell r="G93">
            <v>0</v>
          </cell>
          <cell r="H93">
            <v>53223.032619431615</v>
          </cell>
          <cell r="J93">
            <v>190650.96738056839</v>
          </cell>
          <cell r="K93">
            <v>6890830.3158043995</v>
          </cell>
          <cell r="L93">
            <v>17071.18</v>
          </cell>
          <cell r="M93">
            <v>260945.18</v>
          </cell>
        </row>
        <row r="94">
          <cell r="C94">
            <v>29</v>
          </cell>
          <cell r="D94">
            <v>6890830.3158043995</v>
          </cell>
          <cell r="E94">
            <v>243874</v>
          </cell>
          <cell r="G94">
            <v>0</v>
          </cell>
          <cell r="H94">
            <v>51836.888401712262</v>
          </cell>
          <cell r="J94">
            <v>192037.11159828774</v>
          </cell>
          <cell r="K94">
            <v>6698793.2042061118</v>
          </cell>
          <cell r="L94">
            <v>17071.18</v>
          </cell>
          <cell r="M94">
            <v>260945.18</v>
          </cell>
        </row>
        <row r="95">
          <cell r="C95">
            <v>30</v>
          </cell>
          <cell r="D95">
            <v>6698793.2042061118</v>
          </cell>
          <cell r="E95">
            <v>243874</v>
          </cell>
          <cell r="G95">
            <v>0</v>
          </cell>
          <cell r="H95">
            <v>50440.666103515745</v>
          </cell>
          <cell r="I95">
            <v>695257.08343943767</v>
          </cell>
          <cell r="J95">
            <v>193433.33389648426</v>
          </cell>
          <cell r="K95">
            <v>6505359.8703096276</v>
          </cell>
          <cell r="L95">
            <v>17071.18</v>
          </cell>
          <cell r="M95">
            <v>260945.18</v>
          </cell>
        </row>
        <row r="96">
          <cell r="C96">
            <v>31</v>
          </cell>
          <cell r="D96">
            <v>6505359.8703096276</v>
          </cell>
          <cell r="E96">
            <v>243874</v>
          </cell>
          <cell r="G96">
            <v>0</v>
          </cell>
          <cell r="H96">
            <v>49034.29245129312</v>
          </cell>
          <cell r="J96">
            <v>194839.70754870688</v>
          </cell>
          <cell r="K96">
            <v>6310520.1627609208</v>
          </cell>
          <cell r="L96">
            <v>17071.18</v>
          </cell>
          <cell r="M96">
            <v>260945.18</v>
          </cell>
        </row>
        <row r="97">
          <cell r="C97">
            <v>32</v>
          </cell>
          <cell r="D97">
            <v>6310520.1627609208</v>
          </cell>
          <cell r="E97">
            <v>243874</v>
          </cell>
          <cell r="G97">
            <v>0</v>
          </cell>
          <cell r="H97">
            <v>47617.693638753903</v>
          </cell>
          <cell r="J97">
            <v>196256.3063612461</v>
          </cell>
          <cell r="K97">
            <v>6114263.8563996749</v>
          </cell>
          <cell r="L97">
            <v>17071.18</v>
          </cell>
          <cell r="M97">
            <v>260945.18</v>
          </cell>
        </row>
        <row r="98">
          <cell r="C98">
            <v>33</v>
          </cell>
          <cell r="D98">
            <v>6114263.8563996749</v>
          </cell>
          <cell r="E98">
            <v>243874</v>
          </cell>
          <cell r="G98">
            <v>0</v>
          </cell>
          <cell r="H98">
            <v>46190.795322992606</v>
          </cell>
          <cell r="J98">
            <v>197683.20467700739</v>
          </cell>
          <cell r="K98">
            <v>5916580.6517226677</v>
          </cell>
          <cell r="L98">
            <v>17071.18</v>
          </cell>
          <cell r="M98">
            <v>260945.18</v>
          </cell>
        </row>
        <row r="99">
          <cell r="C99">
            <v>34</v>
          </cell>
          <cell r="D99">
            <v>5916580.6517226677</v>
          </cell>
          <cell r="E99">
            <v>243874</v>
          </cell>
          <cell r="G99">
            <v>0</v>
          </cell>
          <cell r="H99">
            <v>44753.52262058726</v>
          </cell>
          <cell r="J99">
            <v>199120.47737941274</v>
          </cell>
          <cell r="K99">
            <v>5717460.1743432553</v>
          </cell>
          <cell r="L99">
            <v>17071.18</v>
          </cell>
          <cell r="M99">
            <v>260945.18</v>
          </cell>
        </row>
        <row r="100">
          <cell r="C100">
            <v>35</v>
          </cell>
          <cell r="D100">
            <v>5717460.1743432553</v>
          </cell>
          <cell r="E100">
            <v>243874</v>
          </cell>
          <cell r="G100">
            <v>0</v>
          </cell>
          <cell r="H100">
            <v>43305.800103669579</v>
          </cell>
          <cell r="J100">
            <v>200568.19989633042</v>
          </cell>
          <cell r="K100">
            <v>5516891.9744469253</v>
          </cell>
          <cell r="L100">
            <v>17071.18</v>
          </cell>
          <cell r="M100">
            <v>260945.18</v>
          </cell>
        </row>
        <row r="101">
          <cell r="C101">
            <v>36</v>
          </cell>
          <cell r="D101">
            <v>5516891.9744469253</v>
          </cell>
          <cell r="E101">
            <v>243874</v>
          </cell>
          <cell r="G101">
            <v>0</v>
          </cell>
          <cell r="H101">
            <v>41847.551795966487</v>
          </cell>
          <cell r="J101">
            <v>202026.44820403351</v>
          </cell>
          <cell r="K101">
            <v>5314865.5262428923</v>
          </cell>
          <cell r="L101">
            <v>17071.18</v>
          </cell>
          <cell r="M101">
            <v>260945.18</v>
          </cell>
        </row>
        <row r="102">
          <cell r="C102">
            <v>37</v>
          </cell>
          <cell r="D102">
            <v>5314865.5262428923</v>
          </cell>
          <cell r="E102">
            <v>243874</v>
          </cell>
          <cell r="G102">
            <v>0</v>
          </cell>
          <cell r="H102">
            <v>40378.70116881284</v>
          </cell>
          <cell r="J102">
            <v>203495.29883118716</v>
          </cell>
          <cell r="K102">
            <v>5111370.2274117051</v>
          </cell>
          <cell r="L102">
            <v>17071.18</v>
          </cell>
          <cell r="M102">
            <v>260945.18</v>
          </cell>
        </row>
        <row r="103">
          <cell r="C103">
            <v>38</v>
          </cell>
          <cell r="D103">
            <v>5111370.2274117051</v>
          </cell>
          <cell r="E103">
            <v>243874</v>
          </cell>
          <cell r="G103">
            <v>0</v>
          </cell>
          <cell r="H103">
            <v>38899.171137135359</v>
          </cell>
          <cell r="J103">
            <v>204974.82886286464</v>
          </cell>
          <cell r="K103">
            <v>4906395.3985488405</v>
          </cell>
          <cell r="L103">
            <v>17071.18</v>
          </cell>
          <cell r="M103">
            <v>260945.18</v>
          </cell>
        </row>
        <row r="104">
          <cell r="C104">
            <v>39</v>
          </cell>
          <cell r="D104">
            <v>4906395.3985488405</v>
          </cell>
          <cell r="E104">
            <v>243874</v>
          </cell>
          <cell r="G104">
            <v>0</v>
          </cell>
          <cell r="H104">
            <v>37408.884055407019</v>
          </cell>
          <cell r="J104">
            <v>206465.11594459298</v>
          </cell>
          <cell r="K104">
            <v>4699930.2826042473</v>
          </cell>
          <cell r="L104">
            <v>17071.18</v>
          </cell>
          <cell r="M104">
            <v>260945.18</v>
          </cell>
        </row>
        <row r="105">
          <cell r="C105">
            <v>40</v>
          </cell>
          <cell r="D105">
            <v>4699930.2826042473</v>
          </cell>
          <cell r="E105">
            <v>243874</v>
          </cell>
          <cell r="G105">
            <v>0</v>
          </cell>
          <cell r="H105">
            <v>35907.761713572429</v>
          </cell>
          <cell r="J105">
            <v>207966.23828642757</v>
          </cell>
          <cell r="K105">
            <v>4491964.0443178201</v>
          </cell>
          <cell r="L105">
            <v>17071.18</v>
          </cell>
          <cell r="M105">
            <v>260945.18</v>
          </cell>
        </row>
        <row r="106">
          <cell r="C106">
            <v>41</v>
          </cell>
          <cell r="D106">
            <v>4491964.0443178201</v>
          </cell>
          <cell r="E106">
            <v>243874</v>
          </cell>
          <cell r="G106">
            <v>0</v>
          </cell>
          <cell r="H106">
            <v>34395.725332943199</v>
          </cell>
          <cell r="J106">
            <v>209478.2746670568</v>
          </cell>
          <cell r="K106">
            <v>4282485.7696507629</v>
          </cell>
          <cell r="L106">
            <v>17071.18</v>
          </cell>
          <cell r="M106">
            <v>260945.18</v>
          </cell>
        </row>
        <row r="107">
          <cell r="C107">
            <v>42</v>
          </cell>
          <cell r="D107">
            <v>4282485.7696507629</v>
          </cell>
          <cell r="E107">
            <v>243874</v>
          </cell>
          <cell r="G107">
            <v>0</v>
          </cell>
          <cell r="H107">
            <v>32872.695562063804</v>
          </cell>
          <cell r="I107">
            <v>492612.59490319761</v>
          </cell>
          <cell r="J107">
            <v>211001.3044379362</v>
          </cell>
          <cell r="K107">
            <v>4071484.4652128266</v>
          </cell>
          <cell r="L107">
            <v>17071.18</v>
          </cell>
          <cell r="M107">
            <v>260945.18</v>
          </cell>
        </row>
        <row r="108">
          <cell r="C108">
            <v>43</v>
          </cell>
          <cell r="D108">
            <v>4071484.4652128266</v>
          </cell>
          <cell r="E108">
            <v>243874</v>
          </cell>
          <cell r="G108">
            <v>0</v>
          </cell>
          <cell r="H108">
            <v>31338.592472547083</v>
          </cell>
          <cell r="J108">
            <v>212535.40752745292</v>
          </cell>
          <cell r="K108">
            <v>3858949.0576853738</v>
          </cell>
          <cell r="L108">
            <v>17071.18</v>
          </cell>
          <cell r="M108">
            <v>260945.18</v>
          </cell>
        </row>
        <row r="109">
          <cell r="C109">
            <v>44</v>
          </cell>
          <cell r="D109">
            <v>3858949.0576853738</v>
          </cell>
          <cell r="E109">
            <v>243874</v>
          </cell>
          <cell r="G109">
            <v>0</v>
          </cell>
          <cell r="H109">
            <v>29793.335554879683</v>
          </cell>
          <cell r="J109">
            <v>214080.66444512032</v>
          </cell>
          <cell r="K109">
            <v>3644868.3932402534</v>
          </cell>
          <cell r="L109">
            <v>17071.18</v>
          </cell>
          <cell r="M109">
            <v>260945.18</v>
          </cell>
        </row>
        <row r="110">
          <cell r="C110">
            <v>45</v>
          </cell>
          <cell r="D110">
            <v>3644868.3932402534</v>
          </cell>
          <cell r="E110">
            <v>243874</v>
          </cell>
          <cell r="G110">
            <v>0</v>
          </cell>
          <cell r="H110">
            <v>28236.843714196992</v>
          </cell>
          <cell r="J110">
            <v>215637.15628580301</v>
          </cell>
          <cell r="K110">
            <v>3429231.2369544506</v>
          </cell>
          <cell r="L110">
            <v>17071.18</v>
          </cell>
          <cell r="M110">
            <v>260945.18</v>
          </cell>
        </row>
        <row r="111">
          <cell r="C111">
            <v>46</v>
          </cell>
          <cell r="D111">
            <v>3429231.2369544506</v>
          </cell>
          <cell r="E111">
            <v>243874</v>
          </cell>
          <cell r="G111">
            <v>0</v>
          </cell>
          <cell r="H111">
            <v>26669.035266027175</v>
          </cell>
          <cell r="J111">
            <v>217204.96473397283</v>
          </cell>
          <cell r="K111">
            <v>3212026.2722204779</v>
          </cell>
          <cell r="L111">
            <v>17071.18</v>
          </cell>
          <cell r="M111">
            <v>260945.18</v>
          </cell>
        </row>
        <row r="112">
          <cell r="C112">
            <v>47</v>
          </cell>
          <cell r="D112">
            <v>3212026.2722204779</v>
          </cell>
          <cell r="E112">
            <v>243874</v>
          </cell>
          <cell r="G112">
            <v>0</v>
          </cell>
          <cell r="H112">
            <v>25089.827932004409</v>
          </cell>
          <cell r="J112">
            <v>218784.17206799559</v>
          </cell>
          <cell r="K112">
            <v>2993242.1001524823</v>
          </cell>
          <cell r="L112">
            <v>17071.18</v>
          </cell>
          <cell r="M112">
            <v>260945.18</v>
          </cell>
        </row>
        <row r="113">
          <cell r="C113">
            <v>48</v>
          </cell>
          <cell r="D113">
            <v>2993242.1001524823</v>
          </cell>
          <cell r="E113">
            <v>243874</v>
          </cell>
          <cell r="G113">
            <v>0</v>
          </cell>
          <cell r="H113">
            <v>23499.138835550984</v>
          </cell>
          <cell r="J113">
            <v>220374.86116444902</v>
          </cell>
          <cell r="K113">
            <v>2772867.2389880335</v>
          </cell>
          <cell r="L113">
            <v>17071.18</v>
          </cell>
          <cell r="M113">
            <v>260945.18</v>
          </cell>
        </row>
        <row r="114">
          <cell r="C114">
            <v>49</v>
          </cell>
          <cell r="D114">
            <v>2772867.2389880335</v>
          </cell>
          <cell r="E114">
            <v>243874</v>
          </cell>
          <cell r="G114">
            <v>0</v>
          </cell>
          <cell r="H114">
            <v>21896.884497527964</v>
          </cell>
          <cell r="J114">
            <v>221977.11550247204</v>
          </cell>
          <cell r="K114">
            <v>2550890.1234855615</v>
          </cell>
          <cell r="L114">
            <v>17071.18</v>
          </cell>
          <cell r="M114">
            <v>260945.18</v>
          </cell>
        </row>
        <row r="115">
          <cell r="C115">
            <v>50</v>
          </cell>
          <cell r="D115">
            <v>2550890.1234855615</v>
          </cell>
          <cell r="E115">
            <v>243874</v>
          </cell>
          <cell r="G115">
            <v>0</v>
          </cell>
          <cell r="H115">
            <v>20282.980831854104</v>
          </cell>
          <cell r="J115">
            <v>223591.0191681459</v>
          </cell>
          <cell r="K115">
            <v>2327299.1043174155</v>
          </cell>
          <cell r="L115">
            <v>17071.18</v>
          </cell>
          <cell r="M115">
            <v>260945.18</v>
          </cell>
        </row>
        <row r="116">
          <cell r="C116">
            <v>51</v>
          </cell>
          <cell r="D116">
            <v>2327299.1043174155</v>
          </cell>
          <cell r="E116">
            <v>243874</v>
          </cell>
          <cell r="G116">
            <v>0</v>
          </cell>
          <cell r="H116">
            <v>18657.343141093093</v>
          </cell>
          <cell r="J116">
            <v>225216.65685890691</v>
          </cell>
          <cell r="K116">
            <v>2102082.4474585084</v>
          </cell>
          <cell r="L116">
            <v>17071.18</v>
          </cell>
          <cell r="M116">
            <v>260945.18</v>
          </cell>
        </row>
        <row r="117">
          <cell r="C117">
            <v>52</v>
          </cell>
          <cell r="D117">
            <v>2102082.4474585084</v>
          </cell>
          <cell r="E117">
            <v>243874</v>
          </cell>
          <cell r="G117">
            <v>0</v>
          </cell>
          <cell r="H117">
            <v>17019.88611200868</v>
          </cell>
          <cell r="J117">
            <v>226854.11388799132</v>
          </cell>
          <cell r="K117">
            <v>1875228.3335705171</v>
          </cell>
          <cell r="L117">
            <v>17071.18</v>
          </cell>
          <cell r="M117">
            <v>260945.18</v>
          </cell>
        </row>
        <row r="118">
          <cell r="C118">
            <v>53</v>
          </cell>
          <cell r="D118">
            <v>1875228.3335705171</v>
          </cell>
          <cell r="E118">
            <v>243874</v>
          </cell>
          <cell r="G118">
            <v>0</v>
          </cell>
          <cell r="H118">
            <v>15370.523811087391</v>
          </cell>
          <cell r="J118">
            <v>228503.47618891261</v>
          </cell>
          <cell r="K118">
            <v>1646724.8573816046</v>
          </cell>
          <cell r="L118">
            <v>17071.18</v>
          </cell>
          <cell r="M118">
            <v>260945.18</v>
          </cell>
        </row>
        <row r="119">
          <cell r="C119">
            <v>54</v>
          </cell>
          <cell r="D119">
            <v>1646724.8573816046</v>
          </cell>
          <cell r="E119">
            <v>243874</v>
          </cell>
          <cell r="G119">
            <v>0</v>
          </cell>
          <cell r="H119">
            <v>13709.169680028775</v>
          </cell>
          <cell r="I119">
            <v>271563.56184880633</v>
          </cell>
          <cell r="J119">
            <v>230164.83031997122</v>
          </cell>
          <cell r="K119">
            <v>1416560.0270616333</v>
          </cell>
          <cell r="L119">
            <v>17071.18</v>
          </cell>
          <cell r="M119">
            <v>260945.18</v>
          </cell>
        </row>
        <row r="120">
          <cell r="C120">
            <v>55</v>
          </cell>
          <cell r="D120">
            <v>1416560.0270616333</v>
          </cell>
          <cell r="E120">
            <v>243874</v>
          </cell>
          <cell r="G120">
            <v>0</v>
          </cell>
          <cell r="H120">
            <v>12035.736531202827</v>
          </cell>
          <cell r="J120">
            <v>231838.26346879717</v>
          </cell>
          <cell r="K120">
            <v>1184721.7635928362</v>
          </cell>
          <cell r="L120">
            <v>17071.18</v>
          </cell>
          <cell r="M120">
            <v>260945.18</v>
          </cell>
        </row>
        <row r="121">
          <cell r="C121">
            <v>56</v>
          </cell>
          <cell r="D121">
            <v>1184721.7635928362</v>
          </cell>
          <cell r="E121">
            <v>243874</v>
          </cell>
          <cell r="G121">
            <v>0</v>
          </cell>
          <cell r="H121">
            <v>10350.136543074361</v>
          </cell>
          <cell r="J121">
            <v>233523.86345692564</v>
          </cell>
          <cell r="K121">
            <v>951197.9001359106</v>
          </cell>
          <cell r="L121">
            <v>17071.18</v>
          </cell>
          <cell r="M121">
            <v>260945.18</v>
          </cell>
        </row>
        <row r="122">
          <cell r="C122">
            <v>57</v>
          </cell>
          <cell r="D122">
            <v>951197.9001359106</v>
          </cell>
          <cell r="E122">
            <v>243874</v>
          </cell>
          <cell r="G122">
            <v>0</v>
          </cell>
          <cell r="H122">
            <v>8652.281255594251</v>
          </cell>
          <cell r="J122">
            <v>235221.71874440575</v>
          </cell>
          <cell r="K122">
            <v>715976.18139150483</v>
          </cell>
          <cell r="L122">
            <v>17071.18</v>
          </cell>
          <cell r="M122">
            <v>260945.18</v>
          </cell>
        </row>
        <row r="123">
          <cell r="C123">
            <v>58</v>
          </cell>
          <cell r="D123">
            <v>715976.18139150483</v>
          </cell>
          <cell r="E123">
            <v>243874</v>
          </cell>
          <cell r="G123">
            <v>0</v>
          </cell>
          <cell r="H123">
            <v>6942.0815655569313</v>
          </cell>
          <cell r="J123">
            <v>236931.91843444307</v>
          </cell>
          <cell r="K123">
            <v>479044.26295706176</v>
          </cell>
          <cell r="L123">
            <v>17071.18</v>
          </cell>
          <cell r="M123">
            <v>260945.18</v>
          </cell>
        </row>
        <row r="124">
          <cell r="C124">
            <v>59</v>
          </cell>
          <cell r="D124">
            <v>479044.26295706176</v>
          </cell>
          <cell r="E124">
            <v>243874</v>
          </cell>
          <cell r="G124">
            <v>0</v>
          </cell>
          <cell r="H124">
            <v>5219.4477219243709</v>
          </cell>
          <cell r="J124">
            <v>238654.55227807563</v>
          </cell>
          <cell r="K124">
            <v>240389.71067898613</v>
          </cell>
          <cell r="L124">
            <v>17071.18</v>
          </cell>
          <cell r="M124">
            <v>260945.18</v>
          </cell>
        </row>
        <row r="125">
          <cell r="C125">
            <v>60</v>
          </cell>
          <cell r="D125">
            <v>240389.71067898613</v>
          </cell>
          <cell r="E125">
            <v>243874</v>
          </cell>
          <cell r="G125">
            <v>0</v>
          </cell>
          <cell r="H125">
            <v>3484.2893211159098</v>
          </cell>
          <cell r="I125">
            <v>46683.972938468651</v>
          </cell>
          <cell r="J125">
            <v>240389.71067888409</v>
          </cell>
          <cell r="K125">
            <v>1.0203802958130836E-7</v>
          </cell>
          <cell r="L125">
            <v>17071.18</v>
          </cell>
          <cell r="M125">
            <v>260945.18</v>
          </cell>
        </row>
        <row r="126">
          <cell r="C126" t="str">
            <v>Deposit</v>
          </cell>
          <cell r="E126">
            <v>3155688.7420199998</v>
          </cell>
          <cell r="L126">
            <v>220898.21194140002</v>
          </cell>
          <cell r="M126">
            <v>3376586.9539613998</v>
          </cell>
        </row>
        <row r="127">
          <cell r="C127" t="str">
            <v>Price over Deposit</v>
          </cell>
          <cell r="E127">
            <v>0</v>
          </cell>
          <cell r="J127">
            <v>0</v>
          </cell>
          <cell r="L127">
            <v>0</v>
          </cell>
          <cell r="M127">
            <v>0</v>
          </cell>
        </row>
        <row r="128">
          <cell r="E128">
            <v>17788128.74202</v>
          </cell>
          <cell r="G128">
            <v>0</v>
          </cell>
          <cell r="H128">
            <v>2892440.7420200976</v>
          </cell>
          <cell r="J128">
            <v>11739999.257979902</v>
          </cell>
          <cell r="L128">
            <v>1245169.0119414013</v>
          </cell>
          <cell r="M128">
            <v>19033297.753961388</v>
          </cell>
        </row>
        <row r="131">
          <cell r="C131" t="str">
            <v>INSURANCE</v>
          </cell>
        </row>
        <row r="133">
          <cell r="D133" t="str">
            <v>Accumulated</v>
          </cell>
          <cell r="E133" t="str">
            <v>Stiuplated</v>
          </cell>
        </row>
        <row r="134">
          <cell r="C134" t="str">
            <v>Year</v>
          </cell>
          <cell r="D134" t="str">
            <v>P.V. Factor</v>
          </cell>
          <cell r="E134" t="str">
            <v>Loss Value</v>
          </cell>
        </row>
        <row r="135">
          <cell r="C135">
            <v>1</v>
          </cell>
          <cell r="D135">
            <v>47.065369023751856</v>
          </cell>
          <cell r="E135">
            <v>14854607</v>
          </cell>
        </row>
        <row r="136">
          <cell r="C136">
            <v>2</v>
          </cell>
          <cell r="D136">
            <v>39.42816009152989</v>
          </cell>
          <cell r="E136">
            <v>12992091</v>
          </cell>
        </row>
        <row r="137">
          <cell r="C137">
            <v>3</v>
          </cell>
          <cell r="D137">
            <v>30.991235585324894</v>
          </cell>
          <cell r="E137">
            <v>10934544</v>
          </cell>
        </row>
        <row r="138">
          <cell r="C138">
            <v>4</v>
          </cell>
          <cell r="D138">
            <v>21.670854834304528</v>
          </cell>
          <cell r="E138">
            <v>5284959</v>
          </cell>
        </row>
        <row r="139">
          <cell r="C139">
            <v>5</v>
          </cell>
          <cell r="D139">
            <v>11.374508425124015</v>
          </cell>
          <cell r="E139">
            <v>2773947</v>
          </cell>
        </row>
        <row r="140">
          <cell r="C140">
            <v>6</v>
          </cell>
          <cell r="D140">
            <v>0</v>
          </cell>
          <cell r="E140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list "/>
      <sheetName val="CA"/>
      <sheetName val="เอกสารแนบ1"/>
      <sheetName val="PAYMENT"/>
      <sheetName val="ดอกเบี้ยจ่าย"/>
      <sheetName val="CA นางทุเรียน"/>
    </sheetNames>
    <sheetDataSet>
      <sheetData sheetId="0" refreshError="1"/>
      <sheetData sheetId="1" refreshError="1"/>
      <sheetData sheetId="2" refreshError="1"/>
      <sheetData sheetId="3" refreshError="1">
        <row r="3">
          <cell r="D3">
            <v>20000</v>
          </cell>
        </row>
        <row r="5">
          <cell r="D5">
            <v>3</v>
          </cell>
          <cell r="F5">
            <v>0</v>
          </cell>
        </row>
        <row r="7">
          <cell r="D7">
            <v>617.54193730743714</v>
          </cell>
        </row>
        <row r="8">
          <cell r="D8">
            <v>1</v>
          </cell>
        </row>
        <row r="11">
          <cell r="A11">
            <v>1</v>
          </cell>
        </row>
        <row r="12">
          <cell r="A12">
            <v>2</v>
          </cell>
        </row>
        <row r="13">
          <cell r="A13">
            <v>3</v>
          </cell>
        </row>
        <row r="14">
          <cell r="A14">
            <v>4</v>
          </cell>
        </row>
        <row r="15">
          <cell r="A15">
            <v>5</v>
          </cell>
        </row>
        <row r="16">
          <cell r="A16">
            <v>6</v>
          </cell>
        </row>
        <row r="17">
          <cell r="A17">
            <v>7</v>
          </cell>
        </row>
        <row r="18">
          <cell r="A18">
            <v>8</v>
          </cell>
        </row>
        <row r="19">
          <cell r="A19">
            <v>9</v>
          </cell>
        </row>
        <row r="20">
          <cell r="A20">
            <v>10</v>
          </cell>
        </row>
        <row r="21">
          <cell r="A21">
            <v>11</v>
          </cell>
        </row>
        <row r="22">
          <cell r="A22">
            <v>12</v>
          </cell>
        </row>
        <row r="23">
          <cell r="A23">
            <v>13</v>
          </cell>
        </row>
        <row r="24">
          <cell r="A24">
            <v>14</v>
          </cell>
        </row>
        <row r="25">
          <cell r="A25">
            <v>15</v>
          </cell>
        </row>
        <row r="26">
          <cell r="A26">
            <v>16</v>
          </cell>
        </row>
        <row r="27">
          <cell r="A27">
            <v>17</v>
          </cell>
        </row>
        <row r="28">
          <cell r="A28">
            <v>18</v>
          </cell>
        </row>
        <row r="29">
          <cell r="A29">
            <v>19</v>
          </cell>
        </row>
        <row r="30">
          <cell r="A30">
            <v>20</v>
          </cell>
        </row>
        <row r="31">
          <cell r="A31">
            <v>21</v>
          </cell>
        </row>
        <row r="32">
          <cell r="A32">
            <v>22</v>
          </cell>
        </row>
        <row r="33">
          <cell r="A33">
            <v>23</v>
          </cell>
        </row>
        <row r="34">
          <cell r="A34">
            <v>24</v>
          </cell>
        </row>
        <row r="35">
          <cell r="A35">
            <v>25</v>
          </cell>
        </row>
        <row r="36">
          <cell r="A36">
            <v>26</v>
          </cell>
        </row>
        <row r="37">
          <cell r="A37">
            <v>27</v>
          </cell>
        </row>
        <row r="38">
          <cell r="A38">
            <v>28</v>
          </cell>
        </row>
        <row r="39">
          <cell r="A39">
            <v>29</v>
          </cell>
        </row>
        <row r="40">
          <cell r="A40">
            <v>30</v>
          </cell>
        </row>
        <row r="41">
          <cell r="A41">
            <v>31</v>
          </cell>
        </row>
        <row r="42">
          <cell r="A42">
            <v>32</v>
          </cell>
        </row>
        <row r="43">
          <cell r="A43">
            <v>33</v>
          </cell>
        </row>
        <row r="44">
          <cell r="A44">
            <v>34</v>
          </cell>
        </row>
        <row r="45">
          <cell r="A45">
            <v>35</v>
          </cell>
        </row>
        <row r="46">
          <cell r="A46">
            <v>36</v>
          </cell>
        </row>
        <row r="47">
          <cell r="A47" t="str">
            <v/>
          </cell>
        </row>
        <row r="48">
          <cell r="A48" t="str">
            <v/>
          </cell>
        </row>
        <row r="49">
          <cell r="A49" t="str">
            <v/>
          </cell>
        </row>
        <row r="50">
          <cell r="A50" t="str">
            <v/>
          </cell>
        </row>
        <row r="51">
          <cell r="A51" t="str">
            <v/>
          </cell>
        </row>
        <row r="52">
          <cell r="A52" t="str">
            <v/>
          </cell>
        </row>
        <row r="53">
          <cell r="A53" t="str">
            <v/>
          </cell>
        </row>
        <row r="54">
          <cell r="A54" t="str">
            <v/>
          </cell>
        </row>
        <row r="55">
          <cell r="A55" t="str">
            <v/>
          </cell>
        </row>
        <row r="56">
          <cell r="A56" t="str">
            <v/>
          </cell>
        </row>
        <row r="57">
          <cell r="A57" t="str">
            <v/>
          </cell>
        </row>
        <row r="58">
          <cell r="A58" t="str">
            <v/>
          </cell>
        </row>
        <row r="59">
          <cell r="A59" t="str">
            <v/>
          </cell>
        </row>
        <row r="60">
          <cell r="A60" t="str">
            <v/>
          </cell>
        </row>
        <row r="61">
          <cell r="A61" t="str">
            <v/>
          </cell>
        </row>
        <row r="62">
          <cell r="A62" t="str">
            <v/>
          </cell>
        </row>
        <row r="63">
          <cell r="A63" t="str">
            <v/>
          </cell>
        </row>
        <row r="64">
          <cell r="A64" t="str">
            <v/>
          </cell>
        </row>
        <row r="65">
          <cell r="A65" t="str">
            <v/>
          </cell>
        </row>
        <row r="66">
          <cell r="A66" t="str">
            <v/>
          </cell>
        </row>
        <row r="67">
          <cell r="A67" t="str">
            <v/>
          </cell>
        </row>
        <row r="68">
          <cell r="A68" t="str">
            <v/>
          </cell>
        </row>
        <row r="69">
          <cell r="A69" t="str">
            <v/>
          </cell>
        </row>
        <row r="70">
          <cell r="A70" t="str">
            <v/>
          </cell>
        </row>
        <row r="71">
          <cell r="A71" t="str">
            <v/>
          </cell>
        </row>
        <row r="72">
          <cell r="A72" t="str">
            <v/>
          </cell>
        </row>
        <row r="73">
          <cell r="A73" t="str">
            <v/>
          </cell>
        </row>
        <row r="74">
          <cell r="A74" t="str">
            <v/>
          </cell>
        </row>
        <row r="75">
          <cell r="A75" t="str">
            <v/>
          </cell>
        </row>
        <row r="76">
          <cell r="A76" t="str">
            <v/>
          </cell>
        </row>
        <row r="77">
          <cell r="A77" t="str">
            <v/>
          </cell>
        </row>
        <row r="78">
          <cell r="A78" t="str">
            <v/>
          </cell>
        </row>
        <row r="79">
          <cell r="A79" t="str">
            <v/>
          </cell>
        </row>
        <row r="80">
          <cell r="A80" t="str">
            <v/>
          </cell>
        </row>
        <row r="81">
          <cell r="A81" t="str">
            <v/>
          </cell>
        </row>
        <row r="82">
          <cell r="A82" t="str">
            <v/>
          </cell>
        </row>
        <row r="83">
          <cell r="A83" t="str">
            <v/>
          </cell>
        </row>
        <row r="84">
          <cell r="A84" t="str">
            <v/>
          </cell>
        </row>
        <row r="85">
          <cell r="A85" t="str">
            <v/>
          </cell>
        </row>
        <row r="86">
          <cell r="A86" t="str">
            <v/>
          </cell>
        </row>
        <row r="87">
          <cell r="A87" t="str">
            <v/>
          </cell>
        </row>
        <row r="88">
          <cell r="A88" t="str">
            <v/>
          </cell>
        </row>
        <row r="89">
          <cell r="A89" t="str">
            <v/>
          </cell>
        </row>
        <row r="90">
          <cell r="A90" t="str">
            <v/>
          </cell>
        </row>
        <row r="91">
          <cell r="A91" t="str">
            <v/>
          </cell>
        </row>
        <row r="92">
          <cell r="A92" t="str">
            <v/>
          </cell>
        </row>
        <row r="93">
          <cell r="A93" t="str">
            <v/>
          </cell>
        </row>
        <row r="94">
          <cell r="A94" t="str">
            <v/>
          </cell>
        </row>
        <row r="95">
          <cell r="A95" t="str">
            <v/>
          </cell>
        </row>
        <row r="96">
          <cell r="A96" t="str">
            <v/>
          </cell>
        </row>
        <row r="97">
          <cell r="A97" t="str">
            <v/>
          </cell>
        </row>
        <row r="98">
          <cell r="A98" t="str">
            <v/>
          </cell>
        </row>
        <row r="99">
          <cell r="A99" t="str">
            <v/>
          </cell>
        </row>
        <row r="100">
          <cell r="A100" t="str">
            <v/>
          </cell>
        </row>
        <row r="101">
          <cell r="A101" t="str">
            <v/>
          </cell>
        </row>
        <row r="102">
          <cell r="A102" t="str">
            <v/>
          </cell>
        </row>
        <row r="103">
          <cell r="A103" t="str">
            <v/>
          </cell>
        </row>
        <row r="104">
          <cell r="A104" t="str">
            <v/>
          </cell>
        </row>
        <row r="105">
          <cell r="A105" t="str">
            <v/>
          </cell>
        </row>
        <row r="106">
          <cell r="A106" t="str">
            <v/>
          </cell>
        </row>
        <row r="107">
          <cell r="A107" t="str">
            <v/>
          </cell>
        </row>
        <row r="108">
          <cell r="A108" t="str">
            <v/>
          </cell>
        </row>
        <row r="109">
          <cell r="A109" t="str">
            <v/>
          </cell>
        </row>
        <row r="110">
          <cell r="A110" t="str">
            <v/>
          </cell>
        </row>
        <row r="111">
          <cell r="A111" t="str">
            <v/>
          </cell>
        </row>
        <row r="112">
          <cell r="A112" t="str">
            <v/>
          </cell>
        </row>
        <row r="113">
          <cell r="A113" t="str">
            <v/>
          </cell>
        </row>
        <row r="114">
          <cell r="A114" t="str">
            <v/>
          </cell>
        </row>
        <row r="115">
          <cell r="A115" t="str">
            <v/>
          </cell>
        </row>
        <row r="116">
          <cell r="A116" t="str">
            <v/>
          </cell>
        </row>
        <row r="117">
          <cell r="A117" t="str">
            <v/>
          </cell>
        </row>
        <row r="118">
          <cell r="A118" t="str">
            <v/>
          </cell>
        </row>
        <row r="119">
          <cell r="A119" t="str">
            <v/>
          </cell>
        </row>
        <row r="120">
          <cell r="A120" t="str">
            <v/>
          </cell>
        </row>
        <row r="121">
          <cell r="A121" t="str">
            <v/>
          </cell>
        </row>
        <row r="122">
          <cell r="A122" t="str">
            <v/>
          </cell>
        </row>
        <row r="123">
          <cell r="A123" t="str">
            <v/>
          </cell>
        </row>
        <row r="124">
          <cell r="A124" t="str">
            <v/>
          </cell>
        </row>
        <row r="125">
          <cell r="A125" t="str">
            <v/>
          </cell>
        </row>
        <row r="126">
          <cell r="A126" t="str">
            <v/>
          </cell>
        </row>
        <row r="127">
          <cell r="A127" t="str">
            <v/>
          </cell>
        </row>
        <row r="128">
          <cell r="A128" t="str">
            <v/>
          </cell>
        </row>
        <row r="129">
          <cell r="A129" t="str">
            <v/>
          </cell>
        </row>
        <row r="130">
          <cell r="A130" t="str">
            <v/>
          </cell>
        </row>
      </sheetData>
      <sheetData sheetId="4" refreshError="1"/>
      <sheetData sheetId="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ินเชื่อรายย่อย (ไม่เกิน 0.5 ล)"/>
      <sheetName val="check list 1"/>
      <sheetName val="check list 2"/>
      <sheetName val="CA"/>
      <sheetName val="แนบ 1 DE  WC"/>
      <sheetName val="แนบ 2 CB"/>
      <sheetName val="แนบ 3 Statement"/>
      <sheetName val="แนบ 4 Cash Flow"/>
      <sheetName val="แนบ 5 Assum"/>
      <sheetName val="แนบ 6  ภ.พ.30"/>
      <sheetName val="แนบ 7 งบสรรพากร"/>
      <sheetName val="PAYMENT"/>
      <sheetName val="รับ-จ่ายรายเดือน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D3">
            <v>440000</v>
          </cell>
        </row>
        <row r="4">
          <cell r="D4">
            <v>8.2500000000000004E-2</v>
          </cell>
        </row>
        <row r="5">
          <cell r="D5">
            <v>7</v>
          </cell>
          <cell r="F5">
            <v>0</v>
          </cell>
        </row>
        <row r="6">
          <cell r="F6">
            <v>0</v>
          </cell>
        </row>
        <row r="7">
          <cell r="D7">
            <v>7000</v>
          </cell>
        </row>
        <row r="8">
          <cell r="D8">
            <v>1</v>
          </cell>
        </row>
      </sheetData>
      <sheetData sheetId="12"/>
      <sheetData sheetId="13"/>
      <sheetData sheetId="14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list "/>
      <sheetName val="CA"/>
      <sheetName val="เอกสารแนบ1"/>
      <sheetName val="PAYMENT"/>
      <sheetName val="แนบ 4 Cash 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-รายย่อย"/>
      <sheetName val="ASSUMPTION"/>
      <sheetName val="CL-กลั่นกรอง"/>
      <sheetName val="CL-B4"/>
      <sheetName val="มติ"/>
      <sheetName val="งบการเงิน 3 ปี"/>
      <sheetName val="CQC"/>
      <sheetName val="LAND"/>
      <sheetName val="BUILDING"/>
      <sheetName val="MECHINE"/>
      <sheetName val="VECHICLES"/>
      <sheetName val="CAPITAL"/>
      <sheetName val="LABOUR"/>
      <sheetName val="COST"/>
      <sheetName val="SALE BUDGET"/>
      <sheetName val="PROFIT &amp; WORKING CAPITAL"/>
      <sheetName val="Profit(Cash)"/>
      <sheetName val="Fund Flow"/>
      <sheetName val="cashflow"/>
      <sheetName val="LOAN"/>
      <sheetName val="Colleteral"/>
      <sheetName val="BALANCE SHEET"/>
      <sheetName val="PAYMENT"/>
      <sheetName val="CA-ตากเคที_ปั้มน้ำมัน"/>
      <sheetName val="หน้า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ใบปะหน้า"/>
      <sheetName val="รายงาน"/>
      <sheetName val="ขออนุมัติ (2)"/>
      <sheetName val="หน้าอนุมัติ (2)"/>
      <sheetName val="ดูใน word"/>
      <sheetName val="Assumn"/>
      <sheetName val="Sales"/>
      <sheetName val="COG"/>
      <sheetName val="Sell&amp;Admin"/>
      <sheetName val="WC"/>
      <sheetName val="Depre."/>
      <sheetName val="P&amp;L"/>
      <sheetName val="B&amp;S"/>
      <sheetName val="Fund"/>
      <sheetName val="CF Statement"/>
      <sheetName val="Fin. Ratio"/>
      <sheetName val="Project CF"/>
      <sheetName val="Pmtบบส1"/>
      <sheetName val="Pmtบบส2"/>
      <sheetName val="Pmt New6.5ลบ "/>
      <sheetName val="Pmt(New4.0ลบ)"/>
      <sheetName val=" PN(New3ลบ)"/>
      <sheetName val=" PNธพว0.8ลบ"/>
      <sheetName val="ปรับโครงสร้างหนี้"/>
      <sheetName val="Pmt ธพว10ลบ"/>
      <sheetName val="FL"/>
      <sheetName val="LSE_ADCO"/>
      <sheetName val="CA.ไชยาพรรณ(Rev1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ยอดขาย"/>
      <sheetName val="รับชำระ"/>
      <sheetName val="ค้างจ่าย"/>
      <sheetName val="ขายรายวัน อื่น ๆ"/>
      <sheetName val="ขายรายวัน-กลาง"/>
      <sheetName val="ขายรายวัน-ใต้"/>
      <sheetName val="วิทย์"/>
      <sheetName val="pcrpd2"/>
      <sheetName val="สามัคคี"/>
      <sheetName val="ข้าวทิพย์"/>
      <sheetName val="AJ"/>
      <sheetName val="statement กรุงศรี"/>
      <sheetName val="statement กรุงไทย"/>
      <sheetName val="statement กรุงเทพ"/>
      <sheetName val="statement กสิกร"/>
      <sheetName val="เครื่องจักรค้างจ่าย"/>
      <sheetName val="แยกประเภท"/>
      <sheetName val="statement กสิกร-1"/>
      <sheetName val="รับ-จ่าย"/>
      <sheetName val="เงินยืม"/>
      <sheetName val="งบกำไร-ขาดทุน"/>
      <sheetName val="งบเดือน ต.ค."/>
      <sheetName val="LSE_ADCO"/>
      <sheetName val="ดอกเบี้ยจ่าย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ales"/>
      <sheetName val="COG"/>
      <sheetName val="Sell&amp;Admin"/>
      <sheetName val="ประมาณการ"/>
      <sheetName val="P&amp;L"/>
      <sheetName val="WC"/>
      <sheetName val="B&amp;S"/>
      <sheetName val="Fund"/>
      <sheetName val="CF Statement"/>
      <sheetName val="Int"/>
      <sheetName val="Fin. Ratio"/>
      <sheetName val="Payment"/>
      <sheetName val="Depre."/>
      <sheetName val="คำนวน i"/>
      <sheetName val="ค่าใช้จ่าย"/>
      <sheetName val="Debt"/>
      <sheetName val="PAYMENT SME"/>
      <sheetName val="PAYMENT BAY"/>
      <sheetName val="ข้อมูลเครดิต"/>
      <sheetName val="แสดงรายได้"/>
      <sheetName val="ขอเอกสาร"/>
      <sheetName val="Sheet1"/>
      <sheetName val="pcrpd2"/>
      <sheetName val="การเงิ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VH_42CX"/>
      <sheetName val="SVH_42C"/>
      <sheetName val="SVH_42B1"/>
      <sheetName val="F"/>
      <sheetName val="SVH_42CN"/>
      <sheetName val="SVH_42F"/>
      <sheetName val="SVH_42CC"/>
      <sheetName val="SVH_42BB"/>
      <sheetName val="SVH_42B0"/>
      <sheetName val="SVH_42D0"/>
      <sheetName val="SVH_42C0"/>
      <sheetName val="SVH_42BA"/>
      <sheetName val="SVH_42A0"/>
      <sheetName val="SVH_4230"/>
      <sheetName val="SVH_4240"/>
      <sheetName val="SVH_42A"/>
      <sheetName val="SVH_42LL"/>
      <sheetName val="SVH_42J"/>
      <sheetName val="SVH_42G0"/>
      <sheetName val="SVH_42L"/>
      <sheetName val="F-1"/>
      <sheetName val="SVH_42F0"/>
      <sheetName val="SVH_42F1"/>
      <sheetName val="FL"/>
      <sheetName val="LSE_ADCO"/>
      <sheetName val="Svh_2543a"/>
      <sheetName val="ดอกเบี้ยจ่าย"/>
      <sheetName val="DATA"/>
      <sheetName val="กำไร-ขาดทุน(ภายใน)"/>
      <sheetName val="รายเดือน(ทรีทราน)"/>
      <sheetName val="pcrpd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0">
          <cell r="D10">
            <v>1</v>
          </cell>
        </row>
        <row r="11">
          <cell r="D11">
            <v>2</v>
          </cell>
        </row>
        <row r="12">
          <cell r="D12">
            <v>3</v>
          </cell>
        </row>
        <row r="13">
          <cell r="D13">
            <v>4</v>
          </cell>
        </row>
        <row r="14">
          <cell r="D14">
            <v>5</v>
          </cell>
        </row>
        <row r="15">
          <cell r="D15">
            <v>6</v>
          </cell>
        </row>
        <row r="16">
          <cell r="D16">
            <v>7</v>
          </cell>
        </row>
        <row r="17">
          <cell r="D17">
            <v>8</v>
          </cell>
        </row>
        <row r="18">
          <cell r="D18">
            <v>9</v>
          </cell>
        </row>
        <row r="19">
          <cell r="D19">
            <v>10</v>
          </cell>
        </row>
        <row r="20">
          <cell r="D20">
            <v>11</v>
          </cell>
        </row>
        <row r="21">
          <cell r="D21">
            <v>12</v>
          </cell>
        </row>
        <row r="22">
          <cell r="D22">
            <v>13</v>
          </cell>
        </row>
        <row r="23">
          <cell r="D23">
            <v>14</v>
          </cell>
        </row>
        <row r="24">
          <cell r="D24">
            <v>15</v>
          </cell>
        </row>
        <row r="25">
          <cell r="D25">
            <v>16</v>
          </cell>
        </row>
        <row r="26">
          <cell r="D26">
            <v>17</v>
          </cell>
        </row>
        <row r="27">
          <cell r="D27">
            <v>18</v>
          </cell>
        </row>
        <row r="28">
          <cell r="D28">
            <v>19</v>
          </cell>
        </row>
        <row r="29">
          <cell r="D29">
            <v>20</v>
          </cell>
        </row>
        <row r="30">
          <cell r="D30">
            <v>21</v>
          </cell>
        </row>
        <row r="31">
          <cell r="D31">
            <v>22</v>
          </cell>
        </row>
        <row r="32">
          <cell r="D32">
            <v>23</v>
          </cell>
        </row>
        <row r="33">
          <cell r="D33">
            <v>24</v>
          </cell>
        </row>
        <row r="34">
          <cell r="D34">
            <v>25</v>
          </cell>
        </row>
        <row r="35">
          <cell r="D35">
            <v>26</v>
          </cell>
        </row>
        <row r="36">
          <cell r="D36">
            <v>27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VH_42CX"/>
      <sheetName val="SVH_42C"/>
      <sheetName val="SVH_42B1"/>
      <sheetName val="F"/>
      <sheetName val="SVH_42CN"/>
      <sheetName val="SVH_42F"/>
      <sheetName val="SVH_42CC"/>
      <sheetName val="SVH_42BB"/>
      <sheetName val="SVH_42B0"/>
      <sheetName val="SVH_42D0"/>
      <sheetName val="SVH_42C0"/>
      <sheetName val="SVH_42BA"/>
      <sheetName val="SVH_42A0"/>
      <sheetName val="SVH_4230"/>
      <sheetName val="SVH_4240"/>
      <sheetName val="SVH_42A"/>
      <sheetName val="SVH_42LL"/>
      <sheetName val="SVH_42J"/>
      <sheetName val="SVH_42G0"/>
      <sheetName val="SVH_42L"/>
      <sheetName val="F-1"/>
      <sheetName val="SVH_42F0"/>
      <sheetName val="SVH_42F1"/>
      <sheetName val="ดอกเบี้ยจ่าย"/>
      <sheetName val="Svh_2543a"/>
      <sheetName val="LSE_ADCO"/>
      <sheetName val="FL"/>
      <sheetName val="CAท่องเที่ยว์"/>
      <sheetName val="กำไร-ขาดทุน(ภายใน)"/>
      <sheetName val="statement"/>
      <sheetName val="รายชื่อบริษัทเช่า ปี 55"/>
      <sheetName val="pcrpd2"/>
      <sheetName val="M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0">
          <cell r="D10">
            <v>1</v>
          </cell>
        </row>
        <row r="11">
          <cell r="D11">
            <v>2</v>
          </cell>
        </row>
        <row r="12">
          <cell r="D12">
            <v>3</v>
          </cell>
        </row>
        <row r="13">
          <cell r="D13">
            <v>4</v>
          </cell>
        </row>
        <row r="14">
          <cell r="D14">
            <v>5</v>
          </cell>
        </row>
        <row r="15">
          <cell r="D15">
            <v>6</v>
          </cell>
        </row>
        <row r="16">
          <cell r="D16">
            <v>7</v>
          </cell>
        </row>
        <row r="17">
          <cell r="D17">
            <v>8</v>
          </cell>
        </row>
        <row r="18">
          <cell r="D18">
            <v>9</v>
          </cell>
        </row>
        <row r="19">
          <cell r="D19">
            <v>10</v>
          </cell>
        </row>
        <row r="20">
          <cell r="D20">
            <v>11</v>
          </cell>
        </row>
        <row r="21">
          <cell r="D21">
            <v>12</v>
          </cell>
        </row>
        <row r="22">
          <cell r="D22">
            <v>13</v>
          </cell>
        </row>
        <row r="23">
          <cell r="D23">
            <v>14</v>
          </cell>
        </row>
        <row r="24">
          <cell r="D24">
            <v>15</v>
          </cell>
        </row>
        <row r="25">
          <cell r="D25">
            <v>16</v>
          </cell>
        </row>
        <row r="26">
          <cell r="D26">
            <v>17</v>
          </cell>
        </row>
        <row r="27">
          <cell r="D27">
            <v>18</v>
          </cell>
        </row>
        <row r="28">
          <cell r="D28">
            <v>19</v>
          </cell>
        </row>
        <row r="29">
          <cell r="D29">
            <v>20</v>
          </cell>
        </row>
        <row r="30">
          <cell r="D30">
            <v>21</v>
          </cell>
        </row>
        <row r="31">
          <cell r="D31">
            <v>22</v>
          </cell>
        </row>
        <row r="32">
          <cell r="D32">
            <v>23</v>
          </cell>
        </row>
        <row r="33">
          <cell r="D33">
            <v>24</v>
          </cell>
        </row>
        <row r="34">
          <cell r="D34">
            <v>25</v>
          </cell>
        </row>
        <row r="35">
          <cell r="D35">
            <v>26</v>
          </cell>
        </row>
        <row r="36">
          <cell r="D36">
            <v>27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ement"/>
      <sheetName val="CAท่องเที่ยว์"/>
      <sheetName val="CA"/>
      <sheetName val="ยอดขายตามใบแจ้งหนี้ี"/>
      <sheetName val="สรรพากร"/>
      <sheetName val="กำไร-ขาดทุน(ภายใน)"/>
      <sheetName val="สมมุติฐานรายได้"/>
      <sheetName val="ประมาณการ"/>
      <sheetName val="IS ภายใน"/>
      <sheetName val="OCCUPENCY RATE"/>
      <sheetName val="CF"/>
      <sheetName val="งบดุลโชว์"/>
      <sheetName val="CRR"/>
      <sheetName val="invest"/>
      <sheetName val="payment (2)"/>
      <sheetName val="payment (3)"/>
      <sheetName val="wc"/>
      <sheetName val="สินทรัพย์"/>
      <sheetName val="ค่าจ้าง"/>
      <sheetName val="Sheet1"/>
      <sheetName val="รายละเอียดหลักประกัน"/>
      <sheetName val="finance"/>
      <sheetName val="LSE_ADCO"/>
      <sheetName val="FL"/>
      <sheetName val="CAท่องเที่ยว สายธาร8-9-52"/>
      <sheetName val="ผ่อนชำระ"/>
      <sheetName val="F L"/>
      <sheetName val="payment(วงเดิม)"/>
      <sheetName val="DATA"/>
      <sheetName val="ดอกเบี้ยจ่าย"/>
      <sheetName val="วงเงินไม่เกิน 5 ลบ."/>
      <sheetName val="SVH_42BA"/>
      <sheetName val="การเงิน"/>
      <sheetName val="FS"/>
      <sheetName val="Ass"/>
      <sheetName val="MACFORM"/>
      <sheetName val="mac"/>
      <sheetName val="con"/>
      <sheetName val="เงินสด"/>
      <sheetName val="SVH_42J"/>
      <sheetName val="SVH_42CX"/>
      <sheetName val="PAYMENT"/>
      <sheetName val="ชำระเงินกู้ ธพว."/>
      <sheetName val="Purchase Order"/>
      <sheetName val="Customize Your Purchase Order"/>
      <sheetName val="PL 45-50"/>
      <sheetName val="ทะเบียนเครื่องจักร"/>
      <sheetName val="Payment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การเงิน"/>
      <sheetName val="สิ่งปลูกสร้าง"/>
      <sheetName val="เครื่องจักร"/>
      <sheetName val="สิ่งปลูกสร้าง (2)"/>
      <sheetName val="Sheet2"/>
      <sheetName val="Sheet1"/>
      <sheetName val="เทคนิค"/>
      <sheetName val="pcrpd2"/>
      <sheetName val="LSE_ADCO"/>
      <sheetName val="ดอกเบี้ยจ่าย"/>
      <sheetName val="payment"/>
      <sheetName val="กำไร-ขาดทุน(ภายใน)"/>
      <sheetName val="CAท่องเที่ยว์"/>
      <sheetName val="SVH_42BA"/>
      <sheetName val="FL"/>
      <sheetName val="โกบอลพริ้นท์"/>
      <sheetName val="หน้า 1"/>
      <sheetName val="profit&amp;loss"/>
      <sheetName val="finance"/>
      <sheetName val="Assumption"/>
      <sheetName val="DATA"/>
      <sheetName val="ประเภทสินเชื่อ"/>
      <sheetName val="SVH_42CX"/>
      <sheetName val="SVH_42J"/>
      <sheetName val="C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"/>
      <sheetName val="AS (2)"/>
      <sheetName val="payment"/>
      <sheetName val="B&amp;S"/>
      <sheetName val="P&amp;L"/>
      <sheetName val="ดอกเบี้ยจ่าย"/>
      <sheetName val="CA"/>
      <sheetName val="CF1 "/>
      <sheetName val="ข้อมูลหอพัก"/>
      <sheetName val="สมมุติฐาน"/>
      <sheetName val="Machine"/>
      <sheetName val="Vehicle"/>
      <sheetName val="Labour"/>
      <sheetName val="RATIO"/>
      <sheetName val="CRR"/>
      <sheetName val="มติ "/>
      <sheetName val="profit&amp;loss"/>
      <sheetName val="Sheet1"/>
      <sheetName val="A.Rate by Cluster"/>
      <sheetName val="B.Rate by Cluster_PL"/>
      <sheetName val="EX.  อพาร์ทเม้นท์"/>
      <sheetName val="แบบความเสี่ยง"/>
      <sheetName val="payment(ยุทธศาสตร์)"/>
      <sheetName val="บัญชีบจก."/>
      <sheetName val="St(บจก.)"/>
      <sheetName val="สมมติฐาน"/>
      <sheetName val="LSE_ADCO"/>
      <sheetName val="ผ่อนชำระ"/>
      <sheetName val="Schdule"/>
      <sheetName val="FL"/>
      <sheetName val="กำไร-ขาดทุน(ภายใน)"/>
      <sheetName val="CAท่องเที่ยว์"/>
      <sheetName val="SVH_42CX"/>
      <sheetName val="SVH_42J"/>
      <sheetName val="FL00008"/>
      <sheetName val="PAYMENT (พยุงศักดิ์)"/>
      <sheetName val="DATA"/>
      <sheetName val="Assumption"/>
      <sheetName val="statement"/>
      <sheetName val="ตารางการผ่อนชำระ (2)"/>
      <sheetName val="การเงิน"/>
      <sheetName val="ตารางการผ่อนชำระ"/>
      <sheetName val="สรุปยอดขาย12เดือน"/>
      <sheetName val="schdaul"/>
      <sheetName val="cash flow"/>
      <sheetName val="Sheet3"/>
      <sheetName val="F L"/>
      <sheetName val="Schedul"/>
      <sheetName val="วิเคราะห์ (2)"/>
      <sheetName val="Payment1"/>
      <sheetName val="หน้า 1"/>
      <sheetName val="finance"/>
      <sheetName val="ตารางชำระหนี้"/>
      <sheetName val="รายเดือน(ทรีทราน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VH_42CX"/>
      <sheetName val="SVH_42C"/>
      <sheetName val="SVH_42B1"/>
      <sheetName val="F"/>
      <sheetName val="SVH_42CN"/>
      <sheetName val="SVH_42F"/>
      <sheetName val="SVH_42CC"/>
      <sheetName val="SVH_42BB"/>
      <sheetName val="SVH_42B0"/>
      <sheetName val="SVH_42D0"/>
      <sheetName val="SVH_42C0"/>
      <sheetName val="SVH_42BA"/>
      <sheetName val="SVH_42A0"/>
      <sheetName val="SVH_4230"/>
      <sheetName val="SVH_4240"/>
      <sheetName val="SVH_42A"/>
      <sheetName val="SVH_42LL"/>
      <sheetName val="SVH_42J"/>
      <sheetName val="SVH_42G0"/>
      <sheetName val="SVH_42L"/>
      <sheetName val="F-1"/>
      <sheetName val="SVH_42F0"/>
      <sheetName val="SVH_42F1"/>
      <sheetName val="กำไร-ขาดทุน(ภายใน)"/>
      <sheetName val="DATA"/>
      <sheetName val="Svh_2543a"/>
      <sheetName val="CAท่องเที่ยว์"/>
      <sheetName val="การเงิน"/>
      <sheetName val="FL"/>
      <sheetName val="LSE_ADCO"/>
      <sheetName val="statement"/>
    </sheetNames>
    <sheetDataSet>
      <sheetData sheetId="0" refreshError="1">
        <row r="108">
          <cell r="D108" t="str">
            <v>Alk phosphatase 4*250ml</v>
          </cell>
          <cell r="F108" t="str">
            <v>ขวด</v>
          </cell>
          <cell r="H108">
            <v>4</v>
          </cell>
          <cell r="I108">
            <v>1500</v>
          </cell>
          <cell r="J108">
            <v>6000</v>
          </cell>
        </row>
        <row r="109">
          <cell r="D109" t="str">
            <v>Cholestcrol 10*50ml</v>
          </cell>
          <cell r="H109">
            <v>11</v>
          </cell>
          <cell r="I109">
            <v>510</v>
          </cell>
          <cell r="J109">
            <v>5610</v>
          </cell>
        </row>
        <row r="110">
          <cell r="D110" t="str">
            <v>Ck-Nac,Sv 20*10 ml.</v>
          </cell>
          <cell r="F110" t="str">
            <v>ขวด</v>
          </cell>
          <cell r="G110">
            <v>22</v>
          </cell>
          <cell r="H110">
            <v>24</v>
          </cell>
          <cell r="I110">
            <v>390.5</v>
          </cell>
          <cell r="J110">
            <v>9372</v>
          </cell>
        </row>
        <row r="111">
          <cell r="D111" t="str">
            <v>GPT liqui UV 4*250ml</v>
          </cell>
          <cell r="H111">
            <v>4</v>
          </cell>
          <cell r="I111">
            <v>1500</v>
          </cell>
          <cell r="J111">
            <v>6000</v>
          </cell>
        </row>
        <row r="112">
          <cell r="D112" t="str">
            <v>Haemarinse 2 20l</v>
          </cell>
          <cell r="H112">
            <v>1.5</v>
          </cell>
          <cell r="I112">
            <v>4510</v>
          </cell>
          <cell r="J112">
            <v>6765</v>
          </cell>
        </row>
        <row r="113">
          <cell r="D113" t="str">
            <v>Hacmo-autolyse 4 L</v>
          </cell>
          <cell r="F113" t="str">
            <v>กล่อง</v>
          </cell>
          <cell r="G113">
            <v>1</v>
          </cell>
          <cell r="H113">
            <v>1</v>
          </cell>
          <cell r="I113">
            <v>11853</v>
          </cell>
          <cell r="J113">
            <v>11853</v>
          </cell>
        </row>
        <row r="114">
          <cell r="D114" t="str">
            <v>HIV 1+2 double</v>
          </cell>
          <cell r="H114">
            <v>100</v>
          </cell>
          <cell r="I114">
            <v>180</v>
          </cell>
          <cell r="J114">
            <v>18000</v>
          </cell>
        </row>
        <row r="115">
          <cell r="D115" t="str">
            <v>Labstix 100's</v>
          </cell>
          <cell r="F115" t="str">
            <v>กล่อง</v>
          </cell>
          <cell r="G115">
            <v>8</v>
          </cell>
          <cell r="H115">
            <v>6</v>
          </cell>
          <cell r="I115">
            <v>902</v>
          </cell>
          <cell r="J115">
            <v>5412</v>
          </cell>
        </row>
        <row r="116">
          <cell r="D116" t="str">
            <v>Precinorm U 20*5 ml.</v>
          </cell>
          <cell r="F116" t="str">
            <v>ขวด</v>
          </cell>
          <cell r="G116">
            <v>20</v>
          </cell>
          <cell r="H116">
            <v>17</v>
          </cell>
          <cell r="I116">
            <v>387</v>
          </cell>
          <cell r="J116">
            <v>6579</v>
          </cell>
        </row>
        <row r="117">
          <cell r="D117" t="str">
            <v>Precipath U 20/5 ml.</v>
          </cell>
          <cell r="F117" t="str">
            <v>ขวด</v>
          </cell>
          <cell r="G117">
            <v>20</v>
          </cell>
          <cell r="H117">
            <v>17</v>
          </cell>
          <cell r="I117">
            <v>387</v>
          </cell>
          <cell r="J117">
            <v>6579</v>
          </cell>
        </row>
        <row r="118">
          <cell r="D118" t="str">
            <v>Releasing agent 3*410 ml.</v>
          </cell>
          <cell r="F118" t="str">
            <v>ขวด</v>
          </cell>
          <cell r="G118">
            <v>9</v>
          </cell>
          <cell r="H118">
            <v>9</v>
          </cell>
          <cell r="I118">
            <v>1100</v>
          </cell>
          <cell r="J118">
            <v>9900</v>
          </cell>
        </row>
        <row r="119">
          <cell r="D119" t="str">
            <v>Serodia- HBs 200 test</v>
          </cell>
          <cell r="H119">
            <v>7</v>
          </cell>
          <cell r="I119">
            <v>1070</v>
          </cell>
          <cell r="J119">
            <v>7490</v>
          </cell>
        </row>
        <row r="120">
          <cell r="D120" t="str">
            <v>Serodia Hiv 200'S</v>
          </cell>
          <cell r="F120" t="str">
            <v>กล่อง</v>
          </cell>
          <cell r="G120">
            <v>1</v>
          </cell>
          <cell r="H120">
            <v>8</v>
          </cell>
          <cell r="I120">
            <v>2846.25</v>
          </cell>
          <cell r="J120">
            <v>22770</v>
          </cell>
        </row>
        <row r="121">
          <cell r="D121" t="str">
            <v>Standard A Solution 3/9 amp</v>
          </cell>
          <cell r="F121" t="str">
            <v>ขวด</v>
          </cell>
          <cell r="G121">
            <v>8</v>
          </cell>
          <cell r="H121">
            <v>6</v>
          </cell>
          <cell r="I121">
            <v>1283</v>
          </cell>
          <cell r="J121">
            <v>7698</v>
          </cell>
        </row>
        <row r="122">
          <cell r="D122" t="str">
            <v>Triglyceride 10*50ml</v>
          </cell>
          <cell r="H122">
            <v>15</v>
          </cell>
          <cell r="I122">
            <v>850</v>
          </cell>
          <cell r="J122">
            <v>12750</v>
          </cell>
        </row>
        <row r="123">
          <cell r="D123" t="str">
            <v>Urea sys 2  6*/100 ml</v>
          </cell>
          <cell r="H123">
            <v>7.5</v>
          </cell>
          <cell r="I123">
            <v>1426.6</v>
          </cell>
          <cell r="J123">
            <v>10699.5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-รายย่อย"/>
      <sheetName val="Cr."/>
      <sheetName val="BBL หจก."/>
      <sheetName val="รายได้"/>
      <sheetName val="งบการเงิน 3 ปี"/>
      <sheetName val="CQC"/>
      <sheetName val="LAND"/>
      <sheetName val="BUILDING"/>
      <sheetName val="MECHINE"/>
      <sheetName val="VECHICLES"/>
      <sheetName val="CAPITAL"/>
      <sheetName val="ASSUMPTION"/>
      <sheetName val="COST"/>
      <sheetName val="LABOUR"/>
      <sheetName val="SALE BUDGET"/>
      <sheetName val="PROFIT &amp; WORKING CAPITAL"/>
      <sheetName val="Profit(Cash)"/>
      <sheetName val="Fund Flow"/>
      <sheetName val="cashflow"/>
      <sheetName val="LOAN"/>
      <sheetName val="PAYMENT"/>
      <sheetName val="Colleteral"/>
      <sheetName val="BALANCE SHEET"/>
      <sheetName val="หน้า 1"/>
      <sheetName val="กำไร-ขาดทุน(ภายใน)"/>
      <sheetName val="ดอกเบี้ยจ่าย"/>
      <sheetName val="finance"/>
      <sheetName val="Factory Cost"/>
      <sheetName val="LSE_ADCO"/>
      <sheetName val="F L"/>
      <sheetName val="FL2-1"/>
      <sheetName val="SVH_42CX"/>
      <sheetName val="SVH_42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">
          <cell r="B3">
            <v>9.5000000000000001E-2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3">
          <cell r="D3">
            <v>1000000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-รายย่อย"/>
      <sheetName val="Cr."/>
      <sheetName val="BBL หจก."/>
      <sheetName val="รายได้"/>
      <sheetName val="งบการเงิน 3 ปี"/>
      <sheetName val="CQC"/>
      <sheetName val="LAND"/>
      <sheetName val="BUILDING"/>
      <sheetName val="MECHINE"/>
      <sheetName val="VECHICLES"/>
      <sheetName val="CAPITAL"/>
      <sheetName val="ASSUMPTION"/>
      <sheetName val="COST"/>
      <sheetName val="LABOUR"/>
      <sheetName val="SALE BUDGET"/>
      <sheetName val="PROFIT &amp; WORKING CAPITAL"/>
      <sheetName val="Profit(Cash)"/>
      <sheetName val="Fund Flow"/>
      <sheetName val="cashflow"/>
      <sheetName val="LOAN"/>
      <sheetName val="PAYMENT"/>
      <sheetName val="Colleteral"/>
      <sheetName val="BALANCE SHEET"/>
      <sheetName val="หน้า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">
          <cell r="B3">
            <v>9.5000000000000001E-2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3">
          <cell r="D3">
            <v>1000000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._Worse"/>
      <sheetName val="Assum._Base"/>
      <sheetName val="spreadsheet_Worse"/>
      <sheetName val="spreadsheet_Base"/>
      <sheetName val="ประมาณการรายได้"/>
      <sheetName val="ต้นทุน"/>
      <sheetName val="ค่าใช้จ่าย"/>
      <sheetName val="BEP"/>
      <sheetName val="ที่ดิน"/>
      <sheetName val="สปส."/>
      <sheetName val="อุปกรณ์-ครุภัณฑ์"/>
      <sheetName val="ยานพาหนะ"/>
      <sheetName val="ชำระหนี้ ธพว.1"/>
      <sheetName val="ชำระหนี้ ธพว.2"/>
      <sheetName val="Capital"/>
      <sheetName val="ชำระหนี้ออมสิน"/>
      <sheetName val="บรูโร"/>
      <sheetName val="Statement"/>
      <sheetName val="Sheet1"/>
      <sheetName val="Sheet2"/>
      <sheetName val="18.) ตารางผ่อนชำระ-1"/>
      <sheetName val="U-TB4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YMENT "/>
      <sheetName val="รับ-จ่ายจริง+ประมาณการ 54"/>
      <sheetName val="CA น้ำท่วม"/>
      <sheetName val="กำไร-ขาดทุน"/>
      <sheetName val="กระแสเงินสด"/>
      <sheetName val="Cash Flow"/>
      <sheetName val="ผ่อนชำระ"/>
      <sheetName val="Schdule"/>
      <sheetName val="18.) ตารางผ่อนชำระ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งบ1"/>
      <sheetName val="CO"/>
      <sheetName val="การเงิน+เสี่ยง "/>
      <sheetName val="base"/>
      <sheetName val="w-c"/>
      <sheetName val="เอกสาร"/>
      <sheetName val="RG สยาม"/>
      <sheetName val="RG ไมน์"/>
      <sheetName val="งบ2"/>
      <sheetName val="คู่แข่ง"/>
      <sheetName val="ภาระในกลุ่ม"/>
      <sheetName val="ภาระในกลุ่ม (2)"/>
      <sheetName val="ดอกเบี้ยจ่าย"/>
    </sheetNames>
    <sheetDataSet>
      <sheetData sheetId="0">
        <row r="98">
          <cell r="G98">
            <v>144.24</v>
          </cell>
          <cell r="I98">
            <v>178.09</v>
          </cell>
          <cell r="K98">
            <v>202.88</v>
          </cell>
        </row>
        <row r="99">
          <cell r="G99">
            <v>134.93</v>
          </cell>
          <cell r="I99">
            <v>168.53</v>
          </cell>
          <cell r="K99">
            <v>192.3</v>
          </cell>
        </row>
        <row r="101">
          <cell r="G101">
            <v>8.02</v>
          </cell>
          <cell r="I101">
            <v>9.77</v>
          </cell>
          <cell r="K101">
            <v>11.49</v>
          </cell>
        </row>
        <row r="103">
          <cell r="G103">
            <v>4.8600000000000003</v>
          </cell>
          <cell r="I103">
            <v>5.21</v>
          </cell>
          <cell r="K103">
            <v>6.38</v>
          </cell>
        </row>
        <row r="106">
          <cell r="G106">
            <v>1.72</v>
          </cell>
          <cell r="I106">
            <v>2.75</v>
          </cell>
          <cell r="K106">
            <v>4.1399999999999997</v>
          </cell>
        </row>
        <row r="112">
          <cell r="G112">
            <v>1.89</v>
          </cell>
          <cell r="I112">
            <v>1.1399999999999999</v>
          </cell>
          <cell r="K112">
            <v>1.29</v>
          </cell>
        </row>
        <row r="114">
          <cell r="I114">
            <v>0.42</v>
          </cell>
          <cell r="K114">
            <v>0.57999999999999996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ขารัง"/>
      <sheetName val="วัดใต้"/>
      <sheetName val="งบ1"/>
      <sheetName val="หน้า 1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Schdule"/>
      <sheetName val="DB"/>
      <sheetName val="BANGKOK"/>
      <sheetName val="ASSUMPTION"/>
      <sheetName val="ตารางการผ่อนชำระ"/>
      <sheetName val="Payment"/>
      <sheetName val="เครดิตบูโร(ผู้กู้)"/>
      <sheetName val="เครดิตบูโร (ผูค้ำ-กรรมการ)"/>
      <sheetName val="P N"/>
      <sheetName val="เอกสารแนบ"/>
      <sheetName val="ผลเครดิตบูโร (2)"/>
      <sheetName val="Sheet4"/>
      <sheetName val="Statement"/>
      <sheetName val="payment (2)"/>
      <sheetName val="Sheet3 (2)"/>
      <sheetName val="PAY_SME"/>
      <sheetName val="รายได้"/>
      <sheetName val="ประมาณการ (2)"/>
      <sheetName val="วงเงินไม่เกิน 5 ลบ. (2)"/>
      <sheetName val="Comment"/>
      <sheetName val="ผลเครดิตบูโร"/>
      <sheetName val="บูโร"/>
      <sheetName val="Credit burou"/>
      <sheetName val="งบสรรพากร"/>
      <sheetName val="สรุปภาระหนี้"/>
      <sheetName val="DATA"/>
      <sheetName val="Factory Cost"/>
      <sheetName val="กองทุนประชารัฐ "/>
      <sheetName val="งบจำลอง ใช้"/>
      <sheetName val="ผ่อนชำระ"/>
      <sheetName val="payment(วงเดิม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MP-WC"/>
      <sheetName val="finance"/>
      <sheetName val="ผลเครดิตบูโร"/>
      <sheetName val="statement"/>
      <sheetName val="สรุปรายรับ"/>
      <sheetName val="_Debt_"/>
      <sheetName val="ธพว"/>
      <sheetName val="FL00008"/>
      <sheetName val="PAYMENT (พยุงศักดิ์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MP-WC"/>
      <sheetName val="finance"/>
      <sheetName val="ผลเครดิตบูโร"/>
      <sheetName val="statement"/>
      <sheetName val="สรุปรายรับ"/>
      <sheetName val="_Debt_"/>
      <sheetName val="ธพว"/>
      <sheetName val="FL00008"/>
      <sheetName val="PAYMENT (พยุงศักดิ์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MP-WC"/>
      <sheetName val="finance"/>
      <sheetName val="ผลเครดิตบูโร"/>
      <sheetName val="statement"/>
      <sheetName val="สรุปรายรับ"/>
      <sheetName val="_Debt_"/>
      <sheetName val="ธพว"/>
      <sheetName val="FL00008"/>
      <sheetName val="PAYMENT (พยุงศักดิ์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ทคนิค"/>
      <sheetName val="การเงิน"/>
      <sheetName val="CQC"/>
      <sheetName val="SCC"/>
      <sheetName val="B-old"/>
      <sheetName val="สปส"/>
      <sheetName val="M-old"/>
      <sheetName val="คจ"/>
      <sheetName val="statement"/>
      <sheetName val="งบดุล"/>
      <sheetName val="finance"/>
      <sheetName val="PAYMENT"/>
      <sheetName val="ดอกเบี้ยจ่าย"/>
      <sheetName val="ตารางการผ่อนชำระ"/>
      <sheetName val="ผ่อนชำระ"/>
      <sheetName val="schdaul"/>
      <sheetName val="pc-l2"/>
      <sheetName val="พิจารณาอนุมัติ3 "/>
      <sheetName val="DATA"/>
      <sheetName val="#REF"/>
      <sheetName val="PN47-0818"/>
      <sheetName val="Ass"/>
      <sheetName val="mac"/>
      <sheetName val="schdaul "/>
      <sheetName val="หน้า 1"/>
      <sheetName val="การผ่อนชำระหักคชก."/>
      <sheetName val="ประมาณการรายได้(เดือน)"/>
      <sheetName val="เครื่องจักร-อุปกรณ์"/>
      <sheetName val="Cash Flow"/>
      <sheetName val="PAYMENT (เดิม)"/>
      <sheetName val="FS"/>
      <sheetName val="LIST"/>
      <sheetName val="Paymen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ดอกเบี้ย OD"/>
      <sheetName val="เงินกู้  (1)"/>
      <sheetName val="ดาต้า มาร์ท"/>
      <sheetName val="Statement"/>
      <sheetName val="ประวัติหนี้ KBANK"/>
      <sheetName val="เครดิตบูโร"/>
      <sheetName val="เครดิตบูโร  (2)"/>
      <sheetName val="หลักประกัน"/>
      <sheetName val="Assumption"/>
      <sheetName val="FL00008"/>
      <sheetName val="PAYMENT (พยุงศักดิ์)"/>
      <sheetName val="เครดิตบูโร+ST"/>
      <sheetName val="schdaul"/>
      <sheetName val="ชำระเงินกู้ ธพว."/>
    </sheetNames>
    <definedNames>
      <definedName name="First_Payment" sheetId="10"/>
      <definedName name="Fix_Pay" sheetId="10"/>
      <definedName name="Free_Principle" sheetId="10"/>
      <definedName name="Interest.Period" sheetId="10"/>
      <definedName name="Interest_Rate" sheetId="10"/>
      <definedName name="Loan_Amount" sheetId="10"/>
      <definedName name="Payment.Number" sheetId="10"/>
      <definedName name="Term_In_Month" sheetId="10"/>
      <definedName name="Term_In_Year" sheetId="10"/>
      <definedName name="Total.Payment" sheetId="1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00008"/>
      <sheetName val="PAYMENT (พยุงศักดิ์)"/>
      <sheetName val="LAND"/>
      <sheetName val="BUILDING"/>
      <sheetName val="LABOUR"/>
      <sheetName val="MECHINE"/>
      <sheetName val="VECHICLES"/>
      <sheetName val="CAPITAL"/>
      <sheetName val="ASSUMPTION"/>
      <sheetName val="COST"/>
      <sheetName val="PROFIT &amp; WORKING CAPITAL"/>
      <sheetName val="สรุป"/>
      <sheetName val="Profit(Cash)"/>
      <sheetName val="Fund Flow"/>
      <sheetName val="cashflow"/>
      <sheetName val="BALANCE SHEET"/>
      <sheetName val="ตารางการชำระหนี้คืน"/>
      <sheetName val="LOAN"/>
      <sheetName val="FL00001"/>
      <sheetName val="ตารางชำระหนี้คืน(พยุงศักดิ์)"/>
      <sheetName val="Module2"/>
      <sheetName val="Module3"/>
    </sheetNames>
    <definedNames>
      <definedName name="First_Payment" refersTo="='PAYMENT (พยุงศักดิ์)'!$D$7" sheetId="1"/>
      <definedName name="Fix_Pay" refersTo="='PAYMENT (พยุงศักดิ์)'!$D$6" sheetId="1"/>
      <definedName name="Free_Principle" refersTo="='PAYMENT (พยุงศักดิ์)'!$F$5" sheetId="1"/>
      <definedName name="Interest.Period" refersTo="#REF!" sheetId="1"/>
      <definedName name="Interest_Rate" refersTo="='PAYMENT (พยุงศักดิ์)'!$D$3" sheetId="1"/>
      <definedName name="Loan_Amount" refersTo="='PAYMENT (พยุงศักดิ์)'!$D$2" sheetId="1"/>
      <definedName name="Payment.Number" refersTo="#REF!" sheetId="1"/>
      <definedName name="Term_In_Month" refersTo="='PAYMENT (พยุงศักดิ์)'!$F$4" sheetId="1"/>
      <definedName name="Term_In_Year" refersTo="='PAYMENT (พยุงศักดิ์)'!$D$4" sheetId="1"/>
      <definedName name="Total.Payment" refersTo="#REF!" sheetId="1"/>
    </definedNames>
    <sheetDataSet>
      <sheetData sheetId="0">
        <row r="2">
          <cell r="D2">
            <v>3000000</v>
          </cell>
        </row>
        <row r="3">
          <cell r="D3">
            <v>8.2500000000000004E-2</v>
          </cell>
        </row>
        <row r="4">
          <cell r="D4">
            <v>5</v>
          </cell>
          <cell r="F4">
            <v>0</v>
          </cell>
        </row>
        <row r="5">
          <cell r="F5">
            <v>0</v>
          </cell>
        </row>
        <row r="6">
          <cell r="D6">
            <v>61188.754995942574</v>
          </cell>
        </row>
        <row r="7">
          <cell r="D7">
            <v>1</v>
          </cell>
        </row>
      </sheetData>
      <sheetData sheetId="1">
        <row r="2">
          <cell r="D2">
            <v>2300000</v>
          </cell>
        </row>
        <row r="3">
          <cell r="D3">
            <v>8.2500000000000004E-2</v>
          </cell>
        </row>
        <row r="4">
          <cell r="D4">
            <v>7</v>
          </cell>
          <cell r="F4">
            <v>0</v>
          </cell>
        </row>
        <row r="5">
          <cell r="F5">
            <v>0</v>
          </cell>
        </row>
        <row r="6">
          <cell r="D6">
            <v>36135.435737127889</v>
          </cell>
        </row>
        <row r="7">
          <cell r="D7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ดอกเบี้ย OD"/>
      <sheetName val="เงินกู้  (1)"/>
      <sheetName val="ดาต้า มาร์ท"/>
      <sheetName val="Statement"/>
      <sheetName val="ประวัติหนี้ KBANK"/>
      <sheetName val="เครดิตบูโร"/>
      <sheetName val="เครดิตบูโร  (2)"/>
      <sheetName val="หลักประกัน"/>
      <sheetName val="Assumption"/>
      <sheetName val="FL00008"/>
      <sheetName val="PAYMENT (พยุงศักดิ์)"/>
      <sheetName val="เครดิตบูโร+ST"/>
      <sheetName val="schdaul"/>
      <sheetName val="ชำระเงินกู้ ธพว."/>
    </sheetNames>
    <definedNames>
      <definedName name="First_Payment" sheetId="10"/>
      <definedName name="Fix_Pay" sheetId="10"/>
      <definedName name="Free_Principle" sheetId="10"/>
      <definedName name="Interest.Period" sheetId="10"/>
      <definedName name="Interest_Rate" sheetId="10"/>
      <definedName name="Loan_Amount" sheetId="10"/>
      <definedName name="Payment.Number" sheetId="10"/>
      <definedName name="Term_In_Month" sheetId="10"/>
      <definedName name="Term_In_Year" sheetId="10"/>
      <definedName name="Total.Payment" sheetId="1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การเงิน"/>
      <sheetName val="pcrpd2"/>
      <sheetName val="CA 3.0"/>
      <sheetName val="LSE_ADCO"/>
      <sheetName val="ดอกเบี้ยจ่าย"/>
      <sheetName val="FL"/>
      <sheetName val="หน้า 1"/>
      <sheetName val="กำไร-ขาดทุน(ภายใน)"/>
      <sheetName val="DATA"/>
      <sheetName val="BANGKOK"/>
      <sheetName val="Factory Cost"/>
      <sheetName val="payment"/>
      <sheetName val="Schdule"/>
      <sheetName val="SVH_42BA"/>
      <sheetName val="ca100"/>
      <sheetName val="Assumption"/>
      <sheetName val="Repayment-SME"/>
      <sheetName val="วัดใต้"/>
      <sheetName val="SVH_42CX"/>
      <sheetName val="SVH_42J"/>
      <sheetName val="payment(F2)"/>
      <sheetName val="สรุปยอดขาย"/>
      <sheetName val="อส.3.2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ปะหน้าเบิก"/>
      <sheetName val="FL1"/>
      <sheetName val="FL2"/>
      <sheetName val="FL3"/>
      <sheetName val="FL4"/>
      <sheetName val="ฟอร์มเบิกเงินกู้FL (2)"/>
      <sheetName val="ฟอร์มเบิกเงินกู้เปล่า"/>
      <sheetName val="ฟอร์มเบิกเงินกู้FL"/>
      <sheetName val="PN1"/>
      <sheetName val="ฟอร์มเบิกเงินกู้PN"/>
      <sheetName val="ฟอร์มยินยอม"/>
      <sheetName val="ฟอร์มยินยอมเปล่า"/>
    </sheetNames>
    <definedNames>
      <definedName name="Interest.Period" refersTo="#REF!" sheetId="6"/>
      <definedName name="Total.Payment" refersTo="#REF!" sheetId="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43">
          <cell r="I43" t="str">
            <v>นายเกรียงไกร  ธงสุวรรณ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วิธีใช้"/>
      <sheetName val="CA100-1"/>
      <sheetName val="CA100-2"/>
      <sheetName val="หลักประกัน"/>
      <sheetName val="CQC"/>
      <sheetName val="Assumption"/>
      <sheetName val="Statement"/>
      <sheetName val="Fund flow"/>
      <sheetName val="Financial ratio"/>
      <sheetName val="Repayment-SME"/>
      <sheetName val="Repayment-TMB"/>
      <sheetName val="FL1"/>
      <sheetName val="FL2"/>
      <sheetName val="PN"/>
      <sheetName val="PN (2)"/>
      <sheetName val="Table"/>
      <sheetName val="BANK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วิธีใช้"/>
      <sheetName val="CA100-1"/>
      <sheetName val="CA100-2"/>
      <sheetName val="หลักประกัน"/>
      <sheetName val="CQC"/>
      <sheetName val="Assumption"/>
      <sheetName val="Statement"/>
      <sheetName val="Fund flow"/>
      <sheetName val="Financial ratio"/>
      <sheetName val="Repayment-SME"/>
      <sheetName val="Repayment-TMB"/>
      <sheetName val="FL1"/>
      <sheetName val="FL2"/>
      <sheetName val="PN"/>
      <sheetName val="PN (2)"/>
      <sheetName val="Table"/>
      <sheetName val="BANK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1 (3)"/>
      <sheetName val="วิธีใช้"/>
      <sheetName val="Sum"/>
      <sheetName val="CA100-1"/>
      <sheetName val="CA100-2"/>
      <sheetName val="WC"/>
      <sheetName val="CQC"/>
      <sheetName val="หลักประกัน"/>
      <sheetName val="Assumption"/>
      <sheetName val="Table"/>
      <sheetName val="Statement"/>
      <sheetName val="Fund flow"/>
      <sheetName val="Financial ratio"/>
      <sheetName val="หลักประกัน (2)"/>
      <sheetName val="Repayment"/>
      <sheetName val="Repayment (2)"/>
      <sheetName val="Repayment (3)"/>
      <sheetName val="FL1"/>
      <sheetName val="PN"/>
      <sheetName val="PN2"/>
      <sheetName val="FL1 (2)"/>
      <sheetName val="FL1 (4)"/>
      <sheetName val="บัญชีธนาคาร"/>
      <sheetName val="BANK"/>
      <sheetName val="Repayment-SME"/>
    </sheetNames>
    <sheetDataSet>
      <sheetData sheetId="0"/>
      <sheetData sheetId="1"/>
      <sheetData sheetId="2">
        <row r="3">
          <cell r="C3">
            <v>1</v>
          </cell>
        </row>
      </sheetData>
      <sheetData sheetId="3"/>
      <sheetData sheetId="4"/>
      <sheetData sheetId="5"/>
      <sheetData sheetId="6"/>
      <sheetData sheetId="7"/>
      <sheetData sheetId="8">
        <row r="18">
          <cell r="D18">
            <v>30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QC"/>
      <sheetName val="Risk"/>
      <sheetName val="วงเงิน 5-15 ลบ."/>
      <sheetName val="NCB"/>
      <sheetName val="STATEMENT"/>
      <sheetName val="ปี 59"/>
      <sheetName val="ภพ.30"/>
      <sheetName val="มูลค่างานในมือ"/>
      <sheetName val="งบสรรพากร"/>
      <sheetName val="ปี 60"/>
      <sheetName val="สรุปบิล"/>
      <sheetName val="Price Gold"/>
      <sheetName val="Assumption"/>
      <sheetName val="PL"/>
      <sheetName val="CAPITAL"/>
      <sheetName val="PMT"/>
      <sheetName val="PMT Policy Loa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3">
          <cell r="E3">
            <v>3500000</v>
          </cell>
        </row>
      </sheetData>
      <sheetData sheetId="16">
        <row r="12">
          <cell r="C12">
            <v>0</v>
          </cell>
        </row>
      </sheetData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-รถบรรทุก"/>
      <sheetName val="PAYMENT"/>
      <sheetName val="LAND"/>
      <sheetName val="BUILDING"/>
      <sheetName val="VECHICLES"/>
      <sheetName val="อุปกรณ์เครื่องใช้"/>
      <sheetName val="รถบรรทุก"/>
      <sheetName val="ปั้มน้ำมัน"/>
      <sheetName val="ASS-ปั้มน้ำมัน"/>
      <sheetName val="LABOUR"/>
      <sheetName val="COST"/>
      <sheetName val="SALE BUDGET"/>
      <sheetName val="CAPITAL"/>
      <sheetName val="PROFIT &amp; WORKING CAPITAL"/>
      <sheetName val="Profit(Cash)"/>
      <sheetName val="Fund Flow"/>
      <sheetName val="Balance S"/>
      <sheetName val="ratio"/>
      <sheetName val="Module2"/>
      <sheetName val="Module3"/>
      <sheetName val="ดอกเบี้ยจ่าย"/>
      <sheetName val="schdaul"/>
      <sheetName val="payment(F2)"/>
      <sheetName val="List data adj."/>
      <sheetName val="finance"/>
      <sheetName val="Cashflow- นายชัยยศ ตัณฑะจินนะ"/>
      <sheetName val="รายชื่อบริษัทเช่า ปี 55"/>
    </sheetNames>
    <sheetDataSet>
      <sheetData sheetId="0">
        <row r="4">
          <cell r="B4">
            <v>0.06</v>
          </cell>
        </row>
      </sheetData>
      <sheetData sheetId="1">
        <row r="4">
          <cell r="D4">
            <v>1500000</v>
          </cell>
        </row>
        <row r="5">
          <cell r="D5">
            <v>0.08</v>
          </cell>
        </row>
        <row r="8">
          <cell r="D8">
            <v>30414.591432620728</v>
          </cell>
        </row>
        <row r="9">
          <cell r="D9">
            <v>1</v>
          </cell>
        </row>
        <row r="12">
          <cell r="A12">
            <v>1</v>
          </cell>
        </row>
        <row r="13">
          <cell r="A13">
            <v>2</v>
          </cell>
        </row>
        <row r="14">
          <cell r="A14">
            <v>3</v>
          </cell>
        </row>
        <row r="15">
          <cell r="A15">
            <v>4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7</v>
          </cell>
        </row>
        <row r="19">
          <cell r="A19">
            <v>8</v>
          </cell>
        </row>
        <row r="20">
          <cell r="A20">
            <v>9</v>
          </cell>
        </row>
        <row r="21">
          <cell r="A21">
            <v>10</v>
          </cell>
        </row>
        <row r="22">
          <cell r="A22">
            <v>11</v>
          </cell>
        </row>
        <row r="23">
          <cell r="A23">
            <v>12</v>
          </cell>
          <cell r="H23">
            <v>275255.32044404984</v>
          </cell>
          <cell r="I23">
            <v>970584.526468297</v>
          </cell>
        </row>
        <row r="24">
          <cell r="A24">
            <v>13</v>
          </cell>
        </row>
        <row r="25">
          <cell r="A25">
            <v>14</v>
          </cell>
        </row>
        <row r="26">
          <cell r="A26">
            <v>15</v>
          </cell>
        </row>
        <row r="27">
          <cell r="A27">
            <v>16</v>
          </cell>
        </row>
        <row r="28">
          <cell r="A28">
            <v>17</v>
          </cell>
        </row>
        <row r="29">
          <cell r="A29">
            <v>18</v>
          </cell>
        </row>
        <row r="30">
          <cell r="A30">
            <v>19</v>
          </cell>
        </row>
        <row r="31">
          <cell r="A31">
            <v>20</v>
          </cell>
        </row>
        <row r="32">
          <cell r="A32">
            <v>21</v>
          </cell>
        </row>
        <row r="33">
          <cell r="A33">
            <v>22</v>
          </cell>
        </row>
        <row r="34">
          <cell r="A34">
            <v>23</v>
          </cell>
        </row>
        <row r="35">
          <cell r="A35">
            <v>24</v>
          </cell>
          <cell r="H35">
            <v>298101.37628704926</v>
          </cell>
          <cell r="I35">
            <v>672483.15018124785</v>
          </cell>
        </row>
        <row r="36">
          <cell r="A36">
            <v>25</v>
          </cell>
        </row>
        <row r="37">
          <cell r="A37">
            <v>26</v>
          </cell>
        </row>
        <row r="38">
          <cell r="A38">
            <v>27</v>
          </cell>
        </row>
        <row r="39">
          <cell r="A39">
            <v>28</v>
          </cell>
        </row>
        <row r="40">
          <cell r="A40">
            <v>29</v>
          </cell>
        </row>
        <row r="41">
          <cell r="A41">
            <v>30</v>
          </cell>
        </row>
        <row r="42">
          <cell r="A42">
            <v>31</v>
          </cell>
        </row>
        <row r="43">
          <cell r="A43">
            <v>32</v>
          </cell>
        </row>
        <row r="44">
          <cell r="A44">
            <v>33</v>
          </cell>
        </row>
        <row r="45">
          <cell r="A45">
            <v>34</v>
          </cell>
        </row>
        <row r="46">
          <cell r="A46">
            <v>35</v>
          </cell>
        </row>
        <row r="47">
          <cell r="A47">
            <v>36</v>
          </cell>
          <cell r="H47">
            <v>322843.64349751454</v>
          </cell>
          <cell r="I47">
            <v>349639.5066837332</v>
          </cell>
        </row>
        <row r="48">
          <cell r="A48">
            <v>37</v>
          </cell>
        </row>
        <row r="49">
          <cell r="A49">
            <v>38</v>
          </cell>
        </row>
        <row r="50">
          <cell r="A50">
            <v>39</v>
          </cell>
        </row>
        <row r="51">
          <cell r="A51">
            <v>40</v>
          </cell>
        </row>
        <row r="52">
          <cell r="A52">
            <v>41</v>
          </cell>
        </row>
        <row r="53">
          <cell r="A53">
            <v>42</v>
          </cell>
        </row>
        <row r="54">
          <cell r="A54">
            <v>43</v>
          </cell>
        </row>
        <row r="55">
          <cell r="A55">
            <v>44</v>
          </cell>
        </row>
        <row r="56">
          <cell r="A56">
            <v>45</v>
          </cell>
        </row>
        <row r="57">
          <cell r="A57">
            <v>46</v>
          </cell>
        </row>
        <row r="58">
          <cell r="A58">
            <v>47</v>
          </cell>
        </row>
        <row r="59">
          <cell r="A59">
            <v>48</v>
          </cell>
          <cell r="H59">
            <v>349639.5066837481</v>
          </cell>
          <cell r="I59">
            <v>-1.4784745872020721E-8</v>
          </cell>
        </row>
        <row r="60">
          <cell r="A60">
            <v>49</v>
          </cell>
        </row>
        <row r="61">
          <cell r="A61">
            <v>50</v>
          </cell>
        </row>
        <row r="62">
          <cell r="A62">
            <v>51</v>
          </cell>
        </row>
        <row r="63">
          <cell r="A63">
            <v>52</v>
          </cell>
        </row>
        <row r="64">
          <cell r="A64">
            <v>53</v>
          </cell>
        </row>
        <row r="65">
          <cell r="A65">
            <v>54</v>
          </cell>
        </row>
        <row r="66">
          <cell r="A66">
            <v>55</v>
          </cell>
        </row>
        <row r="67">
          <cell r="A67">
            <v>56</v>
          </cell>
        </row>
        <row r="68">
          <cell r="A68">
            <v>57</v>
          </cell>
        </row>
        <row r="69">
          <cell r="A69">
            <v>58</v>
          </cell>
        </row>
        <row r="70">
          <cell r="A70">
            <v>59</v>
          </cell>
        </row>
        <row r="71">
          <cell r="A71">
            <v>60</v>
          </cell>
          <cell r="H71">
            <v>0</v>
          </cell>
          <cell r="I71">
            <v>0</v>
          </cell>
        </row>
        <row r="72">
          <cell r="A72" t="str">
            <v/>
          </cell>
        </row>
        <row r="73">
          <cell r="A73" t="str">
            <v/>
          </cell>
        </row>
        <row r="74">
          <cell r="A74" t="str">
            <v/>
          </cell>
        </row>
        <row r="75">
          <cell r="A75" t="str">
            <v/>
          </cell>
        </row>
        <row r="76">
          <cell r="A76" t="str">
            <v/>
          </cell>
        </row>
        <row r="77">
          <cell r="A77" t="str">
            <v/>
          </cell>
        </row>
        <row r="78">
          <cell r="A78" t="str">
            <v/>
          </cell>
        </row>
        <row r="79">
          <cell r="A79" t="str">
            <v/>
          </cell>
        </row>
        <row r="80">
          <cell r="A80" t="str">
            <v/>
          </cell>
        </row>
        <row r="81">
          <cell r="A81" t="str">
            <v/>
          </cell>
        </row>
        <row r="82">
          <cell r="A82" t="str">
            <v/>
          </cell>
        </row>
        <row r="83">
          <cell r="A83" t="str">
            <v/>
          </cell>
          <cell r="H83">
            <v>0</v>
          </cell>
          <cell r="I83">
            <v>0</v>
          </cell>
        </row>
        <row r="84">
          <cell r="A84" t="str">
            <v/>
          </cell>
        </row>
        <row r="85">
          <cell r="A85" t="str">
            <v/>
          </cell>
        </row>
        <row r="86">
          <cell r="A86" t="str">
            <v/>
          </cell>
        </row>
        <row r="87">
          <cell r="A87" t="str">
            <v/>
          </cell>
        </row>
        <row r="88">
          <cell r="A88" t="str">
            <v/>
          </cell>
        </row>
        <row r="89">
          <cell r="A89" t="str">
            <v/>
          </cell>
        </row>
        <row r="90">
          <cell r="A90" t="str">
            <v/>
          </cell>
        </row>
        <row r="91">
          <cell r="A91" t="str">
            <v/>
          </cell>
        </row>
        <row r="92">
          <cell r="A92" t="str">
            <v/>
          </cell>
        </row>
        <row r="93">
          <cell r="A93" t="str">
            <v/>
          </cell>
        </row>
        <row r="94">
          <cell r="A94" t="str">
            <v/>
          </cell>
        </row>
        <row r="95">
          <cell r="A95" t="str">
            <v/>
          </cell>
          <cell r="H95">
            <v>0</v>
          </cell>
          <cell r="I95">
            <v>0</v>
          </cell>
        </row>
        <row r="96">
          <cell r="A96" t="str">
            <v/>
          </cell>
        </row>
        <row r="97">
          <cell r="A97" t="str">
            <v/>
          </cell>
        </row>
        <row r="98">
          <cell r="A98" t="str">
            <v/>
          </cell>
        </row>
        <row r="99">
          <cell r="A99" t="str">
            <v/>
          </cell>
        </row>
        <row r="100">
          <cell r="A100" t="str">
            <v/>
          </cell>
        </row>
        <row r="101">
          <cell r="A101" t="str">
            <v/>
          </cell>
        </row>
        <row r="102">
          <cell r="A102" t="str">
            <v/>
          </cell>
        </row>
        <row r="103">
          <cell r="A103" t="str">
            <v/>
          </cell>
        </row>
        <row r="104">
          <cell r="A104" t="str">
            <v/>
          </cell>
        </row>
        <row r="105">
          <cell r="A105" t="str">
            <v/>
          </cell>
        </row>
        <row r="106">
          <cell r="A106" t="str">
            <v/>
          </cell>
        </row>
        <row r="107">
          <cell r="A107" t="str">
            <v/>
          </cell>
          <cell r="H107">
            <v>0</v>
          </cell>
          <cell r="I107">
            <v>0</v>
          </cell>
        </row>
        <row r="108">
          <cell r="A108" t="str">
            <v/>
          </cell>
        </row>
        <row r="109">
          <cell r="A109" t="str">
            <v/>
          </cell>
        </row>
        <row r="110">
          <cell r="A110" t="str">
            <v/>
          </cell>
        </row>
        <row r="111">
          <cell r="A111" t="str">
            <v/>
          </cell>
        </row>
        <row r="112">
          <cell r="A112" t="str">
            <v/>
          </cell>
        </row>
        <row r="113">
          <cell r="A113" t="str">
            <v/>
          </cell>
        </row>
        <row r="114">
          <cell r="A114" t="str">
            <v/>
          </cell>
        </row>
        <row r="115">
          <cell r="A115" t="str">
            <v/>
          </cell>
        </row>
        <row r="116">
          <cell r="A116" t="str">
            <v/>
          </cell>
        </row>
        <row r="117">
          <cell r="A117" t="str">
            <v/>
          </cell>
        </row>
        <row r="118">
          <cell r="A118" t="str">
            <v/>
          </cell>
        </row>
        <row r="119">
          <cell r="A119" t="str">
            <v/>
          </cell>
          <cell r="H119">
            <v>0</v>
          </cell>
          <cell r="I119">
            <v>0</v>
          </cell>
        </row>
        <row r="120">
          <cell r="A120" t="str">
            <v/>
          </cell>
        </row>
        <row r="121">
          <cell r="A121" t="str">
            <v/>
          </cell>
        </row>
        <row r="122">
          <cell r="A122" t="str">
            <v/>
          </cell>
        </row>
        <row r="123">
          <cell r="A123" t="str">
            <v/>
          </cell>
        </row>
        <row r="124">
          <cell r="A124" t="str">
            <v/>
          </cell>
        </row>
        <row r="125">
          <cell r="A125" t="str">
            <v/>
          </cell>
        </row>
        <row r="126">
          <cell r="A126" t="str">
            <v/>
          </cell>
        </row>
        <row r="127">
          <cell r="A127" t="str">
            <v/>
          </cell>
        </row>
        <row r="128">
          <cell r="A128" t="str">
            <v/>
          </cell>
        </row>
        <row r="129">
          <cell r="A129" t="str">
            <v/>
          </cell>
        </row>
        <row r="130">
          <cell r="A130" t="str">
            <v/>
          </cell>
        </row>
        <row r="131">
          <cell r="A131" t="str">
            <v/>
          </cell>
          <cell r="H131">
            <v>0</v>
          </cell>
          <cell r="I13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 - คิดต้นทุน - ประเมิน"/>
      <sheetName val="ex -NPV - ประเมิน"/>
      <sheetName val="Payment1"/>
      <sheetName val="cash flow"/>
      <sheetName val="จ่ายชำระเงินกู้ - อื่น ๆ"/>
      <sheetName val="รายละเอียดขายสินค้า"/>
      <sheetName val="สรุปกำไร"/>
      <sheetName val="statment "/>
      <sheetName val="สรุปยอดซื้อ"/>
      <sheetName val="schdaul"/>
      <sheetName val="ฐานข้อมูล"/>
      <sheetName val="ca"/>
      <sheetName val="finance"/>
      <sheetName val="profit&amp;loss"/>
      <sheetName val="Statement"/>
      <sheetName val="ผ่อนชำระ"/>
      <sheetName val="Sheet3"/>
      <sheetName val="F L"/>
      <sheetName val="Schedul"/>
      <sheetName val="วิเคราะห์ (2)"/>
      <sheetName val="Assumption"/>
      <sheetName val="ตารางการผ่อนชำระ"/>
      <sheetName val="Payment"/>
      <sheetName val="ดอกเบี้ยจ่าย"/>
      <sheetName val="cashflow - วิลาวรรณ-งบลงตัว-1"/>
      <sheetName val="ASS-รถบรรทุก"/>
      <sheetName val="List data adj."/>
      <sheetName val="FL"/>
      <sheetName val="DB"/>
      <sheetName val="ตารางผ่อน ธพว."/>
      <sheetName val="Model_B"/>
      <sheetName val="รายรับ"/>
      <sheetName val="payment(F2)"/>
      <sheetName val="PAYMENT ธพว."/>
      <sheetName val="PAYMENT (พยุงศักดิ์)"/>
      <sheetName val="payment (2)"/>
      <sheetName val="PAYMENT (เดิม)"/>
      <sheetName val="หน้า 1"/>
      <sheetName val="FL00008"/>
      <sheetName val="Purchase Order"/>
      <sheetName val="Customize Your Purchase Order"/>
      <sheetName val="Sheet3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-รถบรรทุก"/>
      <sheetName val="PAYMENT"/>
      <sheetName val="LAND"/>
      <sheetName val="BUILDING"/>
      <sheetName val="VECHICLES"/>
      <sheetName val="อุปกรณ์เครื่องใช้"/>
      <sheetName val="รถบรรทุก"/>
      <sheetName val="ปั้มน้ำมัน"/>
      <sheetName val="ASS-ปั้มน้ำมัน"/>
      <sheetName val="LABOUR"/>
      <sheetName val="COST"/>
      <sheetName val="SALE BUDGET"/>
      <sheetName val="CAPITAL"/>
      <sheetName val="PROFIT &amp; WORKING CAPITAL"/>
      <sheetName val="Profit(Cash)"/>
      <sheetName val="Fund Flow"/>
      <sheetName val="Balance S"/>
      <sheetName val="ratio"/>
      <sheetName val="Module2"/>
      <sheetName val="Module3"/>
      <sheetName val="schdaul"/>
    </sheetNames>
    <sheetDataSet>
      <sheetData sheetId="0">
        <row r="4">
          <cell r="B4">
            <v>0.06</v>
          </cell>
        </row>
      </sheetData>
      <sheetData sheetId="1">
        <row r="4">
          <cell r="D4">
            <v>1500000</v>
          </cell>
        </row>
        <row r="9">
          <cell r="D9">
            <v>1</v>
          </cell>
        </row>
        <row r="12">
          <cell r="A12">
            <v>1</v>
          </cell>
        </row>
        <row r="13">
          <cell r="A13">
            <v>2</v>
          </cell>
        </row>
        <row r="14">
          <cell r="A14">
            <v>3</v>
          </cell>
        </row>
        <row r="15">
          <cell r="A15">
            <v>4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7</v>
          </cell>
        </row>
        <row r="19">
          <cell r="A19">
            <v>8</v>
          </cell>
        </row>
        <row r="20">
          <cell r="A20">
            <v>9</v>
          </cell>
        </row>
        <row r="21">
          <cell r="A21">
            <v>10</v>
          </cell>
        </row>
        <row r="22">
          <cell r="A22">
            <v>11</v>
          </cell>
        </row>
        <row r="23">
          <cell r="A23">
            <v>12</v>
          </cell>
          <cell r="H23">
            <v>275255.32044404984</v>
          </cell>
          <cell r="I23">
            <v>970584.526468297</v>
          </cell>
        </row>
        <row r="24">
          <cell r="A24">
            <v>13</v>
          </cell>
        </row>
        <row r="25">
          <cell r="A25">
            <v>14</v>
          </cell>
        </row>
        <row r="26">
          <cell r="A26">
            <v>15</v>
          </cell>
        </row>
        <row r="27">
          <cell r="A27">
            <v>16</v>
          </cell>
        </row>
        <row r="28">
          <cell r="A28">
            <v>17</v>
          </cell>
        </row>
        <row r="29">
          <cell r="A29">
            <v>18</v>
          </cell>
        </row>
        <row r="30">
          <cell r="A30">
            <v>19</v>
          </cell>
        </row>
        <row r="31">
          <cell r="A31">
            <v>20</v>
          </cell>
        </row>
        <row r="32">
          <cell r="A32">
            <v>21</v>
          </cell>
        </row>
        <row r="33">
          <cell r="A33">
            <v>22</v>
          </cell>
        </row>
        <row r="34">
          <cell r="A34">
            <v>23</v>
          </cell>
        </row>
        <row r="35">
          <cell r="A35">
            <v>24</v>
          </cell>
          <cell r="H35">
            <v>298101.37628704926</v>
          </cell>
          <cell r="I35">
            <v>672483.15018124785</v>
          </cell>
        </row>
        <row r="36">
          <cell r="A36">
            <v>25</v>
          </cell>
        </row>
        <row r="37">
          <cell r="A37">
            <v>26</v>
          </cell>
        </row>
        <row r="38">
          <cell r="A38">
            <v>27</v>
          </cell>
        </row>
        <row r="39">
          <cell r="A39">
            <v>28</v>
          </cell>
        </row>
        <row r="40">
          <cell r="A40">
            <v>29</v>
          </cell>
        </row>
        <row r="41">
          <cell r="A41">
            <v>30</v>
          </cell>
        </row>
        <row r="42">
          <cell r="A42">
            <v>31</v>
          </cell>
        </row>
        <row r="43">
          <cell r="A43">
            <v>32</v>
          </cell>
        </row>
        <row r="44">
          <cell r="A44">
            <v>33</v>
          </cell>
        </row>
        <row r="45">
          <cell r="A45">
            <v>34</v>
          </cell>
        </row>
        <row r="46">
          <cell r="A46">
            <v>35</v>
          </cell>
        </row>
        <row r="47">
          <cell r="A47">
            <v>36</v>
          </cell>
          <cell r="H47">
            <v>322843.64349751454</v>
          </cell>
          <cell r="I47">
            <v>349639.5066837332</v>
          </cell>
        </row>
        <row r="48">
          <cell r="A48">
            <v>37</v>
          </cell>
        </row>
        <row r="49">
          <cell r="A49">
            <v>38</v>
          </cell>
        </row>
        <row r="50">
          <cell r="A50">
            <v>39</v>
          </cell>
        </row>
        <row r="51">
          <cell r="A51">
            <v>40</v>
          </cell>
        </row>
        <row r="52">
          <cell r="A52">
            <v>41</v>
          </cell>
        </row>
        <row r="53">
          <cell r="A53">
            <v>42</v>
          </cell>
        </row>
        <row r="54">
          <cell r="A54">
            <v>43</v>
          </cell>
        </row>
        <row r="55">
          <cell r="A55">
            <v>44</v>
          </cell>
        </row>
        <row r="56">
          <cell r="A56">
            <v>45</v>
          </cell>
        </row>
        <row r="57">
          <cell r="A57">
            <v>46</v>
          </cell>
        </row>
        <row r="58">
          <cell r="A58">
            <v>47</v>
          </cell>
        </row>
        <row r="59">
          <cell r="A59">
            <v>48</v>
          </cell>
          <cell r="H59">
            <v>349639.5066837481</v>
          </cell>
          <cell r="I59">
            <v>-1.4784745872020721E-8</v>
          </cell>
        </row>
        <row r="60">
          <cell r="A60">
            <v>49</v>
          </cell>
        </row>
        <row r="61">
          <cell r="A61">
            <v>50</v>
          </cell>
        </row>
        <row r="62">
          <cell r="A62">
            <v>51</v>
          </cell>
        </row>
        <row r="63">
          <cell r="A63">
            <v>52</v>
          </cell>
        </row>
        <row r="64">
          <cell r="A64">
            <v>53</v>
          </cell>
        </row>
        <row r="65">
          <cell r="A65">
            <v>54</v>
          </cell>
        </row>
        <row r="66">
          <cell r="A66">
            <v>55</v>
          </cell>
        </row>
        <row r="67">
          <cell r="A67">
            <v>56</v>
          </cell>
        </row>
        <row r="68">
          <cell r="A68">
            <v>57</v>
          </cell>
        </row>
        <row r="69">
          <cell r="A69">
            <v>58</v>
          </cell>
        </row>
        <row r="70">
          <cell r="A70">
            <v>59</v>
          </cell>
        </row>
        <row r="71">
          <cell r="A71">
            <v>60</v>
          </cell>
          <cell r="H71">
            <v>0</v>
          </cell>
          <cell r="I71">
            <v>0</v>
          </cell>
        </row>
        <row r="72">
          <cell r="A72" t="str">
            <v/>
          </cell>
        </row>
        <row r="73">
          <cell r="A73" t="str">
            <v/>
          </cell>
        </row>
        <row r="74">
          <cell r="A74" t="str">
            <v/>
          </cell>
        </row>
        <row r="75">
          <cell r="A75" t="str">
            <v/>
          </cell>
        </row>
        <row r="76">
          <cell r="A76" t="str">
            <v/>
          </cell>
        </row>
        <row r="77">
          <cell r="A77" t="str">
            <v/>
          </cell>
        </row>
        <row r="78">
          <cell r="A78" t="str">
            <v/>
          </cell>
        </row>
        <row r="79">
          <cell r="A79" t="str">
            <v/>
          </cell>
        </row>
        <row r="80">
          <cell r="A80" t="str">
            <v/>
          </cell>
        </row>
        <row r="81">
          <cell r="A81" t="str">
            <v/>
          </cell>
        </row>
        <row r="82">
          <cell r="A82" t="str">
            <v/>
          </cell>
        </row>
        <row r="83">
          <cell r="A83" t="str">
            <v/>
          </cell>
          <cell r="H83">
            <v>0</v>
          </cell>
          <cell r="I83">
            <v>0</v>
          </cell>
        </row>
        <row r="84">
          <cell r="A84" t="str">
            <v/>
          </cell>
        </row>
        <row r="85">
          <cell r="A85" t="str">
            <v/>
          </cell>
        </row>
        <row r="86">
          <cell r="A86" t="str">
            <v/>
          </cell>
        </row>
        <row r="87">
          <cell r="A87" t="str">
            <v/>
          </cell>
        </row>
        <row r="88">
          <cell r="A88" t="str">
            <v/>
          </cell>
        </row>
        <row r="89">
          <cell r="A89" t="str">
            <v/>
          </cell>
        </row>
        <row r="90">
          <cell r="A90" t="str">
            <v/>
          </cell>
        </row>
        <row r="91">
          <cell r="A91" t="str">
            <v/>
          </cell>
        </row>
        <row r="92">
          <cell r="A92" t="str">
            <v/>
          </cell>
        </row>
        <row r="93">
          <cell r="A93" t="str">
            <v/>
          </cell>
        </row>
        <row r="94">
          <cell r="A94" t="str">
            <v/>
          </cell>
        </row>
        <row r="95">
          <cell r="A95" t="str">
            <v/>
          </cell>
          <cell r="H95">
            <v>0</v>
          </cell>
          <cell r="I95">
            <v>0</v>
          </cell>
        </row>
        <row r="96">
          <cell r="A96" t="str">
            <v/>
          </cell>
        </row>
        <row r="97">
          <cell r="A97" t="str">
            <v/>
          </cell>
        </row>
        <row r="98">
          <cell r="A98" t="str">
            <v/>
          </cell>
        </row>
        <row r="99">
          <cell r="A99" t="str">
            <v/>
          </cell>
        </row>
        <row r="100">
          <cell r="A100" t="str">
            <v/>
          </cell>
        </row>
        <row r="101">
          <cell r="A101" t="str">
            <v/>
          </cell>
        </row>
        <row r="102">
          <cell r="A102" t="str">
            <v/>
          </cell>
        </row>
        <row r="103">
          <cell r="A103" t="str">
            <v/>
          </cell>
        </row>
        <row r="104">
          <cell r="A104" t="str">
            <v/>
          </cell>
        </row>
        <row r="105">
          <cell r="A105" t="str">
            <v/>
          </cell>
        </row>
        <row r="106">
          <cell r="A106" t="str">
            <v/>
          </cell>
        </row>
        <row r="107">
          <cell r="A107" t="str">
            <v/>
          </cell>
          <cell r="H107">
            <v>0</v>
          </cell>
          <cell r="I107">
            <v>0</v>
          </cell>
        </row>
        <row r="108">
          <cell r="A108" t="str">
            <v/>
          </cell>
        </row>
        <row r="109">
          <cell r="A109" t="str">
            <v/>
          </cell>
        </row>
        <row r="110">
          <cell r="A110" t="str">
            <v/>
          </cell>
        </row>
        <row r="111">
          <cell r="A111" t="str">
            <v/>
          </cell>
        </row>
        <row r="112">
          <cell r="A112" t="str">
            <v/>
          </cell>
        </row>
        <row r="113">
          <cell r="A113" t="str">
            <v/>
          </cell>
        </row>
        <row r="114">
          <cell r="A114" t="str">
            <v/>
          </cell>
        </row>
        <row r="115">
          <cell r="A115" t="str">
            <v/>
          </cell>
        </row>
        <row r="116">
          <cell r="A116" t="str">
            <v/>
          </cell>
        </row>
        <row r="117">
          <cell r="A117" t="str">
            <v/>
          </cell>
        </row>
        <row r="118">
          <cell r="A118" t="str">
            <v/>
          </cell>
        </row>
        <row r="119">
          <cell r="A119" t="str">
            <v/>
          </cell>
          <cell r="H119">
            <v>0</v>
          </cell>
          <cell r="I119">
            <v>0</v>
          </cell>
        </row>
        <row r="120">
          <cell r="A120" t="str">
            <v/>
          </cell>
        </row>
        <row r="121">
          <cell r="A121" t="str">
            <v/>
          </cell>
        </row>
        <row r="122">
          <cell r="A122" t="str">
            <v/>
          </cell>
        </row>
        <row r="123">
          <cell r="A123" t="str">
            <v/>
          </cell>
        </row>
        <row r="124">
          <cell r="A124" t="str">
            <v/>
          </cell>
        </row>
        <row r="125">
          <cell r="A125" t="str">
            <v/>
          </cell>
        </row>
        <row r="126">
          <cell r="A126" t="str">
            <v/>
          </cell>
        </row>
        <row r="127">
          <cell r="A127" t="str">
            <v/>
          </cell>
        </row>
        <row r="128">
          <cell r="A128" t="str">
            <v/>
          </cell>
        </row>
        <row r="129">
          <cell r="A129" t="str">
            <v/>
          </cell>
        </row>
        <row r="130">
          <cell r="A130" t="str">
            <v/>
          </cell>
        </row>
        <row r="131">
          <cell r="A131" t="str">
            <v/>
          </cell>
          <cell r="H131">
            <v>0</v>
          </cell>
          <cell r="I13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งบการเงิน"/>
      <sheetName val="วิเคราะห์"/>
      <sheetName val="วิคราะห์2"/>
      <sheetName val="วิเคราะห์ 4"/>
      <sheetName val="ผ่อนชำระ"/>
      <sheetName val="งบกระแสเงินสด"/>
      <sheetName val="ผลประกอบการ"/>
      <sheetName val="cashflow"/>
      <sheetName val="กำไร-ขาดทุน(ภายใน)"/>
      <sheetName val="CAท่องเที่ยว์"/>
      <sheetName val="สุรินทร์แฮนดิคราฟท์"/>
      <sheetName val="ดอกเบี้ยจ่าย"/>
      <sheetName val="ตารางผ่อน ธพว.(9%)"/>
      <sheetName val="payment-pn(9.5%)"/>
      <sheetName val="finance"/>
      <sheetName val="F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creening"/>
      <sheetName val="Capital"/>
      <sheetName val="Land"/>
      <sheetName val="Building"/>
      <sheetName val="Machine"/>
      <sheetName val="Vehicle"/>
      <sheetName val="Labour"/>
      <sheetName val="Profit&amp;Loss"/>
      <sheetName val="wc"/>
      <sheetName val="Balance Sheet"/>
      <sheetName val="Free cf"/>
      <sheetName val="แผนที่โครงการ"/>
      <sheetName val="หลักประกัน"/>
      <sheetName val="schdaul"/>
      <sheetName val="ASSUMTION"/>
      <sheetName val="cash flow"/>
      <sheetName val="Schdule"/>
      <sheetName val="ผ่อนชำระ ธพว.(ไม่เอา)"/>
      <sheetName val="Cash flow1 "/>
      <sheetName val="P&amp;L"/>
      <sheetName val="credit report"/>
      <sheetName val="ตารางการผ่อนชำระ"/>
      <sheetName val="Sheet3"/>
      <sheetName val="เงินกู้ธพว. (2)"/>
      <sheetName val="ผ่อนชำระ"/>
      <sheetName val="pay 15"/>
      <sheetName val="payment(F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ข้อมมูลสินค้าและบริการ"/>
      <sheetName val="โครงสร้าง (2)"/>
      <sheetName val="wc1 "/>
      <sheetName val="Assumption"/>
      <sheetName val="งบการเงิน"/>
      <sheetName val="งบการเงิน(ที่ใช้)"/>
      <sheetName val="payment( F1)"/>
      <sheetName val="payment(F2)"/>
      <sheetName val="PAYMENT ธพว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creening"/>
      <sheetName val="Capital"/>
      <sheetName val="Land"/>
      <sheetName val="Building"/>
      <sheetName val="Machine"/>
      <sheetName val="Vehicle"/>
      <sheetName val="Labour"/>
      <sheetName val="Profit&amp;Loss"/>
      <sheetName val="wc"/>
      <sheetName val="Balance Sheet"/>
      <sheetName val="Free cf"/>
      <sheetName val="แผนที่โครงการ"/>
      <sheetName val="หลักประกัน"/>
      <sheetName val="schdaul"/>
      <sheetName val="ASSUMTION"/>
      <sheetName val="cash flow"/>
      <sheetName val="Schdule"/>
      <sheetName val="ผ่อนชำระ ธพว.(ไม่เอา)"/>
      <sheetName val="Cash flow1 "/>
      <sheetName val="P&amp;L"/>
      <sheetName val="credit report"/>
      <sheetName val="ตารางการผ่อนชำระ"/>
      <sheetName val="Sheet3"/>
      <sheetName val="เงินกู้ธพว. (2)"/>
      <sheetName val="ผ่อนชำระ"/>
      <sheetName val="pay 15"/>
      <sheetName val="payment(F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1"/>
      <sheetName val="cash flow"/>
      <sheetName val="PAYMENT"/>
      <sheetName val="schdaul"/>
      <sheetName val="profit&amp;loss"/>
      <sheetName val="payment(F2)"/>
      <sheetName val="ดอกเบี้ยจ่าย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ข้อมมูลสินค้าและบริการ"/>
      <sheetName val="โครงสร้าง (2)"/>
      <sheetName val="wc1 "/>
      <sheetName val="Assumption"/>
      <sheetName val="งบการเงิน"/>
      <sheetName val="งบการเงิน(ที่ใช้)"/>
      <sheetName val="payment( F1)"/>
      <sheetName val="payment(F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creening"/>
      <sheetName val="Capital"/>
      <sheetName val="Land"/>
      <sheetName val="Building"/>
      <sheetName val="Machine"/>
      <sheetName val="Vehicle"/>
      <sheetName val="Labour"/>
      <sheetName val="Profit&amp;Loss"/>
      <sheetName val="wc"/>
      <sheetName val="Balance Sheet"/>
      <sheetName val="Free cf"/>
      <sheetName val="แผนที่โครงการ"/>
      <sheetName val="หลักประกัน"/>
      <sheetName val="schdaul"/>
      <sheetName val="ASSUMTION"/>
      <sheetName val="cash flow"/>
      <sheetName val="Schdule"/>
      <sheetName val="ผ่อนชำระ ธพว.(ไม่เอา)"/>
      <sheetName val="Cash flow1 "/>
      <sheetName val="P&amp;L"/>
      <sheetName val="credit report"/>
      <sheetName val="ตารางการผ่อนชำระ"/>
      <sheetName val="Sheet3"/>
      <sheetName val="เงินกู้ธพว. (2)"/>
      <sheetName val="ผ่อนชำระ"/>
      <sheetName val="pay 15"/>
      <sheetName val="payment(F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ธนาเพลส"/>
      <sheetName val="AS ธนาวิลล่า"/>
      <sheetName val="ค่าเสื่อมราคา"/>
      <sheetName val="CF1 "/>
      <sheetName val="P&amp;L ธนาเพลส"/>
      <sheetName val="P&amp;Lธนาวิลล่า"/>
      <sheetName val="P&amp;Lรวม"/>
      <sheetName val="Profit(Cash)"/>
      <sheetName val="CF"/>
      <sheetName val="B&amp;S"/>
      <sheetName val="Repayment"/>
      <sheetName val="Repayment (2)"/>
      <sheetName val="เบิกเงิน (2)"/>
      <sheetName val="ดอกเบี้ยจ่าย"/>
      <sheetName val="Sheet1"/>
      <sheetName val="payment(F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ธนาเพลส"/>
      <sheetName val="AS ธนาวิลล่า"/>
      <sheetName val="ค่าเสื่อมราคา"/>
      <sheetName val="CF1 "/>
      <sheetName val="P&amp;L ธนาเพลส"/>
      <sheetName val="P&amp;Lธนาวิลล่า"/>
      <sheetName val="P&amp;Lรวม"/>
      <sheetName val="Profit(Cash)"/>
      <sheetName val="CF"/>
      <sheetName val="B&amp;S"/>
      <sheetName val="Repayment"/>
      <sheetName val="Repayment (2)"/>
      <sheetName val="เบิกเงิน (2)"/>
      <sheetName val="ดอกเบี้ยจ่าย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ธนาเพลส"/>
      <sheetName val="AS ธนาวิลล่า"/>
      <sheetName val="ค่าเสื่อมราคา"/>
      <sheetName val="CF1 "/>
      <sheetName val="P&amp;L ธนาเพลส"/>
      <sheetName val="P&amp;Lธนาวิลล่า"/>
      <sheetName val="P&amp;Lรวม"/>
      <sheetName val="Profit(Cash)"/>
      <sheetName val="CF"/>
      <sheetName val="B&amp;S"/>
      <sheetName val="Repayment"/>
      <sheetName val="Repayment (2)"/>
      <sheetName val="เบิกเงิน (2)"/>
      <sheetName val="ดอกเบี้ยจ่าย"/>
      <sheetName val="Sheet1"/>
      <sheetName val="CF อพาร์ทเม้นท์ประสิทธิ์ธนา21"/>
      <sheetName val="PAYMENT"/>
      <sheetName val="ผ่อนชำระ"/>
      <sheetName val="LSE_ADCO"/>
      <sheetName val="payment(F2)"/>
      <sheetName val="PAYMENT1"/>
      <sheetName val="กำไร-ขาดทุน(ภายใน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ธนาเพลส"/>
      <sheetName val="AS ธนาวิลล่า"/>
      <sheetName val="ค่าเสื่อมราคา"/>
      <sheetName val="CF1 "/>
      <sheetName val="P&amp;L ธนาเพลส"/>
      <sheetName val="P&amp;Lธนาวิลล่า"/>
      <sheetName val="P&amp;Lรวม"/>
      <sheetName val="Profit(Cash)"/>
      <sheetName val="CF"/>
      <sheetName val="B&amp;S"/>
      <sheetName val="Repayment"/>
      <sheetName val="Repayment (2)"/>
      <sheetName val="เบิกเงิน (2)"/>
      <sheetName val="ดอกเบี้ยจ่าย"/>
      <sheetName val="Sheet1"/>
      <sheetName val="LSE_AD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PAYMENT"/>
      <sheetName val="ASS-รถบรรทุก"/>
      <sheetName val="schdaul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</sheetNames>
    <sheetDataSet>
      <sheetData sheetId="0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PAYMENT"/>
      <sheetName val="ASS-รถบรรทุก"/>
      <sheetName val="schdaul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assumption"/>
      <sheetName val="payment"/>
      <sheetName val="ASS-รถบรรทุก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</sheetNames>
    <sheetDataSet>
      <sheetData sheetId="0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assumption"/>
      <sheetName val="payment"/>
      <sheetName val="ASS-รถบรรทุก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creening"/>
      <sheetName val="Capital"/>
      <sheetName val="Land"/>
      <sheetName val="Building"/>
      <sheetName val="Machine"/>
      <sheetName val="Vehicle"/>
      <sheetName val="Labour"/>
      <sheetName val="Profit&amp;Loss"/>
      <sheetName val="wc"/>
      <sheetName val="Balance Sheet"/>
      <sheetName val="Free cf"/>
      <sheetName val="แผนที่โครงการ"/>
      <sheetName val="หลักประกัน"/>
      <sheetName val="schdaul"/>
      <sheetName val="ASSUMTION"/>
      <sheetName val="cash flow"/>
      <sheetName val="List data adj."/>
      <sheetName val="PAYMENT"/>
      <sheetName val="ASS-รถบรรทุก"/>
      <sheetName val="finance"/>
      <sheetName val="ดอกเบี้ยจ่าย"/>
      <sheetName val="000"/>
      <sheetName val="payment(F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creening"/>
      <sheetName val="Capital"/>
      <sheetName val="Land"/>
      <sheetName val="Building"/>
      <sheetName val="Machine"/>
      <sheetName val="Vehicle"/>
      <sheetName val="Labour"/>
      <sheetName val="Profit&amp;Loss"/>
      <sheetName val="wc"/>
      <sheetName val="Balance Sheet"/>
      <sheetName val="Free cf"/>
      <sheetName val="แผนที่โครงการ"/>
      <sheetName val="หลักประกัน"/>
      <sheetName val="schdaul"/>
      <sheetName val="ASSUMTION"/>
      <sheetName val="cash flow"/>
      <sheetName val="List data adj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List data adj."/>
    </sheetNames>
    <sheetDataSet>
      <sheetData sheetId="0"/>
      <sheetData sheetId="1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</sheetNames>
    <sheetDataSet>
      <sheetData sheetId="0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List data adj."/>
    </sheetNames>
    <sheetDataSet>
      <sheetData sheetId="0"/>
      <sheetData sheetId="1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creening"/>
      <sheetName val="Capital"/>
      <sheetName val="Land"/>
      <sheetName val="Building"/>
      <sheetName val="Machine"/>
      <sheetName val="Vehicle"/>
      <sheetName val="Labour"/>
      <sheetName val="Profit&amp;Loss"/>
      <sheetName val="wc"/>
      <sheetName val="Balance Sheet"/>
      <sheetName val="Free cf"/>
      <sheetName val="แผนที่โครงการ"/>
      <sheetName val="หลักประกัน"/>
      <sheetName val="schdaul"/>
      <sheetName val="ASSUMTION"/>
      <sheetName val="cash flow"/>
      <sheetName val="Schdule"/>
      <sheetName val="ผ่อนชำระ ธพว.(ไม่เอา)"/>
      <sheetName val="Cash flow1 "/>
      <sheetName val="P&amp;L"/>
      <sheetName val="credit report"/>
      <sheetName val="ตารางการผ่อนชำระ"/>
      <sheetName val="Sheet3"/>
      <sheetName val="เงินกู้ธพว. (2)"/>
      <sheetName val="ผ่อนชำระ"/>
      <sheetName val="pay 15"/>
      <sheetName val="payment(F2)"/>
      <sheetName val="จ่าย"/>
      <sheetName val="LSE_ADCO"/>
      <sheetName val="payment"/>
      <sheetName val="PN 0.2"/>
      <sheetName val="ASSUMPTION"/>
      <sheetName val="P N"/>
      <sheetName val="finance"/>
      <sheetName val="DB"/>
      <sheetName val="PAYMENT ธพว."/>
      <sheetName val="ASS-รถบรรทุก"/>
      <sheetName val="ตารางการผ่อนชำระ (2)"/>
      <sheetName val="ดอกเบี้ยจ่าย"/>
      <sheetName val="List data adj."/>
      <sheetName val="BOQ"/>
      <sheetName val="F L"/>
      <sheetName val="FL2-1"/>
      <sheetName val="เงินผ่อนชำระ"/>
      <sheetName val="Sheet1"/>
      <sheetName val="ผลการดำเนินงา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งบการเงิน "/>
      <sheetName val="รายได้"/>
      <sheetName val="Assumption (2)"/>
      <sheetName val="Assumption"/>
      <sheetName val="IS"/>
      <sheetName val="BS"/>
      <sheetName val="กระแสเงินสด"/>
      <sheetName val="BEP"/>
      <sheetName val="wc1"/>
      <sheetName val="capacity"/>
      <sheetName val="payment"/>
      <sheetName val="schdaul"/>
      <sheetName val="finan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47-0818"/>
      <sheetName val="LAND"/>
      <sheetName val="BUILDING"/>
      <sheetName val="MECHINE"/>
      <sheetName val="VECHICLES"/>
      <sheetName val="CAPITAL"/>
      <sheetName val="ASSUMPTION"/>
      <sheetName val="LABOUR"/>
      <sheetName val="COST"/>
      <sheetName val="SALE BUDGET"/>
      <sheetName val="PROFIT &amp; WORKING CAPITAL"/>
      <sheetName val="สรุปรายได้"/>
      <sheetName val="wc"/>
      <sheetName val="BALANCE SHEET"/>
      <sheetName val="cashflow"/>
      <sheetName val="Fund Flow"/>
      <sheetName val="Profit(Cash)"/>
      <sheetName val="Statement"/>
      <sheetName val="ประวัติการชำระหนี้"/>
      <sheetName val="ตารางการชำระหนี้"/>
      <sheetName val="FL05054700008 (2)"/>
      <sheetName val="FL05054700008"/>
      <sheetName val="FL0.59ลบ."/>
      <sheetName val="Credit Bureau"/>
      <sheetName val="ประวัติ"/>
      <sheetName val="Module2"/>
      <sheetName val="Module3"/>
      <sheetName val="PAYMENT"/>
      <sheetName val="ASS-รถบรรทุก"/>
      <sheetName val="schdaul"/>
      <sheetName val="finance"/>
      <sheetName val="cash flow"/>
      <sheetName val="รายเดือน(ทรีทราน)"/>
      <sheetName val="CF-แก้ไข"/>
      <sheetName val="รายรับ"/>
      <sheetName val="รายชื่อบริษัทเช่า ปี 55"/>
      <sheetName val="profit&amp;loss"/>
      <sheetName val="ดอกเบี้ยจ่าย"/>
      <sheetName val="ca"/>
      <sheetName val="payment(F2)"/>
      <sheetName val="ตารางการผ่อนชำระ (2)"/>
      <sheetName val="PAYMENT (พยุงศักดิ์)"/>
    </sheetNames>
    <sheetDataSet>
      <sheetData sheetId="0">
        <row r="3">
          <cell r="D3">
            <v>200000</v>
          </cell>
        </row>
        <row r="4">
          <cell r="D4">
            <v>8.7499999999999994E-2</v>
          </cell>
        </row>
        <row r="5">
          <cell r="D5">
            <v>5</v>
          </cell>
          <cell r="F5">
            <v>0</v>
          </cell>
        </row>
        <row r="6">
          <cell r="F6">
            <v>0</v>
          </cell>
        </row>
        <row r="7">
          <cell r="D7">
            <v>4127.4465413891594</v>
          </cell>
        </row>
        <row r="8">
          <cell r="D8">
            <v>1</v>
          </cell>
        </row>
        <row r="11">
          <cell r="A11">
            <v>1</v>
          </cell>
        </row>
        <row r="12">
          <cell r="A12">
            <v>2</v>
          </cell>
        </row>
        <row r="13">
          <cell r="A13">
            <v>3</v>
          </cell>
        </row>
        <row r="14">
          <cell r="A14">
            <v>4</v>
          </cell>
        </row>
        <row r="15">
          <cell r="A15">
            <v>5</v>
          </cell>
        </row>
        <row r="16">
          <cell r="A16">
            <v>6</v>
          </cell>
        </row>
        <row r="17">
          <cell r="A17">
            <v>7</v>
          </cell>
        </row>
        <row r="18">
          <cell r="A18">
            <v>8</v>
          </cell>
        </row>
        <row r="19">
          <cell r="A19">
            <v>9</v>
          </cell>
        </row>
        <row r="20">
          <cell r="A20">
            <v>10</v>
          </cell>
        </row>
        <row r="21">
          <cell r="A21">
            <v>11</v>
          </cell>
        </row>
        <row r="22">
          <cell r="A22">
            <v>12</v>
          </cell>
          <cell r="H22">
            <v>33833.671269936196</v>
          </cell>
          <cell r="I22">
            <v>160808.64003014343</v>
          </cell>
        </row>
        <row r="23">
          <cell r="A23">
            <v>13</v>
          </cell>
        </row>
        <row r="24">
          <cell r="A24">
            <v>14</v>
          </cell>
        </row>
        <row r="25">
          <cell r="A25">
            <v>15</v>
          </cell>
        </row>
        <row r="26">
          <cell r="A26">
            <v>16</v>
          </cell>
        </row>
        <row r="27">
          <cell r="A27">
            <v>17</v>
          </cell>
        </row>
        <row r="28">
          <cell r="A28">
            <v>18</v>
          </cell>
        </row>
        <row r="29">
          <cell r="A29">
            <v>19</v>
          </cell>
        </row>
        <row r="30">
          <cell r="A30">
            <v>20</v>
          </cell>
        </row>
        <row r="31">
          <cell r="A31">
            <v>21</v>
          </cell>
        </row>
        <row r="32">
          <cell r="A32">
            <v>22</v>
          </cell>
        </row>
        <row r="33">
          <cell r="A33">
            <v>23</v>
          </cell>
        </row>
        <row r="34">
          <cell r="A34">
            <v>24</v>
          </cell>
          <cell r="H34">
            <v>36915.77734297829</v>
          </cell>
          <cell r="I34">
            <v>123892.86268716512</v>
          </cell>
        </row>
        <row r="35">
          <cell r="A35">
            <v>25</v>
          </cell>
        </row>
        <row r="36">
          <cell r="A36">
            <v>26</v>
          </cell>
        </row>
        <row r="37">
          <cell r="A37">
            <v>27</v>
          </cell>
        </row>
        <row r="38">
          <cell r="A38">
            <v>28</v>
          </cell>
        </row>
        <row r="39">
          <cell r="A39">
            <v>29</v>
          </cell>
        </row>
        <row r="40">
          <cell r="A40">
            <v>30</v>
          </cell>
        </row>
        <row r="41">
          <cell r="A41">
            <v>31</v>
          </cell>
        </row>
        <row r="42">
          <cell r="A42">
            <v>32</v>
          </cell>
        </row>
        <row r="43">
          <cell r="A43">
            <v>33</v>
          </cell>
        </row>
        <row r="44">
          <cell r="A44">
            <v>34</v>
          </cell>
        </row>
        <row r="45">
          <cell r="A45">
            <v>35</v>
          </cell>
        </row>
        <row r="46">
          <cell r="A46">
            <v>36</v>
          </cell>
          <cell r="H46">
            <v>40278.650400179264</v>
          </cell>
          <cell r="I46">
            <v>83614.212286985829</v>
          </cell>
        </row>
        <row r="47">
          <cell r="A47">
            <v>37</v>
          </cell>
        </row>
        <row r="48">
          <cell r="A48">
            <v>38</v>
          </cell>
        </row>
        <row r="49">
          <cell r="A49">
            <v>39</v>
          </cell>
        </row>
        <row r="50">
          <cell r="A50">
            <v>40</v>
          </cell>
        </row>
        <row r="51">
          <cell r="A51">
            <v>41</v>
          </cell>
        </row>
        <row r="52">
          <cell r="A52">
            <v>42</v>
          </cell>
        </row>
        <row r="53">
          <cell r="A53">
            <v>43</v>
          </cell>
        </row>
        <row r="54">
          <cell r="A54">
            <v>44</v>
          </cell>
        </row>
        <row r="55">
          <cell r="A55">
            <v>45</v>
          </cell>
        </row>
        <row r="56">
          <cell r="A56">
            <v>46</v>
          </cell>
        </row>
        <row r="57">
          <cell r="A57">
            <v>47</v>
          </cell>
        </row>
        <row r="58">
          <cell r="A58">
            <v>48</v>
          </cell>
          <cell r="H58">
            <v>43947.867140564224</v>
          </cell>
          <cell r="I58">
            <v>39666.345146421605</v>
          </cell>
        </row>
        <row r="59">
          <cell r="A59">
            <v>49</v>
          </cell>
        </row>
        <row r="60">
          <cell r="A60">
            <v>50</v>
          </cell>
        </row>
        <row r="61">
          <cell r="A61">
            <v>51</v>
          </cell>
        </row>
        <row r="62">
          <cell r="A62">
            <v>52</v>
          </cell>
        </row>
        <row r="63">
          <cell r="A63">
            <v>53</v>
          </cell>
        </row>
        <row r="64">
          <cell r="A64">
            <v>54</v>
          </cell>
        </row>
        <row r="65">
          <cell r="A65">
            <v>55</v>
          </cell>
        </row>
        <row r="66">
          <cell r="A66">
            <v>56</v>
          </cell>
        </row>
        <row r="67">
          <cell r="A67">
            <v>57</v>
          </cell>
        </row>
        <row r="68">
          <cell r="A68">
            <v>58</v>
          </cell>
        </row>
        <row r="69">
          <cell r="A69">
            <v>59</v>
          </cell>
        </row>
        <row r="70">
          <cell r="A70">
            <v>60</v>
          </cell>
          <cell r="H70">
            <v>39666.345146420383</v>
          </cell>
          <cell r="I70">
            <v>1.2150849215686321E-9</v>
          </cell>
        </row>
        <row r="71">
          <cell r="A71" t="str">
            <v/>
          </cell>
        </row>
        <row r="72">
          <cell r="A72" t="str">
            <v/>
          </cell>
        </row>
        <row r="73">
          <cell r="A73" t="str">
            <v/>
          </cell>
        </row>
        <row r="74">
          <cell r="A74" t="str">
            <v/>
          </cell>
        </row>
        <row r="75">
          <cell r="A75" t="str">
            <v/>
          </cell>
        </row>
        <row r="76">
          <cell r="A76" t="str">
            <v/>
          </cell>
        </row>
        <row r="77">
          <cell r="A77" t="str">
            <v/>
          </cell>
        </row>
        <row r="78">
          <cell r="A78" t="str">
            <v/>
          </cell>
        </row>
        <row r="79">
          <cell r="A79" t="str">
            <v/>
          </cell>
        </row>
        <row r="80">
          <cell r="A80" t="str">
            <v/>
          </cell>
        </row>
        <row r="81">
          <cell r="A81" t="str">
            <v/>
          </cell>
        </row>
        <row r="82">
          <cell r="A82" t="str">
            <v/>
          </cell>
          <cell r="H82">
            <v>0</v>
          </cell>
          <cell r="I82">
            <v>0</v>
          </cell>
        </row>
        <row r="83">
          <cell r="A83" t="str">
            <v/>
          </cell>
        </row>
        <row r="84">
          <cell r="A84" t="str">
            <v/>
          </cell>
        </row>
        <row r="85">
          <cell r="A85" t="str">
            <v/>
          </cell>
        </row>
        <row r="86">
          <cell r="A86" t="str">
            <v/>
          </cell>
        </row>
        <row r="87">
          <cell r="A87" t="str">
            <v/>
          </cell>
        </row>
        <row r="88">
          <cell r="A88" t="str">
            <v/>
          </cell>
        </row>
        <row r="89">
          <cell r="A89" t="str">
            <v/>
          </cell>
        </row>
        <row r="90">
          <cell r="A90" t="str">
            <v/>
          </cell>
        </row>
        <row r="91">
          <cell r="A91" t="str">
            <v/>
          </cell>
        </row>
        <row r="92">
          <cell r="A92" t="str">
            <v/>
          </cell>
        </row>
        <row r="93">
          <cell r="A93" t="str">
            <v/>
          </cell>
        </row>
        <row r="94">
          <cell r="A94" t="str">
            <v/>
          </cell>
          <cell r="H94">
            <v>0</v>
          </cell>
          <cell r="I94">
            <v>0</v>
          </cell>
        </row>
        <row r="95">
          <cell r="A95" t="str">
            <v/>
          </cell>
        </row>
        <row r="96">
          <cell r="A96" t="str">
            <v/>
          </cell>
        </row>
        <row r="97">
          <cell r="A97" t="str">
            <v/>
          </cell>
        </row>
        <row r="98">
          <cell r="A98" t="str">
            <v/>
          </cell>
        </row>
        <row r="99">
          <cell r="A99" t="str">
            <v/>
          </cell>
        </row>
        <row r="100">
          <cell r="A100" t="str">
            <v/>
          </cell>
        </row>
        <row r="101">
          <cell r="A101" t="str">
            <v/>
          </cell>
        </row>
        <row r="102">
          <cell r="A102" t="str">
            <v/>
          </cell>
        </row>
        <row r="103">
          <cell r="A103" t="str">
            <v/>
          </cell>
        </row>
        <row r="104">
          <cell r="A104" t="str">
            <v/>
          </cell>
        </row>
        <row r="105">
          <cell r="A105" t="str">
            <v/>
          </cell>
        </row>
        <row r="106">
          <cell r="A106" t="str">
            <v/>
          </cell>
          <cell r="H106">
            <v>0</v>
          </cell>
          <cell r="I106">
            <v>0</v>
          </cell>
        </row>
        <row r="107">
          <cell r="A107" t="str">
            <v/>
          </cell>
        </row>
        <row r="108">
          <cell r="A108" t="str">
            <v/>
          </cell>
        </row>
        <row r="109">
          <cell r="A109" t="str">
            <v/>
          </cell>
        </row>
        <row r="110">
          <cell r="A110" t="str">
            <v/>
          </cell>
        </row>
        <row r="111">
          <cell r="A111" t="str">
            <v/>
          </cell>
        </row>
        <row r="112">
          <cell r="A112" t="str">
            <v/>
          </cell>
        </row>
        <row r="113">
          <cell r="A113" t="str">
            <v/>
          </cell>
        </row>
        <row r="114">
          <cell r="A114" t="str">
            <v/>
          </cell>
        </row>
        <row r="115">
          <cell r="A115" t="str">
            <v/>
          </cell>
        </row>
        <row r="116">
          <cell r="A116" t="str">
            <v/>
          </cell>
        </row>
        <row r="117">
          <cell r="A117" t="str">
            <v/>
          </cell>
        </row>
        <row r="118">
          <cell r="A118" t="str">
            <v/>
          </cell>
          <cell r="H118">
            <v>0</v>
          </cell>
          <cell r="I118">
            <v>0</v>
          </cell>
        </row>
        <row r="119">
          <cell r="A119" t="str">
            <v/>
          </cell>
        </row>
        <row r="120">
          <cell r="A120" t="str">
            <v/>
          </cell>
        </row>
        <row r="121">
          <cell r="A121" t="str">
            <v/>
          </cell>
        </row>
        <row r="122">
          <cell r="A122" t="str">
            <v/>
          </cell>
        </row>
        <row r="123">
          <cell r="A123" t="str">
            <v/>
          </cell>
        </row>
        <row r="124">
          <cell r="A124" t="str">
            <v/>
          </cell>
        </row>
        <row r="125">
          <cell r="A125" t="str">
            <v/>
          </cell>
        </row>
        <row r="126">
          <cell r="A126" t="str">
            <v/>
          </cell>
        </row>
        <row r="127">
          <cell r="A127" t="str">
            <v/>
          </cell>
        </row>
        <row r="128">
          <cell r="A128" t="str">
            <v/>
          </cell>
        </row>
        <row r="129">
          <cell r="A129" t="str">
            <v/>
          </cell>
        </row>
        <row r="130">
          <cell r="A130" t="str">
            <v/>
          </cell>
          <cell r="H130">
            <v>0</v>
          </cell>
          <cell r="I1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47-0818"/>
      <sheetName val="LAND"/>
      <sheetName val="BUILDING"/>
      <sheetName val="MECHINE"/>
      <sheetName val="VECHICLES"/>
      <sheetName val="CAPITAL"/>
      <sheetName val="ASSUMPTION"/>
      <sheetName val="LABOUR"/>
      <sheetName val="COST"/>
      <sheetName val="SALE BUDGET"/>
      <sheetName val="PROFIT &amp; WORKING CAPITAL"/>
      <sheetName val="สรุปรายได้"/>
      <sheetName val="wc"/>
      <sheetName val="BALANCE SHEET"/>
      <sheetName val="cashflow"/>
      <sheetName val="Fund Flow"/>
      <sheetName val="Profit(Cash)"/>
      <sheetName val="Statement"/>
      <sheetName val="ประวัติการชำระหนี้"/>
      <sheetName val="ตารางการชำระหนี้"/>
      <sheetName val="FL05054700008 (2)"/>
      <sheetName val="FL05054700008"/>
      <sheetName val="FL0.59ลบ."/>
      <sheetName val="Credit Bureau"/>
      <sheetName val="ประวัติ"/>
      <sheetName val="Module2"/>
      <sheetName val="Module3"/>
      <sheetName val="PAYMENT"/>
      <sheetName val="ASS-รถบรรทุก"/>
    </sheetNames>
    <sheetDataSet>
      <sheetData sheetId="0">
        <row r="3">
          <cell r="D3">
            <v>200000</v>
          </cell>
        </row>
        <row r="4">
          <cell r="D4">
            <v>8.7499999999999994E-2</v>
          </cell>
        </row>
        <row r="8">
          <cell r="D8">
            <v>1</v>
          </cell>
        </row>
        <row r="11">
          <cell r="A11">
            <v>1</v>
          </cell>
        </row>
        <row r="12">
          <cell r="A12">
            <v>2</v>
          </cell>
        </row>
        <row r="13">
          <cell r="A13">
            <v>3</v>
          </cell>
        </row>
        <row r="14">
          <cell r="A14">
            <v>4</v>
          </cell>
        </row>
        <row r="15">
          <cell r="A15">
            <v>5</v>
          </cell>
        </row>
        <row r="16">
          <cell r="A16">
            <v>6</v>
          </cell>
        </row>
        <row r="17">
          <cell r="A17">
            <v>7</v>
          </cell>
        </row>
        <row r="18">
          <cell r="A18">
            <v>8</v>
          </cell>
        </row>
        <row r="19">
          <cell r="A19">
            <v>9</v>
          </cell>
        </row>
        <row r="20">
          <cell r="A20">
            <v>10</v>
          </cell>
        </row>
        <row r="21">
          <cell r="A21">
            <v>11</v>
          </cell>
        </row>
        <row r="22">
          <cell r="A22">
            <v>12</v>
          </cell>
          <cell r="H22">
            <v>33833.671269936196</v>
          </cell>
          <cell r="I22">
            <v>160808.64003014343</v>
          </cell>
        </row>
        <row r="23">
          <cell r="A23">
            <v>13</v>
          </cell>
        </row>
        <row r="24">
          <cell r="A24">
            <v>14</v>
          </cell>
        </row>
        <row r="25">
          <cell r="A25">
            <v>15</v>
          </cell>
        </row>
        <row r="26">
          <cell r="A26">
            <v>16</v>
          </cell>
        </row>
        <row r="27">
          <cell r="A27">
            <v>17</v>
          </cell>
        </row>
        <row r="28">
          <cell r="A28">
            <v>18</v>
          </cell>
        </row>
        <row r="29">
          <cell r="A29">
            <v>19</v>
          </cell>
        </row>
        <row r="30">
          <cell r="A30">
            <v>20</v>
          </cell>
        </row>
        <row r="31">
          <cell r="A31">
            <v>21</v>
          </cell>
        </row>
        <row r="32">
          <cell r="A32">
            <v>22</v>
          </cell>
        </row>
        <row r="33">
          <cell r="A33">
            <v>23</v>
          </cell>
        </row>
        <row r="34">
          <cell r="A34">
            <v>24</v>
          </cell>
          <cell r="H34">
            <v>36915.77734297829</v>
          </cell>
          <cell r="I34">
            <v>123892.86268716512</v>
          </cell>
        </row>
        <row r="35">
          <cell r="A35">
            <v>25</v>
          </cell>
        </row>
        <row r="36">
          <cell r="A36">
            <v>26</v>
          </cell>
        </row>
        <row r="37">
          <cell r="A37">
            <v>27</v>
          </cell>
        </row>
        <row r="38">
          <cell r="A38">
            <v>28</v>
          </cell>
        </row>
        <row r="39">
          <cell r="A39">
            <v>29</v>
          </cell>
        </row>
        <row r="40">
          <cell r="A40">
            <v>30</v>
          </cell>
        </row>
        <row r="41">
          <cell r="A41">
            <v>31</v>
          </cell>
        </row>
        <row r="42">
          <cell r="A42">
            <v>32</v>
          </cell>
        </row>
        <row r="43">
          <cell r="A43">
            <v>33</v>
          </cell>
        </row>
        <row r="44">
          <cell r="A44">
            <v>34</v>
          </cell>
        </row>
        <row r="45">
          <cell r="A45">
            <v>35</v>
          </cell>
        </row>
        <row r="46">
          <cell r="A46">
            <v>36</v>
          </cell>
          <cell r="H46">
            <v>40278.650400179264</v>
          </cell>
          <cell r="I46">
            <v>83614.212286985829</v>
          </cell>
        </row>
        <row r="47">
          <cell r="A47">
            <v>37</v>
          </cell>
        </row>
        <row r="48">
          <cell r="A48">
            <v>38</v>
          </cell>
        </row>
        <row r="49">
          <cell r="A49">
            <v>39</v>
          </cell>
        </row>
        <row r="50">
          <cell r="A50">
            <v>40</v>
          </cell>
        </row>
        <row r="51">
          <cell r="A51">
            <v>41</v>
          </cell>
        </row>
        <row r="52">
          <cell r="A52">
            <v>42</v>
          </cell>
        </row>
        <row r="53">
          <cell r="A53">
            <v>43</v>
          </cell>
        </row>
        <row r="54">
          <cell r="A54">
            <v>44</v>
          </cell>
        </row>
        <row r="55">
          <cell r="A55">
            <v>45</v>
          </cell>
        </row>
        <row r="56">
          <cell r="A56">
            <v>46</v>
          </cell>
        </row>
        <row r="57">
          <cell r="A57">
            <v>47</v>
          </cell>
        </row>
        <row r="58">
          <cell r="A58">
            <v>48</v>
          </cell>
          <cell r="H58">
            <v>43947.867140564224</v>
          </cell>
          <cell r="I58">
            <v>39666.345146421605</v>
          </cell>
        </row>
        <row r="59">
          <cell r="A59">
            <v>49</v>
          </cell>
        </row>
        <row r="60">
          <cell r="A60">
            <v>50</v>
          </cell>
        </row>
        <row r="61">
          <cell r="A61">
            <v>51</v>
          </cell>
        </row>
        <row r="62">
          <cell r="A62">
            <v>52</v>
          </cell>
        </row>
        <row r="63">
          <cell r="A63">
            <v>53</v>
          </cell>
        </row>
        <row r="64">
          <cell r="A64">
            <v>54</v>
          </cell>
        </row>
        <row r="65">
          <cell r="A65">
            <v>55</v>
          </cell>
        </row>
        <row r="66">
          <cell r="A66">
            <v>56</v>
          </cell>
        </row>
        <row r="67">
          <cell r="A67">
            <v>57</v>
          </cell>
        </row>
        <row r="68">
          <cell r="A68">
            <v>58</v>
          </cell>
        </row>
        <row r="69">
          <cell r="A69">
            <v>59</v>
          </cell>
        </row>
        <row r="70">
          <cell r="A70">
            <v>60</v>
          </cell>
          <cell r="H70">
            <v>39666.345146420383</v>
          </cell>
          <cell r="I70">
            <v>1.2150849215686321E-9</v>
          </cell>
        </row>
        <row r="71">
          <cell r="A71" t="str">
            <v/>
          </cell>
        </row>
        <row r="72">
          <cell r="A72" t="str">
            <v/>
          </cell>
        </row>
        <row r="73">
          <cell r="A73" t="str">
            <v/>
          </cell>
        </row>
        <row r="74">
          <cell r="A74" t="str">
            <v/>
          </cell>
        </row>
        <row r="75">
          <cell r="A75" t="str">
            <v/>
          </cell>
        </row>
        <row r="76">
          <cell r="A76" t="str">
            <v/>
          </cell>
        </row>
        <row r="77">
          <cell r="A77" t="str">
            <v/>
          </cell>
        </row>
        <row r="78">
          <cell r="A78" t="str">
            <v/>
          </cell>
        </row>
        <row r="79">
          <cell r="A79" t="str">
            <v/>
          </cell>
        </row>
        <row r="80">
          <cell r="A80" t="str">
            <v/>
          </cell>
        </row>
        <row r="81">
          <cell r="A81" t="str">
            <v/>
          </cell>
        </row>
        <row r="82">
          <cell r="A82" t="str">
            <v/>
          </cell>
          <cell r="H82">
            <v>0</v>
          </cell>
          <cell r="I82">
            <v>0</v>
          </cell>
        </row>
        <row r="83">
          <cell r="A83" t="str">
            <v/>
          </cell>
        </row>
        <row r="84">
          <cell r="A84" t="str">
            <v/>
          </cell>
        </row>
        <row r="85">
          <cell r="A85" t="str">
            <v/>
          </cell>
        </row>
        <row r="86">
          <cell r="A86" t="str">
            <v/>
          </cell>
        </row>
        <row r="87">
          <cell r="A87" t="str">
            <v/>
          </cell>
        </row>
        <row r="88">
          <cell r="A88" t="str">
            <v/>
          </cell>
        </row>
        <row r="89">
          <cell r="A89" t="str">
            <v/>
          </cell>
        </row>
        <row r="90">
          <cell r="A90" t="str">
            <v/>
          </cell>
        </row>
        <row r="91">
          <cell r="A91" t="str">
            <v/>
          </cell>
        </row>
        <row r="92">
          <cell r="A92" t="str">
            <v/>
          </cell>
        </row>
        <row r="93">
          <cell r="A93" t="str">
            <v/>
          </cell>
        </row>
        <row r="94">
          <cell r="A94" t="str">
            <v/>
          </cell>
          <cell r="H94">
            <v>0</v>
          </cell>
          <cell r="I94">
            <v>0</v>
          </cell>
        </row>
        <row r="95">
          <cell r="A95" t="str">
            <v/>
          </cell>
        </row>
        <row r="96">
          <cell r="A96" t="str">
            <v/>
          </cell>
        </row>
        <row r="97">
          <cell r="A97" t="str">
            <v/>
          </cell>
        </row>
        <row r="98">
          <cell r="A98" t="str">
            <v/>
          </cell>
        </row>
        <row r="99">
          <cell r="A99" t="str">
            <v/>
          </cell>
        </row>
        <row r="100">
          <cell r="A100" t="str">
            <v/>
          </cell>
        </row>
        <row r="101">
          <cell r="A101" t="str">
            <v/>
          </cell>
        </row>
        <row r="102">
          <cell r="A102" t="str">
            <v/>
          </cell>
        </row>
        <row r="103">
          <cell r="A103" t="str">
            <v/>
          </cell>
        </row>
        <row r="104">
          <cell r="A104" t="str">
            <v/>
          </cell>
        </row>
        <row r="105">
          <cell r="A105" t="str">
            <v/>
          </cell>
        </row>
        <row r="106">
          <cell r="A106" t="str">
            <v/>
          </cell>
          <cell r="H106">
            <v>0</v>
          </cell>
          <cell r="I106">
            <v>0</v>
          </cell>
        </row>
        <row r="107">
          <cell r="A107" t="str">
            <v/>
          </cell>
        </row>
        <row r="108">
          <cell r="A108" t="str">
            <v/>
          </cell>
        </row>
        <row r="109">
          <cell r="A109" t="str">
            <v/>
          </cell>
        </row>
        <row r="110">
          <cell r="A110" t="str">
            <v/>
          </cell>
        </row>
        <row r="111">
          <cell r="A111" t="str">
            <v/>
          </cell>
        </row>
        <row r="112">
          <cell r="A112" t="str">
            <v/>
          </cell>
        </row>
        <row r="113">
          <cell r="A113" t="str">
            <v/>
          </cell>
        </row>
        <row r="114">
          <cell r="A114" t="str">
            <v/>
          </cell>
        </row>
        <row r="115">
          <cell r="A115" t="str">
            <v/>
          </cell>
        </row>
        <row r="116">
          <cell r="A116" t="str">
            <v/>
          </cell>
        </row>
        <row r="117">
          <cell r="A117" t="str">
            <v/>
          </cell>
        </row>
        <row r="118">
          <cell r="A118" t="str">
            <v/>
          </cell>
          <cell r="H118">
            <v>0</v>
          </cell>
          <cell r="I118">
            <v>0</v>
          </cell>
        </row>
        <row r="119">
          <cell r="A119" t="str">
            <v/>
          </cell>
        </row>
        <row r="120">
          <cell r="A120" t="str">
            <v/>
          </cell>
        </row>
        <row r="121">
          <cell r="A121" t="str">
            <v/>
          </cell>
        </row>
        <row r="122">
          <cell r="A122" t="str">
            <v/>
          </cell>
        </row>
        <row r="123">
          <cell r="A123" t="str">
            <v/>
          </cell>
        </row>
        <row r="124">
          <cell r="A124" t="str">
            <v/>
          </cell>
        </row>
        <row r="125">
          <cell r="A125" t="str">
            <v/>
          </cell>
        </row>
        <row r="126">
          <cell r="A126" t="str">
            <v/>
          </cell>
        </row>
        <row r="127">
          <cell r="A127" t="str">
            <v/>
          </cell>
        </row>
        <row r="128">
          <cell r="A128" t="str">
            <v/>
          </cell>
        </row>
        <row r="129">
          <cell r="A129" t="str">
            <v/>
          </cell>
        </row>
        <row r="130">
          <cell r="A130" t="str">
            <v/>
          </cell>
          <cell r="H130">
            <v>0</v>
          </cell>
          <cell r="I1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LABOUR"/>
      <sheetName val="MECHINE"/>
      <sheetName val="VECHICLES"/>
      <sheetName val="CAPITAL"/>
      <sheetName val="ASSUMPTION"/>
      <sheetName val="COST"/>
      <sheetName val="PROFIT &amp; WORKING CAPITAL"/>
      <sheetName val="สรุป"/>
      <sheetName val="Profit(Cash)"/>
      <sheetName val="Fund Flow"/>
      <sheetName val="cashflow"/>
      <sheetName val="BALANCE SHEET"/>
      <sheetName val="ตารางการชำระหนี้คืน"/>
      <sheetName val="LOAN"/>
      <sheetName val="FL00008"/>
      <sheetName val="FL00001"/>
      <sheetName val="PAYMENT (พยุงศักดิ์)"/>
      <sheetName val="ตารางชำระหนี้คืน(พยุงศักดิ์)"/>
      <sheetName val="Module2"/>
      <sheetName val="Module3"/>
      <sheetName val="PN47-0818"/>
      <sheetName val="finance"/>
      <sheetName val="schdaul"/>
      <sheetName val="ผ่อนชำระ"/>
      <sheetName val="profit&amp;loss"/>
      <sheetName val="ca"/>
      <sheetName val="ผ่อนชำระใหม่"/>
      <sheetName val="รายเดือน(ทรีทราน)"/>
      <sheetName val="PAYMENT"/>
      <sheetName val="ASS-รถบรรทุก"/>
      <sheetName val="ฐานข้อมูล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D2">
            <v>3000000</v>
          </cell>
        </row>
        <row r="3">
          <cell r="D3">
            <v>8.2500000000000004E-2</v>
          </cell>
        </row>
        <row r="4">
          <cell r="D4">
            <v>5</v>
          </cell>
          <cell r="F4">
            <v>0</v>
          </cell>
        </row>
      </sheetData>
      <sheetData sheetId="17"/>
      <sheetData sheetId="18">
        <row r="2">
          <cell r="D2">
            <v>2300000</v>
          </cell>
        </row>
      </sheetData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LABOUR"/>
      <sheetName val="MECHINE"/>
      <sheetName val="VECHICLES"/>
      <sheetName val="CAPITAL"/>
      <sheetName val="ASSUMPTION"/>
      <sheetName val="COST"/>
      <sheetName val="PROFIT &amp; WORKING CAPITAL"/>
      <sheetName val="สรุป"/>
      <sheetName val="Profit(Cash)"/>
      <sheetName val="Fund Flow"/>
      <sheetName val="cashflow"/>
      <sheetName val="BALANCE SHEET"/>
      <sheetName val="ตารางการชำระหนี้คืน"/>
      <sheetName val="LOAN"/>
      <sheetName val="FL00008"/>
      <sheetName val="FL00001"/>
      <sheetName val="PAYMENT (พยุงศักดิ์)"/>
      <sheetName val="ตารางชำระหนี้คืน(พยุงศักดิ์)"/>
      <sheetName val="Module2"/>
      <sheetName val="Module3"/>
      <sheetName val="PN47-08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D2">
            <v>3000000</v>
          </cell>
        </row>
        <row r="3">
          <cell r="D3">
            <v>8.2500000000000004E-2</v>
          </cell>
        </row>
        <row r="4">
          <cell r="F4">
            <v>0</v>
          </cell>
        </row>
        <row r="5">
          <cell r="F5">
            <v>0</v>
          </cell>
        </row>
      </sheetData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100"/>
      <sheetName val="pre"/>
      <sheetName val="โครงการ"/>
      <sheetName val="LAND"/>
      <sheetName val="BUILDING"/>
      <sheetName val="BUILDING+LAND"/>
      <sheetName val="MECHINE"/>
      <sheetName val="VECHICLES"/>
      <sheetName val="CAPITAL"/>
      <sheetName val="statement"/>
      <sheetName val="รายได้รายจ่าย"/>
      <sheetName val="ASSUMPTION"/>
      <sheetName val="LABOUR"/>
      <sheetName val="TOTAL COST"/>
      <sheetName val="SALE BUDGET"/>
      <sheetName val="PROFIT &amp; WORKING CAPITAL"/>
      <sheetName val="Profit(Cash)"/>
      <sheetName val="Fund Flow"/>
      <sheetName val="PAYMENT"/>
      <sheetName val="Balance S"/>
      <sheetName val="ratio"/>
      <sheetName val="Module2"/>
      <sheetName val="Module3"/>
      <sheetName val="Main Sum (Hotel &amp; Residences)"/>
      <sheetName val="เอวัน"/>
      <sheetName val="รายชื่อบริษัทเช่า ปี 55"/>
      <sheetName val="FL000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Sum (Hotel &amp; Residences)"/>
      <sheetName val="Main Sum Hotel"/>
      <sheetName val="Main Sum Residence"/>
      <sheetName val="schdaul"/>
      <sheetName val="PAYMENT"/>
      <sheetName val="ดอกเบี้ยจ่าย"/>
      <sheetName val="FL00008"/>
      <sheetName val="01 Main Summary_SepContract_FS"/>
      <sheetName val="finance"/>
      <sheetName val="PN47-0818"/>
      <sheetName val="payment(F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List data adj."/>
      <sheetName val="schdaul"/>
      <sheetName val="BANGKOK"/>
      <sheetName val="รายชื่อบริษัทเช่า ปี 55"/>
      <sheetName val="FL00008"/>
      <sheetName val="PN47-0818"/>
      <sheetName val="Main Sum (Hotel &amp; Residences)"/>
      <sheetName val="ผ่อนชำระ"/>
      <sheetName val="profit&amp;loss"/>
      <sheetName val="PAYMENT"/>
      <sheetName val="Purchase Order"/>
      <sheetName val="Customize Your Purchase Order"/>
      <sheetName val="ca"/>
      <sheetName val="การเงิ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 - คิดต้นทุน - ประเมิน"/>
      <sheetName val="ex -NPV - ประเมิน"/>
      <sheetName val="Payment1"/>
      <sheetName val="cash flow"/>
      <sheetName val="จ่ายชำระเงินกู้ - อื่น ๆ"/>
      <sheetName val="รายละเอียดขายสินค้า"/>
      <sheetName val="สรุปกำไร"/>
      <sheetName val="statment "/>
      <sheetName val="สรุปยอดซื้อ"/>
      <sheetName val="PAYMENT"/>
      <sheetName val="schdaul"/>
      <sheetName val="profit&amp;loss"/>
      <sheetName val="ca"/>
      <sheetName val="ดอกเบี้ยจ่าย"/>
      <sheetName val="Sheet1"/>
      <sheetName val="กระแสสด"/>
      <sheetName val="Assumption"/>
      <sheetName val="PN 0.2"/>
      <sheetName val="F L"/>
      <sheetName val="ตารางการผ่อนชำระ"/>
      <sheetName val="ผ่อนชำระ"/>
      <sheetName val="cashflow - วิลาวรรณ-งบลงตัว-1"/>
      <sheetName val="List data adj."/>
      <sheetName val="000"/>
      <sheetName val="เบิกเงิน"/>
      <sheetName val="payment(F2)"/>
      <sheetName val="finance"/>
      <sheetName val="ฐานข้อมูล"/>
      <sheetName val="LSE_ADCO"/>
      <sheetName val="พิจารณาอนุมัติ3 "/>
      <sheetName val="PAYMENT ธพว."/>
      <sheetName val="รายรับ"/>
      <sheetName val="ASS-รถบรรทุก"/>
      <sheetName val="FL00008"/>
      <sheetName val="PAYMENT (เดิม)"/>
      <sheetName val="P N"/>
      <sheetName val="Schedule"/>
      <sheetName val="ข้อมูลลูกค้า"/>
      <sheetName val="Check List"/>
      <sheetName val="อนุมัติ"/>
      <sheetName val="โครงสร้างการลงทุน"/>
      <sheetName val="Statement"/>
      <sheetName val="ข้อมูลดิบ"/>
      <sheetName val="Statement."/>
      <sheetName val="สมมติฐาน"/>
      <sheetName val="เงินทุนหมุนเวียน"/>
      <sheetName val="ค่าเสื่อม"/>
      <sheetName val="บสย."/>
      <sheetName val="งบดุล"/>
      <sheetName val="งบกำไร"/>
      <sheetName val="งบกระแสเงินสด"/>
      <sheetName val="ตารางการผ่อนชำระใหม่"/>
      <sheetName val="ตารางผ่อนชำระเดิม(รายย่อย)"/>
      <sheetName val="ตารางการผ่อนชำระ (สถาบันอื่น)"/>
      <sheetName val="ใบเสร็จซื้อสินค้า"/>
      <sheetName val="STOCK"/>
      <sheetName val="ใบเสร็จจำหน่ายสินค้า"/>
      <sheetName val="ใบเสร็จเพื่อเบิกจ่าย"/>
      <sheetName val="สรุปงบภายในกิจการ"/>
      <sheetName val="สมุดบันทึกภายใน"/>
      <sheetName val="ตารางผ่อนชำระเดิม(PIL)"/>
      <sheetName val="ตารางการผ่อนชำระเดิม (รายย่อย)"/>
      <sheetName val="STOCK ไม่แนบ"/>
      <sheetName val="ฐาน"/>
      <sheetName val="ฐานประมาณการ"/>
      <sheetName val="schdaul "/>
      <sheetName val="Customize Your Purchase Order"/>
      <sheetName val="PL 45-50"/>
      <sheetName val="ตารางการผ่อนชำระ (2)"/>
      <sheetName val="PAYMENT (พยุงศักดิ์)"/>
      <sheetName val="วิเคราะห์ (2)"/>
      <sheetName val="FL"/>
      <sheetName val="Main Sum (Hotel &amp; Residences)"/>
    </sheetNames>
    <definedNames>
      <definedName name="Interest.Period" sheetId="11"/>
      <definedName name="Total.Payment" sheetId="1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quality"/>
      <sheetName val="cash flow"/>
      <sheetName val="BANGKOK"/>
      <sheetName val="CO"/>
      <sheetName val="checklist"/>
      <sheetName val="อส.1"/>
      <sheetName val="อส2"/>
      <sheetName val="อส3.1"/>
      <sheetName val="อส3.2พาณิชย์"/>
      <sheetName val="L1"/>
      <sheetName val="L2"/>
      <sheetName val="L3"/>
      <sheetName val="ws"/>
      <sheetName val="ประมาณWC"/>
      <sheetName val="อส4"/>
      <sheetName val="อส5"/>
      <sheetName val="เงื่อนไข"/>
      <sheetName val="อส.6"/>
      <sheetName val="ความเสี่ยง"/>
      <sheetName val="อส7"/>
      <sheetName val="อส7.1"/>
      <sheetName val="อส7.2"/>
      <sheetName val="CO_Signed1"/>
      <sheetName val="PAYMENT (เดิม)"/>
      <sheetName val="Sheet1"/>
      <sheetName val="กระแสสด"/>
      <sheetName val="CDinner"/>
      <sheetName val="schdaul"/>
      <sheetName val="profit&amp;loss"/>
      <sheetName val="รายเดือน(ทรีทราน)"/>
      <sheetName val="ca"/>
      <sheetName val="Customize Your Purchase Order"/>
      <sheetName val="ฐานข้อมูล"/>
      <sheetName val="PAYMENT"/>
      <sheetName val="ASS-รถบรรทุก"/>
      <sheetName val="LSE_ADCO"/>
      <sheetName val="END"/>
      <sheetName val="U-TB48"/>
      <sheetName val="000"/>
      <sheetName val="เบิกเงิน"/>
      <sheetName val="#REF"/>
      <sheetName val="CQC"/>
      <sheetName val="ตารางการผ่อนชำระ (2)"/>
      <sheetName val="Sheet3"/>
      <sheetName val="รายรับ"/>
      <sheetName val="assum"/>
      <sheetName val="การเงิน"/>
      <sheetName val="FL"/>
      <sheetName val="F L"/>
      <sheetName val="DB"/>
      <sheetName val="ดอกเบี้ยจ่าย"/>
      <sheetName val="FL00008"/>
      <sheetName val="รายชื่อบริษัทเช่า ปี 55"/>
      <sheetName val="payment(F2)"/>
      <sheetName val="ASSUMPTION"/>
      <sheetName val="ตารางการผ่อนชำระ"/>
      <sheetName val="เครื่องจักร-อุปกรณ์"/>
      <sheetName val="Schdule"/>
      <sheetName val="List data adj."/>
      <sheetName val="PAYMENT ธพว."/>
      <sheetName val="หน้า 1"/>
      <sheetName val="ca-3"/>
      <sheetName val="งบตรวจสอบ"/>
      <sheetName val="สรุปยอดขาย"/>
      <sheetName val="Statement"/>
      <sheetName val="PAYMENT "/>
      <sheetName val="pay 15"/>
      <sheetName val="P N"/>
      <sheetName val="PAYMENT (พยุงศักดิ์)"/>
      <sheetName val="PAYMENT ธพว_x0000_"/>
      <sheetName val="Purchase Order"/>
      <sheetName val="PAYMENT ธพว"/>
      <sheetName val="งาน"/>
      <sheetName val="EX ข้อความต่าง ๆ"/>
    </sheetNames>
    <definedNames>
      <definedName name="Button16_Click"/>
      <definedName name="Button25_Click"/>
      <definedName name="Button26_Click"/>
      <definedName name="Button30_Click"/>
      <definedName name="Button31_Click"/>
      <definedName name="Fix_Pay"/>
      <definedName name="Free_Principle"/>
      <definedName name="Interest.Period" sheetId="31"/>
      <definedName name="Loan_Amount"/>
      <definedName name="Payment.Number" sheetId="31"/>
      <definedName name="Total.Payment" sheetId="29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port"/>
      <sheetName val="ฐานสาขา"/>
      <sheetName val="ฐานข้อมูล"/>
      <sheetName val="finance"/>
      <sheetName val="schdaul"/>
      <sheetName val="cash flow"/>
      <sheetName val="PORTFOLIO-3"/>
      <sheetName val="profit&amp;loss"/>
      <sheetName val="ca"/>
      <sheetName val="รายเดือน(ทรีทราน)"/>
      <sheetName val="รายชื่อบริษัทเช่า ปี 55"/>
      <sheetName val="สรุปยอดขาย"/>
      <sheetName val="DATA"/>
      <sheetName val="Ass"/>
      <sheetName val="FL00008"/>
      <sheetName val="Payment"/>
      <sheetName val="PAYMENT (เดิม)"/>
      <sheetName val="List data adj."/>
      <sheetName val="ผ่อนชำระ"/>
      <sheetName val="ตารางการผ่อนชำระ"/>
      <sheetName val="ASS-รถบรรทุก"/>
      <sheetName val="payment(F2)"/>
      <sheetName val="PN47-0818"/>
    </sheetNames>
    <sheetDataSet>
      <sheetData sheetId="0" refreshError="1"/>
      <sheetData sheetId="1" refreshError="1"/>
      <sheetData sheetId="2" refreshError="1"/>
      <sheetData sheetId="3" refreshError="1">
        <row r="3">
          <cell r="D3" t="str">
            <v xml:space="preserve"> BALANCEรวม</v>
          </cell>
        </row>
        <row r="4">
          <cell r="D4" t="str">
            <v>Total Of BALANCE</v>
          </cell>
        </row>
        <row r="5">
          <cell r="D5">
            <v>-949.12</v>
          </cell>
        </row>
        <row r="6">
          <cell r="D6">
            <v>17014850.859999999</v>
          </cell>
        </row>
        <row r="7">
          <cell r="D7">
            <v>0</v>
          </cell>
        </row>
        <row r="8">
          <cell r="D8">
            <v>79378670.680000007</v>
          </cell>
        </row>
        <row r="9">
          <cell r="D9">
            <v>5757472.46</v>
          </cell>
        </row>
        <row r="10">
          <cell r="D10">
            <v>1376749538.05</v>
          </cell>
        </row>
        <row r="11">
          <cell r="D11">
            <v>10874636.93</v>
          </cell>
        </row>
        <row r="12">
          <cell r="D12">
            <v>10026137.57</v>
          </cell>
        </row>
        <row r="13">
          <cell r="D13">
            <v>14091873.369999999</v>
          </cell>
        </row>
        <row r="14">
          <cell r="D14">
            <v>183471380.88</v>
          </cell>
        </row>
        <row r="15">
          <cell r="D15">
            <v>209503179.56</v>
          </cell>
        </row>
        <row r="16">
          <cell r="D16">
            <v>581043.48</v>
          </cell>
        </row>
        <row r="17">
          <cell r="D17">
            <v>44952460.939999998</v>
          </cell>
        </row>
        <row r="18">
          <cell r="D18">
            <v>24752.69</v>
          </cell>
        </row>
        <row r="19">
          <cell r="D19">
            <v>6566996.29</v>
          </cell>
        </row>
        <row r="20">
          <cell r="D20">
            <v>63028145.140000001</v>
          </cell>
        </row>
        <row r="21">
          <cell r="D21">
            <v>15626292.17</v>
          </cell>
        </row>
        <row r="22">
          <cell r="D22">
            <v>2569428.9</v>
          </cell>
        </row>
        <row r="23">
          <cell r="D23">
            <v>199854691.91</v>
          </cell>
        </row>
        <row r="24">
          <cell r="D24">
            <v>3552808.47</v>
          </cell>
        </row>
        <row r="25">
          <cell r="D25">
            <v>463408.7</v>
          </cell>
        </row>
        <row r="26">
          <cell r="D26">
            <v>1230541.55</v>
          </cell>
        </row>
        <row r="27">
          <cell r="D27">
            <v>2834537.33</v>
          </cell>
        </row>
        <row r="28">
          <cell r="D28">
            <v>249184.03</v>
          </cell>
        </row>
        <row r="29">
          <cell r="D29">
            <v>1910792.38</v>
          </cell>
        </row>
        <row r="30">
          <cell r="D30">
            <v>43460.08</v>
          </cell>
        </row>
        <row r="31">
          <cell r="D31">
            <v>2321188.7999999998</v>
          </cell>
        </row>
        <row r="32">
          <cell r="D32">
            <v>16124580</v>
          </cell>
        </row>
        <row r="33">
          <cell r="D33">
            <v>189298421.28999999</v>
          </cell>
        </row>
        <row r="34">
          <cell r="D34">
            <v>367131.72</v>
          </cell>
        </row>
        <row r="35">
          <cell r="D35">
            <v>2908815.25</v>
          </cell>
        </row>
        <row r="36">
          <cell r="D36">
            <v>1183537.27</v>
          </cell>
        </row>
        <row r="37">
          <cell r="D37">
            <v>367938.25</v>
          </cell>
        </row>
        <row r="38">
          <cell r="D38">
            <v>2509801.1</v>
          </cell>
        </row>
        <row r="39">
          <cell r="D39">
            <v>23208418.109999999</v>
          </cell>
        </row>
        <row r="40">
          <cell r="D40">
            <v>368082.05</v>
          </cell>
        </row>
        <row r="41">
          <cell r="D41">
            <v>2769912.66</v>
          </cell>
        </row>
        <row r="42">
          <cell r="D42">
            <v>31011829.149999999</v>
          </cell>
        </row>
        <row r="43">
          <cell r="D43">
            <v>483074320.13</v>
          </cell>
        </row>
        <row r="44">
          <cell r="D44">
            <v>16024275.93</v>
          </cell>
        </row>
        <row r="45">
          <cell r="D45">
            <v>0</v>
          </cell>
        </row>
        <row r="46">
          <cell r="D46">
            <v>148114154.47999999</v>
          </cell>
        </row>
        <row r="47">
          <cell r="D47">
            <v>0</v>
          </cell>
        </row>
        <row r="48">
          <cell r="D48">
            <v>377450696.93000001</v>
          </cell>
        </row>
        <row r="49">
          <cell r="D49">
            <v>545339815.35000002</v>
          </cell>
        </row>
        <row r="50">
          <cell r="D50">
            <v>2303733687</v>
          </cell>
        </row>
        <row r="51">
          <cell r="D51">
            <v>7190487454.2700005</v>
          </cell>
        </row>
        <row r="52">
          <cell r="D52">
            <v>136533420.80000001</v>
          </cell>
        </row>
        <row r="53">
          <cell r="D53">
            <v>130773091.95</v>
          </cell>
        </row>
        <row r="54">
          <cell r="D54">
            <v>65474122.530000001</v>
          </cell>
        </row>
        <row r="55">
          <cell r="D55">
            <v>264009477.18000001</v>
          </cell>
        </row>
        <row r="56">
          <cell r="D56">
            <v>217144381.65000001</v>
          </cell>
        </row>
        <row r="57">
          <cell r="D57">
            <v>1691818914.0699999</v>
          </cell>
        </row>
        <row r="58">
          <cell r="D58">
            <v>899449250.86000001</v>
          </cell>
        </row>
        <row r="59">
          <cell r="D59">
            <v>1058359601.35</v>
          </cell>
        </row>
        <row r="60">
          <cell r="D60">
            <v>165670567.66</v>
          </cell>
        </row>
        <row r="61">
          <cell r="D61">
            <v>1962915399.04</v>
          </cell>
        </row>
        <row r="62">
          <cell r="D62">
            <v>226326046.97</v>
          </cell>
        </row>
        <row r="63">
          <cell r="D63">
            <v>23704161.149999999</v>
          </cell>
        </row>
        <row r="64">
          <cell r="D64">
            <v>848396666.82000005</v>
          </cell>
        </row>
        <row r="65">
          <cell r="D65">
            <v>57450000</v>
          </cell>
        </row>
        <row r="66">
          <cell r="D66">
            <v>150106233.74000001</v>
          </cell>
        </row>
        <row r="67">
          <cell r="D67">
            <v>172994324.34999999</v>
          </cell>
        </row>
        <row r="68">
          <cell r="D68">
            <v>361432656.31999999</v>
          </cell>
        </row>
        <row r="69">
          <cell r="D69">
            <v>398196623.58999997</v>
          </cell>
        </row>
        <row r="70">
          <cell r="D70">
            <v>121196129.63</v>
          </cell>
        </row>
        <row r="71">
          <cell r="D71">
            <v>397981810.49000001</v>
          </cell>
        </row>
        <row r="72">
          <cell r="D72">
            <v>97569000</v>
          </cell>
        </row>
        <row r="73">
          <cell r="D73">
            <v>993528896.21000004</v>
          </cell>
        </row>
        <row r="74">
          <cell r="D74">
            <v>103517865.15000001</v>
          </cell>
        </row>
        <row r="75">
          <cell r="D75">
            <v>1220597220.1400001</v>
          </cell>
        </row>
        <row r="77">
          <cell r="D77">
            <v>512057195.93000001</v>
          </cell>
        </row>
        <row r="78">
          <cell r="D78">
            <v>66265762.990000002</v>
          </cell>
        </row>
        <row r="79">
          <cell r="D79">
            <v>0</v>
          </cell>
        </row>
        <row r="80">
          <cell r="D80">
            <v>145698000.99000001</v>
          </cell>
        </row>
        <row r="81">
          <cell r="D81">
            <v>3658957247.8499999</v>
          </cell>
        </row>
        <row r="82">
          <cell r="D82">
            <v>14210985.6</v>
          </cell>
        </row>
        <row r="83">
          <cell r="D83">
            <v>340931408.44</v>
          </cell>
        </row>
        <row r="84">
          <cell r="D84">
            <v>2231325719.73</v>
          </cell>
        </row>
        <row r="85">
          <cell r="D85">
            <v>1365235.14</v>
          </cell>
        </row>
        <row r="86">
          <cell r="D86">
            <v>45358629.93</v>
          </cell>
        </row>
        <row r="87">
          <cell r="D87">
            <v>4342605.2699999996</v>
          </cell>
        </row>
        <row r="88">
          <cell r="D88">
            <v>966776.78</v>
          </cell>
        </row>
        <row r="89">
          <cell r="D89">
            <v>4800622.8099999996</v>
          </cell>
        </row>
        <row r="90">
          <cell r="D90">
            <v>0</v>
          </cell>
        </row>
        <row r="91">
          <cell r="D91">
            <v>1000582.3</v>
          </cell>
        </row>
        <row r="92">
          <cell r="D92">
            <v>21378847.399999999</v>
          </cell>
        </row>
        <row r="93">
          <cell r="D93">
            <v>3500216.27</v>
          </cell>
        </row>
        <row r="94">
          <cell r="D94">
            <v>1541491.64</v>
          </cell>
        </row>
        <row r="95">
          <cell r="D95">
            <v>2951931.72</v>
          </cell>
        </row>
        <row r="96">
          <cell r="D96">
            <v>1364514.84</v>
          </cell>
        </row>
        <row r="97">
          <cell r="D97">
            <v>2530876.66</v>
          </cell>
        </row>
        <row r="98">
          <cell r="D98">
            <v>37145649.710000001</v>
          </cell>
        </row>
        <row r="99">
          <cell r="D99">
            <v>11822184.08</v>
          </cell>
        </row>
        <row r="100">
          <cell r="D100">
            <v>20608081.079999998</v>
          </cell>
        </row>
        <row r="101">
          <cell r="D101">
            <v>1205854.96</v>
          </cell>
        </row>
        <row r="102">
          <cell r="D102">
            <v>11012283.26</v>
          </cell>
        </row>
        <row r="103">
          <cell r="D103">
            <v>5068528.6100000003</v>
          </cell>
        </row>
        <row r="104">
          <cell r="D104">
            <v>3400000</v>
          </cell>
        </row>
        <row r="105">
          <cell r="D105">
            <v>7012537.7699999996</v>
          </cell>
        </row>
        <row r="106">
          <cell r="D106">
            <v>5383054.4900000002</v>
          </cell>
        </row>
        <row r="107">
          <cell r="D107">
            <v>7415838.0599999996</v>
          </cell>
        </row>
        <row r="108">
          <cell r="D108">
            <v>7689571.2699999996</v>
          </cell>
        </row>
        <row r="109">
          <cell r="D109">
            <v>23434234.789999999</v>
          </cell>
        </row>
        <row r="110">
          <cell r="D110">
            <v>0</v>
          </cell>
        </row>
        <row r="111">
          <cell r="D111">
            <v>0</v>
          </cell>
        </row>
        <row r="112">
          <cell r="D112">
            <v>2775331.9</v>
          </cell>
        </row>
        <row r="113">
          <cell r="D113">
            <v>2087401.56</v>
          </cell>
        </row>
        <row r="114">
          <cell r="D114">
            <v>14328879.029999999</v>
          </cell>
        </row>
        <row r="115">
          <cell r="D115">
            <v>5476746.8899999997</v>
          </cell>
        </row>
        <row r="116">
          <cell r="D116">
            <v>3876624.36</v>
          </cell>
        </row>
        <row r="117">
          <cell r="D117">
            <v>15357297.210000001</v>
          </cell>
        </row>
        <row r="118">
          <cell r="D118">
            <v>299279.84999999998</v>
          </cell>
        </row>
        <row r="119">
          <cell r="D119">
            <v>3701828.08</v>
          </cell>
        </row>
        <row r="120">
          <cell r="D120">
            <v>0</v>
          </cell>
        </row>
        <row r="121">
          <cell r="D121">
            <v>0</v>
          </cell>
        </row>
        <row r="122">
          <cell r="D122">
            <v>6513364.1399999997</v>
          </cell>
        </row>
        <row r="123">
          <cell r="D123">
            <v>1729170</v>
          </cell>
        </row>
        <row r="124">
          <cell r="D124">
            <v>14496239.939999999</v>
          </cell>
        </row>
        <row r="125">
          <cell r="D125">
            <v>2505613.0499999998</v>
          </cell>
        </row>
        <row r="126">
          <cell r="D126">
            <v>1168918.77</v>
          </cell>
        </row>
        <row r="127">
          <cell r="D127">
            <v>3914648.75</v>
          </cell>
        </row>
        <row r="128">
          <cell r="D128">
            <v>7078179.2400000002</v>
          </cell>
        </row>
        <row r="129">
          <cell r="D129">
            <v>4338227.4000000004</v>
          </cell>
        </row>
        <row r="130">
          <cell r="D130">
            <v>1301375.02</v>
          </cell>
        </row>
        <row r="131">
          <cell r="D131">
            <v>2732562.59</v>
          </cell>
        </row>
        <row r="132">
          <cell r="D132">
            <v>6408765.9400000004</v>
          </cell>
        </row>
        <row r="133">
          <cell r="D133">
            <v>13345769.59</v>
          </cell>
        </row>
        <row r="134">
          <cell r="D134">
            <v>12643069.359999999</v>
          </cell>
        </row>
        <row r="135">
          <cell r="D135">
            <v>0</v>
          </cell>
        </row>
        <row r="136">
          <cell r="D136">
            <v>50483</v>
          </cell>
        </row>
        <row r="137">
          <cell r="D137">
            <v>2463980</v>
          </cell>
        </row>
        <row r="138">
          <cell r="D138">
            <v>3878977.46</v>
          </cell>
        </row>
        <row r="139">
          <cell r="D139">
            <v>734881.33</v>
          </cell>
        </row>
        <row r="140">
          <cell r="D140">
            <v>4852554.3899999997</v>
          </cell>
        </row>
        <row r="141">
          <cell r="D141">
            <v>2168022.75</v>
          </cell>
        </row>
        <row r="142">
          <cell r="D142">
            <v>4630649.49</v>
          </cell>
        </row>
        <row r="143">
          <cell r="D143">
            <v>12196184.24</v>
          </cell>
        </row>
        <row r="144">
          <cell r="D144">
            <v>3698505.46</v>
          </cell>
        </row>
        <row r="145">
          <cell r="D145">
            <v>18235138.300000001</v>
          </cell>
        </row>
        <row r="146">
          <cell r="D146">
            <v>9800000</v>
          </cell>
        </row>
        <row r="147">
          <cell r="D147">
            <v>3243698.77</v>
          </cell>
        </row>
        <row r="148">
          <cell r="D148">
            <v>18498664.02</v>
          </cell>
        </row>
        <row r="149">
          <cell r="D149">
            <v>3034526.3</v>
          </cell>
        </row>
        <row r="150">
          <cell r="D150">
            <v>2587812.16</v>
          </cell>
        </row>
        <row r="151">
          <cell r="D151">
            <v>8849696.0999999996</v>
          </cell>
        </row>
        <row r="152">
          <cell r="D152">
            <v>3750392.67</v>
          </cell>
        </row>
        <row r="153">
          <cell r="D153">
            <v>198000</v>
          </cell>
        </row>
        <row r="154">
          <cell r="D154">
            <v>2000165.37</v>
          </cell>
        </row>
        <row r="155">
          <cell r="D155">
            <v>19370242.739999998</v>
          </cell>
        </row>
        <row r="156">
          <cell r="D156">
            <v>32768883.02</v>
          </cell>
        </row>
        <row r="157">
          <cell r="D157">
            <v>1479910</v>
          </cell>
        </row>
        <row r="158">
          <cell r="D158">
            <v>0</v>
          </cell>
        </row>
        <row r="159">
          <cell r="D159">
            <v>102485058.8</v>
          </cell>
        </row>
        <row r="160">
          <cell r="D160">
            <v>41758505.490000002</v>
          </cell>
        </row>
        <row r="161">
          <cell r="D161">
            <v>1000</v>
          </cell>
        </row>
        <row r="162">
          <cell r="D162">
            <v>10877259.560000001</v>
          </cell>
        </row>
        <row r="163">
          <cell r="D163">
            <v>36417705.57</v>
          </cell>
        </row>
        <row r="164">
          <cell r="D164">
            <v>6897117.1699999999</v>
          </cell>
        </row>
        <row r="165">
          <cell r="D165">
            <v>13039918.359999999</v>
          </cell>
        </row>
        <row r="166">
          <cell r="D166">
            <v>11317317.66</v>
          </cell>
        </row>
        <row r="167">
          <cell r="D167">
            <v>5918157.4199999999</v>
          </cell>
        </row>
        <row r="168">
          <cell r="D168">
            <v>14384711.609999999</v>
          </cell>
        </row>
        <row r="169">
          <cell r="D169">
            <v>24526759.84</v>
          </cell>
        </row>
        <row r="170">
          <cell r="D170">
            <v>156075272.41999999</v>
          </cell>
        </row>
        <row r="171">
          <cell r="D171">
            <v>140908687.11000001</v>
          </cell>
        </row>
        <row r="172">
          <cell r="D172">
            <v>17065301.559999999</v>
          </cell>
        </row>
        <row r="173">
          <cell r="D173">
            <v>27074911.030000001</v>
          </cell>
        </row>
        <row r="174">
          <cell r="D174">
            <v>21185253.300000001</v>
          </cell>
        </row>
        <row r="175">
          <cell r="D175">
            <v>28529484.109999999</v>
          </cell>
        </row>
        <row r="176">
          <cell r="D176">
            <v>3196940.41</v>
          </cell>
        </row>
        <row r="177">
          <cell r="D177">
            <v>779450.52</v>
          </cell>
        </row>
        <row r="178">
          <cell r="D178">
            <v>406223.37</v>
          </cell>
        </row>
        <row r="179">
          <cell r="D179">
            <v>39485.440000000002</v>
          </cell>
        </row>
        <row r="180">
          <cell r="D180">
            <v>21234340.449999999</v>
          </cell>
        </row>
        <row r="181">
          <cell r="D181">
            <v>0</v>
          </cell>
        </row>
        <row r="183">
          <cell r="D183">
            <v>518140161.79000002</v>
          </cell>
        </row>
        <row r="184">
          <cell r="D184">
            <v>815573597.98000002</v>
          </cell>
        </row>
        <row r="185">
          <cell r="D185">
            <v>7461863.46</v>
          </cell>
        </row>
        <row r="186">
          <cell r="D186">
            <v>0</v>
          </cell>
        </row>
        <row r="187">
          <cell r="D187">
            <v>2501091.12</v>
          </cell>
        </row>
        <row r="188">
          <cell r="D188">
            <v>547420.74</v>
          </cell>
        </row>
        <row r="189">
          <cell r="D189">
            <v>1046277.9</v>
          </cell>
        </row>
        <row r="191">
          <cell r="D191">
            <v>4774600.1100000003</v>
          </cell>
        </row>
        <row r="192">
          <cell r="D192">
            <v>49295058.840000004</v>
          </cell>
        </row>
        <row r="193">
          <cell r="D193">
            <v>72708233.730000004</v>
          </cell>
        </row>
        <row r="194">
          <cell r="D194">
            <v>3846324429.4200001</v>
          </cell>
        </row>
        <row r="195">
          <cell r="D195">
            <v>93566012.25</v>
          </cell>
        </row>
        <row r="196">
          <cell r="D196">
            <v>69076612.040000007</v>
          </cell>
        </row>
        <row r="197">
          <cell r="D197">
            <v>12735279.18</v>
          </cell>
        </row>
        <row r="198">
          <cell r="D198">
            <v>5217962.34</v>
          </cell>
        </row>
        <row r="199">
          <cell r="D199">
            <v>0</v>
          </cell>
        </row>
        <row r="200">
          <cell r="D200">
            <v>862081053.53999996</v>
          </cell>
        </row>
        <row r="201">
          <cell r="D201">
            <v>0</v>
          </cell>
        </row>
        <row r="202">
          <cell r="D202">
            <v>8117747.9100000001</v>
          </cell>
        </row>
        <row r="203">
          <cell r="D203">
            <v>0</v>
          </cell>
        </row>
        <row r="204">
          <cell r="D204">
            <v>18669000</v>
          </cell>
        </row>
        <row r="205">
          <cell r="D205">
            <v>282688802.77999997</v>
          </cell>
        </row>
        <row r="206">
          <cell r="D206">
            <v>1085224.8500000001</v>
          </cell>
        </row>
        <row r="207">
          <cell r="D207">
            <v>824826334.38</v>
          </cell>
        </row>
        <row r="208">
          <cell r="D208">
            <v>0</v>
          </cell>
        </row>
        <row r="209">
          <cell r="D209">
            <v>17743040.579999998</v>
          </cell>
        </row>
        <row r="210">
          <cell r="D210">
            <v>795172645.73000002</v>
          </cell>
        </row>
        <row r="211">
          <cell r="D211">
            <v>92214739.569999993</v>
          </cell>
        </row>
        <row r="212">
          <cell r="D212">
            <v>359992000</v>
          </cell>
        </row>
        <row r="213">
          <cell r="D213">
            <v>178681132.46000001</v>
          </cell>
        </row>
        <row r="214">
          <cell r="D214">
            <v>761828796.30999994</v>
          </cell>
        </row>
        <row r="215">
          <cell r="D215">
            <v>881597867.28999996</v>
          </cell>
        </row>
        <row r="216">
          <cell r="D216">
            <v>303554369.86000001</v>
          </cell>
        </row>
        <row r="217">
          <cell r="D217">
            <v>159207400</v>
          </cell>
        </row>
        <row r="218">
          <cell r="D218">
            <v>0</v>
          </cell>
        </row>
        <row r="219">
          <cell r="D219">
            <v>48087751</v>
          </cell>
        </row>
        <row r="220">
          <cell r="D220">
            <v>661032847.95000005</v>
          </cell>
        </row>
        <row r="221">
          <cell r="D221">
            <v>2271975926.5999999</v>
          </cell>
        </row>
        <row r="222">
          <cell r="D222">
            <v>14460846.279999999</v>
          </cell>
        </row>
        <row r="223">
          <cell r="D223">
            <v>0</v>
          </cell>
        </row>
        <row r="224">
          <cell r="D224">
            <v>1213287977.24</v>
          </cell>
        </row>
        <row r="225">
          <cell r="D225">
            <v>39659591.469999999</v>
          </cell>
        </row>
        <row r="226">
          <cell r="D226">
            <v>300000000</v>
          </cell>
        </row>
        <row r="227">
          <cell r="D227">
            <v>0</v>
          </cell>
        </row>
        <row r="228">
          <cell r="D228">
            <v>0</v>
          </cell>
        </row>
        <row r="229">
          <cell r="D229">
            <v>4542053425.9899998</v>
          </cell>
        </row>
        <row r="230">
          <cell r="D230">
            <v>2058361024.04</v>
          </cell>
        </row>
        <row r="231">
          <cell r="D231">
            <v>324738679.81</v>
          </cell>
        </row>
        <row r="234">
          <cell r="D234">
            <v>2023535826.8499999</v>
          </cell>
        </row>
        <row r="235">
          <cell r="D235">
            <v>55047474.659999996</v>
          </cell>
        </row>
        <row r="236">
          <cell r="D236">
            <v>0</v>
          </cell>
        </row>
        <row r="237">
          <cell r="D237">
            <v>680341890.75</v>
          </cell>
        </row>
        <row r="238">
          <cell r="D238">
            <v>284498888.62</v>
          </cell>
        </row>
        <row r="239">
          <cell r="D239">
            <v>76158656.340000004</v>
          </cell>
        </row>
        <row r="240">
          <cell r="D240">
            <v>108462322.18000001</v>
          </cell>
        </row>
        <row r="241">
          <cell r="D241">
            <v>221686546.55000001</v>
          </cell>
        </row>
        <row r="242">
          <cell r="D242">
            <v>23170396.41</v>
          </cell>
        </row>
        <row r="243">
          <cell r="D243">
            <v>0</v>
          </cell>
        </row>
        <row r="244">
          <cell r="D244">
            <v>249667058.31</v>
          </cell>
        </row>
        <row r="245">
          <cell r="D245">
            <v>38508970.200000003</v>
          </cell>
        </row>
        <row r="246">
          <cell r="D246">
            <v>0</v>
          </cell>
        </row>
        <row r="247">
          <cell r="D247">
            <v>5072608</v>
          </cell>
        </row>
        <row r="248">
          <cell r="D248">
            <v>0</v>
          </cell>
        </row>
        <row r="249">
          <cell r="D249">
            <v>1681637.29</v>
          </cell>
        </row>
        <row r="250">
          <cell r="D250">
            <v>49579818.630000003</v>
          </cell>
        </row>
        <row r="251">
          <cell r="D251">
            <v>57464208.68</v>
          </cell>
        </row>
        <row r="252">
          <cell r="D252">
            <v>83923601.219999999</v>
          </cell>
        </row>
        <row r="253">
          <cell r="D253">
            <v>81851223.609999999</v>
          </cell>
        </row>
        <row r="254">
          <cell r="D254">
            <v>47865562.649999999</v>
          </cell>
        </row>
        <row r="255">
          <cell r="D255">
            <v>199401067.22999999</v>
          </cell>
        </row>
        <row r="256">
          <cell r="D256">
            <v>118298347.45</v>
          </cell>
        </row>
        <row r="257">
          <cell r="D257">
            <v>507217369.57999998</v>
          </cell>
        </row>
        <row r="258">
          <cell r="D258">
            <v>8890</v>
          </cell>
        </row>
        <row r="259">
          <cell r="D259">
            <v>33493800</v>
          </cell>
        </row>
        <row r="260">
          <cell r="D260">
            <v>31102747042.619999</v>
          </cell>
        </row>
        <row r="261">
          <cell r="D261">
            <v>682570000</v>
          </cell>
        </row>
        <row r="262">
          <cell r="D262">
            <v>46506755.390000001</v>
          </cell>
        </row>
        <row r="263">
          <cell r="D263">
            <v>3122556653.5999999</v>
          </cell>
        </row>
        <row r="264">
          <cell r="D264">
            <v>3468348275.7399998</v>
          </cell>
        </row>
        <row r="265">
          <cell r="D265">
            <v>2634608262.9000001</v>
          </cell>
        </row>
        <row r="266">
          <cell r="D266">
            <v>7309210424.6099997</v>
          </cell>
        </row>
        <row r="267">
          <cell r="D267">
            <v>803580977.24000001</v>
          </cell>
        </row>
        <row r="268">
          <cell r="D268">
            <v>44002978.079999998</v>
          </cell>
        </row>
        <row r="269">
          <cell r="D269">
            <v>508081053.39999998</v>
          </cell>
        </row>
        <row r="270">
          <cell r="D270">
            <v>125442.1</v>
          </cell>
        </row>
        <row r="271">
          <cell r="D271">
            <v>3357678.21</v>
          </cell>
        </row>
        <row r="273">
          <cell r="D273">
            <v>347916.88</v>
          </cell>
        </row>
        <row r="274">
          <cell r="D274">
            <v>0</v>
          </cell>
        </row>
        <row r="275">
          <cell r="D275">
            <v>15290288.59</v>
          </cell>
        </row>
        <row r="276">
          <cell r="D276">
            <v>24296371.100000001</v>
          </cell>
        </row>
        <row r="277">
          <cell r="D277">
            <v>335505859.89999998</v>
          </cell>
        </row>
        <row r="278">
          <cell r="D278">
            <v>9524500</v>
          </cell>
        </row>
        <row r="279">
          <cell r="D279">
            <v>1063469112.5</v>
          </cell>
        </row>
        <row r="280">
          <cell r="D280">
            <v>132800000</v>
          </cell>
        </row>
        <row r="281">
          <cell r="D281">
            <v>985489067.90999997</v>
          </cell>
        </row>
        <row r="282">
          <cell r="D282">
            <v>42400000</v>
          </cell>
        </row>
        <row r="284">
          <cell r="D284">
            <v>414538376.22000003</v>
          </cell>
        </row>
        <row r="285">
          <cell r="D285">
            <v>931812446.24000001</v>
          </cell>
        </row>
        <row r="286">
          <cell r="D286">
            <v>45103374.829999998</v>
          </cell>
        </row>
        <row r="287">
          <cell r="D287">
            <v>5041849.0199999996</v>
          </cell>
        </row>
        <row r="288">
          <cell r="D288">
            <v>0</v>
          </cell>
        </row>
        <row r="289">
          <cell r="D289">
            <v>25000000</v>
          </cell>
        </row>
        <row r="290">
          <cell r="D290">
            <v>2274021651.1900001</v>
          </cell>
        </row>
        <row r="291">
          <cell r="D291">
            <v>118923455.13</v>
          </cell>
        </row>
        <row r="292">
          <cell r="D292">
            <v>64733860.969999999</v>
          </cell>
        </row>
        <row r="293">
          <cell r="D293">
            <v>0</v>
          </cell>
        </row>
        <row r="294">
          <cell r="D294">
            <v>6674644.7300000004</v>
          </cell>
        </row>
        <row r="295">
          <cell r="D295">
            <v>95980223.930000007</v>
          </cell>
        </row>
        <row r="296">
          <cell r="D296">
            <v>365157581.38999999</v>
          </cell>
        </row>
        <row r="297">
          <cell r="D297">
            <v>21120748.460000001</v>
          </cell>
        </row>
        <row r="298">
          <cell r="D298">
            <v>32500000.829999998</v>
          </cell>
        </row>
        <row r="299">
          <cell r="D299">
            <v>49689426.770000003</v>
          </cell>
        </row>
        <row r="300">
          <cell r="D300">
            <v>36085239.310000002</v>
          </cell>
        </row>
        <row r="301">
          <cell r="D301">
            <v>13761736.960000001</v>
          </cell>
        </row>
        <row r="302">
          <cell r="D302">
            <v>0</v>
          </cell>
        </row>
        <row r="303">
          <cell r="D303">
            <v>237722639.03999999</v>
          </cell>
        </row>
        <row r="304">
          <cell r="D304">
            <v>27298245.699999999</v>
          </cell>
        </row>
        <row r="305">
          <cell r="D305">
            <v>81049544.989999995</v>
          </cell>
        </row>
        <row r="306">
          <cell r="D306">
            <v>26642695.82</v>
          </cell>
        </row>
        <row r="307">
          <cell r="D307">
            <v>986311397.07000005</v>
          </cell>
        </row>
        <row r="308">
          <cell r="D308">
            <v>55000000</v>
          </cell>
        </row>
        <row r="309">
          <cell r="D309">
            <v>53095897.579999998</v>
          </cell>
        </row>
        <row r="310">
          <cell r="D310">
            <v>50000000</v>
          </cell>
        </row>
        <row r="311">
          <cell r="D311">
            <v>18973550</v>
          </cell>
        </row>
        <row r="312">
          <cell r="D312">
            <v>20000000</v>
          </cell>
        </row>
        <row r="313">
          <cell r="D313">
            <v>120020660.25</v>
          </cell>
        </row>
        <row r="315">
          <cell r="D315">
            <v>113519514.03</v>
          </cell>
        </row>
        <row r="316">
          <cell r="D316">
            <v>60776561.159999996</v>
          </cell>
        </row>
        <row r="317">
          <cell r="D317">
            <v>12484239.560000001</v>
          </cell>
        </row>
        <row r="318">
          <cell r="D318">
            <v>195158925.25999999</v>
          </cell>
        </row>
        <row r="319">
          <cell r="D319">
            <v>14110000</v>
          </cell>
        </row>
        <row r="320">
          <cell r="D320">
            <v>1536298000</v>
          </cell>
        </row>
        <row r="321">
          <cell r="D321">
            <v>22472486.640000001</v>
          </cell>
        </row>
        <row r="322">
          <cell r="D322">
            <v>9145399.6099999994</v>
          </cell>
        </row>
        <row r="323">
          <cell r="D323">
            <v>615752.75</v>
          </cell>
        </row>
        <row r="325">
          <cell r="D325">
            <v>28000.04</v>
          </cell>
        </row>
        <row r="326">
          <cell r="D326">
            <v>235555176.90000001</v>
          </cell>
        </row>
        <row r="327">
          <cell r="D327">
            <v>155679143</v>
          </cell>
        </row>
        <row r="328">
          <cell r="D328">
            <v>11595068.6</v>
          </cell>
        </row>
        <row r="329">
          <cell r="D329">
            <v>35862721.939999998</v>
          </cell>
        </row>
        <row r="330">
          <cell r="D330">
            <v>284308944.69999999</v>
          </cell>
        </row>
        <row r="331">
          <cell r="D331">
            <v>62000000</v>
          </cell>
        </row>
        <row r="332">
          <cell r="D332">
            <v>389568827.99000001</v>
          </cell>
        </row>
        <row r="333">
          <cell r="D333">
            <v>6355628.1799999997</v>
          </cell>
        </row>
        <row r="334">
          <cell r="D334">
            <v>50285790.530000001</v>
          </cell>
        </row>
        <row r="335">
          <cell r="D335">
            <v>80000000</v>
          </cell>
        </row>
        <row r="336">
          <cell r="D336">
            <v>1820000000</v>
          </cell>
        </row>
        <row r="337">
          <cell r="D337">
            <v>15575000</v>
          </cell>
        </row>
        <row r="338">
          <cell r="D338">
            <v>95079547.969999999</v>
          </cell>
        </row>
        <row r="339">
          <cell r="D339">
            <v>859714793.37</v>
          </cell>
        </row>
        <row r="340">
          <cell r="D340">
            <v>287167.19</v>
          </cell>
        </row>
        <row r="341">
          <cell r="D341">
            <v>46165799.020000003</v>
          </cell>
        </row>
        <row r="342">
          <cell r="D342">
            <v>250731373.88999999</v>
          </cell>
        </row>
        <row r="343">
          <cell r="D343">
            <v>55665984.460000001</v>
          </cell>
        </row>
        <row r="344">
          <cell r="D344">
            <v>1701914.25</v>
          </cell>
        </row>
        <row r="345">
          <cell r="D345">
            <v>41314209</v>
          </cell>
        </row>
        <row r="346">
          <cell r="D346">
            <v>5085416.7</v>
          </cell>
        </row>
        <row r="347">
          <cell r="D347">
            <v>25000000</v>
          </cell>
        </row>
        <row r="348">
          <cell r="D348">
            <v>671278.7</v>
          </cell>
        </row>
        <row r="349">
          <cell r="D349">
            <v>0</v>
          </cell>
        </row>
        <row r="350">
          <cell r="D350">
            <v>6605012.6600000001</v>
          </cell>
        </row>
        <row r="351">
          <cell r="D351">
            <v>96047790.310000002</v>
          </cell>
        </row>
        <row r="352">
          <cell r="D352">
            <v>72111727.890000001</v>
          </cell>
        </row>
        <row r="353">
          <cell r="D353">
            <v>20024249.620000001</v>
          </cell>
        </row>
        <row r="354">
          <cell r="D354">
            <v>21968437.5</v>
          </cell>
        </row>
        <row r="355">
          <cell r="D355">
            <v>7700697.4199999999</v>
          </cell>
        </row>
        <row r="356">
          <cell r="D356">
            <v>0</v>
          </cell>
        </row>
        <row r="357">
          <cell r="D357">
            <v>42950747.299999997</v>
          </cell>
        </row>
        <row r="358">
          <cell r="D358">
            <v>1282014336.1900001</v>
          </cell>
        </row>
        <row r="359">
          <cell r="D359">
            <v>513461492.67000002</v>
          </cell>
        </row>
        <row r="360">
          <cell r="D360">
            <v>27084425.73</v>
          </cell>
        </row>
        <row r="361">
          <cell r="D361">
            <v>53292793.030000001</v>
          </cell>
        </row>
        <row r="362">
          <cell r="D362">
            <v>211954226.56</v>
          </cell>
        </row>
        <row r="363">
          <cell r="D363">
            <v>105081985.59999999</v>
          </cell>
        </row>
        <row r="364">
          <cell r="D364">
            <v>452890601.41000003</v>
          </cell>
        </row>
        <row r="365">
          <cell r="D365">
            <v>37000000</v>
          </cell>
        </row>
        <row r="366">
          <cell r="D366">
            <v>1587961065.05</v>
          </cell>
        </row>
        <row r="367">
          <cell r="D367">
            <v>0</v>
          </cell>
        </row>
        <row r="368">
          <cell r="D368">
            <v>24321078.02</v>
          </cell>
        </row>
        <row r="369">
          <cell r="D369">
            <v>1387560285.75</v>
          </cell>
        </row>
        <row r="370">
          <cell r="D370">
            <v>48576364.030000001</v>
          </cell>
        </row>
        <row r="371">
          <cell r="D371">
            <v>97874056.489999995</v>
          </cell>
        </row>
        <row r="372">
          <cell r="D372">
            <v>2271076785.5599999</v>
          </cell>
        </row>
        <row r="373">
          <cell r="D373">
            <v>5950602.71</v>
          </cell>
        </row>
        <row r="374">
          <cell r="D374">
            <v>0</v>
          </cell>
        </row>
        <row r="375">
          <cell r="D375">
            <v>5071678.59</v>
          </cell>
        </row>
        <row r="376">
          <cell r="D376">
            <v>7000000</v>
          </cell>
        </row>
        <row r="377">
          <cell r="D377">
            <v>94673926.230000004</v>
          </cell>
        </row>
        <row r="378">
          <cell r="D378">
            <v>1955558.26</v>
          </cell>
        </row>
        <row r="379">
          <cell r="D379">
            <v>25000000</v>
          </cell>
        </row>
        <row r="380">
          <cell r="D380">
            <v>9139575.7799999993</v>
          </cell>
        </row>
        <row r="381">
          <cell r="D381">
            <v>11110579.68</v>
          </cell>
        </row>
        <row r="382">
          <cell r="D382">
            <v>1483908.33</v>
          </cell>
        </row>
        <row r="383">
          <cell r="D383">
            <v>22001211.190000001</v>
          </cell>
        </row>
        <row r="384">
          <cell r="D384">
            <v>4508252.07</v>
          </cell>
        </row>
        <row r="385">
          <cell r="D385">
            <v>89254.42</v>
          </cell>
        </row>
        <row r="386">
          <cell r="D386">
            <v>100000</v>
          </cell>
        </row>
        <row r="387">
          <cell r="D387">
            <v>637267.16</v>
          </cell>
        </row>
        <row r="388">
          <cell r="D388">
            <v>1309062.8999999999</v>
          </cell>
        </row>
        <row r="389">
          <cell r="D389">
            <v>0</v>
          </cell>
        </row>
        <row r="390">
          <cell r="D390">
            <v>3349012.4</v>
          </cell>
        </row>
        <row r="391">
          <cell r="D391">
            <v>62658910.829999998</v>
          </cell>
        </row>
        <row r="392">
          <cell r="D392">
            <v>598325.18999999994</v>
          </cell>
        </row>
        <row r="393">
          <cell r="D393">
            <v>2171547.14</v>
          </cell>
        </row>
        <row r="394">
          <cell r="D394">
            <v>0</v>
          </cell>
        </row>
        <row r="395">
          <cell r="D395">
            <v>195129.58</v>
          </cell>
        </row>
        <row r="396">
          <cell r="D396">
            <v>19991714.73</v>
          </cell>
        </row>
        <row r="397">
          <cell r="D397">
            <v>66532.820000000007</v>
          </cell>
        </row>
        <row r="398">
          <cell r="D398">
            <v>1243766.3600000001</v>
          </cell>
        </row>
        <row r="399">
          <cell r="D399">
            <v>4265104.95</v>
          </cell>
        </row>
        <row r="401">
          <cell r="D401">
            <v>785544.76</v>
          </cell>
        </row>
        <row r="402">
          <cell r="D402">
            <v>3541398.47</v>
          </cell>
        </row>
        <row r="403">
          <cell r="D403">
            <v>605084.1</v>
          </cell>
        </row>
        <row r="404">
          <cell r="D404">
            <v>2946020.01</v>
          </cell>
        </row>
        <row r="405">
          <cell r="D405">
            <v>300188.67</v>
          </cell>
        </row>
        <row r="406">
          <cell r="D406">
            <v>12988773.75</v>
          </cell>
        </row>
        <row r="407">
          <cell r="D407">
            <v>8093270.6200000001</v>
          </cell>
        </row>
        <row r="408">
          <cell r="D408">
            <v>3934272.65</v>
          </cell>
        </row>
        <row r="409">
          <cell r="D409">
            <v>4205230.21</v>
          </cell>
        </row>
        <row r="410">
          <cell r="D410">
            <v>2831439.5</v>
          </cell>
        </row>
        <row r="411">
          <cell r="D411">
            <v>154817.78</v>
          </cell>
        </row>
        <row r="412">
          <cell r="D412">
            <v>556344.93999999994</v>
          </cell>
        </row>
        <row r="413">
          <cell r="D413">
            <v>743239.87</v>
          </cell>
        </row>
        <row r="414">
          <cell r="D414">
            <v>724401.45</v>
          </cell>
        </row>
        <row r="415">
          <cell r="D415">
            <v>296921.90000000002</v>
          </cell>
        </row>
        <row r="416">
          <cell r="D416">
            <v>1860348.31</v>
          </cell>
        </row>
        <row r="417">
          <cell r="D417">
            <v>10583756.24</v>
          </cell>
        </row>
        <row r="418">
          <cell r="D418">
            <v>104301802.69</v>
          </cell>
        </row>
        <row r="419">
          <cell r="D419">
            <v>8805412.9000000004</v>
          </cell>
        </row>
        <row r="420">
          <cell r="D420">
            <v>2667995.9500000002</v>
          </cell>
        </row>
        <row r="421">
          <cell r="D421">
            <v>2767856.89</v>
          </cell>
        </row>
        <row r="422">
          <cell r="D422">
            <v>3993653.85</v>
          </cell>
        </row>
        <row r="423">
          <cell r="D423">
            <v>111404928.81999999</v>
          </cell>
        </row>
        <row r="424">
          <cell r="D424">
            <v>4570457.83</v>
          </cell>
        </row>
        <row r="425">
          <cell r="D425">
            <v>719313.72</v>
          </cell>
        </row>
        <row r="426">
          <cell r="D426">
            <v>0</v>
          </cell>
        </row>
        <row r="427">
          <cell r="D427">
            <v>98216321.659999996</v>
          </cell>
        </row>
        <row r="428">
          <cell r="D428">
            <v>4548890.16</v>
          </cell>
        </row>
        <row r="429">
          <cell r="D429">
            <v>891668.69</v>
          </cell>
        </row>
        <row r="430">
          <cell r="D430">
            <v>4240232.7300000004</v>
          </cell>
        </row>
        <row r="431">
          <cell r="D431">
            <v>0</v>
          </cell>
        </row>
        <row r="432">
          <cell r="D432">
            <v>2188273.31</v>
          </cell>
        </row>
        <row r="433">
          <cell r="D433">
            <v>322746.17</v>
          </cell>
        </row>
        <row r="434">
          <cell r="D434">
            <v>4318601.59</v>
          </cell>
        </row>
        <row r="435">
          <cell r="D435">
            <v>628931.17000000004</v>
          </cell>
        </row>
        <row r="436">
          <cell r="D436">
            <v>9903929.7300000004</v>
          </cell>
        </row>
        <row r="437">
          <cell r="D437">
            <v>596497.09</v>
          </cell>
        </row>
        <row r="438">
          <cell r="D438">
            <v>39035654.780000001</v>
          </cell>
        </row>
        <row r="439">
          <cell r="D439">
            <v>342695.94</v>
          </cell>
        </row>
        <row r="440">
          <cell r="D440">
            <v>432280.46</v>
          </cell>
        </row>
        <row r="441">
          <cell r="D441">
            <v>3946757.73</v>
          </cell>
        </row>
        <row r="442">
          <cell r="D442">
            <v>39401140.409999996</v>
          </cell>
        </row>
        <row r="443">
          <cell r="D443">
            <v>477080.92</v>
          </cell>
        </row>
        <row r="444">
          <cell r="D444">
            <v>2746931.67</v>
          </cell>
        </row>
        <row r="445">
          <cell r="D445">
            <v>3168688.63</v>
          </cell>
        </row>
        <row r="446">
          <cell r="D446">
            <v>31388309.579999998</v>
          </cell>
        </row>
        <row r="447">
          <cell r="D447">
            <v>1944411.39</v>
          </cell>
        </row>
        <row r="448">
          <cell r="D448">
            <v>1418156.9</v>
          </cell>
        </row>
        <row r="449">
          <cell r="D449">
            <v>1147640.77</v>
          </cell>
        </row>
        <row r="450">
          <cell r="D450">
            <v>7830010.3499999996</v>
          </cell>
        </row>
        <row r="451">
          <cell r="D451">
            <v>1964010.93</v>
          </cell>
        </row>
        <row r="452">
          <cell r="D452">
            <v>17090827.809999999</v>
          </cell>
        </row>
        <row r="453">
          <cell r="D453">
            <v>3992066.31</v>
          </cell>
        </row>
        <row r="454">
          <cell r="D454">
            <v>4333400.59</v>
          </cell>
        </row>
        <row r="455">
          <cell r="D455">
            <v>169599014.36000001</v>
          </cell>
        </row>
        <row r="456">
          <cell r="D456">
            <v>3157810.61</v>
          </cell>
        </row>
        <row r="457">
          <cell r="D457">
            <v>3586806.25</v>
          </cell>
        </row>
        <row r="458">
          <cell r="D458">
            <v>1090481.82</v>
          </cell>
        </row>
        <row r="459">
          <cell r="D459">
            <v>950263.09</v>
          </cell>
        </row>
        <row r="460">
          <cell r="D460">
            <v>32392741.32</v>
          </cell>
        </row>
        <row r="461">
          <cell r="D461">
            <v>1983918.5</v>
          </cell>
        </row>
        <row r="462">
          <cell r="D462">
            <v>376243.4</v>
          </cell>
        </row>
        <row r="463">
          <cell r="D463">
            <v>49876164.710000001</v>
          </cell>
        </row>
        <row r="464">
          <cell r="D464">
            <v>4383427.8899999997</v>
          </cell>
        </row>
        <row r="465">
          <cell r="D465">
            <v>2362647.36</v>
          </cell>
        </row>
        <row r="466">
          <cell r="D466">
            <v>15490942.73</v>
          </cell>
        </row>
        <row r="467">
          <cell r="D467">
            <v>1771935.07</v>
          </cell>
        </row>
        <row r="468">
          <cell r="D468">
            <v>30911.55</v>
          </cell>
        </row>
        <row r="469">
          <cell r="D469">
            <v>788677.15</v>
          </cell>
        </row>
        <row r="470">
          <cell r="D470">
            <v>16391462.84</v>
          </cell>
        </row>
        <row r="471">
          <cell r="D471">
            <v>1398494.36</v>
          </cell>
        </row>
        <row r="472">
          <cell r="D472">
            <v>6896789.8899999997</v>
          </cell>
        </row>
        <row r="473">
          <cell r="D473">
            <v>85028715.069999993</v>
          </cell>
        </row>
        <row r="474">
          <cell r="D474">
            <v>604449.18999999994</v>
          </cell>
        </row>
        <row r="475">
          <cell r="D475">
            <v>36602182.649999999</v>
          </cell>
        </row>
        <row r="476">
          <cell r="D476">
            <v>2612573.06</v>
          </cell>
        </row>
        <row r="477">
          <cell r="D477">
            <v>766796.97</v>
          </cell>
        </row>
        <row r="478">
          <cell r="D478">
            <v>114789.17</v>
          </cell>
        </row>
        <row r="479">
          <cell r="D479">
            <v>14924151.33</v>
          </cell>
        </row>
        <row r="480">
          <cell r="D480">
            <v>1317169.8899999999</v>
          </cell>
        </row>
        <row r="481">
          <cell r="D481">
            <v>41820459.719999999</v>
          </cell>
        </row>
        <row r="482">
          <cell r="D482">
            <v>2690843.5</v>
          </cell>
        </row>
        <row r="483">
          <cell r="D483">
            <v>3216822.93</v>
          </cell>
        </row>
        <row r="484">
          <cell r="D484">
            <v>2374237.7400000002</v>
          </cell>
        </row>
        <row r="485">
          <cell r="D485">
            <v>23595.69</v>
          </cell>
        </row>
        <row r="486">
          <cell r="D486">
            <v>674430.1</v>
          </cell>
        </row>
        <row r="487">
          <cell r="D487">
            <v>17039045.23</v>
          </cell>
        </row>
        <row r="488">
          <cell r="D488">
            <v>16592.79</v>
          </cell>
        </row>
        <row r="489">
          <cell r="D489">
            <v>1792940.73</v>
          </cell>
        </row>
        <row r="490">
          <cell r="D490">
            <v>2032108.67</v>
          </cell>
        </row>
        <row r="491">
          <cell r="D491">
            <v>396623.45</v>
          </cell>
        </row>
        <row r="492">
          <cell r="D492">
            <v>21838342.43</v>
          </cell>
        </row>
        <row r="493">
          <cell r="D493">
            <v>124047.36</v>
          </cell>
        </row>
        <row r="494">
          <cell r="D494">
            <v>175412.7</v>
          </cell>
        </row>
        <row r="495">
          <cell r="D495">
            <v>914224.54</v>
          </cell>
        </row>
        <row r="496">
          <cell r="D496">
            <v>1217584.96</v>
          </cell>
        </row>
        <row r="497">
          <cell r="D497">
            <v>19642002.859999999</v>
          </cell>
        </row>
        <row r="498">
          <cell r="D498">
            <v>829797.41</v>
          </cell>
        </row>
        <row r="499">
          <cell r="D499">
            <v>1494502.66</v>
          </cell>
        </row>
        <row r="500">
          <cell r="D500">
            <v>376714.61</v>
          </cell>
        </row>
        <row r="501">
          <cell r="D501">
            <v>2587782.35</v>
          </cell>
        </row>
        <row r="502">
          <cell r="D502">
            <v>169015.84</v>
          </cell>
        </row>
        <row r="503">
          <cell r="D503">
            <v>1100000</v>
          </cell>
        </row>
        <row r="504">
          <cell r="D504">
            <v>187804.11</v>
          </cell>
        </row>
        <row r="505">
          <cell r="D505">
            <v>6752016.9400000004</v>
          </cell>
        </row>
        <row r="506">
          <cell r="D506">
            <v>178638.77</v>
          </cell>
        </row>
        <row r="507">
          <cell r="D507">
            <v>3880812.14</v>
          </cell>
        </row>
        <row r="508">
          <cell r="D508">
            <v>332475.90000000002</v>
          </cell>
        </row>
        <row r="509">
          <cell r="D509">
            <v>748414.45</v>
          </cell>
        </row>
        <row r="510">
          <cell r="D510">
            <v>37075.99</v>
          </cell>
        </row>
        <row r="511">
          <cell r="D511">
            <v>477960.62</v>
          </cell>
        </row>
        <row r="512">
          <cell r="D512">
            <v>218672.96</v>
          </cell>
        </row>
        <row r="513">
          <cell r="D513">
            <v>6285918.5999999996</v>
          </cell>
        </row>
        <row r="514">
          <cell r="D514">
            <v>1832817.02</v>
          </cell>
        </row>
        <row r="515">
          <cell r="D515">
            <v>872876.66</v>
          </cell>
        </row>
        <row r="516">
          <cell r="D516">
            <v>693190.64</v>
          </cell>
        </row>
        <row r="517">
          <cell r="D517">
            <v>1893406.7</v>
          </cell>
        </row>
        <row r="518">
          <cell r="D518">
            <v>291663.90999999997</v>
          </cell>
        </row>
        <row r="519">
          <cell r="D519">
            <v>1304494.69</v>
          </cell>
        </row>
        <row r="520">
          <cell r="D520">
            <v>166129.76999999999</v>
          </cell>
        </row>
        <row r="521">
          <cell r="D521">
            <v>1387246.08</v>
          </cell>
        </row>
        <row r="522">
          <cell r="D522">
            <v>146527.57</v>
          </cell>
        </row>
        <row r="523">
          <cell r="D523">
            <v>2578691.4</v>
          </cell>
        </row>
        <row r="524">
          <cell r="D524">
            <v>1573662.02</v>
          </cell>
        </row>
        <row r="525">
          <cell r="D525">
            <v>4366461.57</v>
          </cell>
        </row>
        <row r="526">
          <cell r="D526">
            <v>23135.25</v>
          </cell>
        </row>
        <row r="527">
          <cell r="D527">
            <v>14351444.35</v>
          </cell>
        </row>
        <row r="528">
          <cell r="D528">
            <v>1650518.49</v>
          </cell>
        </row>
        <row r="529">
          <cell r="D529">
            <v>1070932.0900000001</v>
          </cell>
        </row>
        <row r="530">
          <cell r="D530">
            <v>17633012.030000001</v>
          </cell>
        </row>
        <row r="531">
          <cell r="D531">
            <v>687410.87</v>
          </cell>
        </row>
        <row r="532">
          <cell r="D532">
            <v>45269387.009999998</v>
          </cell>
        </row>
        <row r="533">
          <cell r="D533">
            <v>3587989.46</v>
          </cell>
        </row>
        <row r="534">
          <cell r="D534">
            <v>0</v>
          </cell>
        </row>
        <row r="535">
          <cell r="D535">
            <v>3141855.15</v>
          </cell>
        </row>
        <row r="536">
          <cell r="D536">
            <v>6433345.4699999997</v>
          </cell>
        </row>
        <row r="537">
          <cell r="D537">
            <v>15987156.15</v>
          </cell>
        </row>
        <row r="538">
          <cell r="D538">
            <v>5120.68</v>
          </cell>
        </row>
        <row r="539">
          <cell r="D539">
            <v>195360.43</v>
          </cell>
        </row>
        <row r="540">
          <cell r="D540">
            <v>1008475.15</v>
          </cell>
        </row>
        <row r="541">
          <cell r="D541">
            <v>396242.82</v>
          </cell>
        </row>
        <row r="542">
          <cell r="D542">
            <v>0</v>
          </cell>
        </row>
        <row r="543">
          <cell r="D543">
            <v>386631.55</v>
          </cell>
        </row>
        <row r="544">
          <cell r="D544">
            <v>301036.38</v>
          </cell>
        </row>
        <row r="545">
          <cell r="D545">
            <v>8425501.0600000005</v>
          </cell>
        </row>
        <row r="546">
          <cell r="D546">
            <v>775472.78</v>
          </cell>
        </row>
        <row r="547">
          <cell r="D547">
            <v>539066.82999999996</v>
          </cell>
        </row>
        <row r="548">
          <cell r="D548">
            <v>13702542.189999999</v>
          </cell>
        </row>
        <row r="549">
          <cell r="D549">
            <v>2961716.06</v>
          </cell>
        </row>
        <row r="550">
          <cell r="D550">
            <v>458479.56</v>
          </cell>
        </row>
        <row r="551">
          <cell r="D551">
            <v>17726365.210000001</v>
          </cell>
        </row>
        <row r="552">
          <cell r="D552">
            <v>2682412.7000000002</v>
          </cell>
        </row>
        <row r="553">
          <cell r="D553">
            <v>4099.92</v>
          </cell>
        </row>
        <row r="554">
          <cell r="D554">
            <v>134526.76999999999</v>
          </cell>
        </row>
        <row r="555">
          <cell r="D555">
            <v>1509363.48</v>
          </cell>
        </row>
        <row r="556">
          <cell r="D556">
            <v>91934.66</v>
          </cell>
        </row>
        <row r="557">
          <cell r="D557">
            <v>461020.45</v>
          </cell>
        </row>
        <row r="558">
          <cell r="D558">
            <v>937179.21</v>
          </cell>
        </row>
        <row r="559">
          <cell r="D559">
            <v>5342.84</v>
          </cell>
        </row>
        <row r="560">
          <cell r="D560">
            <v>0</v>
          </cell>
        </row>
        <row r="561">
          <cell r="D561">
            <v>0</v>
          </cell>
        </row>
        <row r="562">
          <cell r="D562">
            <v>3953218.03</v>
          </cell>
        </row>
        <row r="563">
          <cell r="D563">
            <v>634661.49</v>
          </cell>
        </row>
        <row r="564">
          <cell r="D564">
            <v>103764.45</v>
          </cell>
        </row>
        <row r="565">
          <cell r="D565">
            <v>81525467.900000006</v>
          </cell>
        </row>
        <row r="566">
          <cell r="D566">
            <v>28216668.620000001</v>
          </cell>
        </row>
        <row r="567">
          <cell r="D567">
            <v>1704392.53</v>
          </cell>
        </row>
        <row r="568">
          <cell r="D568">
            <v>75714.740000000005</v>
          </cell>
        </row>
        <row r="569">
          <cell r="D569">
            <v>165197480.53999999</v>
          </cell>
        </row>
        <row r="570">
          <cell r="D570">
            <v>26219730.050000001</v>
          </cell>
        </row>
        <row r="571">
          <cell r="D571">
            <v>0</v>
          </cell>
        </row>
        <row r="572">
          <cell r="D572">
            <v>65532106.310000002</v>
          </cell>
        </row>
        <row r="573">
          <cell r="D573">
            <v>3969445.68</v>
          </cell>
        </row>
        <row r="574">
          <cell r="D574">
            <v>8361276.6100000003</v>
          </cell>
        </row>
        <row r="575">
          <cell r="D575">
            <v>5462445.3499999996</v>
          </cell>
        </row>
        <row r="576">
          <cell r="D576">
            <v>3145801.88</v>
          </cell>
        </row>
        <row r="577">
          <cell r="D577">
            <v>243606.09</v>
          </cell>
        </row>
        <row r="578">
          <cell r="D578">
            <v>3934881.2</v>
          </cell>
        </row>
        <row r="579">
          <cell r="D579">
            <v>80324137.950000003</v>
          </cell>
        </row>
        <row r="580">
          <cell r="D580">
            <v>2004853.66</v>
          </cell>
        </row>
        <row r="581">
          <cell r="D581">
            <v>17438104.640000001</v>
          </cell>
        </row>
        <row r="582">
          <cell r="D582">
            <v>4427075.62</v>
          </cell>
        </row>
        <row r="583">
          <cell r="D583">
            <v>62507.35</v>
          </cell>
        </row>
        <row r="584">
          <cell r="D584">
            <v>2340372.88</v>
          </cell>
        </row>
        <row r="585">
          <cell r="D585">
            <v>1992960.94</v>
          </cell>
        </row>
        <row r="586">
          <cell r="D586">
            <v>572571.44999999995</v>
          </cell>
        </row>
        <row r="587">
          <cell r="D587">
            <v>84528896.450000003</v>
          </cell>
        </row>
        <row r="588">
          <cell r="D588">
            <v>2007061.54</v>
          </cell>
        </row>
        <row r="589">
          <cell r="D589">
            <v>203354.42</v>
          </cell>
        </row>
        <row r="590">
          <cell r="D590">
            <v>2295102.7400000002</v>
          </cell>
        </row>
        <row r="591">
          <cell r="D591">
            <v>144517.18</v>
          </cell>
        </row>
        <row r="592">
          <cell r="D592">
            <v>15325927.460000001</v>
          </cell>
        </row>
        <row r="593">
          <cell r="D593">
            <v>3655973.55</v>
          </cell>
        </row>
        <row r="594">
          <cell r="D594">
            <v>2575282.35</v>
          </cell>
        </row>
        <row r="595">
          <cell r="D595">
            <v>6116149.1100000003</v>
          </cell>
        </row>
        <row r="596">
          <cell r="D596">
            <v>3486045.08</v>
          </cell>
        </row>
        <row r="597">
          <cell r="D597">
            <v>1932199.86</v>
          </cell>
        </row>
        <row r="598">
          <cell r="D598">
            <v>28493592.719999999</v>
          </cell>
        </row>
        <row r="599">
          <cell r="D599">
            <v>94660117.260000005</v>
          </cell>
        </row>
        <row r="600">
          <cell r="D600">
            <v>5684775.0599999996</v>
          </cell>
        </row>
        <row r="601">
          <cell r="D601">
            <v>225119.92</v>
          </cell>
        </row>
        <row r="602">
          <cell r="D602">
            <v>3631053.87</v>
          </cell>
        </row>
        <row r="603">
          <cell r="D603">
            <v>31313.29</v>
          </cell>
        </row>
        <row r="604">
          <cell r="D604">
            <v>66199990.060000002</v>
          </cell>
        </row>
        <row r="605">
          <cell r="D605">
            <v>5705879.3799999999</v>
          </cell>
        </row>
        <row r="606">
          <cell r="D606">
            <v>1401324.58</v>
          </cell>
        </row>
        <row r="607">
          <cell r="D607">
            <v>604730.30000000005</v>
          </cell>
        </row>
        <row r="608">
          <cell r="D608">
            <v>15957355.32</v>
          </cell>
        </row>
        <row r="609">
          <cell r="D609">
            <v>4346780.42</v>
          </cell>
        </row>
        <row r="610">
          <cell r="D610">
            <v>20162721.739999998</v>
          </cell>
        </row>
        <row r="611">
          <cell r="D611">
            <v>29653653.5</v>
          </cell>
        </row>
        <row r="612">
          <cell r="D612">
            <v>1107071.8400000001</v>
          </cell>
        </row>
        <row r="613">
          <cell r="D613">
            <v>19404176.210000001</v>
          </cell>
        </row>
        <row r="614">
          <cell r="D614">
            <v>13357714.82</v>
          </cell>
        </row>
        <row r="616">
          <cell r="D616">
            <v>39751354.32</v>
          </cell>
        </row>
        <row r="617">
          <cell r="D617">
            <v>450110.66</v>
          </cell>
        </row>
        <row r="618">
          <cell r="D618">
            <v>7800127.3200000003</v>
          </cell>
        </row>
        <row r="619">
          <cell r="D619">
            <v>3510624.87</v>
          </cell>
        </row>
        <row r="620">
          <cell r="D620">
            <v>487100.09</v>
          </cell>
        </row>
        <row r="621">
          <cell r="D621">
            <v>71675.22</v>
          </cell>
        </row>
        <row r="622">
          <cell r="D622">
            <v>379954.34</v>
          </cell>
        </row>
        <row r="623">
          <cell r="D623">
            <v>137528.38</v>
          </cell>
        </row>
        <row r="624">
          <cell r="D624">
            <v>905755.03</v>
          </cell>
        </row>
        <row r="625">
          <cell r="D625">
            <v>25957.77</v>
          </cell>
        </row>
        <row r="626">
          <cell r="D626">
            <v>0</v>
          </cell>
        </row>
        <row r="627">
          <cell r="D627">
            <v>896780.36</v>
          </cell>
        </row>
        <row r="628">
          <cell r="D628">
            <v>2048842.48</v>
          </cell>
        </row>
        <row r="629">
          <cell r="D629">
            <v>384407.81</v>
          </cell>
        </row>
        <row r="630">
          <cell r="D630">
            <v>579.82000000000005</v>
          </cell>
        </row>
        <row r="631">
          <cell r="D631">
            <v>15331939.189999999</v>
          </cell>
        </row>
        <row r="632">
          <cell r="D632">
            <v>16250652.369999999</v>
          </cell>
        </row>
        <row r="633">
          <cell r="D633">
            <v>4965123.87</v>
          </cell>
        </row>
        <row r="634">
          <cell r="D634">
            <v>21508147.379999999</v>
          </cell>
        </row>
        <row r="635">
          <cell r="D635">
            <v>40897111.43</v>
          </cell>
        </row>
        <row r="636">
          <cell r="D636">
            <v>28119725.559999999</v>
          </cell>
        </row>
        <row r="637">
          <cell r="D637">
            <v>99462626.689999998</v>
          </cell>
        </row>
        <row r="638">
          <cell r="D638">
            <v>3968615.46</v>
          </cell>
        </row>
        <row r="639">
          <cell r="D639">
            <v>695135.1</v>
          </cell>
        </row>
        <row r="640">
          <cell r="D640">
            <v>5955106.8200000003</v>
          </cell>
        </row>
        <row r="641">
          <cell r="D641">
            <v>197817.43</v>
          </cell>
        </row>
        <row r="642">
          <cell r="D642">
            <v>0</v>
          </cell>
        </row>
        <row r="643">
          <cell r="D643">
            <v>0</v>
          </cell>
        </row>
        <row r="644">
          <cell r="D644">
            <v>2389478.66</v>
          </cell>
        </row>
        <row r="646">
          <cell r="D646">
            <v>1133097.07</v>
          </cell>
        </row>
        <row r="647">
          <cell r="D647">
            <v>26069254.510000002</v>
          </cell>
        </row>
        <row r="648">
          <cell r="D648">
            <v>6747589.21</v>
          </cell>
        </row>
        <row r="649">
          <cell r="D649">
            <v>8695506.3100000005</v>
          </cell>
        </row>
        <row r="650">
          <cell r="D650">
            <v>4800000</v>
          </cell>
        </row>
        <row r="651">
          <cell r="D651">
            <v>3331753.76</v>
          </cell>
        </row>
        <row r="652">
          <cell r="D652">
            <v>10222372.279999999</v>
          </cell>
        </row>
        <row r="653">
          <cell r="D653">
            <v>3111512.59</v>
          </cell>
        </row>
        <row r="654">
          <cell r="D654">
            <v>12430341.789999999</v>
          </cell>
        </row>
        <row r="655">
          <cell r="D655">
            <v>244477619.30000001</v>
          </cell>
        </row>
        <row r="656">
          <cell r="D656">
            <v>8313703.2699999996</v>
          </cell>
        </row>
        <row r="657">
          <cell r="D657">
            <v>17370144.059999999</v>
          </cell>
        </row>
        <row r="658">
          <cell r="D658">
            <v>2316103.9900000002</v>
          </cell>
        </row>
        <row r="659">
          <cell r="D659">
            <v>290569.44</v>
          </cell>
        </row>
        <row r="660">
          <cell r="D660">
            <v>150866.38</v>
          </cell>
        </row>
        <row r="661">
          <cell r="D661">
            <v>96304004.859999999</v>
          </cell>
        </row>
        <row r="662">
          <cell r="D662">
            <v>805093.28</v>
          </cell>
        </row>
        <row r="663">
          <cell r="D663">
            <v>133143.71</v>
          </cell>
        </row>
        <row r="664">
          <cell r="D664">
            <v>882881.71</v>
          </cell>
        </row>
        <row r="665">
          <cell r="D665">
            <v>65179427.130000003</v>
          </cell>
        </row>
        <row r="666">
          <cell r="D666">
            <v>6896367.2000000002</v>
          </cell>
        </row>
        <row r="667">
          <cell r="D667">
            <v>21844.37</v>
          </cell>
        </row>
        <row r="668">
          <cell r="D668">
            <v>13683.96</v>
          </cell>
        </row>
        <row r="669">
          <cell r="D669">
            <v>21623505.52</v>
          </cell>
        </row>
        <row r="670">
          <cell r="D670">
            <v>748.08</v>
          </cell>
        </row>
        <row r="671">
          <cell r="D671">
            <v>2204810.6800000002</v>
          </cell>
        </row>
        <row r="672">
          <cell r="D672">
            <v>242404.04</v>
          </cell>
        </row>
        <row r="673">
          <cell r="D673">
            <v>0</v>
          </cell>
        </row>
        <row r="674">
          <cell r="D674">
            <v>1436170.67</v>
          </cell>
        </row>
        <row r="675">
          <cell r="D675">
            <v>57310.879999999997</v>
          </cell>
        </row>
        <row r="676">
          <cell r="D676">
            <v>686422.25</v>
          </cell>
        </row>
        <row r="677">
          <cell r="D677">
            <v>47390.78</v>
          </cell>
        </row>
        <row r="678">
          <cell r="D678">
            <v>0</v>
          </cell>
        </row>
        <row r="679">
          <cell r="D679">
            <v>21687.040000000001</v>
          </cell>
        </row>
        <row r="680">
          <cell r="D680">
            <v>1152947.2</v>
          </cell>
        </row>
        <row r="681">
          <cell r="D681">
            <v>11211049.82</v>
          </cell>
        </row>
        <row r="682">
          <cell r="D682">
            <v>192279.26</v>
          </cell>
        </row>
        <row r="683">
          <cell r="D683">
            <v>328927.27</v>
          </cell>
        </row>
        <row r="684">
          <cell r="D684">
            <v>119640.47</v>
          </cell>
        </row>
        <row r="685">
          <cell r="D685">
            <v>84822.66</v>
          </cell>
        </row>
        <row r="686">
          <cell r="D686">
            <v>1039103.93</v>
          </cell>
        </row>
        <row r="687">
          <cell r="D687">
            <v>1667334.86</v>
          </cell>
        </row>
        <row r="688">
          <cell r="D688">
            <v>77546.84</v>
          </cell>
        </row>
        <row r="689">
          <cell r="D689">
            <v>21563.13</v>
          </cell>
        </row>
        <row r="690">
          <cell r="D690">
            <v>1628550.23</v>
          </cell>
        </row>
        <row r="691">
          <cell r="D691">
            <v>1416267.93</v>
          </cell>
        </row>
        <row r="692">
          <cell r="D692">
            <v>1149435.06</v>
          </cell>
        </row>
        <row r="693">
          <cell r="D693">
            <v>920000</v>
          </cell>
        </row>
        <row r="694">
          <cell r="D694">
            <v>15058.19</v>
          </cell>
        </row>
        <row r="695">
          <cell r="D695">
            <v>216439.37</v>
          </cell>
        </row>
        <row r="696">
          <cell r="D696">
            <v>220848.93</v>
          </cell>
        </row>
        <row r="697">
          <cell r="D697">
            <v>323859.68</v>
          </cell>
        </row>
        <row r="698">
          <cell r="D698">
            <v>262978.84000000003</v>
          </cell>
        </row>
        <row r="699">
          <cell r="D699">
            <v>10914445.76</v>
          </cell>
        </row>
        <row r="700">
          <cell r="D700">
            <v>1370444.53</v>
          </cell>
        </row>
        <row r="701">
          <cell r="D701">
            <v>0</v>
          </cell>
        </row>
        <row r="702">
          <cell r="D702">
            <v>55911.040000000001</v>
          </cell>
        </row>
        <row r="703">
          <cell r="D703">
            <v>23146.46</v>
          </cell>
        </row>
        <row r="704">
          <cell r="D704">
            <v>2840763.42</v>
          </cell>
        </row>
        <row r="705">
          <cell r="D705">
            <v>5555156.9299999997</v>
          </cell>
        </row>
        <row r="706">
          <cell r="D706">
            <v>128067.83</v>
          </cell>
        </row>
        <row r="707">
          <cell r="D707">
            <v>38613.230000000003</v>
          </cell>
        </row>
        <row r="708">
          <cell r="D708">
            <v>48922.23</v>
          </cell>
        </row>
        <row r="709">
          <cell r="D709">
            <v>23804623.43</v>
          </cell>
        </row>
        <row r="710">
          <cell r="D710">
            <v>410999.2</v>
          </cell>
        </row>
        <row r="711">
          <cell r="D711">
            <v>677383.63</v>
          </cell>
        </row>
        <row r="712">
          <cell r="D712">
            <v>5798472.1100000003</v>
          </cell>
        </row>
        <row r="713">
          <cell r="D713">
            <v>3310108.91</v>
          </cell>
        </row>
        <row r="714">
          <cell r="D714">
            <v>2000000</v>
          </cell>
        </row>
        <row r="715">
          <cell r="D715">
            <v>1332458.21</v>
          </cell>
        </row>
        <row r="716">
          <cell r="D716">
            <v>471027.86</v>
          </cell>
        </row>
        <row r="717">
          <cell r="D717">
            <v>0</v>
          </cell>
        </row>
        <row r="718">
          <cell r="D718">
            <v>10305654.439999999</v>
          </cell>
        </row>
        <row r="719">
          <cell r="D719">
            <v>9024492.0399999991</v>
          </cell>
        </row>
        <row r="720">
          <cell r="D720">
            <v>329111.95</v>
          </cell>
        </row>
        <row r="721">
          <cell r="D721">
            <v>0</v>
          </cell>
        </row>
        <row r="722">
          <cell r="D722">
            <v>152568.51</v>
          </cell>
        </row>
        <row r="723">
          <cell r="D723">
            <v>0</v>
          </cell>
        </row>
        <row r="724">
          <cell r="D724">
            <v>3797342.84</v>
          </cell>
        </row>
        <row r="725">
          <cell r="D725">
            <v>1818738.16</v>
          </cell>
        </row>
        <row r="726">
          <cell r="D726">
            <v>1991682.69</v>
          </cell>
        </row>
        <row r="727">
          <cell r="D727">
            <v>781467.79</v>
          </cell>
        </row>
        <row r="728">
          <cell r="D728">
            <v>6303950.5999999996</v>
          </cell>
        </row>
        <row r="729">
          <cell r="D729">
            <v>928145.41</v>
          </cell>
        </row>
        <row r="730">
          <cell r="D730">
            <v>0</v>
          </cell>
        </row>
        <row r="731">
          <cell r="D731">
            <v>750000</v>
          </cell>
        </row>
        <row r="732">
          <cell r="D732">
            <v>161737.15</v>
          </cell>
        </row>
        <row r="733">
          <cell r="D733">
            <v>16270557.15</v>
          </cell>
        </row>
        <row r="734">
          <cell r="D734">
            <v>196005.07</v>
          </cell>
        </row>
        <row r="735">
          <cell r="D735">
            <v>1020814.29</v>
          </cell>
        </row>
        <row r="736">
          <cell r="D736">
            <v>1395130.34</v>
          </cell>
        </row>
        <row r="737">
          <cell r="D737">
            <v>698963.21</v>
          </cell>
        </row>
        <row r="738">
          <cell r="D738">
            <v>104.96</v>
          </cell>
        </row>
        <row r="739">
          <cell r="D739">
            <v>169520.59</v>
          </cell>
        </row>
        <row r="740">
          <cell r="D740">
            <v>135636.84</v>
          </cell>
        </row>
        <row r="741">
          <cell r="D741">
            <v>56957.09</v>
          </cell>
        </row>
        <row r="742">
          <cell r="D742">
            <v>2979405.11</v>
          </cell>
        </row>
        <row r="743">
          <cell r="D743">
            <v>15775918.060000001</v>
          </cell>
        </row>
        <row r="744">
          <cell r="D744">
            <v>8236630.0700000003</v>
          </cell>
        </row>
        <row r="745">
          <cell r="D745">
            <v>161666.01999999999</v>
          </cell>
        </row>
        <row r="746">
          <cell r="D746">
            <v>6627921.2599999998</v>
          </cell>
        </row>
        <row r="747">
          <cell r="D747">
            <v>60942.15</v>
          </cell>
        </row>
        <row r="748">
          <cell r="D748">
            <v>188601.12</v>
          </cell>
        </row>
        <row r="749">
          <cell r="D749">
            <v>3811098.68</v>
          </cell>
        </row>
        <row r="750">
          <cell r="D750">
            <v>427681.31</v>
          </cell>
        </row>
        <row r="751">
          <cell r="D751">
            <v>292583.53000000003</v>
          </cell>
        </row>
        <row r="752">
          <cell r="D752">
            <v>332539.31</v>
          </cell>
        </row>
        <row r="753">
          <cell r="D753">
            <v>217885.54</v>
          </cell>
        </row>
        <row r="754">
          <cell r="D754">
            <v>148226.85</v>
          </cell>
        </row>
        <row r="755">
          <cell r="D755">
            <v>806862.01</v>
          </cell>
        </row>
        <row r="756">
          <cell r="D756">
            <v>696899.75</v>
          </cell>
        </row>
        <row r="757">
          <cell r="D757">
            <v>1804296.32</v>
          </cell>
        </row>
        <row r="758">
          <cell r="D758">
            <v>643126.16</v>
          </cell>
        </row>
        <row r="759">
          <cell r="D759">
            <v>1219054.56</v>
          </cell>
        </row>
        <row r="760">
          <cell r="D760">
            <v>231034.87</v>
          </cell>
        </row>
        <row r="761">
          <cell r="D761">
            <v>468547.53</v>
          </cell>
        </row>
        <row r="762">
          <cell r="D762">
            <v>6255654.4299999997</v>
          </cell>
        </row>
        <row r="763">
          <cell r="D763">
            <v>180678</v>
          </cell>
        </row>
        <row r="764">
          <cell r="D764">
            <v>288891.58</v>
          </cell>
        </row>
        <row r="765">
          <cell r="D765">
            <v>882374.47</v>
          </cell>
        </row>
        <row r="766">
          <cell r="D766">
            <v>501709.13</v>
          </cell>
        </row>
        <row r="767">
          <cell r="D767">
            <v>598701.07999999996</v>
          </cell>
        </row>
        <row r="768">
          <cell r="D768">
            <v>246406.31</v>
          </cell>
        </row>
        <row r="769">
          <cell r="D769">
            <v>8327.7199999999993</v>
          </cell>
        </row>
        <row r="770">
          <cell r="D770">
            <v>0</v>
          </cell>
        </row>
        <row r="771">
          <cell r="D771">
            <v>3097207.11</v>
          </cell>
        </row>
        <row r="772">
          <cell r="D772">
            <v>44898.73</v>
          </cell>
        </row>
        <row r="773">
          <cell r="D773">
            <v>227859.41</v>
          </cell>
        </row>
        <row r="774">
          <cell r="D774">
            <v>7575719.0300000003</v>
          </cell>
        </row>
        <row r="775">
          <cell r="D775">
            <v>856581.1</v>
          </cell>
        </row>
        <row r="776">
          <cell r="D776">
            <v>5703192.7800000003</v>
          </cell>
        </row>
        <row r="777">
          <cell r="D777">
            <v>7896364.6100000003</v>
          </cell>
        </row>
        <row r="778">
          <cell r="D778">
            <v>387890.42</v>
          </cell>
        </row>
        <row r="779">
          <cell r="D779">
            <v>278852.19</v>
          </cell>
        </row>
        <row r="780">
          <cell r="D780">
            <v>997557.68</v>
          </cell>
        </row>
        <row r="781">
          <cell r="D781">
            <v>1873256.17</v>
          </cell>
        </row>
        <row r="782">
          <cell r="D782">
            <v>994533.65</v>
          </cell>
        </row>
        <row r="783">
          <cell r="D783">
            <v>334496.92</v>
          </cell>
        </row>
        <row r="784">
          <cell r="D784">
            <v>1146643.32</v>
          </cell>
        </row>
        <row r="785">
          <cell r="D785">
            <v>56678520.729999997</v>
          </cell>
        </row>
        <row r="786">
          <cell r="D786">
            <v>12885406.08</v>
          </cell>
        </row>
        <row r="787">
          <cell r="D787">
            <v>2512814.12</v>
          </cell>
        </row>
        <row r="788">
          <cell r="D788">
            <v>12541122.32</v>
          </cell>
        </row>
        <row r="789">
          <cell r="D789">
            <v>9102307.9800000004</v>
          </cell>
        </row>
        <row r="790">
          <cell r="D790">
            <v>1454408.81</v>
          </cell>
        </row>
        <row r="791">
          <cell r="D791">
            <v>640254.94999999995</v>
          </cell>
        </row>
        <row r="792">
          <cell r="D792">
            <v>1804549.29</v>
          </cell>
        </row>
        <row r="793">
          <cell r="D793">
            <v>2696660.33</v>
          </cell>
        </row>
        <row r="794">
          <cell r="D794">
            <v>3306693.83</v>
          </cell>
        </row>
        <row r="795">
          <cell r="D795">
            <v>719787.01</v>
          </cell>
        </row>
        <row r="796">
          <cell r="D796">
            <v>15213928.42</v>
          </cell>
        </row>
        <row r="797">
          <cell r="D797">
            <v>0</v>
          </cell>
        </row>
        <row r="798">
          <cell r="D798">
            <v>2531960.31</v>
          </cell>
        </row>
        <row r="799">
          <cell r="D799">
            <v>6896645.9699999997</v>
          </cell>
        </row>
        <row r="800">
          <cell r="D800">
            <v>818291.38</v>
          </cell>
        </row>
        <row r="801">
          <cell r="D801">
            <v>1246036.51</v>
          </cell>
        </row>
        <row r="802">
          <cell r="D802">
            <v>8292370.7599999998</v>
          </cell>
        </row>
        <row r="803">
          <cell r="D803">
            <v>5417945.04</v>
          </cell>
        </row>
        <row r="804">
          <cell r="D804">
            <v>7691651.1200000001</v>
          </cell>
        </row>
        <row r="805">
          <cell r="D805">
            <v>18813822.550000001</v>
          </cell>
        </row>
        <row r="806">
          <cell r="D806">
            <v>967564.74</v>
          </cell>
        </row>
        <row r="807">
          <cell r="D807">
            <v>699859.11</v>
          </cell>
        </row>
        <row r="808">
          <cell r="D808">
            <v>2835381.41</v>
          </cell>
        </row>
        <row r="809">
          <cell r="D809">
            <v>82816166.180000007</v>
          </cell>
        </row>
        <row r="810">
          <cell r="D810">
            <v>1119569.6000000001</v>
          </cell>
        </row>
        <row r="811">
          <cell r="D811">
            <v>134420.53</v>
          </cell>
        </row>
        <row r="812">
          <cell r="D812">
            <v>1432589.58</v>
          </cell>
        </row>
        <row r="813">
          <cell r="D813">
            <v>1132508.48</v>
          </cell>
        </row>
        <row r="814">
          <cell r="D814">
            <v>424322.05</v>
          </cell>
        </row>
        <row r="815">
          <cell r="D815">
            <v>9756768.4000000004</v>
          </cell>
        </row>
        <row r="816">
          <cell r="D816">
            <v>1464582.33</v>
          </cell>
        </row>
        <row r="817">
          <cell r="D817">
            <v>1006765.14</v>
          </cell>
        </row>
        <row r="818">
          <cell r="D818">
            <v>2857671.31</v>
          </cell>
        </row>
        <row r="819">
          <cell r="D819">
            <v>0</v>
          </cell>
        </row>
        <row r="820">
          <cell r="D820">
            <v>818218.01</v>
          </cell>
        </row>
        <row r="821">
          <cell r="D821">
            <v>1372819.65</v>
          </cell>
        </row>
        <row r="822">
          <cell r="D822">
            <v>1366929.25</v>
          </cell>
        </row>
        <row r="823">
          <cell r="D823">
            <v>3636952.89</v>
          </cell>
        </row>
        <row r="824">
          <cell r="D824">
            <v>49678492.979999997</v>
          </cell>
        </row>
        <row r="825">
          <cell r="D825">
            <v>597554.55000000005</v>
          </cell>
        </row>
        <row r="826">
          <cell r="D826">
            <v>13049437.689999999</v>
          </cell>
        </row>
        <row r="827">
          <cell r="D827">
            <v>8190.03</v>
          </cell>
        </row>
        <row r="828">
          <cell r="D828">
            <v>56345105.700000003</v>
          </cell>
        </row>
        <row r="829">
          <cell r="D829">
            <v>34000</v>
          </cell>
        </row>
        <row r="830">
          <cell r="D830">
            <v>1135906.02</v>
          </cell>
        </row>
        <row r="831">
          <cell r="D831">
            <v>6344609.3300000001</v>
          </cell>
        </row>
        <row r="832">
          <cell r="D832">
            <v>1767397.66</v>
          </cell>
        </row>
        <row r="833">
          <cell r="D833">
            <v>77806.64</v>
          </cell>
        </row>
        <row r="834">
          <cell r="D834">
            <v>15820131.18</v>
          </cell>
        </row>
        <row r="835">
          <cell r="D835">
            <v>86799.49</v>
          </cell>
        </row>
        <row r="836">
          <cell r="D836">
            <v>890602.54</v>
          </cell>
        </row>
        <row r="837">
          <cell r="D837">
            <v>490789.42</v>
          </cell>
        </row>
        <row r="838">
          <cell r="D838">
            <v>2580968.88</v>
          </cell>
        </row>
        <row r="839">
          <cell r="D839">
            <v>1611449.41</v>
          </cell>
        </row>
        <row r="840">
          <cell r="D840">
            <v>170390.97</v>
          </cell>
        </row>
        <row r="841">
          <cell r="D841">
            <v>4155611.96</v>
          </cell>
        </row>
        <row r="843">
          <cell r="D843">
            <v>65714.12</v>
          </cell>
        </row>
        <row r="844">
          <cell r="D844">
            <v>290324.06</v>
          </cell>
        </row>
        <row r="845">
          <cell r="D845">
            <v>1153302.05</v>
          </cell>
        </row>
        <row r="846">
          <cell r="D846">
            <v>2000000</v>
          </cell>
        </row>
        <row r="847">
          <cell r="D847">
            <v>3516999.63</v>
          </cell>
        </row>
        <row r="848">
          <cell r="D848">
            <v>116296.2</v>
          </cell>
        </row>
        <row r="849">
          <cell r="D849">
            <v>680983.93</v>
          </cell>
        </row>
        <row r="850">
          <cell r="D850">
            <v>1090959.97</v>
          </cell>
        </row>
        <row r="851">
          <cell r="D851">
            <v>555843.03</v>
          </cell>
        </row>
        <row r="852">
          <cell r="D852">
            <v>3345456.63</v>
          </cell>
        </row>
        <row r="853">
          <cell r="D853">
            <v>81435.539999999994</v>
          </cell>
        </row>
        <row r="854">
          <cell r="D854">
            <v>6046511.3899999997</v>
          </cell>
        </row>
        <row r="855">
          <cell r="D855">
            <v>440904</v>
          </cell>
        </row>
        <row r="856">
          <cell r="D856">
            <v>2939977.36</v>
          </cell>
        </row>
        <row r="857">
          <cell r="D857">
            <v>2428094.2599999998</v>
          </cell>
        </row>
        <row r="858">
          <cell r="D858">
            <v>7182.76</v>
          </cell>
        </row>
        <row r="859">
          <cell r="D859">
            <v>11953495.73</v>
          </cell>
        </row>
        <row r="860">
          <cell r="D860">
            <v>441129.07</v>
          </cell>
        </row>
        <row r="861">
          <cell r="D861">
            <v>1143168.69</v>
          </cell>
        </row>
        <row r="862">
          <cell r="D862">
            <v>7581716.1900000004</v>
          </cell>
        </row>
        <row r="863">
          <cell r="D863">
            <v>19938104.140000001</v>
          </cell>
        </row>
        <row r="864">
          <cell r="D864">
            <v>210308.52</v>
          </cell>
        </row>
        <row r="865">
          <cell r="D865">
            <v>3994389.52</v>
          </cell>
        </row>
        <row r="866">
          <cell r="D866">
            <v>2500864.94</v>
          </cell>
        </row>
        <row r="867">
          <cell r="D867">
            <v>11434911.710000001</v>
          </cell>
        </row>
        <row r="868">
          <cell r="D868">
            <v>16538582.640000001</v>
          </cell>
        </row>
        <row r="869">
          <cell r="D869">
            <v>3007772.71</v>
          </cell>
        </row>
        <row r="870">
          <cell r="D870">
            <v>17067506.48</v>
          </cell>
        </row>
        <row r="871">
          <cell r="D871">
            <v>1103058.4099999999</v>
          </cell>
        </row>
        <row r="872">
          <cell r="D872">
            <v>2856452.54</v>
          </cell>
        </row>
        <row r="873">
          <cell r="D873">
            <v>2611877.41</v>
          </cell>
        </row>
        <row r="874">
          <cell r="D874">
            <v>12745828.640000001</v>
          </cell>
        </row>
        <row r="875">
          <cell r="D875">
            <v>4524370.63</v>
          </cell>
        </row>
        <row r="876">
          <cell r="D876">
            <v>11414625.210000001</v>
          </cell>
        </row>
        <row r="878">
          <cell r="D878">
            <v>10000000</v>
          </cell>
        </row>
        <row r="879">
          <cell r="D879">
            <v>993582.25</v>
          </cell>
        </row>
        <row r="880">
          <cell r="D880">
            <v>1862394.3</v>
          </cell>
        </row>
        <row r="881">
          <cell r="D881">
            <v>2145013.46</v>
          </cell>
        </row>
        <row r="882">
          <cell r="D882">
            <v>4337101.3</v>
          </cell>
        </row>
        <row r="883">
          <cell r="D883">
            <v>488328.05</v>
          </cell>
        </row>
        <row r="884">
          <cell r="D884">
            <v>3179133.49</v>
          </cell>
        </row>
        <row r="885">
          <cell r="D885">
            <v>4067370.72</v>
          </cell>
        </row>
        <row r="886">
          <cell r="D886">
            <v>3408977.63</v>
          </cell>
        </row>
        <row r="887">
          <cell r="D887">
            <v>460989.31</v>
          </cell>
        </row>
        <row r="888">
          <cell r="D888">
            <v>465818.2</v>
          </cell>
        </row>
        <row r="889">
          <cell r="D889">
            <v>5369921.0300000003</v>
          </cell>
        </row>
        <row r="890">
          <cell r="D890">
            <v>3642904.22</v>
          </cell>
        </row>
        <row r="891">
          <cell r="D891">
            <v>4708699.71</v>
          </cell>
        </row>
        <row r="892">
          <cell r="D892">
            <v>16918177.600000001</v>
          </cell>
        </row>
        <row r="893">
          <cell r="D893">
            <v>4447249.95</v>
          </cell>
        </row>
        <row r="894">
          <cell r="D894">
            <v>277723.81</v>
          </cell>
        </row>
        <row r="895">
          <cell r="D895">
            <v>386669.89</v>
          </cell>
        </row>
        <row r="896">
          <cell r="D896">
            <v>1020.49</v>
          </cell>
        </row>
        <row r="897">
          <cell r="D897">
            <v>15981813.92</v>
          </cell>
        </row>
        <row r="898">
          <cell r="D898">
            <v>1696942.46</v>
          </cell>
        </row>
        <row r="899">
          <cell r="D899">
            <v>9212126.0299999993</v>
          </cell>
        </row>
        <row r="900">
          <cell r="D900">
            <v>99043.520000000004</v>
          </cell>
        </row>
        <row r="901">
          <cell r="D901">
            <v>11840409.93</v>
          </cell>
        </row>
        <row r="902">
          <cell r="D902">
            <v>2022996.61</v>
          </cell>
        </row>
        <row r="903">
          <cell r="D903">
            <v>22061909.120000001</v>
          </cell>
        </row>
        <row r="904">
          <cell r="D904">
            <v>261627.19</v>
          </cell>
        </row>
        <row r="905">
          <cell r="D905">
            <v>290924.65999999997</v>
          </cell>
        </row>
        <row r="906">
          <cell r="D906">
            <v>484097.3</v>
          </cell>
        </row>
        <row r="907">
          <cell r="D907">
            <v>112385.83</v>
          </cell>
        </row>
        <row r="908">
          <cell r="D908">
            <v>2048579.78</v>
          </cell>
        </row>
        <row r="909">
          <cell r="D909">
            <v>2759664.77</v>
          </cell>
        </row>
        <row r="910">
          <cell r="D910">
            <v>549960.01</v>
          </cell>
        </row>
        <row r="911">
          <cell r="D911">
            <v>4150898.67</v>
          </cell>
        </row>
        <row r="912">
          <cell r="D912">
            <v>225764.4</v>
          </cell>
        </row>
        <row r="913">
          <cell r="D913">
            <v>10727.08</v>
          </cell>
        </row>
        <row r="914">
          <cell r="D914">
            <v>5654762.1799999997</v>
          </cell>
        </row>
        <row r="915">
          <cell r="D915">
            <v>591931.28</v>
          </cell>
        </row>
        <row r="916">
          <cell r="D916">
            <v>424970.23999999999</v>
          </cell>
        </row>
        <row r="917">
          <cell r="D917">
            <v>729274.64</v>
          </cell>
        </row>
        <row r="918">
          <cell r="D918">
            <v>147695.94</v>
          </cell>
        </row>
        <row r="919">
          <cell r="D919">
            <v>327141.96999999997</v>
          </cell>
        </row>
        <row r="920">
          <cell r="D920">
            <v>1260720.26</v>
          </cell>
        </row>
        <row r="921">
          <cell r="D921">
            <v>28441425.93</v>
          </cell>
        </row>
        <row r="922">
          <cell r="D922">
            <v>12468.66</v>
          </cell>
        </row>
        <row r="923">
          <cell r="D923">
            <v>5148941.26</v>
          </cell>
        </row>
        <row r="924">
          <cell r="D924">
            <v>138654.04999999999</v>
          </cell>
        </row>
        <row r="925">
          <cell r="D925">
            <v>392469.08</v>
          </cell>
        </row>
        <row r="926">
          <cell r="D926">
            <v>3723416.56</v>
          </cell>
        </row>
        <row r="927">
          <cell r="D927">
            <v>4109144.81</v>
          </cell>
        </row>
        <row r="928">
          <cell r="D928">
            <v>1284803.56</v>
          </cell>
        </row>
        <row r="929">
          <cell r="D929">
            <v>241190.22</v>
          </cell>
        </row>
        <row r="930">
          <cell r="D930">
            <v>115024.47</v>
          </cell>
        </row>
        <row r="931">
          <cell r="D931">
            <v>144554.87</v>
          </cell>
        </row>
        <row r="932">
          <cell r="D932">
            <v>73556.86</v>
          </cell>
        </row>
        <row r="933">
          <cell r="D933">
            <v>70990.84</v>
          </cell>
        </row>
        <row r="934">
          <cell r="D934">
            <v>2220688</v>
          </cell>
        </row>
        <row r="935">
          <cell r="D935">
            <v>946234.22</v>
          </cell>
        </row>
        <row r="936">
          <cell r="D936">
            <v>94909.38</v>
          </cell>
        </row>
        <row r="937">
          <cell r="D937">
            <v>1088331.55</v>
          </cell>
        </row>
        <row r="938">
          <cell r="D938">
            <v>2286851.35</v>
          </cell>
        </row>
        <row r="939">
          <cell r="D939">
            <v>2585659.44</v>
          </cell>
        </row>
        <row r="940">
          <cell r="D940">
            <v>728996.55</v>
          </cell>
        </row>
        <row r="941">
          <cell r="D941">
            <v>1387787.11</v>
          </cell>
        </row>
        <row r="942">
          <cell r="D942">
            <v>1943632.98</v>
          </cell>
        </row>
        <row r="943">
          <cell r="D943">
            <v>3150089.55</v>
          </cell>
        </row>
        <row r="944">
          <cell r="D944">
            <v>147742.17000000001</v>
          </cell>
        </row>
        <row r="945">
          <cell r="D945">
            <v>4038570.7</v>
          </cell>
        </row>
        <row r="946">
          <cell r="D946">
            <v>26941.63</v>
          </cell>
        </row>
        <row r="947">
          <cell r="D947">
            <v>2254575.92</v>
          </cell>
        </row>
        <row r="948">
          <cell r="D948">
            <v>84318</v>
          </cell>
        </row>
        <row r="949">
          <cell r="D949">
            <v>187849.86</v>
          </cell>
        </row>
        <row r="950">
          <cell r="D950">
            <v>7363164.54</v>
          </cell>
        </row>
        <row r="951">
          <cell r="D951">
            <v>15886.38</v>
          </cell>
        </row>
        <row r="952">
          <cell r="D952">
            <v>8559669.0600000005</v>
          </cell>
        </row>
        <row r="953">
          <cell r="D953">
            <v>291478.02</v>
          </cell>
        </row>
        <row r="954">
          <cell r="D954">
            <v>20496.060000000001</v>
          </cell>
        </row>
        <row r="955">
          <cell r="D955">
            <v>9579717.2200000007</v>
          </cell>
        </row>
        <row r="956">
          <cell r="D956">
            <v>92367.3</v>
          </cell>
        </row>
        <row r="957">
          <cell r="D957">
            <v>568572.73</v>
          </cell>
        </row>
        <row r="958">
          <cell r="D958">
            <v>655547.24</v>
          </cell>
        </row>
        <row r="959">
          <cell r="D959">
            <v>7907675.4299999997</v>
          </cell>
        </row>
        <row r="960">
          <cell r="D960">
            <v>202577.06</v>
          </cell>
        </row>
        <row r="961">
          <cell r="D961">
            <v>4279381.3</v>
          </cell>
        </row>
        <row r="962">
          <cell r="D962">
            <v>17939347.23</v>
          </cell>
        </row>
        <row r="963">
          <cell r="D963">
            <v>140729.19</v>
          </cell>
        </row>
        <row r="964">
          <cell r="D964">
            <v>297094.17</v>
          </cell>
        </row>
        <row r="965">
          <cell r="D965">
            <v>3549611.93</v>
          </cell>
        </row>
        <row r="966">
          <cell r="D966">
            <v>2321345.77</v>
          </cell>
        </row>
        <row r="967">
          <cell r="D967">
            <v>4053937.58</v>
          </cell>
        </row>
        <row r="968">
          <cell r="D968">
            <v>2643500.0499999998</v>
          </cell>
        </row>
        <row r="969">
          <cell r="D969">
            <v>7419758.8399999999</v>
          </cell>
        </row>
        <row r="970">
          <cell r="D970">
            <v>3153821.91</v>
          </cell>
        </row>
        <row r="971">
          <cell r="D971">
            <v>5458926.3499999996</v>
          </cell>
        </row>
        <row r="972">
          <cell r="D972">
            <v>34567899.710000001</v>
          </cell>
        </row>
        <row r="973">
          <cell r="D973">
            <v>3100701.48</v>
          </cell>
        </row>
        <row r="974">
          <cell r="D974">
            <v>3434152.78</v>
          </cell>
        </row>
        <row r="975">
          <cell r="D975">
            <v>861309.36</v>
          </cell>
        </row>
        <row r="976">
          <cell r="D976">
            <v>8017771.1799999997</v>
          </cell>
        </row>
        <row r="977">
          <cell r="D977">
            <v>233766.16</v>
          </cell>
        </row>
        <row r="978">
          <cell r="D978">
            <v>411177.71</v>
          </cell>
        </row>
        <row r="979">
          <cell r="D979">
            <v>103726.44</v>
          </cell>
        </row>
        <row r="980">
          <cell r="D980">
            <v>5676418.4199999999</v>
          </cell>
        </row>
        <row r="981">
          <cell r="D981">
            <v>1003760.57</v>
          </cell>
        </row>
        <row r="982">
          <cell r="D982">
            <v>1121408.1499999999</v>
          </cell>
        </row>
        <row r="983">
          <cell r="D983">
            <v>1315147.8500000001</v>
          </cell>
        </row>
        <row r="984">
          <cell r="D984">
            <v>1271474.1299999999</v>
          </cell>
        </row>
        <row r="985">
          <cell r="D985">
            <v>6189706.3399999999</v>
          </cell>
        </row>
        <row r="986">
          <cell r="D986">
            <v>268411.25</v>
          </cell>
        </row>
        <row r="987">
          <cell r="D987">
            <v>705692.8</v>
          </cell>
        </row>
        <row r="988">
          <cell r="D988">
            <v>189179.65</v>
          </cell>
        </row>
        <row r="989">
          <cell r="D989">
            <v>3086970.43</v>
          </cell>
        </row>
        <row r="990">
          <cell r="D990">
            <v>286876</v>
          </cell>
        </row>
        <row r="991">
          <cell r="D991">
            <v>827786.32</v>
          </cell>
        </row>
        <row r="992">
          <cell r="D992">
            <v>99018.69</v>
          </cell>
        </row>
        <row r="993">
          <cell r="D993">
            <v>103697.47</v>
          </cell>
        </row>
        <row r="994">
          <cell r="D994">
            <v>1856011.88</v>
          </cell>
        </row>
        <row r="995">
          <cell r="D995">
            <v>265492.03999999998</v>
          </cell>
        </row>
        <row r="996">
          <cell r="D996">
            <v>1821645.72</v>
          </cell>
        </row>
        <row r="997">
          <cell r="D997">
            <v>243631.28</v>
          </cell>
        </row>
        <row r="998">
          <cell r="D998">
            <v>3635600.16</v>
          </cell>
        </row>
        <row r="999">
          <cell r="D999">
            <v>1430199.44</v>
          </cell>
        </row>
        <row r="1000">
          <cell r="D1000">
            <v>2592607.17</v>
          </cell>
        </row>
        <row r="1001">
          <cell r="D1001">
            <v>699352.29</v>
          </cell>
        </row>
        <row r="1002">
          <cell r="D1002">
            <v>65559.429999999993</v>
          </cell>
        </row>
        <row r="1003">
          <cell r="D1003">
            <v>382271.89</v>
          </cell>
        </row>
        <row r="1004">
          <cell r="D1004">
            <v>427978.17</v>
          </cell>
        </row>
        <row r="1005">
          <cell r="D1005">
            <v>114560.28</v>
          </cell>
        </row>
        <row r="1006">
          <cell r="D1006">
            <v>211286.87</v>
          </cell>
        </row>
        <row r="1007">
          <cell r="D1007">
            <v>204767.25</v>
          </cell>
        </row>
        <row r="1008">
          <cell r="D1008">
            <v>17610817.109999999</v>
          </cell>
        </row>
        <row r="1009">
          <cell r="D1009">
            <v>487394.07</v>
          </cell>
        </row>
        <row r="1010">
          <cell r="D1010">
            <v>1011.36</v>
          </cell>
        </row>
        <row r="1011">
          <cell r="D1011">
            <v>5306033.93</v>
          </cell>
        </row>
        <row r="1012">
          <cell r="D1012">
            <v>8200000</v>
          </cell>
        </row>
        <row r="1013">
          <cell r="D1013">
            <v>248290.64</v>
          </cell>
        </row>
        <row r="1014">
          <cell r="D1014">
            <v>2398421.15</v>
          </cell>
        </row>
        <row r="1015">
          <cell r="D1015">
            <v>1367234.54</v>
          </cell>
        </row>
        <row r="1016">
          <cell r="D1016">
            <v>1155915.03</v>
          </cell>
        </row>
        <row r="1017">
          <cell r="D1017">
            <v>1327036.54</v>
          </cell>
        </row>
        <row r="1018">
          <cell r="D1018">
            <v>4024277.69</v>
          </cell>
        </row>
        <row r="1019">
          <cell r="D1019">
            <v>7116593.9199999999</v>
          </cell>
        </row>
        <row r="1020">
          <cell r="D1020">
            <v>379890.89</v>
          </cell>
        </row>
        <row r="1021">
          <cell r="D1021">
            <v>2478635.89</v>
          </cell>
        </row>
        <row r="1022">
          <cell r="D1022">
            <v>742855.74</v>
          </cell>
        </row>
        <row r="1023">
          <cell r="D1023">
            <v>9478355.1099999994</v>
          </cell>
        </row>
        <row r="1024">
          <cell r="D1024">
            <v>112740.07</v>
          </cell>
        </row>
        <row r="1025">
          <cell r="D1025">
            <v>2554674.73</v>
          </cell>
        </row>
        <row r="1026">
          <cell r="D1026">
            <v>627271.30000000005</v>
          </cell>
        </row>
        <row r="1027">
          <cell r="D1027">
            <v>1110639.67</v>
          </cell>
        </row>
        <row r="1028">
          <cell r="D1028">
            <v>128215.55</v>
          </cell>
        </row>
        <row r="1029">
          <cell r="D1029">
            <v>13310613.82</v>
          </cell>
        </row>
        <row r="1030">
          <cell r="D1030">
            <v>493913</v>
          </cell>
        </row>
        <row r="1031">
          <cell r="D1031">
            <v>642928.63</v>
          </cell>
        </row>
        <row r="1032">
          <cell r="D1032">
            <v>197356.02</v>
          </cell>
        </row>
        <row r="1033">
          <cell r="D1033">
            <v>1003684.64</v>
          </cell>
        </row>
        <row r="1034">
          <cell r="D1034">
            <v>3374960.17</v>
          </cell>
        </row>
        <row r="1035">
          <cell r="D1035">
            <v>260972.57</v>
          </cell>
        </row>
        <row r="1036">
          <cell r="D1036">
            <v>274364.7</v>
          </cell>
        </row>
        <row r="1037">
          <cell r="D1037">
            <v>1005055.81</v>
          </cell>
        </row>
        <row r="1038">
          <cell r="D1038">
            <v>1490100.12</v>
          </cell>
        </row>
        <row r="1039">
          <cell r="D1039">
            <v>308756.77</v>
          </cell>
        </row>
        <row r="1040">
          <cell r="D1040">
            <v>212083.3</v>
          </cell>
        </row>
        <row r="1041">
          <cell r="D1041">
            <v>30450151.670000002</v>
          </cell>
        </row>
        <row r="1042">
          <cell r="D1042">
            <v>4354541.66</v>
          </cell>
        </row>
        <row r="1043">
          <cell r="D1043">
            <v>174342.37</v>
          </cell>
        </row>
        <row r="1044">
          <cell r="D1044">
            <v>655984.12</v>
          </cell>
        </row>
        <row r="1045">
          <cell r="D1045">
            <v>4357094.58</v>
          </cell>
        </row>
        <row r="1046">
          <cell r="D1046">
            <v>6183285.1200000001</v>
          </cell>
        </row>
        <row r="1047">
          <cell r="D1047">
            <v>217083.81</v>
          </cell>
        </row>
        <row r="1048">
          <cell r="D1048">
            <v>53918.01</v>
          </cell>
        </row>
        <row r="1049">
          <cell r="D1049">
            <v>108114.11</v>
          </cell>
        </row>
        <row r="1050">
          <cell r="D1050">
            <v>632109.17000000004</v>
          </cell>
        </row>
        <row r="1051">
          <cell r="D1051">
            <v>3538366.99</v>
          </cell>
        </row>
        <row r="1052">
          <cell r="D1052">
            <v>187090.09</v>
          </cell>
        </row>
        <row r="1053">
          <cell r="D1053">
            <v>969058.16</v>
          </cell>
        </row>
        <row r="1054">
          <cell r="D1054">
            <v>197484.53</v>
          </cell>
        </row>
        <row r="1055">
          <cell r="D1055">
            <v>820088.81</v>
          </cell>
        </row>
        <row r="1056">
          <cell r="D1056">
            <v>343222</v>
          </cell>
        </row>
        <row r="1057">
          <cell r="D1057">
            <v>3263427.79</v>
          </cell>
        </row>
        <row r="1058">
          <cell r="D1058">
            <v>65509.04</v>
          </cell>
        </row>
        <row r="1059">
          <cell r="D1059">
            <v>205940.89</v>
          </cell>
        </row>
        <row r="1060">
          <cell r="D1060">
            <v>2000821.85</v>
          </cell>
        </row>
        <row r="1061">
          <cell r="D1061">
            <v>2572221.09</v>
          </cell>
        </row>
        <row r="1062">
          <cell r="D1062">
            <v>154426.35</v>
          </cell>
        </row>
        <row r="1063">
          <cell r="D1063">
            <v>12891953.73</v>
          </cell>
        </row>
        <row r="1064">
          <cell r="D1064">
            <v>12500034.119999999</v>
          </cell>
        </row>
        <row r="1065">
          <cell r="D1065">
            <v>397921.93</v>
          </cell>
        </row>
        <row r="1066">
          <cell r="D1066">
            <v>2366436.86</v>
          </cell>
        </row>
        <row r="1067">
          <cell r="D1067">
            <v>302211.20000000001</v>
          </cell>
        </row>
        <row r="1068">
          <cell r="D1068">
            <v>67606.64</v>
          </cell>
        </row>
        <row r="1069">
          <cell r="D1069">
            <v>80377361.109999999</v>
          </cell>
        </row>
        <row r="1070">
          <cell r="D1070">
            <v>1323236.3700000001</v>
          </cell>
        </row>
        <row r="1071">
          <cell r="D1071">
            <v>494753.36</v>
          </cell>
        </row>
        <row r="1072">
          <cell r="D1072">
            <v>5925000.0599999996</v>
          </cell>
        </row>
        <row r="1073">
          <cell r="D1073">
            <v>3557779.06</v>
          </cell>
        </row>
        <row r="1074">
          <cell r="D1074">
            <v>152878866.77000001</v>
          </cell>
        </row>
        <row r="1075">
          <cell r="D1075">
            <v>1220338.6299999999</v>
          </cell>
        </row>
        <row r="1076">
          <cell r="D1076">
            <v>1188553.06</v>
          </cell>
        </row>
        <row r="1077">
          <cell r="D1077">
            <v>12875257.039999999</v>
          </cell>
        </row>
        <row r="1078">
          <cell r="D1078">
            <v>7014671.0300000003</v>
          </cell>
        </row>
        <row r="1079">
          <cell r="D1079">
            <v>7132073.4299999997</v>
          </cell>
        </row>
        <row r="1080">
          <cell r="D1080">
            <v>27155968.199999999</v>
          </cell>
        </row>
        <row r="1081">
          <cell r="D1081">
            <v>55305.93</v>
          </cell>
        </row>
        <row r="1082">
          <cell r="D1082">
            <v>279309.58</v>
          </cell>
        </row>
        <row r="1083">
          <cell r="D1083">
            <v>9518.39</v>
          </cell>
        </row>
        <row r="1084">
          <cell r="D1084">
            <v>0</v>
          </cell>
        </row>
        <row r="1085">
          <cell r="D1085">
            <v>1081138.28</v>
          </cell>
        </row>
        <row r="1086">
          <cell r="D1086">
            <v>0</v>
          </cell>
        </row>
        <row r="1087">
          <cell r="D1087">
            <v>225014.17</v>
          </cell>
        </row>
        <row r="1088">
          <cell r="D1088">
            <v>16129555.9</v>
          </cell>
        </row>
        <row r="1089">
          <cell r="D1089">
            <v>204255.71</v>
          </cell>
        </row>
        <row r="1090">
          <cell r="D1090">
            <v>445426.73</v>
          </cell>
        </row>
        <row r="1091">
          <cell r="D1091">
            <v>57550.86</v>
          </cell>
        </row>
        <row r="1092">
          <cell r="D1092">
            <v>716317.18</v>
          </cell>
        </row>
        <row r="1093">
          <cell r="D1093">
            <v>328612.61</v>
          </cell>
        </row>
        <row r="1094">
          <cell r="D1094">
            <v>8077073.4699999997</v>
          </cell>
        </row>
        <row r="1095">
          <cell r="D1095">
            <v>571625.26</v>
          </cell>
        </row>
        <row r="1096">
          <cell r="D1096">
            <v>4601356.3</v>
          </cell>
        </row>
        <row r="1097">
          <cell r="D1097">
            <v>1912650.92</v>
          </cell>
        </row>
        <row r="1098">
          <cell r="D1098">
            <v>40050717.520000003</v>
          </cell>
        </row>
        <row r="1099">
          <cell r="D1099">
            <v>4866956.2300000004</v>
          </cell>
        </row>
        <row r="1100">
          <cell r="D1100">
            <v>97231.92</v>
          </cell>
        </row>
        <row r="1101">
          <cell r="D1101">
            <v>46139569.039999999</v>
          </cell>
        </row>
        <row r="1102">
          <cell r="D1102">
            <v>4566809.1500000004</v>
          </cell>
        </row>
        <row r="1103">
          <cell r="D1103">
            <v>38280.11</v>
          </cell>
        </row>
        <row r="1104">
          <cell r="D1104">
            <v>5766995.9299999997</v>
          </cell>
        </row>
        <row r="1105">
          <cell r="D1105">
            <v>363066.63</v>
          </cell>
        </row>
        <row r="1106">
          <cell r="D1106">
            <v>1385563.66</v>
          </cell>
        </row>
        <row r="1107">
          <cell r="D1107">
            <v>11698.34</v>
          </cell>
        </row>
        <row r="1108">
          <cell r="D1108">
            <v>16182776.18</v>
          </cell>
        </row>
        <row r="1109">
          <cell r="D1109">
            <v>0</v>
          </cell>
        </row>
        <row r="1110">
          <cell r="D1110">
            <v>398415.62</v>
          </cell>
        </row>
        <row r="1111">
          <cell r="D1111">
            <v>2038596.02</v>
          </cell>
        </row>
        <row r="1112">
          <cell r="D1112">
            <v>3543060.48</v>
          </cell>
        </row>
        <row r="1113">
          <cell r="D1113">
            <v>0</v>
          </cell>
        </row>
        <row r="1114">
          <cell r="D1114">
            <v>370349.59</v>
          </cell>
        </row>
        <row r="1115">
          <cell r="D1115">
            <v>6929227.6200000001</v>
          </cell>
        </row>
        <row r="1116">
          <cell r="D1116">
            <v>102236.85</v>
          </cell>
        </row>
        <row r="1117">
          <cell r="D1117">
            <v>306273.96000000002</v>
          </cell>
        </row>
        <row r="1118">
          <cell r="D1118">
            <v>3436654.97</v>
          </cell>
        </row>
        <row r="1119">
          <cell r="D1119">
            <v>4043696.25</v>
          </cell>
        </row>
        <row r="1120">
          <cell r="D1120">
            <v>40633.769999999997</v>
          </cell>
        </row>
        <row r="1121">
          <cell r="D1121">
            <v>1494917.07</v>
          </cell>
        </row>
        <row r="1122">
          <cell r="D1122">
            <v>7032199.3799999999</v>
          </cell>
        </row>
        <row r="1123">
          <cell r="D1123">
            <v>7517855.46</v>
          </cell>
        </row>
        <row r="1124">
          <cell r="D1124">
            <v>60575.16</v>
          </cell>
        </row>
        <row r="1125">
          <cell r="D1125">
            <v>60000</v>
          </cell>
        </row>
        <row r="1126">
          <cell r="D1126">
            <v>23511100.059999999</v>
          </cell>
        </row>
        <row r="1127">
          <cell r="D1127">
            <v>1040901.76</v>
          </cell>
        </row>
        <row r="1128">
          <cell r="D1128">
            <v>1220375.5900000001</v>
          </cell>
        </row>
        <row r="1129">
          <cell r="D1129">
            <v>177824.18</v>
          </cell>
        </row>
        <row r="1130">
          <cell r="D1130">
            <v>1002483.62</v>
          </cell>
        </row>
        <row r="1131">
          <cell r="D1131">
            <v>554420.39</v>
          </cell>
        </row>
        <row r="1132">
          <cell r="D1132">
            <v>248723.87</v>
          </cell>
        </row>
        <row r="1133">
          <cell r="D1133">
            <v>1171607.1399999999</v>
          </cell>
        </row>
        <row r="1134">
          <cell r="D1134">
            <v>732713.51</v>
          </cell>
        </row>
        <row r="1135">
          <cell r="D1135">
            <v>230638.3</v>
          </cell>
        </row>
        <row r="1136">
          <cell r="D1136">
            <v>679200.25</v>
          </cell>
        </row>
        <row r="1137">
          <cell r="D1137">
            <v>4790087.58</v>
          </cell>
        </row>
        <row r="1138">
          <cell r="D1138">
            <v>7366742.75</v>
          </cell>
        </row>
        <row r="1139">
          <cell r="D1139">
            <v>4352097.38</v>
          </cell>
        </row>
        <row r="1140">
          <cell r="D1140">
            <v>461350.93</v>
          </cell>
        </row>
        <row r="1141">
          <cell r="D1141">
            <v>1861001.47</v>
          </cell>
        </row>
        <row r="1142">
          <cell r="D1142">
            <v>38819116.270000003</v>
          </cell>
        </row>
        <row r="1143">
          <cell r="D1143">
            <v>671470.73</v>
          </cell>
        </row>
        <row r="1144">
          <cell r="D1144">
            <v>2679705.23</v>
          </cell>
        </row>
        <row r="1145">
          <cell r="D1145">
            <v>500000</v>
          </cell>
        </row>
        <row r="1146">
          <cell r="D1146">
            <v>681845.52</v>
          </cell>
        </row>
        <row r="1147">
          <cell r="D1147">
            <v>572315.43999999994</v>
          </cell>
        </row>
        <row r="1148">
          <cell r="D1148">
            <v>61586.03</v>
          </cell>
        </row>
        <row r="1149">
          <cell r="D1149">
            <v>27876837.960000001</v>
          </cell>
        </row>
        <row r="1150">
          <cell r="D1150">
            <v>4477230.8899999997</v>
          </cell>
        </row>
        <row r="1151">
          <cell r="D1151">
            <v>3514651.06</v>
          </cell>
        </row>
        <row r="1152">
          <cell r="D1152">
            <v>4512771.17</v>
          </cell>
        </row>
        <row r="1153">
          <cell r="D1153">
            <v>8491620.5700000003</v>
          </cell>
        </row>
        <row r="1154">
          <cell r="D1154">
            <v>225844.62</v>
          </cell>
        </row>
        <row r="1155">
          <cell r="D1155">
            <v>9862.1299999999992</v>
          </cell>
        </row>
        <row r="1156">
          <cell r="D1156">
            <v>182012.12</v>
          </cell>
        </row>
        <row r="1157">
          <cell r="D1157">
            <v>3862691.41</v>
          </cell>
        </row>
        <row r="1158">
          <cell r="D1158">
            <v>270136.56</v>
          </cell>
        </row>
        <row r="1159">
          <cell r="D1159">
            <v>5074115.1399999997</v>
          </cell>
        </row>
        <row r="1160">
          <cell r="D1160">
            <v>800084.89</v>
          </cell>
        </row>
        <row r="1161">
          <cell r="D1161">
            <v>676914.59</v>
          </cell>
        </row>
        <row r="1162">
          <cell r="D1162">
            <v>1533157.08</v>
          </cell>
        </row>
        <row r="1163">
          <cell r="D1163">
            <v>3781370.51</v>
          </cell>
        </row>
        <row r="1164">
          <cell r="D1164">
            <v>450000</v>
          </cell>
        </row>
        <row r="1165">
          <cell r="D1165">
            <v>74670.539999999994</v>
          </cell>
        </row>
        <row r="1166">
          <cell r="D1166">
            <v>10959137.449999999</v>
          </cell>
        </row>
        <row r="1167">
          <cell r="D1167">
            <v>301123.52</v>
          </cell>
        </row>
        <row r="1168">
          <cell r="D1168">
            <v>198085.41</v>
          </cell>
        </row>
        <row r="1169">
          <cell r="D1169">
            <v>609372.12</v>
          </cell>
        </row>
        <row r="1170">
          <cell r="D1170">
            <v>297196.57</v>
          </cell>
        </row>
        <row r="1171">
          <cell r="D1171">
            <v>147695.49</v>
          </cell>
        </row>
        <row r="1172">
          <cell r="D1172">
            <v>2295880.65</v>
          </cell>
        </row>
        <row r="1173">
          <cell r="D1173">
            <v>203163.43</v>
          </cell>
        </row>
        <row r="1174">
          <cell r="D1174">
            <v>25888474.859999999</v>
          </cell>
        </row>
        <row r="1175">
          <cell r="D1175">
            <v>102702.07</v>
          </cell>
        </row>
        <row r="1176">
          <cell r="D1176">
            <v>1146570.42</v>
          </cell>
        </row>
        <row r="1177">
          <cell r="D1177">
            <v>3622212.33</v>
          </cell>
        </row>
        <row r="1178">
          <cell r="D1178">
            <v>76092.7</v>
          </cell>
        </row>
        <row r="1179">
          <cell r="D1179">
            <v>12235.41</v>
          </cell>
        </row>
        <row r="1180">
          <cell r="D1180">
            <v>8574084.1300000008</v>
          </cell>
        </row>
        <row r="1181">
          <cell r="D1181">
            <v>47372.04</v>
          </cell>
        </row>
        <row r="1182">
          <cell r="D1182">
            <v>7966568.0599999996</v>
          </cell>
        </row>
        <row r="1183">
          <cell r="D1183">
            <v>6606926.5</v>
          </cell>
        </row>
        <row r="1184">
          <cell r="D1184">
            <v>393148.33</v>
          </cell>
        </row>
        <row r="1185">
          <cell r="D1185">
            <v>294082.98</v>
          </cell>
        </row>
        <row r="1186">
          <cell r="D1186">
            <v>563660.14</v>
          </cell>
        </row>
        <row r="1187">
          <cell r="D1187">
            <v>113388.9</v>
          </cell>
        </row>
        <row r="1188">
          <cell r="D1188">
            <v>3103682.55</v>
          </cell>
        </row>
        <row r="1189">
          <cell r="D1189">
            <v>359959.88</v>
          </cell>
        </row>
        <row r="1190">
          <cell r="D1190">
            <v>132882710.34</v>
          </cell>
        </row>
        <row r="1191">
          <cell r="D1191">
            <v>1549047.93</v>
          </cell>
        </row>
        <row r="1192">
          <cell r="D1192">
            <v>193715.16</v>
          </cell>
        </row>
        <row r="1193">
          <cell r="D1193">
            <v>6557885.3300000001</v>
          </cell>
        </row>
        <row r="1194">
          <cell r="D1194">
            <v>1500000</v>
          </cell>
        </row>
        <row r="1195">
          <cell r="D1195">
            <v>10501945.57</v>
          </cell>
        </row>
        <row r="1196">
          <cell r="D1196">
            <v>2365739.0699999998</v>
          </cell>
        </row>
        <row r="1197">
          <cell r="D1197">
            <v>322072.25</v>
          </cell>
        </row>
        <row r="1198">
          <cell r="D1198">
            <v>114015.26</v>
          </cell>
        </row>
        <row r="1199">
          <cell r="D1199">
            <v>7032722.5499999998</v>
          </cell>
        </row>
        <row r="1200">
          <cell r="D1200">
            <v>695357.83</v>
          </cell>
        </row>
        <row r="1201">
          <cell r="D1201">
            <v>17656033.859999999</v>
          </cell>
        </row>
        <row r="1202">
          <cell r="D1202">
            <v>3000000</v>
          </cell>
        </row>
        <row r="1203">
          <cell r="D1203">
            <v>339291.35</v>
          </cell>
        </row>
        <row r="1204">
          <cell r="D1204">
            <v>2793742.44</v>
          </cell>
        </row>
        <row r="1205">
          <cell r="D1205">
            <v>13479915.91</v>
          </cell>
        </row>
        <row r="1206">
          <cell r="D1206">
            <v>328076.43</v>
          </cell>
        </row>
        <row r="1207">
          <cell r="D1207">
            <v>1296188.5900000001</v>
          </cell>
        </row>
        <row r="1208">
          <cell r="D1208">
            <v>98453.74</v>
          </cell>
        </row>
        <row r="1209">
          <cell r="D1209">
            <v>197564.23</v>
          </cell>
        </row>
        <row r="1210">
          <cell r="D1210">
            <v>71344.289999999994</v>
          </cell>
        </row>
        <row r="1211">
          <cell r="D1211">
            <v>455191.21</v>
          </cell>
        </row>
        <row r="1212">
          <cell r="D1212">
            <v>606372.78</v>
          </cell>
        </row>
        <row r="1213">
          <cell r="D1213">
            <v>1011677.48</v>
          </cell>
        </row>
        <row r="1214">
          <cell r="D1214">
            <v>2000000</v>
          </cell>
        </row>
        <row r="1215">
          <cell r="D1215">
            <v>824634.23</v>
          </cell>
        </row>
        <row r="1216">
          <cell r="D1216">
            <v>323415.33</v>
          </cell>
        </row>
        <row r="1217">
          <cell r="D1217">
            <v>715647.1</v>
          </cell>
        </row>
        <row r="1218">
          <cell r="D1218">
            <v>985693.63</v>
          </cell>
        </row>
        <row r="1219">
          <cell r="D1219">
            <v>1190532.71</v>
          </cell>
        </row>
        <row r="1220">
          <cell r="D1220">
            <v>17085034</v>
          </cell>
        </row>
        <row r="1221">
          <cell r="D1221">
            <v>7166412.0099999998</v>
          </cell>
        </row>
        <row r="1222">
          <cell r="D1222">
            <v>3370162.85</v>
          </cell>
        </row>
        <row r="1223">
          <cell r="D1223">
            <v>211254.02</v>
          </cell>
        </row>
        <row r="1224">
          <cell r="D1224">
            <v>0</v>
          </cell>
        </row>
        <row r="1225">
          <cell r="D1225">
            <v>2929573.67</v>
          </cell>
        </row>
        <row r="1226">
          <cell r="D1226">
            <v>82950.259999999995</v>
          </cell>
        </row>
        <row r="1227">
          <cell r="D1227">
            <v>1537322.42</v>
          </cell>
        </row>
        <row r="1228">
          <cell r="D1228">
            <v>0</v>
          </cell>
        </row>
        <row r="1229">
          <cell r="D1229">
            <v>2374480.87</v>
          </cell>
        </row>
        <row r="1230">
          <cell r="D1230">
            <v>50465.14</v>
          </cell>
        </row>
        <row r="1231">
          <cell r="D1231">
            <v>0</v>
          </cell>
        </row>
        <row r="1232">
          <cell r="D1232">
            <v>461768.68</v>
          </cell>
        </row>
        <row r="1233">
          <cell r="D1233">
            <v>5122192.1399999997</v>
          </cell>
        </row>
        <row r="1234">
          <cell r="D1234">
            <v>12212114.210000001</v>
          </cell>
        </row>
        <row r="1235">
          <cell r="D1235">
            <v>261323.57</v>
          </cell>
        </row>
        <row r="1236">
          <cell r="D1236">
            <v>8094416.8300000001</v>
          </cell>
        </row>
        <row r="1237">
          <cell r="D1237">
            <v>4585315.41</v>
          </cell>
        </row>
        <row r="1238">
          <cell r="D1238">
            <v>2318337.9700000002</v>
          </cell>
        </row>
        <row r="1239">
          <cell r="D1239">
            <v>461934.58</v>
          </cell>
        </row>
        <row r="1240">
          <cell r="D1240">
            <v>212624.44</v>
          </cell>
        </row>
        <row r="1241">
          <cell r="D1241">
            <v>2634883.46</v>
          </cell>
        </row>
        <row r="1242">
          <cell r="D1242">
            <v>493948.69</v>
          </cell>
        </row>
        <row r="1243">
          <cell r="D1243">
            <v>4675792.79</v>
          </cell>
        </row>
        <row r="1244">
          <cell r="D1244">
            <v>243550.13</v>
          </cell>
        </row>
        <row r="1245">
          <cell r="D1245">
            <v>539452.37</v>
          </cell>
        </row>
        <row r="1246">
          <cell r="D1246">
            <v>130574.46</v>
          </cell>
        </row>
        <row r="1247">
          <cell r="D1247">
            <v>19001.66</v>
          </cell>
        </row>
        <row r="1248">
          <cell r="D1248">
            <v>1885953</v>
          </cell>
        </row>
        <row r="1249">
          <cell r="D1249">
            <v>1875395.83</v>
          </cell>
        </row>
        <row r="1250">
          <cell r="D1250">
            <v>41916.82</v>
          </cell>
        </row>
        <row r="1251">
          <cell r="D1251">
            <v>1284172.3400000001</v>
          </cell>
        </row>
        <row r="1252">
          <cell r="D1252">
            <v>9794417.0700000003</v>
          </cell>
        </row>
        <row r="1253">
          <cell r="D1253">
            <v>0</v>
          </cell>
        </row>
        <row r="1254">
          <cell r="D1254">
            <v>18890172.629999999</v>
          </cell>
        </row>
        <row r="1255">
          <cell r="D1255">
            <v>155250.41</v>
          </cell>
        </row>
        <row r="1256">
          <cell r="D1256">
            <v>4626615.54</v>
          </cell>
        </row>
        <row r="1257">
          <cell r="D1257">
            <v>4435545.83</v>
          </cell>
        </row>
        <row r="1258">
          <cell r="D1258">
            <v>955964.05</v>
          </cell>
        </row>
        <row r="1259">
          <cell r="D1259">
            <v>104234855.84</v>
          </cell>
        </row>
        <row r="1260">
          <cell r="D1260">
            <v>3838802.67</v>
          </cell>
        </row>
        <row r="1261">
          <cell r="D1261">
            <v>16580321.42</v>
          </cell>
        </row>
        <row r="1262">
          <cell r="D1262">
            <v>11507834.289999999</v>
          </cell>
        </row>
        <row r="1263">
          <cell r="D1263">
            <v>1254919.29</v>
          </cell>
        </row>
        <row r="1264">
          <cell r="D1264">
            <v>68508.58</v>
          </cell>
        </row>
        <row r="1265">
          <cell r="D1265">
            <v>4351368.46</v>
          </cell>
        </row>
        <row r="1266">
          <cell r="D1266">
            <v>520766.23</v>
          </cell>
        </row>
        <row r="1267">
          <cell r="D1267">
            <v>8629629.2899999991</v>
          </cell>
        </row>
        <row r="1268">
          <cell r="D1268">
            <v>18973935.719999999</v>
          </cell>
        </row>
        <row r="1269">
          <cell r="D1269">
            <v>2764245.19</v>
          </cell>
        </row>
        <row r="1270">
          <cell r="D1270">
            <v>723158.52</v>
          </cell>
        </row>
        <row r="1271">
          <cell r="D1271">
            <v>10477747.439999999</v>
          </cell>
        </row>
        <row r="1272">
          <cell r="D1272">
            <v>3909.5</v>
          </cell>
        </row>
        <row r="1273">
          <cell r="D1273">
            <v>583683.13</v>
          </cell>
        </row>
        <row r="1274">
          <cell r="D1274">
            <v>15269049.720000001</v>
          </cell>
        </row>
        <row r="1275">
          <cell r="D1275">
            <v>2586657.81</v>
          </cell>
        </row>
        <row r="1276">
          <cell r="D1276">
            <v>502577.88</v>
          </cell>
        </row>
        <row r="1277">
          <cell r="D1277">
            <v>1912909.33</v>
          </cell>
        </row>
        <row r="1278">
          <cell r="D1278">
            <v>33890860.280000001</v>
          </cell>
        </row>
        <row r="1279">
          <cell r="D1279">
            <v>3521.09</v>
          </cell>
        </row>
        <row r="1280">
          <cell r="D1280">
            <v>297.04000000000002</v>
          </cell>
        </row>
        <row r="1282">
          <cell r="D1282">
            <v>485058.66</v>
          </cell>
        </row>
        <row r="1283">
          <cell r="D1283">
            <v>2890512.65</v>
          </cell>
        </row>
        <row r="1284">
          <cell r="D1284">
            <v>51859289.869999997</v>
          </cell>
        </row>
        <row r="1285">
          <cell r="D1285">
            <v>774628.26</v>
          </cell>
        </row>
        <row r="1286">
          <cell r="D1286">
            <v>4175294.86</v>
          </cell>
        </row>
        <row r="1287">
          <cell r="D1287">
            <v>20757245.260000002</v>
          </cell>
        </row>
        <row r="1288">
          <cell r="D1288">
            <v>1213068.77</v>
          </cell>
        </row>
        <row r="1289">
          <cell r="D1289">
            <v>8444206.7400000002</v>
          </cell>
        </row>
        <row r="1290">
          <cell r="D1290">
            <v>0</v>
          </cell>
        </row>
        <row r="1291">
          <cell r="D1291">
            <v>6775.12</v>
          </cell>
        </row>
        <row r="1292">
          <cell r="D1292">
            <v>244390.3</v>
          </cell>
        </row>
        <row r="1293">
          <cell r="D1293">
            <v>1672195.52</v>
          </cell>
        </row>
        <row r="1294">
          <cell r="D1294">
            <v>3368374.86</v>
          </cell>
        </row>
        <row r="1295">
          <cell r="D1295">
            <v>39477739.560000002</v>
          </cell>
        </row>
        <row r="1296">
          <cell r="D1296">
            <v>106409054.76000001</v>
          </cell>
        </row>
        <row r="1297">
          <cell r="D1297">
            <v>70829.740000000005</v>
          </cell>
        </row>
        <row r="1298">
          <cell r="D1298">
            <v>493512.84</v>
          </cell>
        </row>
        <row r="1299">
          <cell r="D1299">
            <v>0</v>
          </cell>
        </row>
        <row r="1300">
          <cell r="D1300">
            <v>20106799.350000001</v>
          </cell>
        </row>
        <row r="1301">
          <cell r="D1301">
            <v>116108.5</v>
          </cell>
        </row>
        <row r="1302">
          <cell r="D1302">
            <v>13454.14</v>
          </cell>
        </row>
        <row r="1303">
          <cell r="D1303">
            <v>34317176.210000001</v>
          </cell>
        </row>
        <row r="1304">
          <cell r="D1304">
            <v>1331153.57</v>
          </cell>
        </row>
        <row r="1305">
          <cell r="D1305">
            <v>941308.49</v>
          </cell>
        </row>
        <row r="1306">
          <cell r="D1306">
            <v>1143715.18</v>
          </cell>
        </row>
        <row r="1307">
          <cell r="D1307">
            <v>6720.48</v>
          </cell>
        </row>
        <row r="1308">
          <cell r="D1308">
            <v>39592908.840000004</v>
          </cell>
        </row>
        <row r="1309">
          <cell r="D1309">
            <v>292498.32</v>
          </cell>
        </row>
        <row r="1310">
          <cell r="D1310">
            <v>3392005.03</v>
          </cell>
        </row>
        <row r="1311">
          <cell r="D1311">
            <v>180000</v>
          </cell>
        </row>
        <row r="1312">
          <cell r="D1312">
            <v>87453.62</v>
          </cell>
        </row>
        <row r="1313">
          <cell r="D1313">
            <v>1054637.1200000001</v>
          </cell>
        </row>
        <row r="1314">
          <cell r="D1314">
            <v>116337.2</v>
          </cell>
        </row>
        <row r="1315">
          <cell r="D1315">
            <v>0</v>
          </cell>
        </row>
        <row r="1316">
          <cell r="D1316">
            <v>54221.27</v>
          </cell>
        </row>
        <row r="1317">
          <cell r="D1317">
            <v>72131.679999999993</v>
          </cell>
        </row>
        <row r="1318">
          <cell r="D1318">
            <v>332506.40000000002</v>
          </cell>
        </row>
        <row r="1319">
          <cell r="D1319">
            <v>162344.07999999999</v>
          </cell>
        </row>
        <row r="1320">
          <cell r="D1320">
            <v>6928796.5999999996</v>
          </cell>
        </row>
        <row r="1321">
          <cell r="D1321">
            <v>876640.7</v>
          </cell>
        </row>
        <row r="1322">
          <cell r="D1322">
            <v>81741.539999999994</v>
          </cell>
        </row>
        <row r="1323">
          <cell r="D1323">
            <v>4690104.83</v>
          </cell>
        </row>
        <row r="1324">
          <cell r="D1324">
            <v>18424224.149999999</v>
          </cell>
        </row>
        <row r="1325">
          <cell r="D1325">
            <v>10093188.49</v>
          </cell>
        </row>
        <row r="1326">
          <cell r="D1326">
            <v>784933.78</v>
          </cell>
        </row>
        <row r="1327">
          <cell r="D1327">
            <v>299764.09999999998</v>
          </cell>
        </row>
        <row r="1328">
          <cell r="D1328">
            <v>14811284.75</v>
          </cell>
        </row>
        <row r="1329">
          <cell r="D1329">
            <v>473049.18</v>
          </cell>
        </row>
        <row r="1330">
          <cell r="D1330">
            <v>493437.78</v>
          </cell>
        </row>
        <row r="1331">
          <cell r="D1331">
            <v>3324628.59</v>
          </cell>
        </row>
        <row r="1332">
          <cell r="D1332">
            <v>3451720.12</v>
          </cell>
        </row>
        <row r="1333">
          <cell r="D1333">
            <v>1645333.82</v>
          </cell>
        </row>
        <row r="1334">
          <cell r="D1334">
            <v>53241</v>
          </cell>
        </row>
        <row r="1335">
          <cell r="D1335">
            <v>851685.55</v>
          </cell>
        </row>
        <row r="1336">
          <cell r="D1336">
            <v>15967.61</v>
          </cell>
        </row>
        <row r="1337">
          <cell r="D1337">
            <v>391606.52</v>
          </cell>
        </row>
        <row r="1338">
          <cell r="D1338">
            <v>12052093.32</v>
          </cell>
        </row>
        <row r="1339">
          <cell r="D1339">
            <v>1234276.29</v>
          </cell>
        </row>
        <row r="1340">
          <cell r="D1340">
            <v>355868.6</v>
          </cell>
        </row>
        <row r="1341">
          <cell r="D1341">
            <v>5477654.6900000004</v>
          </cell>
        </row>
        <row r="1342">
          <cell r="D1342">
            <v>5353963.6900000004</v>
          </cell>
        </row>
        <row r="1343">
          <cell r="D1343">
            <v>1993317.85</v>
          </cell>
        </row>
        <row r="1344">
          <cell r="D1344">
            <v>1726003.5</v>
          </cell>
        </row>
        <row r="1345">
          <cell r="D1345">
            <v>0</v>
          </cell>
        </row>
        <row r="1346">
          <cell r="D1346">
            <v>95244516.890000001</v>
          </cell>
        </row>
        <row r="1347">
          <cell r="D1347">
            <v>455018.99</v>
          </cell>
        </row>
        <row r="1348">
          <cell r="D1348">
            <v>6212363.54</v>
          </cell>
        </row>
        <row r="1349">
          <cell r="D1349">
            <v>19490.88</v>
          </cell>
        </row>
        <row r="1350">
          <cell r="D1350">
            <v>1.84</v>
          </cell>
        </row>
        <row r="1351">
          <cell r="D1351">
            <v>722569.43</v>
          </cell>
        </row>
        <row r="1352">
          <cell r="D1352">
            <v>1000000</v>
          </cell>
        </row>
        <row r="1353">
          <cell r="D1353">
            <v>16904960.75</v>
          </cell>
        </row>
        <row r="1354">
          <cell r="D1354">
            <v>28050.54</v>
          </cell>
        </row>
        <row r="1355">
          <cell r="D1355">
            <v>1110659.6299999999</v>
          </cell>
        </row>
        <row r="1356">
          <cell r="D1356">
            <v>27491392.809999999</v>
          </cell>
        </row>
        <row r="1357">
          <cell r="D1357">
            <v>1499317.69</v>
          </cell>
        </row>
        <row r="1358">
          <cell r="D1358">
            <v>5010759</v>
          </cell>
        </row>
        <row r="1359">
          <cell r="D1359">
            <v>812077.26</v>
          </cell>
        </row>
        <row r="1360">
          <cell r="D1360">
            <v>649925.54</v>
          </cell>
        </row>
        <row r="1361">
          <cell r="D1361">
            <v>3705972.32</v>
          </cell>
        </row>
        <row r="1362">
          <cell r="D1362">
            <v>35821447.759999998</v>
          </cell>
        </row>
        <row r="1363">
          <cell r="D1363">
            <v>1873682.6</v>
          </cell>
        </row>
        <row r="1364">
          <cell r="D1364">
            <v>58363107.130000003</v>
          </cell>
        </row>
        <row r="1365">
          <cell r="D1365">
            <v>2777133.61</v>
          </cell>
        </row>
        <row r="1366">
          <cell r="D1366">
            <v>1332364.81</v>
          </cell>
        </row>
        <row r="1367">
          <cell r="D1367">
            <v>401278.65</v>
          </cell>
        </row>
        <row r="1368">
          <cell r="D1368">
            <v>127019.44</v>
          </cell>
        </row>
        <row r="1369">
          <cell r="D1369">
            <v>3751240.06</v>
          </cell>
        </row>
        <row r="1370">
          <cell r="D1370">
            <v>20319573.030000001</v>
          </cell>
        </row>
        <row r="1371">
          <cell r="D1371">
            <v>393582.72</v>
          </cell>
        </row>
        <row r="1372">
          <cell r="D1372">
            <v>35815155.259999998</v>
          </cell>
        </row>
        <row r="1373">
          <cell r="D1373">
            <v>128967.52</v>
          </cell>
        </row>
        <row r="1374">
          <cell r="D1374">
            <v>2214.5700000000002</v>
          </cell>
        </row>
        <row r="1375">
          <cell r="D1375">
            <v>25698654.739999998</v>
          </cell>
        </row>
        <row r="1376">
          <cell r="D1376">
            <v>276855.78000000003</v>
          </cell>
        </row>
        <row r="1377">
          <cell r="D1377">
            <v>10611255.75</v>
          </cell>
        </row>
        <row r="1378">
          <cell r="D1378">
            <v>6030974.9800000004</v>
          </cell>
        </row>
        <row r="1379">
          <cell r="D1379">
            <v>258735.04</v>
          </cell>
        </row>
        <row r="1380">
          <cell r="D1380">
            <v>1040065.58</v>
          </cell>
        </row>
        <row r="1381">
          <cell r="D1381">
            <v>471278.43</v>
          </cell>
        </row>
        <row r="1382">
          <cell r="D1382">
            <v>582520.98</v>
          </cell>
        </row>
        <row r="1383">
          <cell r="D1383">
            <v>491544.64</v>
          </cell>
        </row>
        <row r="1384">
          <cell r="D1384">
            <v>552800.4</v>
          </cell>
        </row>
        <row r="1385">
          <cell r="D1385">
            <v>886550.81</v>
          </cell>
        </row>
        <row r="1386">
          <cell r="D1386">
            <v>85017.77</v>
          </cell>
        </row>
        <row r="1387">
          <cell r="D1387">
            <v>13125135.6</v>
          </cell>
        </row>
        <row r="1388">
          <cell r="D1388">
            <v>6127816.5199999996</v>
          </cell>
        </row>
        <row r="1389">
          <cell r="D1389">
            <v>43949287.899999999</v>
          </cell>
        </row>
        <row r="1390">
          <cell r="D1390">
            <v>2000000</v>
          </cell>
        </row>
        <row r="1391">
          <cell r="D1391">
            <v>3325710.85</v>
          </cell>
        </row>
        <row r="1392">
          <cell r="D1392">
            <v>1612428.77</v>
          </cell>
        </row>
        <row r="1393">
          <cell r="D1393">
            <v>26685.22</v>
          </cell>
        </row>
        <row r="1394">
          <cell r="D1394">
            <v>5355100.38</v>
          </cell>
        </row>
        <row r="1395">
          <cell r="D1395">
            <v>177935.47</v>
          </cell>
        </row>
        <row r="1396">
          <cell r="D1396">
            <v>578867.21</v>
          </cell>
        </row>
        <row r="1398">
          <cell r="D1398">
            <v>1607369.01</v>
          </cell>
        </row>
        <row r="1399">
          <cell r="D1399">
            <v>1453335.73</v>
          </cell>
        </row>
        <row r="1400">
          <cell r="D1400">
            <v>6130936.5</v>
          </cell>
        </row>
        <row r="1401">
          <cell r="D1401">
            <v>4216519.8499999996</v>
          </cell>
        </row>
        <row r="1402">
          <cell r="D1402">
            <v>17216974.440000001</v>
          </cell>
        </row>
        <row r="1403">
          <cell r="D1403">
            <v>829185.38</v>
          </cell>
        </row>
        <row r="1404">
          <cell r="D1404">
            <v>446980.91</v>
          </cell>
        </row>
        <row r="1405">
          <cell r="D1405">
            <v>2034449.16</v>
          </cell>
        </row>
        <row r="1406">
          <cell r="D1406">
            <v>344043.38</v>
          </cell>
        </row>
        <row r="1407">
          <cell r="D1407">
            <v>3944120.08</v>
          </cell>
        </row>
        <row r="1408">
          <cell r="D1408">
            <v>2286675.71</v>
          </cell>
        </row>
        <row r="1409">
          <cell r="D1409">
            <v>1306697.45</v>
          </cell>
        </row>
        <row r="1410">
          <cell r="D1410">
            <v>201191.12</v>
          </cell>
        </row>
        <row r="1411">
          <cell r="D1411">
            <v>2178566.4300000002</v>
          </cell>
        </row>
        <row r="1412">
          <cell r="D1412">
            <v>3728001.82</v>
          </cell>
        </row>
        <row r="1413">
          <cell r="D1413">
            <v>2844210.65</v>
          </cell>
        </row>
        <row r="1414">
          <cell r="D1414">
            <v>966860.12</v>
          </cell>
        </row>
        <row r="1415">
          <cell r="D1415">
            <v>970632.16</v>
          </cell>
        </row>
        <row r="1416">
          <cell r="D1416">
            <v>4113289.55</v>
          </cell>
        </row>
        <row r="1417">
          <cell r="D1417">
            <v>864797.8</v>
          </cell>
        </row>
        <row r="1418">
          <cell r="D1418">
            <v>3330297.84</v>
          </cell>
        </row>
        <row r="1419">
          <cell r="D1419">
            <v>3120250.37</v>
          </cell>
        </row>
        <row r="1420">
          <cell r="D1420">
            <v>0</v>
          </cell>
        </row>
        <row r="1421">
          <cell r="D1421">
            <v>3587831.05</v>
          </cell>
        </row>
        <row r="1422">
          <cell r="D1422">
            <v>6055849.1299999999</v>
          </cell>
        </row>
        <row r="1423">
          <cell r="D1423">
            <v>555923.44999999995</v>
          </cell>
        </row>
        <row r="1424">
          <cell r="D1424">
            <v>15565202.220000001</v>
          </cell>
        </row>
        <row r="1425">
          <cell r="D1425">
            <v>9388131.1500000004</v>
          </cell>
        </row>
        <row r="1426">
          <cell r="D1426">
            <v>2658306.58</v>
          </cell>
        </row>
        <row r="1427">
          <cell r="D1427">
            <v>542273.16</v>
          </cell>
        </row>
        <row r="1428">
          <cell r="D1428">
            <v>87634664.129999995</v>
          </cell>
        </row>
        <row r="1429">
          <cell r="D1429">
            <v>409617.49</v>
          </cell>
        </row>
        <row r="1430">
          <cell r="D1430">
            <v>1746770.27</v>
          </cell>
        </row>
        <row r="1431">
          <cell r="D1431">
            <v>1484873.19</v>
          </cell>
        </row>
        <row r="1432">
          <cell r="D1432">
            <v>7070603.96</v>
          </cell>
        </row>
        <row r="1433">
          <cell r="D1433">
            <v>1669869.23</v>
          </cell>
        </row>
        <row r="1434">
          <cell r="D1434">
            <v>345858.89</v>
          </cell>
        </row>
        <row r="1435">
          <cell r="D1435">
            <v>560637</v>
          </cell>
        </row>
        <row r="1436">
          <cell r="D1436">
            <v>479300.6</v>
          </cell>
        </row>
        <row r="1437">
          <cell r="D1437">
            <v>1700000</v>
          </cell>
        </row>
        <row r="1438">
          <cell r="D1438">
            <v>56601814.460000001</v>
          </cell>
        </row>
        <row r="1439">
          <cell r="D1439">
            <v>1000736.64</v>
          </cell>
        </row>
        <row r="1440">
          <cell r="D1440">
            <v>335752.03</v>
          </cell>
        </row>
        <row r="1441">
          <cell r="D1441">
            <v>8341005.6799999997</v>
          </cell>
        </row>
        <row r="1442">
          <cell r="D1442">
            <v>3970474.87</v>
          </cell>
        </row>
        <row r="1443">
          <cell r="D1443">
            <v>0</v>
          </cell>
        </row>
        <row r="1444">
          <cell r="D1444">
            <v>6804837.8799999999</v>
          </cell>
        </row>
        <row r="1445">
          <cell r="D1445">
            <v>643453.21</v>
          </cell>
        </row>
        <row r="1446">
          <cell r="D1446">
            <v>2835102.79</v>
          </cell>
        </row>
        <row r="1447">
          <cell r="D1447">
            <v>1024517.51</v>
          </cell>
        </row>
        <row r="1448">
          <cell r="D1448">
            <v>1480976.74</v>
          </cell>
        </row>
        <row r="1449">
          <cell r="D1449">
            <v>8427563.5800000001</v>
          </cell>
        </row>
        <row r="1450">
          <cell r="D1450">
            <v>1183831.67</v>
          </cell>
        </row>
        <row r="1451">
          <cell r="D1451">
            <v>1635806.62</v>
          </cell>
        </row>
        <row r="1452">
          <cell r="D1452">
            <v>11484050.07</v>
          </cell>
        </row>
        <row r="1453">
          <cell r="D1453">
            <v>942496.13</v>
          </cell>
        </row>
        <row r="1454">
          <cell r="D1454">
            <v>42457376.090000004</v>
          </cell>
        </row>
        <row r="1455">
          <cell r="D1455">
            <v>2567066.88</v>
          </cell>
        </row>
        <row r="1456">
          <cell r="D1456">
            <v>879273.6</v>
          </cell>
        </row>
        <row r="1457">
          <cell r="D1457">
            <v>142527.04000000001</v>
          </cell>
        </row>
        <row r="1458">
          <cell r="D1458">
            <v>3339135.64</v>
          </cell>
        </row>
        <row r="1459">
          <cell r="D1459">
            <v>747492.76</v>
          </cell>
        </row>
        <row r="1460">
          <cell r="D1460">
            <v>521965.51</v>
          </cell>
        </row>
        <row r="1461">
          <cell r="D1461">
            <v>784178.23</v>
          </cell>
        </row>
        <row r="1462">
          <cell r="D1462">
            <v>0</v>
          </cell>
        </row>
        <row r="1463">
          <cell r="D1463">
            <v>688468.45</v>
          </cell>
        </row>
        <row r="1464">
          <cell r="D1464">
            <v>3133255.75</v>
          </cell>
        </row>
        <row r="1465">
          <cell r="D1465">
            <v>5371316.1500000004</v>
          </cell>
        </row>
        <row r="1466">
          <cell r="D1466">
            <v>517893.5</v>
          </cell>
        </row>
        <row r="1467">
          <cell r="D1467">
            <v>1608276.57</v>
          </cell>
        </row>
        <row r="1468">
          <cell r="D1468">
            <v>968915.4</v>
          </cell>
        </row>
        <row r="1469">
          <cell r="D1469">
            <v>605666.21</v>
          </cell>
        </row>
        <row r="1470">
          <cell r="D1470">
            <v>1705548.88</v>
          </cell>
        </row>
        <row r="1471">
          <cell r="D1471">
            <v>4157058.38</v>
          </cell>
        </row>
        <row r="1472">
          <cell r="D1472">
            <v>445223.94</v>
          </cell>
        </row>
        <row r="1473">
          <cell r="D1473">
            <v>2852389.11</v>
          </cell>
        </row>
        <row r="1474">
          <cell r="D1474">
            <v>0</v>
          </cell>
        </row>
        <row r="1475">
          <cell r="D1475">
            <v>2729152.84</v>
          </cell>
        </row>
        <row r="1476">
          <cell r="D1476">
            <v>5792450.6900000004</v>
          </cell>
        </row>
        <row r="1477">
          <cell r="D1477">
            <v>6423548.2800000003</v>
          </cell>
        </row>
        <row r="1478">
          <cell r="D1478">
            <v>6056074.4699999997</v>
          </cell>
        </row>
        <row r="1479">
          <cell r="D1479">
            <v>2449610.63</v>
          </cell>
        </row>
        <row r="1480">
          <cell r="D1480">
            <v>144596.6</v>
          </cell>
        </row>
        <row r="1481">
          <cell r="D1481">
            <v>61059250.890000001</v>
          </cell>
        </row>
        <row r="1482">
          <cell r="D1482">
            <v>18026536.300000001</v>
          </cell>
        </row>
        <row r="1483">
          <cell r="D1483">
            <v>686581.46</v>
          </cell>
        </row>
        <row r="1484">
          <cell r="D1484">
            <v>2412091.14</v>
          </cell>
        </row>
        <row r="1485">
          <cell r="D1485">
            <v>2540654.2000000002</v>
          </cell>
        </row>
        <row r="1486">
          <cell r="D1486">
            <v>841864.08</v>
          </cell>
        </row>
        <row r="1487">
          <cell r="D1487">
            <v>1882124.39</v>
          </cell>
        </row>
        <row r="1488">
          <cell r="D1488">
            <v>0</v>
          </cell>
        </row>
        <row r="1489">
          <cell r="D1489">
            <v>530342.09</v>
          </cell>
        </row>
        <row r="1490">
          <cell r="D1490">
            <v>542889.46</v>
          </cell>
        </row>
        <row r="1491">
          <cell r="D1491">
            <v>26059.599999999999</v>
          </cell>
        </row>
        <row r="1492">
          <cell r="D1492">
            <v>2166206.86</v>
          </cell>
        </row>
        <row r="1493">
          <cell r="D1493">
            <v>6984538.1799999997</v>
          </cell>
        </row>
        <row r="1494">
          <cell r="D1494">
            <v>9991822.8499999996</v>
          </cell>
        </row>
        <row r="1495">
          <cell r="D1495">
            <v>13716360.380000001</v>
          </cell>
        </row>
        <row r="1496">
          <cell r="D1496">
            <v>1229860.3500000001</v>
          </cell>
        </row>
        <row r="1497">
          <cell r="D1497">
            <v>3816313.34</v>
          </cell>
        </row>
        <row r="1498">
          <cell r="D1498">
            <v>818309.01</v>
          </cell>
        </row>
        <row r="1499">
          <cell r="D1499">
            <v>658711.38</v>
          </cell>
        </row>
        <row r="1500">
          <cell r="D1500">
            <v>3972950.92</v>
          </cell>
        </row>
        <row r="1501">
          <cell r="D1501">
            <v>1260993.44</v>
          </cell>
        </row>
        <row r="1502">
          <cell r="D1502">
            <v>971250.55</v>
          </cell>
        </row>
        <row r="1503">
          <cell r="D1503">
            <v>288664.27</v>
          </cell>
        </row>
        <row r="1504">
          <cell r="D1504">
            <v>1618718.9</v>
          </cell>
        </row>
        <row r="1505">
          <cell r="D1505">
            <v>0</v>
          </cell>
        </row>
        <row r="1506">
          <cell r="D1506">
            <v>3149407.75</v>
          </cell>
        </row>
        <row r="1507">
          <cell r="D1507">
            <v>233077.67</v>
          </cell>
        </row>
        <row r="1508">
          <cell r="D1508">
            <v>123605.97</v>
          </cell>
        </row>
        <row r="1509">
          <cell r="D1509">
            <v>1649713.28</v>
          </cell>
        </row>
        <row r="1510">
          <cell r="D1510">
            <v>181399.17</v>
          </cell>
        </row>
        <row r="1511">
          <cell r="D1511">
            <v>23052735.969999999</v>
          </cell>
        </row>
        <row r="1512">
          <cell r="D1512">
            <v>1181239.6200000001</v>
          </cell>
        </row>
        <row r="1513">
          <cell r="D1513">
            <v>5694201.8099999996</v>
          </cell>
        </row>
        <row r="1514">
          <cell r="D1514">
            <v>1019864.06</v>
          </cell>
        </row>
        <row r="1515">
          <cell r="D1515">
            <v>2870630.55</v>
          </cell>
        </row>
        <row r="1516">
          <cell r="D1516">
            <v>9305.59</v>
          </cell>
        </row>
        <row r="1517">
          <cell r="D1517">
            <v>5600188.4500000002</v>
          </cell>
        </row>
        <row r="1518">
          <cell r="D1518">
            <v>30729517.719999999</v>
          </cell>
        </row>
        <row r="1519">
          <cell r="D1519">
            <v>1915163.37</v>
          </cell>
        </row>
        <row r="1520">
          <cell r="D1520">
            <v>3422346.14</v>
          </cell>
        </row>
        <row r="1521">
          <cell r="D1521">
            <v>4274545.26</v>
          </cell>
        </row>
        <row r="1522">
          <cell r="D1522">
            <v>3255763.66</v>
          </cell>
        </row>
        <row r="1523">
          <cell r="D1523">
            <v>5999789</v>
          </cell>
        </row>
        <row r="1524">
          <cell r="D1524">
            <v>0</v>
          </cell>
        </row>
        <row r="1525">
          <cell r="D1525">
            <v>1489061.51</v>
          </cell>
        </row>
        <row r="1526">
          <cell r="D1526">
            <v>41181098.850000001</v>
          </cell>
        </row>
        <row r="1527">
          <cell r="D1527">
            <v>15252107.83</v>
          </cell>
        </row>
        <row r="1528">
          <cell r="D1528">
            <v>0</v>
          </cell>
        </row>
        <row r="1529">
          <cell r="D1529">
            <v>820229.55</v>
          </cell>
        </row>
        <row r="1530">
          <cell r="D1530">
            <v>8674980.4299999997</v>
          </cell>
        </row>
        <row r="1531">
          <cell r="D1531">
            <v>977978.13</v>
          </cell>
        </row>
        <row r="1532">
          <cell r="D1532">
            <v>38956312.130000003</v>
          </cell>
        </row>
        <row r="1533">
          <cell r="D1533">
            <v>79782429.870000005</v>
          </cell>
        </row>
        <row r="1534">
          <cell r="D1534">
            <v>1702992.83</v>
          </cell>
        </row>
        <row r="1535">
          <cell r="D1535">
            <v>1992691.16</v>
          </cell>
        </row>
        <row r="1536">
          <cell r="D1536">
            <v>2065680.62</v>
          </cell>
        </row>
        <row r="1537">
          <cell r="D1537">
            <v>1894692.82</v>
          </cell>
        </row>
        <row r="1538">
          <cell r="D1538">
            <v>3000000</v>
          </cell>
        </row>
        <row r="1539">
          <cell r="D1539">
            <v>3534457.54</v>
          </cell>
        </row>
        <row r="1540">
          <cell r="D1540">
            <v>7736349.6500000004</v>
          </cell>
        </row>
        <row r="1541">
          <cell r="D1541">
            <v>113150956.05</v>
          </cell>
        </row>
        <row r="1542">
          <cell r="D1542">
            <v>1340655.22</v>
          </cell>
        </row>
        <row r="1543">
          <cell r="D1543">
            <v>3470056.47</v>
          </cell>
        </row>
        <row r="1544">
          <cell r="D1544">
            <v>1948360.45</v>
          </cell>
        </row>
        <row r="1545">
          <cell r="D1545">
            <v>1707743.84</v>
          </cell>
        </row>
        <row r="1546">
          <cell r="D1546">
            <v>1088264.92</v>
          </cell>
        </row>
        <row r="1547">
          <cell r="D1547">
            <v>3039526.76</v>
          </cell>
        </row>
        <row r="1548">
          <cell r="D1548">
            <v>4006285.86</v>
          </cell>
        </row>
        <row r="1549">
          <cell r="D1549">
            <v>5626438.6299999999</v>
          </cell>
        </row>
        <row r="1550">
          <cell r="D1550">
            <v>271003292.47000003</v>
          </cell>
        </row>
        <row r="1551">
          <cell r="D1551">
            <v>17899200.120000001</v>
          </cell>
        </row>
        <row r="1552">
          <cell r="D1552">
            <v>20857173.210000001</v>
          </cell>
        </row>
        <row r="1553">
          <cell r="D1553">
            <v>5074287.0199999996</v>
          </cell>
        </row>
        <row r="1554">
          <cell r="D1554">
            <v>486648.5</v>
          </cell>
        </row>
        <row r="1555">
          <cell r="D1555">
            <v>30753415.899999999</v>
          </cell>
        </row>
        <row r="1556">
          <cell r="D1556">
            <v>2276322.75</v>
          </cell>
        </row>
        <row r="1557">
          <cell r="D1557">
            <v>71592858.640000001</v>
          </cell>
        </row>
        <row r="1558">
          <cell r="D1558">
            <v>2865408.71</v>
          </cell>
        </row>
        <row r="1559">
          <cell r="D1559">
            <v>531447.68000000005</v>
          </cell>
        </row>
        <row r="1560">
          <cell r="D1560">
            <v>542783.78</v>
          </cell>
        </row>
        <row r="1561">
          <cell r="D1561">
            <v>3461871.5</v>
          </cell>
        </row>
        <row r="1562">
          <cell r="D1562">
            <v>496742.82</v>
          </cell>
        </row>
        <row r="1563">
          <cell r="D1563">
            <v>973433.2</v>
          </cell>
        </row>
        <row r="1564">
          <cell r="D1564">
            <v>1895500.54</v>
          </cell>
        </row>
        <row r="1565">
          <cell r="D1565">
            <v>104931.39</v>
          </cell>
        </row>
        <row r="1566">
          <cell r="D1566">
            <v>2192422.5299999998</v>
          </cell>
        </row>
        <row r="1567">
          <cell r="D1567">
            <v>7800184.75</v>
          </cell>
        </row>
        <row r="1568">
          <cell r="D1568">
            <v>1009898.95</v>
          </cell>
        </row>
        <row r="1569">
          <cell r="D1569">
            <v>62961207.380000003</v>
          </cell>
        </row>
        <row r="1570">
          <cell r="D1570">
            <v>2060736.74</v>
          </cell>
        </row>
        <row r="1571">
          <cell r="D1571">
            <v>468285.27</v>
          </cell>
        </row>
        <row r="1572">
          <cell r="D1572">
            <v>3242985.42</v>
          </cell>
        </row>
        <row r="1573">
          <cell r="D1573">
            <v>1541921.15</v>
          </cell>
        </row>
        <row r="1574">
          <cell r="D1574">
            <v>223418834.25999999</v>
          </cell>
        </row>
        <row r="1575">
          <cell r="D1575">
            <v>2892482.75</v>
          </cell>
        </row>
        <row r="1576">
          <cell r="D1576">
            <v>22492559.16</v>
          </cell>
        </row>
        <row r="1578">
          <cell r="D1578">
            <v>13888819.560000001</v>
          </cell>
        </row>
        <row r="1579">
          <cell r="D1579">
            <v>1164331.67</v>
          </cell>
        </row>
        <row r="1580">
          <cell r="D1580">
            <v>1535235.69</v>
          </cell>
        </row>
        <row r="1581">
          <cell r="D1581">
            <v>1604560</v>
          </cell>
        </row>
        <row r="1582">
          <cell r="D1582">
            <v>5816867.3200000003</v>
          </cell>
        </row>
        <row r="1583">
          <cell r="D1583">
            <v>15468674.43</v>
          </cell>
        </row>
        <row r="1584">
          <cell r="D1584">
            <v>482665.59</v>
          </cell>
        </row>
        <row r="1585">
          <cell r="D1585">
            <v>8680305.3399999999</v>
          </cell>
        </row>
        <row r="1586">
          <cell r="D1586">
            <v>8820454.4600000009</v>
          </cell>
        </row>
        <row r="1587">
          <cell r="D1587">
            <v>1425671.92</v>
          </cell>
        </row>
        <row r="1588">
          <cell r="D1588">
            <v>1162067.31</v>
          </cell>
        </row>
        <row r="1589">
          <cell r="D1589">
            <v>0</v>
          </cell>
        </row>
        <row r="1590">
          <cell r="D1590">
            <v>540653.87</v>
          </cell>
        </row>
        <row r="1591">
          <cell r="D1591">
            <v>996936.64</v>
          </cell>
        </row>
        <row r="1592">
          <cell r="D1592">
            <v>498039.17</v>
          </cell>
        </row>
        <row r="1593">
          <cell r="D1593">
            <v>1044587.62</v>
          </cell>
        </row>
        <row r="1594">
          <cell r="D1594">
            <v>13714.06</v>
          </cell>
        </row>
        <row r="1595">
          <cell r="D1595">
            <v>239480.38</v>
          </cell>
        </row>
        <row r="1596">
          <cell r="D1596">
            <v>1091203.42</v>
          </cell>
        </row>
        <row r="1597">
          <cell r="D1597">
            <v>4279754.47</v>
          </cell>
        </row>
        <row r="1598">
          <cell r="D1598">
            <v>914285.27</v>
          </cell>
        </row>
        <row r="1599">
          <cell r="D1599">
            <v>6203171.9199999999</v>
          </cell>
        </row>
        <row r="1600">
          <cell r="D1600">
            <v>417093.45</v>
          </cell>
        </row>
        <row r="1601">
          <cell r="D1601">
            <v>329240.32000000001</v>
          </cell>
        </row>
        <row r="1602">
          <cell r="D1602">
            <v>7807611.8099999996</v>
          </cell>
        </row>
        <row r="1603">
          <cell r="D1603">
            <v>289897.69</v>
          </cell>
        </row>
        <row r="1604">
          <cell r="D1604">
            <v>250807.29</v>
          </cell>
        </row>
        <row r="1605">
          <cell r="D1605">
            <v>872595.75</v>
          </cell>
        </row>
        <row r="1606">
          <cell r="D1606">
            <v>4326400.4000000004</v>
          </cell>
        </row>
        <row r="1607">
          <cell r="D1607">
            <v>3406134.29</v>
          </cell>
        </row>
        <row r="1608">
          <cell r="D1608">
            <v>868624.03</v>
          </cell>
        </row>
        <row r="1609">
          <cell r="D1609">
            <v>10117887.16</v>
          </cell>
        </row>
        <row r="1610">
          <cell r="D1610">
            <v>13855126.300000001</v>
          </cell>
        </row>
        <row r="1611">
          <cell r="D1611">
            <v>16540111.98</v>
          </cell>
        </row>
        <row r="1612">
          <cell r="D1612">
            <v>1316625.98</v>
          </cell>
        </row>
        <row r="1613">
          <cell r="D1613">
            <v>29846008.84</v>
          </cell>
        </row>
        <row r="1614">
          <cell r="D1614">
            <v>2119291.3199999998</v>
          </cell>
        </row>
        <row r="1615">
          <cell r="D1615">
            <v>4292865.4400000004</v>
          </cell>
        </row>
        <row r="1616">
          <cell r="D1616">
            <v>6499959.5800000001</v>
          </cell>
        </row>
        <row r="1617">
          <cell r="D1617">
            <v>1304680.77</v>
          </cell>
        </row>
        <row r="1618">
          <cell r="D1618">
            <v>48510119.700000003</v>
          </cell>
        </row>
        <row r="1619">
          <cell r="D1619">
            <v>4511103.2300000004</v>
          </cell>
        </row>
        <row r="1620">
          <cell r="D1620">
            <v>284823.28999999998</v>
          </cell>
        </row>
        <row r="1621">
          <cell r="D1621">
            <v>4521298.8600000003</v>
          </cell>
        </row>
        <row r="1622">
          <cell r="D1622">
            <v>0</v>
          </cell>
        </row>
        <row r="1623">
          <cell r="D1623">
            <v>2022234.66</v>
          </cell>
        </row>
        <row r="1624">
          <cell r="D1624">
            <v>161229.24</v>
          </cell>
        </row>
        <row r="1625">
          <cell r="D1625">
            <v>25548755.059999999</v>
          </cell>
        </row>
        <row r="1626">
          <cell r="D1626">
            <v>1410630.92</v>
          </cell>
        </row>
        <row r="1627">
          <cell r="D1627">
            <v>8374783.79</v>
          </cell>
        </row>
        <row r="1628">
          <cell r="D1628">
            <v>169427.6</v>
          </cell>
        </row>
        <row r="1629">
          <cell r="D1629">
            <v>999594.66</v>
          </cell>
        </row>
        <row r="1630">
          <cell r="D1630">
            <v>17979354.550000001</v>
          </cell>
        </row>
        <row r="1631">
          <cell r="D1631">
            <v>7698731.79</v>
          </cell>
        </row>
        <row r="1632">
          <cell r="D1632">
            <v>686894.67</v>
          </cell>
        </row>
        <row r="1633">
          <cell r="D1633">
            <v>449626.6</v>
          </cell>
        </row>
        <row r="1634">
          <cell r="D1634">
            <v>17820024.66</v>
          </cell>
        </row>
        <row r="1635">
          <cell r="D1635">
            <v>214511.01</v>
          </cell>
        </row>
        <row r="1636">
          <cell r="D1636">
            <v>13333188.609999999</v>
          </cell>
        </row>
        <row r="1637">
          <cell r="D1637">
            <v>1504304.36</v>
          </cell>
        </row>
        <row r="1638">
          <cell r="D1638">
            <v>1020755.66</v>
          </cell>
        </row>
        <row r="1639">
          <cell r="D1639">
            <v>6487896.0800000001</v>
          </cell>
        </row>
        <row r="1640">
          <cell r="D1640">
            <v>995302.27</v>
          </cell>
        </row>
        <row r="1641">
          <cell r="D1641">
            <v>998157.6</v>
          </cell>
        </row>
        <row r="1642">
          <cell r="D1642">
            <v>18940299.960000001</v>
          </cell>
        </row>
        <row r="1643">
          <cell r="D1643">
            <v>53500680.149999999</v>
          </cell>
        </row>
        <row r="1644">
          <cell r="D1644">
            <v>4366505.55</v>
          </cell>
        </row>
        <row r="1645">
          <cell r="D1645">
            <v>472824.26</v>
          </cell>
        </row>
        <row r="1646">
          <cell r="D1646">
            <v>23911508.199999999</v>
          </cell>
        </row>
        <row r="1647">
          <cell r="D1647">
            <v>41619937.210000001</v>
          </cell>
        </row>
        <row r="1648">
          <cell r="D1648">
            <v>54664583.32</v>
          </cell>
        </row>
        <row r="1649">
          <cell r="D1649">
            <v>26390.69</v>
          </cell>
        </row>
        <row r="1650">
          <cell r="D1650">
            <v>15152358.98</v>
          </cell>
        </row>
        <row r="1651">
          <cell r="D1651">
            <v>12480988.960000001</v>
          </cell>
        </row>
        <row r="1652">
          <cell r="D1652">
            <v>9868669.6500000004</v>
          </cell>
        </row>
        <row r="1653">
          <cell r="D1653">
            <v>3464755.71</v>
          </cell>
        </row>
        <row r="1654">
          <cell r="D1654">
            <v>112429.08</v>
          </cell>
        </row>
        <row r="1655">
          <cell r="D1655">
            <v>99537.9</v>
          </cell>
        </row>
        <row r="1656">
          <cell r="D1656">
            <v>1212964.43</v>
          </cell>
        </row>
        <row r="1657">
          <cell r="D1657">
            <v>1510861.21</v>
          </cell>
        </row>
        <row r="1658">
          <cell r="D1658">
            <v>214890.57</v>
          </cell>
        </row>
        <row r="1659">
          <cell r="D1659">
            <v>0</v>
          </cell>
        </row>
        <row r="1660">
          <cell r="D1660">
            <v>146831.16</v>
          </cell>
        </row>
        <row r="1661">
          <cell r="D1661">
            <v>171129.32</v>
          </cell>
        </row>
        <row r="1662">
          <cell r="D1662">
            <v>948440.03</v>
          </cell>
        </row>
        <row r="1663">
          <cell r="D1663">
            <v>5709068.2699999996</v>
          </cell>
        </row>
        <row r="1664">
          <cell r="D1664">
            <v>1052125.8600000001</v>
          </cell>
        </row>
        <row r="1665">
          <cell r="D1665">
            <v>1078908.28</v>
          </cell>
        </row>
        <row r="1666">
          <cell r="D1666">
            <v>2363279.3599999999</v>
          </cell>
        </row>
        <row r="1667">
          <cell r="D1667">
            <v>57265.919999999998</v>
          </cell>
        </row>
        <row r="1668">
          <cell r="D1668">
            <v>2914541.56</v>
          </cell>
        </row>
        <row r="1669">
          <cell r="D1669">
            <v>295870.15999999997</v>
          </cell>
        </row>
        <row r="1670">
          <cell r="D1670">
            <v>1672678.64</v>
          </cell>
        </row>
        <row r="1671">
          <cell r="D1671">
            <v>0</v>
          </cell>
        </row>
        <row r="1672">
          <cell r="D1672">
            <v>1600000</v>
          </cell>
        </row>
        <row r="1673">
          <cell r="D1673">
            <v>9296002.7200000007</v>
          </cell>
        </row>
        <row r="1674">
          <cell r="D1674">
            <v>1105087.8</v>
          </cell>
        </row>
        <row r="1675">
          <cell r="D1675">
            <v>3000000</v>
          </cell>
        </row>
        <row r="1676">
          <cell r="D1676">
            <v>770557.64</v>
          </cell>
        </row>
        <row r="1677">
          <cell r="D1677">
            <v>12922307.539999999</v>
          </cell>
        </row>
        <row r="1678">
          <cell r="D1678">
            <v>861595.94</v>
          </cell>
        </row>
        <row r="1679">
          <cell r="D1679">
            <v>18949650.27</v>
          </cell>
        </row>
        <row r="1680">
          <cell r="D1680">
            <v>3771215.61</v>
          </cell>
        </row>
        <row r="1681">
          <cell r="D1681">
            <v>8203085.5899999999</v>
          </cell>
        </row>
        <row r="1682">
          <cell r="D1682">
            <v>20092876.719999999</v>
          </cell>
        </row>
        <row r="1683">
          <cell r="D1683">
            <v>6260724.7000000002</v>
          </cell>
        </row>
        <row r="1684">
          <cell r="D1684">
            <v>13714143.130000001</v>
          </cell>
        </row>
        <row r="1685">
          <cell r="D1685">
            <v>382652.51</v>
          </cell>
        </row>
        <row r="1686">
          <cell r="D1686">
            <v>15365986.539999999</v>
          </cell>
        </row>
        <row r="1687">
          <cell r="D1687">
            <v>28555471.760000002</v>
          </cell>
        </row>
        <row r="1688">
          <cell r="D1688">
            <v>880952.79</v>
          </cell>
        </row>
        <row r="1689">
          <cell r="D1689">
            <v>4024526.9</v>
          </cell>
        </row>
        <row r="1690">
          <cell r="D1690">
            <v>9657893.5299999993</v>
          </cell>
        </row>
        <row r="1691">
          <cell r="D1691">
            <v>657310.31999999995</v>
          </cell>
        </row>
        <row r="1692">
          <cell r="D1692">
            <v>21423296.23</v>
          </cell>
        </row>
        <row r="1693">
          <cell r="D1693">
            <v>4810185.83</v>
          </cell>
        </row>
        <row r="1694">
          <cell r="D1694">
            <v>7871236.5199999996</v>
          </cell>
        </row>
        <row r="1695">
          <cell r="D1695">
            <v>0</v>
          </cell>
        </row>
        <row r="1696">
          <cell r="D1696">
            <v>1597885.83</v>
          </cell>
        </row>
        <row r="1697">
          <cell r="D1697">
            <v>7870553.9699999997</v>
          </cell>
        </row>
        <row r="1698">
          <cell r="D1698">
            <v>204561.87</v>
          </cell>
        </row>
        <row r="1699">
          <cell r="D1699">
            <v>703439.5</v>
          </cell>
        </row>
        <row r="1700">
          <cell r="D1700">
            <v>3354099.13</v>
          </cell>
        </row>
        <row r="1701">
          <cell r="D1701">
            <v>77298785</v>
          </cell>
        </row>
        <row r="1702">
          <cell r="D1702">
            <v>7822072.2199999997</v>
          </cell>
        </row>
        <row r="1703">
          <cell r="D1703">
            <v>442964.89</v>
          </cell>
        </row>
        <row r="1704">
          <cell r="D1704">
            <v>21813370.620000001</v>
          </cell>
        </row>
        <row r="1705">
          <cell r="D1705">
            <v>3344203.2</v>
          </cell>
        </row>
        <row r="1706">
          <cell r="D1706">
            <v>723346.43</v>
          </cell>
        </row>
        <row r="1707">
          <cell r="D1707">
            <v>0</v>
          </cell>
        </row>
        <row r="1708">
          <cell r="D1708">
            <v>41426835.560000002</v>
          </cell>
        </row>
        <row r="1709">
          <cell r="D1709">
            <v>389589.2</v>
          </cell>
        </row>
        <row r="1710">
          <cell r="D1710">
            <v>5580225.6699999999</v>
          </cell>
        </row>
        <row r="1711">
          <cell r="D1711">
            <v>10155875.6</v>
          </cell>
        </row>
        <row r="1712">
          <cell r="D1712">
            <v>1672164.14</v>
          </cell>
        </row>
        <row r="1713">
          <cell r="D1713">
            <v>1099110.6100000001</v>
          </cell>
        </row>
        <row r="1714">
          <cell r="D1714">
            <v>0</v>
          </cell>
        </row>
        <row r="1715">
          <cell r="D1715">
            <v>1868179.68</v>
          </cell>
        </row>
        <row r="1716">
          <cell r="D1716">
            <v>2024388.72</v>
          </cell>
        </row>
        <row r="1717">
          <cell r="D1717">
            <v>6252359.1299999999</v>
          </cell>
        </row>
        <row r="1718">
          <cell r="D1718">
            <v>1677793.66</v>
          </cell>
        </row>
        <row r="1719">
          <cell r="D1719">
            <v>1276954.57</v>
          </cell>
        </row>
        <row r="1720">
          <cell r="D1720">
            <v>11373790.449999999</v>
          </cell>
        </row>
        <row r="1721">
          <cell r="D1721">
            <v>445739.7</v>
          </cell>
        </row>
        <row r="1722">
          <cell r="D1722">
            <v>249034.48</v>
          </cell>
        </row>
        <row r="1723">
          <cell r="D1723">
            <v>1692540.62</v>
          </cell>
        </row>
        <row r="1724">
          <cell r="D1724">
            <v>21857075.039999999</v>
          </cell>
        </row>
        <row r="1725">
          <cell r="D1725">
            <v>25795360.899999999</v>
          </cell>
        </row>
        <row r="1726">
          <cell r="D1726">
            <v>252545.53</v>
          </cell>
        </row>
        <row r="1727">
          <cell r="D1727">
            <v>258071.17</v>
          </cell>
        </row>
        <row r="1728">
          <cell r="D1728">
            <v>610384.79</v>
          </cell>
        </row>
        <row r="1729">
          <cell r="D1729">
            <v>3375335.98</v>
          </cell>
        </row>
        <row r="1730">
          <cell r="D1730">
            <v>949949.01</v>
          </cell>
        </row>
        <row r="1731">
          <cell r="D1731">
            <v>0</v>
          </cell>
        </row>
        <row r="1732">
          <cell r="D1732">
            <v>977915.29</v>
          </cell>
        </row>
        <row r="1733">
          <cell r="D1733">
            <v>368469.82</v>
          </cell>
        </row>
        <row r="1734">
          <cell r="D1734">
            <v>0</v>
          </cell>
        </row>
        <row r="1735">
          <cell r="D1735">
            <v>446185.96</v>
          </cell>
        </row>
        <row r="1736">
          <cell r="D1736">
            <v>0</v>
          </cell>
        </row>
        <row r="1737">
          <cell r="D1737">
            <v>2095445.44</v>
          </cell>
        </row>
        <row r="1738">
          <cell r="D1738">
            <v>347789.58</v>
          </cell>
        </row>
        <row r="1739">
          <cell r="D1739">
            <v>4679645.8600000003</v>
          </cell>
        </row>
        <row r="1740">
          <cell r="D1740">
            <v>3757945.22</v>
          </cell>
        </row>
        <row r="1741">
          <cell r="D1741">
            <v>1073628.44</v>
          </cell>
        </row>
        <row r="1742">
          <cell r="D1742">
            <v>7852962.5899999999</v>
          </cell>
        </row>
        <row r="1743">
          <cell r="D1743">
            <v>539230.15</v>
          </cell>
        </row>
        <row r="1744">
          <cell r="D1744">
            <v>1064907.8899999999</v>
          </cell>
        </row>
        <row r="1745">
          <cell r="D1745">
            <v>29435881.91</v>
          </cell>
        </row>
        <row r="1746">
          <cell r="D1746">
            <v>10521545.93</v>
          </cell>
        </row>
        <row r="1747">
          <cell r="D1747">
            <v>1649544.86</v>
          </cell>
        </row>
        <row r="1748">
          <cell r="D1748">
            <v>35187993.390000001</v>
          </cell>
        </row>
        <row r="1749">
          <cell r="D1749">
            <v>5597.85</v>
          </cell>
        </row>
        <row r="1750">
          <cell r="D1750">
            <v>1047135.75</v>
          </cell>
        </row>
        <row r="1751">
          <cell r="D1751">
            <v>774113.18</v>
          </cell>
        </row>
        <row r="1752">
          <cell r="D1752">
            <v>1000000</v>
          </cell>
        </row>
        <row r="1753">
          <cell r="D1753">
            <v>1538082.89</v>
          </cell>
        </row>
        <row r="1754">
          <cell r="D1754">
            <v>477580.95</v>
          </cell>
        </row>
        <row r="1755">
          <cell r="D1755">
            <v>43106285.5</v>
          </cell>
        </row>
        <row r="1756">
          <cell r="D1756">
            <v>1901589.85</v>
          </cell>
        </row>
        <row r="1757">
          <cell r="D1757">
            <v>3465364.54</v>
          </cell>
        </row>
        <row r="1758">
          <cell r="D1758">
            <v>1140458.26</v>
          </cell>
        </row>
        <row r="1759">
          <cell r="D1759">
            <v>19605334.82</v>
          </cell>
        </row>
        <row r="1760">
          <cell r="D1760">
            <v>3745042.29</v>
          </cell>
        </row>
        <row r="1761">
          <cell r="D1761">
            <v>6318.66</v>
          </cell>
        </row>
        <row r="1762">
          <cell r="D1762">
            <v>83910.37</v>
          </cell>
        </row>
        <row r="1763">
          <cell r="D1763">
            <v>91883.58</v>
          </cell>
        </row>
        <row r="1764">
          <cell r="D1764">
            <v>10541670.640000001</v>
          </cell>
        </row>
        <row r="1765">
          <cell r="D1765">
            <v>210632.01</v>
          </cell>
        </row>
        <row r="1766">
          <cell r="D1766">
            <v>802585.82</v>
          </cell>
        </row>
        <row r="1767">
          <cell r="D1767">
            <v>330870.25</v>
          </cell>
        </row>
        <row r="1768">
          <cell r="D1768">
            <v>0</v>
          </cell>
        </row>
        <row r="1770">
          <cell r="D1770">
            <v>6731104.0300000003</v>
          </cell>
        </row>
        <row r="1771">
          <cell r="D1771">
            <v>0</v>
          </cell>
        </row>
        <row r="1772">
          <cell r="D1772">
            <v>829082.12</v>
          </cell>
        </row>
        <row r="1773">
          <cell r="D1773">
            <v>59650044.420000002</v>
          </cell>
        </row>
        <row r="1774">
          <cell r="D1774">
            <v>2515977.08</v>
          </cell>
        </row>
        <row r="1775">
          <cell r="D1775">
            <v>22885586.16</v>
          </cell>
        </row>
        <row r="1776">
          <cell r="D1776">
            <v>1767927.43</v>
          </cell>
        </row>
        <row r="1777">
          <cell r="D1777">
            <v>944659.36</v>
          </cell>
        </row>
        <row r="1778">
          <cell r="D1778">
            <v>20660558.629999999</v>
          </cell>
        </row>
        <row r="1779">
          <cell r="D1779">
            <v>84069.78</v>
          </cell>
        </row>
        <row r="1780">
          <cell r="D1780">
            <v>5799298.1399999997</v>
          </cell>
        </row>
        <row r="1781">
          <cell r="D1781">
            <v>263488.78999999998</v>
          </cell>
        </row>
        <row r="1782">
          <cell r="D1782">
            <v>2075635.39</v>
          </cell>
        </row>
        <row r="1783">
          <cell r="D1783">
            <v>12244.69</v>
          </cell>
        </row>
        <row r="1784">
          <cell r="D1784">
            <v>495065.35</v>
          </cell>
        </row>
        <row r="1785">
          <cell r="D1785">
            <v>0</v>
          </cell>
        </row>
        <row r="1786">
          <cell r="D1786">
            <v>1648765.99</v>
          </cell>
        </row>
        <row r="1787">
          <cell r="D1787">
            <v>600000</v>
          </cell>
        </row>
        <row r="1788">
          <cell r="D1788">
            <v>2623624.71</v>
          </cell>
        </row>
        <row r="1789">
          <cell r="D1789">
            <v>1908408.33</v>
          </cell>
        </row>
        <row r="1790">
          <cell r="D1790">
            <v>4587817.75</v>
          </cell>
        </row>
        <row r="1791">
          <cell r="D1791">
            <v>285500.21999999997</v>
          </cell>
        </row>
        <row r="1792">
          <cell r="D1792">
            <v>1583721.7</v>
          </cell>
        </row>
        <row r="1793">
          <cell r="D1793">
            <v>548469.94999999995</v>
          </cell>
        </row>
        <row r="1794">
          <cell r="D1794">
            <v>338032.08</v>
          </cell>
        </row>
        <row r="1795">
          <cell r="D1795">
            <v>2586312.4900000002</v>
          </cell>
        </row>
        <row r="1796">
          <cell r="D1796">
            <v>2625084.7799999998</v>
          </cell>
        </row>
        <row r="1797">
          <cell r="D1797">
            <v>3468233.75</v>
          </cell>
        </row>
        <row r="1798">
          <cell r="D1798">
            <v>771014.38</v>
          </cell>
        </row>
        <row r="1799">
          <cell r="D1799">
            <v>348681.59</v>
          </cell>
        </row>
        <row r="1800">
          <cell r="D1800">
            <v>96286.89</v>
          </cell>
        </row>
        <row r="1801">
          <cell r="D1801">
            <v>8044879.8700000001</v>
          </cell>
        </row>
        <row r="1802">
          <cell r="D1802">
            <v>1534662.95</v>
          </cell>
        </row>
        <row r="1803">
          <cell r="D1803">
            <v>17381608.739999998</v>
          </cell>
        </row>
        <row r="1804">
          <cell r="D1804">
            <v>13379305.880000001</v>
          </cell>
        </row>
        <row r="1805">
          <cell r="D1805">
            <v>51160.07</v>
          </cell>
        </row>
        <row r="1806">
          <cell r="D1806">
            <v>40.840000000000003</v>
          </cell>
        </row>
        <row r="1807">
          <cell r="D1807">
            <v>114319.03</v>
          </cell>
        </row>
        <row r="1808">
          <cell r="D1808">
            <v>145693.64000000001</v>
          </cell>
        </row>
        <row r="1809">
          <cell r="D1809">
            <v>6743996.1200000001</v>
          </cell>
        </row>
        <row r="1810">
          <cell r="D1810">
            <v>604119.12</v>
          </cell>
        </row>
        <row r="1811">
          <cell r="D1811">
            <v>2931688.87</v>
          </cell>
        </row>
        <row r="1812">
          <cell r="D1812">
            <v>1836852.61</v>
          </cell>
        </row>
        <row r="1813">
          <cell r="D1813">
            <v>473910.44</v>
          </cell>
        </row>
        <row r="1814">
          <cell r="D1814">
            <v>329725.17</v>
          </cell>
        </row>
        <row r="1815">
          <cell r="D1815">
            <v>36494369.460000001</v>
          </cell>
        </row>
        <row r="1816">
          <cell r="D1816">
            <v>3255174.22</v>
          </cell>
        </row>
        <row r="1817">
          <cell r="D1817">
            <v>730947.98</v>
          </cell>
        </row>
        <row r="1818">
          <cell r="D1818">
            <v>2372179.71</v>
          </cell>
        </row>
        <row r="1819">
          <cell r="D1819">
            <v>2121201.6800000002</v>
          </cell>
        </row>
        <row r="1820">
          <cell r="D1820">
            <v>4916236.46</v>
          </cell>
        </row>
        <row r="1821">
          <cell r="D1821">
            <v>115870.94</v>
          </cell>
        </row>
        <row r="1822">
          <cell r="D1822">
            <v>504444.36</v>
          </cell>
        </row>
        <row r="1823">
          <cell r="D1823">
            <v>95663.39</v>
          </cell>
        </row>
        <row r="1824">
          <cell r="D1824">
            <v>2481069.2000000002</v>
          </cell>
        </row>
        <row r="1825">
          <cell r="D1825">
            <v>0</v>
          </cell>
        </row>
        <row r="1826">
          <cell r="D1826">
            <v>678824.74</v>
          </cell>
        </row>
        <row r="1827">
          <cell r="D1827">
            <v>22945539.809999999</v>
          </cell>
        </row>
        <row r="1828">
          <cell r="D1828">
            <v>3200834.7</v>
          </cell>
        </row>
        <row r="1829">
          <cell r="D1829">
            <v>10445.629999999999</v>
          </cell>
        </row>
        <row r="1830">
          <cell r="D1830">
            <v>30822568.170000002</v>
          </cell>
        </row>
        <row r="1831">
          <cell r="D1831">
            <v>2983008.61</v>
          </cell>
        </row>
        <row r="1832">
          <cell r="D1832">
            <v>59188.61</v>
          </cell>
        </row>
        <row r="1833">
          <cell r="D1833">
            <v>3799606.34</v>
          </cell>
        </row>
        <row r="1834">
          <cell r="D1834">
            <v>4958629.32</v>
          </cell>
        </row>
        <row r="1835">
          <cell r="D1835">
            <v>22349383.420000002</v>
          </cell>
        </row>
        <row r="1836">
          <cell r="D1836">
            <v>21508897.609999999</v>
          </cell>
        </row>
        <row r="1837">
          <cell r="D1837">
            <v>527529.79</v>
          </cell>
        </row>
        <row r="1838">
          <cell r="D1838">
            <v>4937676.5599999996</v>
          </cell>
        </row>
        <row r="1839">
          <cell r="D1839">
            <v>844890.39</v>
          </cell>
        </row>
        <row r="1840">
          <cell r="D1840">
            <v>11228828.810000001</v>
          </cell>
        </row>
        <row r="1841">
          <cell r="D1841">
            <v>3929546.12</v>
          </cell>
        </row>
        <row r="1842">
          <cell r="D1842">
            <v>6679193.4800000004</v>
          </cell>
        </row>
        <row r="1843">
          <cell r="D1843">
            <v>26422806.649999999</v>
          </cell>
        </row>
        <row r="1844">
          <cell r="D1844">
            <v>19914121.129999999</v>
          </cell>
        </row>
        <row r="1845">
          <cell r="D1845">
            <v>520097.02</v>
          </cell>
        </row>
        <row r="1846">
          <cell r="D1846">
            <v>1527367.23</v>
          </cell>
        </row>
        <row r="1847">
          <cell r="D1847">
            <v>18061424.41</v>
          </cell>
        </row>
        <row r="1848">
          <cell r="D1848">
            <v>1916423.93</v>
          </cell>
        </row>
        <row r="1849">
          <cell r="D1849">
            <v>1247908.1000000001</v>
          </cell>
        </row>
        <row r="1850">
          <cell r="D1850">
            <v>3401912.81</v>
          </cell>
        </row>
        <row r="1851">
          <cell r="D1851">
            <v>0</v>
          </cell>
        </row>
        <row r="1852">
          <cell r="D1852">
            <v>379112.74</v>
          </cell>
        </row>
        <row r="1853">
          <cell r="D1853">
            <v>1981418.69</v>
          </cell>
        </row>
        <row r="1854">
          <cell r="D1854">
            <v>0</v>
          </cell>
        </row>
        <row r="1855">
          <cell r="D1855">
            <v>52548.05</v>
          </cell>
        </row>
        <row r="1856">
          <cell r="D1856">
            <v>44111.27</v>
          </cell>
        </row>
        <row r="1857">
          <cell r="D1857">
            <v>0</v>
          </cell>
        </row>
        <row r="1858">
          <cell r="D1858">
            <v>3513.75</v>
          </cell>
        </row>
        <row r="1859">
          <cell r="D1859">
            <v>1876202.51</v>
          </cell>
        </row>
        <row r="1860">
          <cell r="D1860">
            <v>1580129.67</v>
          </cell>
        </row>
        <row r="1862">
          <cell r="D1862">
            <v>599141.80000000005</v>
          </cell>
        </row>
        <row r="1863">
          <cell r="D1863">
            <v>34201873.520000003</v>
          </cell>
        </row>
        <row r="1864">
          <cell r="D1864">
            <v>12958625.74</v>
          </cell>
        </row>
        <row r="1865">
          <cell r="D1865">
            <v>11375875.810000001</v>
          </cell>
        </row>
        <row r="1866">
          <cell r="D1866">
            <v>535266.37</v>
          </cell>
        </row>
        <row r="1867">
          <cell r="D1867">
            <v>155835.28</v>
          </cell>
        </row>
        <row r="1868">
          <cell r="D1868">
            <v>1739150.93</v>
          </cell>
        </row>
        <row r="1869">
          <cell r="D1869">
            <v>4669441.5599999996</v>
          </cell>
        </row>
        <row r="1870">
          <cell r="D1870">
            <v>2241681.25</v>
          </cell>
        </row>
        <row r="1871">
          <cell r="D1871">
            <v>5481851.5</v>
          </cell>
        </row>
        <row r="1872">
          <cell r="D1872">
            <v>5007669.41</v>
          </cell>
        </row>
        <row r="1873">
          <cell r="D1873">
            <v>395967.06</v>
          </cell>
        </row>
        <row r="1874">
          <cell r="D1874">
            <v>4884003.8499999996</v>
          </cell>
        </row>
        <row r="1876">
          <cell r="D1876">
            <v>1987602.78</v>
          </cell>
        </row>
        <row r="1877">
          <cell r="D1877">
            <v>33606805.859999999</v>
          </cell>
        </row>
        <row r="1878">
          <cell r="D1878">
            <v>1528085.5</v>
          </cell>
        </row>
        <row r="1879">
          <cell r="D1879">
            <v>4632.16</v>
          </cell>
        </row>
        <row r="1880">
          <cell r="D1880">
            <v>608053.28</v>
          </cell>
        </row>
        <row r="1881">
          <cell r="D1881">
            <v>3519996.32</v>
          </cell>
        </row>
        <row r="1882">
          <cell r="D1882">
            <v>172278.58</v>
          </cell>
        </row>
        <row r="1883">
          <cell r="D1883">
            <v>3293332.35</v>
          </cell>
        </row>
        <row r="1884">
          <cell r="D1884">
            <v>3616372.42</v>
          </cell>
        </row>
        <row r="1885">
          <cell r="D1885">
            <v>5068137.91</v>
          </cell>
        </row>
        <row r="1886">
          <cell r="D1886">
            <v>3827497.24</v>
          </cell>
        </row>
        <row r="1887">
          <cell r="D1887">
            <v>1906933.98</v>
          </cell>
        </row>
        <row r="1888">
          <cell r="D1888">
            <v>292892.17</v>
          </cell>
        </row>
        <row r="1889">
          <cell r="D1889">
            <v>4670809.43</v>
          </cell>
        </row>
        <row r="1890">
          <cell r="D1890">
            <v>3633544.12</v>
          </cell>
        </row>
        <row r="1891">
          <cell r="D1891">
            <v>400000</v>
          </cell>
        </row>
        <row r="1892">
          <cell r="D1892">
            <v>7705828.3399999999</v>
          </cell>
        </row>
        <row r="1893">
          <cell r="D1893">
            <v>316226.34000000003</v>
          </cell>
        </row>
        <row r="1894">
          <cell r="D1894">
            <v>7757449.0999999996</v>
          </cell>
        </row>
        <row r="1895">
          <cell r="D1895">
            <v>110435.48</v>
          </cell>
        </row>
        <row r="1896">
          <cell r="D1896">
            <v>20339248.260000002</v>
          </cell>
        </row>
        <row r="1897">
          <cell r="D1897">
            <v>2716326.57</v>
          </cell>
        </row>
        <row r="1898">
          <cell r="D1898">
            <v>2459477.33</v>
          </cell>
        </row>
        <row r="1899">
          <cell r="D1899">
            <v>917429.78</v>
          </cell>
        </row>
        <row r="1900">
          <cell r="D1900">
            <v>8132509.9199999999</v>
          </cell>
        </row>
        <row r="1901">
          <cell r="D1901">
            <v>1077723.27</v>
          </cell>
        </row>
        <row r="1902">
          <cell r="D1902">
            <v>476390.58</v>
          </cell>
        </row>
        <row r="1903">
          <cell r="D1903">
            <v>49091344.649999999</v>
          </cell>
        </row>
        <row r="1904">
          <cell r="D1904">
            <v>2532388.7599999998</v>
          </cell>
        </row>
        <row r="1905">
          <cell r="D1905">
            <v>5118952.4400000004</v>
          </cell>
        </row>
        <row r="1906">
          <cell r="D1906">
            <v>377554.26</v>
          </cell>
        </row>
        <row r="1907">
          <cell r="D1907">
            <v>142035.18</v>
          </cell>
        </row>
        <row r="1908">
          <cell r="D1908">
            <v>22136376.109999999</v>
          </cell>
        </row>
        <row r="1909">
          <cell r="D1909">
            <v>69769.039999999994</v>
          </cell>
        </row>
        <row r="1910">
          <cell r="D1910">
            <v>114213.95</v>
          </cell>
        </row>
        <row r="1911">
          <cell r="D1911">
            <v>1285247.98</v>
          </cell>
        </row>
        <row r="1912">
          <cell r="D1912">
            <v>654628.55000000005</v>
          </cell>
        </row>
        <row r="1913">
          <cell r="D1913">
            <v>637007.59</v>
          </cell>
        </row>
        <row r="1914">
          <cell r="D1914">
            <v>1026268.76</v>
          </cell>
        </row>
        <row r="1915">
          <cell r="D1915">
            <v>380399.03</v>
          </cell>
        </row>
        <row r="1916">
          <cell r="D1916">
            <v>0</v>
          </cell>
        </row>
        <row r="1917">
          <cell r="D1917">
            <v>2125857.02</v>
          </cell>
        </row>
        <row r="1918">
          <cell r="D1918">
            <v>4627689.2300000004</v>
          </cell>
        </row>
        <row r="1919">
          <cell r="D1919">
            <v>2472318.13</v>
          </cell>
        </row>
        <row r="1920">
          <cell r="D1920">
            <v>485721.23</v>
          </cell>
        </row>
        <row r="1921">
          <cell r="D1921">
            <v>1046971.98</v>
          </cell>
        </row>
        <row r="1922">
          <cell r="D1922">
            <v>370797.1</v>
          </cell>
        </row>
        <row r="1923">
          <cell r="D1923">
            <v>6005295.1900000004</v>
          </cell>
        </row>
        <row r="1924">
          <cell r="D1924">
            <v>579721.86</v>
          </cell>
        </row>
        <row r="1925">
          <cell r="D1925">
            <v>42616210.32</v>
          </cell>
        </row>
        <row r="1926">
          <cell r="D1926">
            <v>55766189.920000002</v>
          </cell>
        </row>
        <row r="1927">
          <cell r="D1927">
            <v>11428.18</v>
          </cell>
        </row>
        <row r="1928">
          <cell r="D1928">
            <v>4782101.84</v>
          </cell>
        </row>
        <row r="1929">
          <cell r="D1929">
            <v>79003.97</v>
          </cell>
        </row>
        <row r="1930">
          <cell r="D1930">
            <v>12955751.970000001</v>
          </cell>
        </row>
        <row r="1931">
          <cell r="D1931">
            <v>15510681.91</v>
          </cell>
        </row>
        <row r="1932">
          <cell r="D1932">
            <v>2686394.27</v>
          </cell>
        </row>
        <row r="1933">
          <cell r="D1933">
            <v>521314.53</v>
          </cell>
        </row>
        <row r="1934">
          <cell r="D1934">
            <v>7355497.9000000004</v>
          </cell>
        </row>
        <row r="1935">
          <cell r="D1935">
            <v>11160611.35</v>
          </cell>
        </row>
        <row r="1936">
          <cell r="D1936">
            <v>42892707.850000001</v>
          </cell>
        </row>
        <row r="1937">
          <cell r="D1937">
            <v>4878573.97</v>
          </cell>
        </row>
        <row r="1938">
          <cell r="D1938">
            <v>946770.02</v>
          </cell>
        </row>
        <row r="1939">
          <cell r="D1939">
            <v>978720.25</v>
          </cell>
        </row>
        <row r="1940">
          <cell r="D1940">
            <v>14805982.140000001</v>
          </cell>
        </row>
        <row r="1941">
          <cell r="D1941">
            <v>1771439</v>
          </cell>
        </row>
        <row r="1942">
          <cell r="D1942">
            <v>18873741.460000001</v>
          </cell>
        </row>
        <row r="1943">
          <cell r="D1943">
            <v>177812.8</v>
          </cell>
        </row>
        <row r="1944">
          <cell r="D1944">
            <v>1372755.36</v>
          </cell>
        </row>
        <row r="1945">
          <cell r="D1945">
            <v>10895795.050000001</v>
          </cell>
        </row>
        <row r="1946">
          <cell r="D1946">
            <v>1322049.3600000001</v>
          </cell>
        </row>
        <row r="1947">
          <cell r="D1947">
            <v>1463659.07</v>
          </cell>
        </row>
        <row r="1948">
          <cell r="D1948">
            <v>543593.31999999995</v>
          </cell>
        </row>
        <row r="1949">
          <cell r="D1949">
            <v>3751227.4</v>
          </cell>
        </row>
        <row r="1950">
          <cell r="D1950">
            <v>2206251.2999999998</v>
          </cell>
        </row>
        <row r="1951">
          <cell r="D1951">
            <v>359393.69</v>
          </cell>
        </row>
        <row r="1952">
          <cell r="D1952">
            <v>2399985.85</v>
          </cell>
        </row>
        <row r="1953">
          <cell r="D1953">
            <v>385103.39</v>
          </cell>
        </row>
        <row r="1954">
          <cell r="D1954">
            <v>4778494.47</v>
          </cell>
        </row>
        <row r="1955">
          <cell r="D1955">
            <v>3455901.03</v>
          </cell>
        </row>
        <row r="1956">
          <cell r="D1956">
            <v>12058858.75</v>
          </cell>
        </row>
        <row r="1957">
          <cell r="D1957">
            <v>1560437.24</v>
          </cell>
        </row>
        <row r="1958">
          <cell r="D1958">
            <v>33706325.740000002</v>
          </cell>
        </row>
        <row r="1959">
          <cell r="D1959">
            <v>1473010.92</v>
          </cell>
        </row>
        <row r="1960">
          <cell r="D1960">
            <v>418066.03</v>
          </cell>
        </row>
        <row r="1961">
          <cell r="D1961">
            <v>21895105.449999999</v>
          </cell>
        </row>
        <row r="1962">
          <cell r="D1962">
            <v>1887459.66</v>
          </cell>
        </row>
        <row r="1963">
          <cell r="D1963">
            <v>781986.42</v>
          </cell>
        </row>
        <row r="1964">
          <cell r="D1964">
            <v>1300721.1499999999</v>
          </cell>
        </row>
        <row r="1965">
          <cell r="D1965">
            <v>3063905.42</v>
          </cell>
        </row>
        <row r="1966">
          <cell r="D1966">
            <v>61780.66</v>
          </cell>
        </row>
        <row r="1967">
          <cell r="D1967">
            <v>2727617.95</v>
          </cell>
        </row>
        <row r="1968">
          <cell r="D1968">
            <v>4616742</v>
          </cell>
        </row>
        <row r="1969">
          <cell r="D1969">
            <v>1343382.04</v>
          </cell>
        </row>
        <row r="1970">
          <cell r="D1970">
            <v>733150.06</v>
          </cell>
        </row>
        <row r="1971">
          <cell r="D1971">
            <v>2874061.98</v>
          </cell>
        </row>
        <row r="1972">
          <cell r="D1972">
            <v>35300262.759999998</v>
          </cell>
        </row>
        <row r="1973">
          <cell r="D1973">
            <v>3641940.24</v>
          </cell>
        </row>
        <row r="1974">
          <cell r="D1974">
            <v>2277895.94</v>
          </cell>
        </row>
        <row r="1975">
          <cell r="D1975">
            <v>16874928.739999998</v>
          </cell>
        </row>
        <row r="1976">
          <cell r="D1976">
            <v>1570457.35</v>
          </cell>
        </row>
        <row r="1977">
          <cell r="D1977">
            <v>1638161.11</v>
          </cell>
        </row>
        <row r="1978">
          <cell r="D1978">
            <v>6705573.6699999999</v>
          </cell>
        </row>
        <row r="1979">
          <cell r="D1979">
            <v>290258.09999999998</v>
          </cell>
        </row>
        <row r="1980">
          <cell r="D1980">
            <v>616773.05000000005</v>
          </cell>
        </row>
        <row r="1981">
          <cell r="D1981">
            <v>0</v>
          </cell>
        </row>
        <row r="1982">
          <cell r="D1982">
            <v>4842291.09</v>
          </cell>
        </row>
        <row r="1983">
          <cell r="D1983">
            <v>277069.13</v>
          </cell>
        </row>
        <row r="1984">
          <cell r="D1984">
            <v>28940122.57</v>
          </cell>
        </row>
        <row r="1985">
          <cell r="D1985">
            <v>3828477.16</v>
          </cell>
        </row>
        <row r="1986">
          <cell r="D1986">
            <v>1004544.29</v>
          </cell>
        </row>
        <row r="1987">
          <cell r="D1987">
            <v>1341895.79</v>
          </cell>
        </row>
        <row r="1988">
          <cell r="D1988">
            <v>15998679.27</v>
          </cell>
        </row>
        <row r="1989">
          <cell r="D1989">
            <v>2413509.96</v>
          </cell>
        </row>
        <row r="1990">
          <cell r="D1990">
            <v>762164.1</v>
          </cell>
        </row>
        <row r="1991">
          <cell r="D1991">
            <v>96219559.260000005</v>
          </cell>
        </row>
        <row r="1992">
          <cell r="D1992">
            <v>592819.54</v>
          </cell>
        </row>
        <row r="1993">
          <cell r="D1993">
            <v>5724149.8899999997</v>
          </cell>
        </row>
        <row r="1994">
          <cell r="D1994">
            <v>742696.34</v>
          </cell>
        </row>
        <row r="1995">
          <cell r="D1995">
            <v>634389.9</v>
          </cell>
        </row>
        <row r="1996">
          <cell r="D1996">
            <v>2934320.25</v>
          </cell>
        </row>
        <row r="1997">
          <cell r="D1997">
            <v>5549640.1799999997</v>
          </cell>
        </row>
        <row r="1998">
          <cell r="D1998">
            <v>1083612.8799999999</v>
          </cell>
        </row>
        <row r="1999">
          <cell r="D1999">
            <v>940839.53</v>
          </cell>
        </row>
        <row r="2000">
          <cell r="D2000">
            <v>60178.05</v>
          </cell>
        </row>
        <row r="2001">
          <cell r="D2001">
            <v>0</v>
          </cell>
        </row>
        <row r="2002">
          <cell r="D2002">
            <v>2263516.2000000002</v>
          </cell>
        </row>
        <row r="2003">
          <cell r="D2003">
            <v>300000</v>
          </cell>
        </row>
        <row r="2004">
          <cell r="D2004">
            <v>14720875.050000001</v>
          </cell>
        </row>
        <row r="2005">
          <cell r="D2005">
            <v>5092505.5999999996</v>
          </cell>
        </row>
        <row r="2006">
          <cell r="D2006">
            <v>7153684.2800000003</v>
          </cell>
        </row>
        <row r="2007">
          <cell r="D2007">
            <v>28100527.48</v>
          </cell>
        </row>
        <row r="2008">
          <cell r="D2008">
            <v>1784922.05</v>
          </cell>
        </row>
        <row r="2009">
          <cell r="D2009">
            <v>25235204.210000001</v>
          </cell>
        </row>
        <row r="2010">
          <cell r="D2010">
            <v>2876449.27</v>
          </cell>
        </row>
        <row r="2011">
          <cell r="D2011">
            <v>555682.99</v>
          </cell>
        </row>
        <row r="2013">
          <cell r="D2013">
            <v>6719828.8799999999</v>
          </cell>
        </row>
        <row r="2014">
          <cell r="D2014">
            <v>4405475.12</v>
          </cell>
        </row>
        <row r="2015">
          <cell r="D2015">
            <v>361849.43</v>
          </cell>
        </row>
        <row r="2016">
          <cell r="D2016">
            <v>56673416.359999999</v>
          </cell>
        </row>
        <row r="2017">
          <cell r="D2017">
            <v>927663.18</v>
          </cell>
        </row>
        <row r="2018">
          <cell r="D2018">
            <v>272975.08</v>
          </cell>
        </row>
        <row r="2019">
          <cell r="D2019">
            <v>2752675.57</v>
          </cell>
        </row>
        <row r="2020">
          <cell r="D2020">
            <v>4639438</v>
          </cell>
        </row>
        <row r="2021">
          <cell r="D2021">
            <v>47225559.840000004</v>
          </cell>
        </row>
        <row r="2022">
          <cell r="D2022">
            <v>186932.79</v>
          </cell>
        </row>
        <row r="2023">
          <cell r="D2023">
            <v>2145406.06</v>
          </cell>
        </row>
        <row r="2024">
          <cell r="D2024">
            <v>1999525.22</v>
          </cell>
        </row>
        <row r="2025">
          <cell r="D2025">
            <v>1187342.08</v>
          </cell>
        </row>
        <row r="2026">
          <cell r="D2026">
            <v>664999.54</v>
          </cell>
        </row>
        <row r="2027">
          <cell r="D2027">
            <v>29718516.620000001</v>
          </cell>
        </row>
        <row r="2028">
          <cell r="D2028">
            <v>2521710.09</v>
          </cell>
        </row>
        <row r="2029">
          <cell r="D2029">
            <v>10766770.24</v>
          </cell>
        </row>
        <row r="2030">
          <cell r="D2030">
            <v>82635.28</v>
          </cell>
        </row>
        <row r="2031">
          <cell r="D2031">
            <v>33142715.640000001</v>
          </cell>
        </row>
        <row r="2032">
          <cell r="D2032">
            <v>10000</v>
          </cell>
        </row>
        <row r="2033">
          <cell r="D2033">
            <v>223509.65</v>
          </cell>
        </row>
        <row r="2034">
          <cell r="D2034">
            <v>675451.78</v>
          </cell>
        </row>
        <row r="2035">
          <cell r="D2035">
            <v>181479.02</v>
          </cell>
        </row>
        <row r="2036">
          <cell r="D2036">
            <v>1996180.17</v>
          </cell>
        </row>
        <row r="2037">
          <cell r="D2037">
            <v>3237640.08</v>
          </cell>
        </row>
        <row r="2038">
          <cell r="D2038">
            <v>688709</v>
          </cell>
        </row>
        <row r="2039">
          <cell r="D2039">
            <v>5786936.1100000003</v>
          </cell>
        </row>
        <row r="2040">
          <cell r="D2040">
            <v>537797.37</v>
          </cell>
        </row>
        <row r="2041">
          <cell r="D2041">
            <v>4123793.56</v>
          </cell>
        </row>
        <row r="2042">
          <cell r="D2042">
            <v>20000000</v>
          </cell>
        </row>
        <row r="2043">
          <cell r="D2043">
            <v>796885.65</v>
          </cell>
        </row>
        <row r="2044">
          <cell r="D2044">
            <v>381793.14</v>
          </cell>
        </row>
        <row r="2045">
          <cell r="D2045">
            <v>470588.05</v>
          </cell>
        </row>
        <row r="2046">
          <cell r="D2046">
            <v>2475404.85</v>
          </cell>
        </row>
        <row r="2047">
          <cell r="D2047">
            <v>13127103.92</v>
          </cell>
        </row>
        <row r="2048">
          <cell r="D2048">
            <v>1452036.24</v>
          </cell>
        </row>
        <row r="2050">
          <cell r="D2050">
            <v>14031.17</v>
          </cell>
        </row>
        <row r="2051">
          <cell r="D2051">
            <v>866342.52</v>
          </cell>
        </row>
        <row r="2052">
          <cell r="D2052">
            <v>21665240.109999999</v>
          </cell>
        </row>
        <row r="2053">
          <cell r="D2053">
            <v>3261756.98</v>
          </cell>
        </row>
        <row r="2054">
          <cell r="D2054">
            <v>246663.93</v>
          </cell>
        </row>
        <row r="2055">
          <cell r="D2055">
            <v>12289638.77</v>
          </cell>
        </row>
        <row r="2056">
          <cell r="D2056">
            <v>756188.78</v>
          </cell>
        </row>
        <row r="2057">
          <cell r="D2057">
            <v>5508259.5300000003</v>
          </cell>
        </row>
        <row r="2058">
          <cell r="D2058">
            <v>20000481.399999999</v>
          </cell>
        </row>
        <row r="2059">
          <cell r="D2059">
            <v>251.92</v>
          </cell>
        </row>
        <row r="2060">
          <cell r="D2060">
            <v>77565.36</v>
          </cell>
        </row>
        <row r="2061">
          <cell r="D2061">
            <v>538454.36</v>
          </cell>
        </row>
        <row r="2062">
          <cell r="D2062">
            <v>6700849.7599999998</v>
          </cell>
        </row>
        <row r="2063">
          <cell r="D2063">
            <v>2504939.1</v>
          </cell>
        </row>
        <row r="2064">
          <cell r="D2064">
            <v>1359883.77</v>
          </cell>
        </row>
        <row r="2065">
          <cell r="D2065">
            <v>526113.48</v>
          </cell>
        </row>
        <row r="2066">
          <cell r="D2066">
            <v>25218051.530000001</v>
          </cell>
        </row>
        <row r="2067">
          <cell r="D2067">
            <v>1031647.89</v>
          </cell>
        </row>
        <row r="2068">
          <cell r="D2068">
            <v>468743.88</v>
          </cell>
        </row>
        <row r="2069">
          <cell r="D2069">
            <v>1327244.1200000001</v>
          </cell>
        </row>
        <row r="2070">
          <cell r="D2070">
            <v>3584836.48</v>
          </cell>
        </row>
        <row r="2071">
          <cell r="D2071">
            <v>3068177.63</v>
          </cell>
        </row>
        <row r="2072">
          <cell r="D2072">
            <v>414737.45</v>
          </cell>
        </row>
        <row r="2073">
          <cell r="D2073">
            <v>18198013.559999999</v>
          </cell>
        </row>
        <row r="2074">
          <cell r="D2074">
            <v>26462399.300000001</v>
          </cell>
        </row>
        <row r="2075">
          <cell r="D2075">
            <v>4442728.49</v>
          </cell>
        </row>
        <row r="2076">
          <cell r="D2076">
            <v>4280171.84</v>
          </cell>
        </row>
        <row r="2077">
          <cell r="D2077">
            <v>1031725.63</v>
          </cell>
        </row>
        <row r="2078">
          <cell r="D2078">
            <v>3828259.18</v>
          </cell>
        </row>
        <row r="2079">
          <cell r="D2079">
            <v>890956.02</v>
          </cell>
        </row>
        <row r="2080">
          <cell r="D2080">
            <v>9217051.75</v>
          </cell>
        </row>
        <row r="2081">
          <cell r="D2081">
            <v>2675109.52</v>
          </cell>
        </row>
        <row r="2082">
          <cell r="D2082">
            <v>7719426.8600000003</v>
          </cell>
        </row>
        <row r="2083">
          <cell r="D2083">
            <v>159247681.78</v>
          </cell>
        </row>
        <row r="2084">
          <cell r="D2084">
            <v>8696188.5999999996</v>
          </cell>
        </row>
        <row r="2085">
          <cell r="D2085">
            <v>5760051.1500000004</v>
          </cell>
        </row>
        <row r="2086">
          <cell r="D2086">
            <v>584006.06999999995</v>
          </cell>
        </row>
        <row r="2087">
          <cell r="D2087">
            <v>2197783.37</v>
          </cell>
        </row>
        <row r="2088">
          <cell r="D2088">
            <v>317735.8</v>
          </cell>
        </row>
        <row r="2089">
          <cell r="D2089">
            <v>86286.35</v>
          </cell>
        </row>
        <row r="2090">
          <cell r="D2090">
            <v>65895111.780000001</v>
          </cell>
        </row>
        <row r="2091">
          <cell r="D2091">
            <v>6965195.1799999997</v>
          </cell>
        </row>
        <row r="2092">
          <cell r="D2092">
            <v>2442017.21</v>
          </cell>
        </row>
        <row r="2093">
          <cell r="D2093">
            <v>78343.09</v>
          </cell>
        </row>
        <row r="2094">
          <cell r="D2094">
            <v>8925335.9200000092</v>
          </cell>
        </row>
        <row r="2095">
          <cell r="D2095">
            <v>375856.56</v>
          </cell>
        </row>
        <row r="2096">
          <cell r="D2096">
            <v>18316858.920000002</v>
          </cell>
        </row>
        <row r="2097">
          <cell r="D2097">
            <v>12.82</v>
          </cell>
        </row>
        <row r="2098">
          <cell r="D2098">
            <v>2211178.19</v>
          </cell>
        </row>
        <row r="2099">
          <cell r="D2099">
            <v>1840606.96</v>
          </cell>
        </row>
        <row r="2100">
          <cell r="D2100">
            <v>17599438.280000001</v>
          </cell>
        </row>
        <row r="2101">
          <cell r="D2101">
            <v>1919383.68</v>
          </cell>
        </row>
        <row r="2102">
          <cell r="D2102">
            <v>5138660.8899999997</v>
          </cell>
        </row>
        <row r="2103">
          <cell r="D2103">
            <v>563537.47</v>
          </cell>
        </row>
        <row r="2104">
          <cell r="D2104">
            <v>10102723.34</v>
          </cell>
        </row>
        <row r="2105">
          <cell r="D2105">
            <v>13254579.460000001</v>
          </cell>
        </row>
        <row r="2106">
          <cell r="D2106">
            <v>1177141.83</v>
          </cell>
        </row>
        <row r="2107">
          <cell r="D2107">
            <v>30145465.190000001</v>
          </cell>
        </row>
        <row r="2108">
          <cell r="D2108">
            <v>1410700.6</v>
          </cell>
        </row>
        <row r="2109">
          <cell r="D2109">
            <v>12554761.23</v>
          </cell>
        </row>
        <row r="2110">
          <cell r="D2110">
            <v>26630975.350000001</v>
          </cell>
        </row>
        <row r="2111">
          <cell r="D2111">
            <v>1395000</v>
          </cell>
        </row>
        <row r="2112">
          <cell r="D2112">
            <v>10.82</v>
          </cell>
        </row>
        <row r="2113">
          <cell r="D2113">
            <v>2298921.77</v>
          </cell>
        </row>
        <row r="2114">
          <cell r="D2114">
            <v>296364.08</v>
          </cell>
        </row>
        <row r="2115">
          <cell r="D2115">
            <v>1894057.65</v>
          </cell>
        </row>
        <row r="2116">
          <cell r="D2116">
            <v>335512.3</v>
          </cell>
        </row>
        <row r="2117">
          <cell r="D2117">
            <v>301488.49</v>
          </cell>
        </row>
        <row r="2119">
          <cell r="D2119">
            <v>1658231.64</v>
          </cell>
        </row>
        <row r="2120">
          <cell r="D2120">
            <v>6000000</v>
          </cell>
        </row>
        <row r="2121">
          <cell r="D2121">
            <v>3179944.04</v>
          </cell>
        </row>
        <row r="2122">
          <cell r="D2122">
            <v>11909441.82</v>
          </cell>
        </row>
        <row r="2123">
          <cell r="D2123">
            <v>934.96</v>
          </cell>
        </row>
        <row r="2124">
          <cell r="D2124">
            <v>0</v>
          </cell>
        </row>
        <row r="2125">
          <cell r="D2125">
            <v>10530417.07</v>
          </cell>
        </row>
        <row r="2126">
          <cell r="D2126">
            <v>6930794.0300000003</v>
          </cell>
        </row>
        <row r="2127">
          <cell r="D2127">
            <v>5294791.7699999996</v>
          </cell>
        </row>
        <row r="2128">
          <cell r="D2128">
            <v>4996131.99</v>
          </cell>
        </row>
        <row r="2129">
          <cell r="D2129">
            <v>387797.62</v>
          </cell>
        </row>
        <row r="2130">
          <cell r="D2130">
            <v>5274505.9400000004</v>
          </cell>
        </row>
        <row r="2131">
          <cell r="D2131">
            <v>2.0299999999999998</v>
          </cell>
        </row>
        <row r="2132">
          <cell r="D2132">
            <v>3315600.35</v>
          </cell>
        </row>
        <row r="2133">
          <cell r="D2133">
            <v>11562897.289999999</v>
          </cell>
        </row>
        <row r="2134">
          <cell r="D2134">
            <v>960617.3</v>
          </cell>
        </row>
        <row r="2135">
          <cell r="D2135">
            <v>15955989.35</v>
          </cell>
        </row>
        <row r="2136">
          <cell r="D2136">
            <v>14804915.5</v>
          </cell>
        </row>
        <row r="2137">
          <cell r="D2137">
            <v>31121.57</v>
          </cell>
        </row>
        <row r="2138">
          <cell r="D2138">
            <v>16820675.719999999</v>
          </cell>
        </row>
        <row r="2139">
          <cell r="D2139">
            <v>8663429.2400000002</v>
          </cell>
        </row>
        <row r="2140">
          <cell r="D2140">
            <v>46808852.960000001</v>
          </cell>
        </row>
        <row r="2141">
          <cell r="D2141">
            <v>12627792.390000001</v>
          </cell>
        </row>
        <row r="2142">
          <cell r="D2142">
            <v>58503400.539999999</v>
          </cell>
        </row>
        <row r="2143">
          <cell r="D2143">
            <v>22256323.989999998</v>
          </cell>
        </row>
        <row r="2144">
          <cell r="D2144">
            <v>1855588.58</v>
          </cell>
        </row>
        <row r="2145">
          <cell r="D2145">
            <v>25183512.710000001</v>
          </cell>
        </row>
        <row r="2146">
          <cell r="D2146">
            <v>2757552.09</v>
          </cell>
        </row>
        <row r="2147">
          <cell r="D2147">
            <v>1422117.63</v>
          </cell>
        </row>
        <row r="2148">
          <cell r="D2148">
            <v>963616.84</v>
          </cell>
        </row>
        <row r="2149">
          <cell r="D2149">
            <v>1735687.62</v>
          </cell>
        </row>
        <row r="2150">
          <cell r="D2150">
            <v>3121086.86</v>
          </cell>
        </row>
        <row r="2151">
          <cell r="D2151">
            <v>45201810.990000002</v>
          </cell>
        </row>
        <row r="2152">
          <cell r="D2152">
            <v>94925.84</v>
          </cell>
        </row>
        <row r="2153">
          <cell r="D2153">
            <v>1400352.53</v>
          </cell>
        </row>
        <row r="2154">
          <cell r="D2154">
            <v>11838644.84</v>
          </cell>
        </row>
        <row r="2155">
          <cell r="D2155">
            <v>2390095.63</v>
          </cell>
        </row>
        <row r="2156">
          <cell r="D2156">
            <v>447535.53</v>
          </cell>
        </row>
        <row r="2157">
          <cell r="D2157">
            <v>1978061.75</v>
          </cell>
        </row>
        <row r="2158">
          <cell r="D2158">
            <v>173.13</v>
          </cell>
        </row>
        <row r="2159">
          <cell r="D2159">
            <v>355.19</v>
          </cell>
        </row>
        <row r="2160">
          <cell r="D2160">
            <v>963401.33</v>
          </cell>
        </row>
        <row r="2161">
          <cell r="D2161">
            <v>845999.35</v>
          </cell>
        </row>
        <row r="2162">
          <cell r="D2162">
            <v>8815122.1999999993</v>
          </cell>
        </row>
        <row r="2163">
          <cell r="D2163">
            <v>0</v>
          </cell>
        </row>
        <row r="2164">
          <cell r="D2164">
            <v>2852808.78</v>
          </cell>
        </row>
        <row r="2166">
          <cell r="D2166">
            <v>3842546</v>
          </cell>
        </row>
        <row r="2167">
          <cell r="D2167">
            <v>2528405.84</v>
          </cell>
        </row>
        <row r="2168">
          <cell r="D2168">
            <v>639887.94999999995</v>
          </cell>
        </row>
        <row r="2169">
          <cell r="D2169">
            <v>1261681.53</v>
          </cell>
        </row>
        <row r="2170">
          <cell r="D2170">
            <v>662689.31999999995</v>
          </cell>
        </row>
        <row r="2171">
          <cell r="D2171">
            <v>3140478.69</v>
          </cell>
        </row>
        <row r="2172">
          <cell r="D2172">
            <v>3357451.31</v>
          </cell>
        </row>
        <row r="2173">
          <cell r="D2173">
            <v>800000</v>
          </cell>
        </row>
        <row r="2174">
          <cell r="D2174">
            <v>14380022.359999999</v>
          </cell>
        </row>
        <row r="2175">
          <cell r="D2175">
            <v>733756.69</v>
          </cell>
        </row>
        <row r="2176">
          <cell r="D2176">
            <v>18703289.640000001</v>
          </cell>
        </row>
        <row r="2177">
          <cell r="D2177">
            <v>2890106.99</v>
          </cell>
        </row>
        <row r="2178">
          <cell r="D2178">
            <v>10651339.77</v>
          </cell>
        </row>
        <row r="2180">
          <cell r="D2180">
            <v>2249499.0299999998</v>
          </cell>
        </row>
        <row r="2181">
          <cell r="D2181">
            <v>513055.64</v>
          </cell>
        </row>
        <row r="2182">
          <cell r="D2182">
            <v>454212.82</v>
          </cell>
        </row>
        <row r="2183">
          <cell r="D2183">
            <v>5750517.9900000002</v>
          </cell>
        </row>
        <row r="2184">
          <cell r="D2184">
            <v>4845281.03</v>
          </cell>
        </row>
        <row r="2185">
          <cell r="D2185">
            <v>86822.76</v>
          </cell>
        </row>
        <row r="2186">
          <cell r="D2186">
            <v>964210.92</v>
          </cell>
        </row>
        <row r="2187">
          <cell r="D2187">
            <v>47309791.270000003</v>
          </cell>
        </row>
        <row r="2188">
          <cell r="D2188">
            <v>1732724.47</v>
          </cell>
        </row>
        <row r="2189">
          <cell r="D2189">
            <v>7303422.9199999999</v>
          </cell>
        </row>
        <row r="2190">
          <cell r="D2190">
            <v>143814.04999999999</v>
          </cell>
        </row>
        <row r="2191">
          <cell r="D2191">
            <v>26285351.989999998</v>
          </cell>
        </row>
        <row r="2192">
          <cell r="D2192">
            <v>647622.98</v>
          </cell>
        </row>
        <row r="2193">
          <cell r="D2193">
            <v>202926.76</v>
          </cell>
        </row>
        <row r="2194">
          <cell r="D2194">
            <v>4359768.7300000004</v>
          </cell>
        </row>
        <row r="2195">
          <cell r="D2195">
            <v>32980448.300000001</v>
          </cell>
        </row>
        <row r="2196">
          <cell r="D2196">
            <v>13084218.939999999</v>
          </cell>
        </row>
        <row r="2197">
          <cell r="D2197">
            <v>10269834.23</v>
          </cell>
        </row>
        <row r="2198">
          <cell r="D2198">
            <v>48251.69</v>
          </cell>
        </row>
        <row r="2199">
          <cell r="D2199">
            <v>3941740.4</v>
          </cell>
        </row>
        <row r="2200">
          <cell r="D2200">
            <v>730246.04</v>
          </cell>
        </row>
        <row r="2201">
          <cell r="D2201">
            <v>421018.26</v>
          </cell>
        </row>
        <row r="2202">
          <cell r="D2202">
            <v>829681.97</v>
          </cell>
        </row>
        <row r="2203">
          <cell r="D2203">
            <v>47942.04</v>
          </cell>
        </row>
        <row r="2204">
          <cell r="D2204">
            <v>435090.54</v>
          </cell>
        </row>
        <row r="2205">
          <cell r="D2205">
            <v>1876035.85</v>
          </cell>
        </row>
        <row r="2206">
          <cell r="D2206">
            <v>2610671.35</v>
          </cell>
        </row>
        <row r="2207">
          <cell r="D2207">
            <v>2773051.11</v>
          </cell>
        </row>
        <row r="2208">
          <cell r="D2208">
            <v>2579697.2400000002</v>
          </cell>
        </row>
        <row r="2209">
          <cell r="D2209">
            <v>82684.070000000007</v>
          </cell>
        </row>
        <row r="2210">
          <cell r="D2210">
            <v>1480038.32</v>
          </cell>
        </row>
        <row r="2211">
          <cell r="D2211">
            <v>10578594.109999999</v>
          </cell>
        </row>
        <row r="2212">
          <cell r="D2212">
            <v>36363614.350000001</v>
          </cell>
        </row>
        <row r="2213">
          <cell r="D2213">
            <v>1851234.7</v>
          </cell>
        </row>
        <row r="2214">
          <cell r="D2214">
            <v>4209070.3099999996</v>
          </cell>
        </row>
        <row r="2215">
          <cell r="D2215">
            <v>14840697.32</v>
          </cell>
        </row>
        <row r="2216">
          <cell r="D2216">
            <v>4547392.12</v>
          </cell>
        </row>
        <row r="2217">
          <cell r="D2217">
            <v>1000000</v>
          </cell>
        </row>
        <row r="2218">
          <cell r="D2218">
            <v>3676411.1</v>
          </cell>
        </row>
        <row r="2219">
          <cell r="D2219">
            <v>5111873.4400000004</v>
          </cell>
        </row>
        <row r="2220">
          <cell r="D2220">
            <v>890312.12</v>
          </cell>
        </row>
        <row r="2221">
          <cell r="D2221">
            <v>16827416.559999999</v>
          </cell>
        </row>
        <row r="2222">
          <cell r="D2222">
            <v>0</v>
          </cell>
        </row>
        <row r="2223">
          <cell r="D2223">
            <v>15865765.41</v>
          </cell>
        </row>
        <row r="2224">
          <cell r="D2224">
            <v>487801.35</v>
          </cell>
        </row>
        <row r="2225">
          <cell r="D2225">
            <v>18336649.43</v>
          </cell>
        </row>
        <row r="2226">
          <cell r="D2226">
            <v>6500000</v>
          </cell>
        </row>
        <row r="2227">
          <cell r="D2227">
            <v>14005851.16</v>
          </cell>
        </row>
        <row r="2228">
          <cell r="D2228">
            <v>3188699.58</v>
          </cell>
        </row>
        <row r="2229">
          <cell r="D2229">
            <v>9470053</v>
          </cell>
        </row>
        <row r="2230">
          <cell r="D2230">
            <v>268482.71999999997</v>
          </cell>
        </row>
        <row r="2231">
          <cell r="D2231">
            <v>910017.83</v>
          </cell>
        </row>
        <row r="2232">
          <cell r="D2232">
            <v>1243319.83</v>
          </cell>
        </row>
        <row r="2233">
          <cell r="D2233">
            <v>24699804.18</v>
          </cell>
        </row>
        <row r="2234">
          <cell r="D2234">
            <v>1770404.18</v>
          </cell>
        </row>
        <row r="2235">
          <cell r="D2235">
            <v>12614888.140000001</v>
          </cell>
        </row>
        <row r="2236">
          <cell r="D2236">
            <v>15552982.68</v>
          </cell>
        </row>
        <row r="2237">
          <cell r="D2237">
            <v>3154989.02</v>
          </cell>
        </row>
        <row r="2238">
          <cell r="D2238">
            <v>1514694.54</v>
          </cell>
        </row>
        <row r="2239">
          <cell r="D2239">
            <v>6397311.0899999999</v>
          </cell>
        </row>
        <row r="2240">
          <cell r="D2240">
            <v>178220.86</v>
          </cell>
        </row>
        <row r="2241">
          <cell r="D2241">
            <v>3356509.37</v>
          </cell>
        </row>
        <row r="2242">
          <cell r="D2242">
            <v>1427534.8</v>
          </cell>
        </row>
        <row r="2243">
          <cell r="D2243">
            <v>1900950.99</v>
          </cell>
        </row>
        <row r="2244">
          <cell r="D2244">
            <v>1587978.41</v>
          </cell>
        </row>
        <row r="2245">
          <cell r="D2245">
            <v>4268432.63</v>
          </cell>
        </row>
        <row r="2246">
          <cell r="D2246">
            <v>889348.97</v>
          </cell>
        </row>
        <row r="2247">
          <cell r="D2247">
            <v>1122777.06</v>
          </cell>
        </row>
        <row r="2248">
          <cell r="D2248">
            <v>41792194.810000002</v>
          </cell>
        </row>
        <row r="2249">
          <cell r="D2249">
            <v>7556653.1200000001</v>
          </cell>
        </row>
        <row r="2250">
          <cell r="D2250">
            <v>4266549.28</v>
          </cell>
        </row>
        <row r="2251">
          <cell r="D2251">
            <v>10171716.390000001</v>
          </cell>
        </row>
        <row r="2252">
          <cell r="D2252">
            <v>116919.73</v>
          </cell>
        </row>
        <row r="2253">
          <cell r="D2253">
            <v>0</v>
          </cell>
        </row>
        <row r="2254">
          <cell r="D2254">
            <v>7754017.0700000003</v>
          </cell>
        </row>
        <row r="2255">
          <cell r="D2255">
            <v>68820998.909999996</v>
          </cell>
        </row>
        <row r="2256">
          <cell r="D2256">
            <v>5289075.97</v>
          </cell>
        </row>
        <row r="2257">
          <cell r="D2257">
            <v>235573.52</v>
          </cell>
        </row>
        <row r="2258">
          <cell r="D2258">
            <v>0</v>
          </cell>
        </row>
        <row r="2259">
          <cell r="D2259">
            <v>2298373.29</v>
          </cell>
        </row>
        <row r="2260">
          <cell r="D2260">
            <v>218563.18</v>
          </cell>
        </row>
        <row r="2261">
          <cell r="D2261">
            <v>0</v>
          </cell>
        </row>
        <row r="2262">
          <cell r="D2262">
            <v>0</v>
          </cell>
        </row>
        <row r="2263">
          <cell r="D2263">
            <v>293250.42</v>
          </cell>
        </row>
        <row r="2264">
          <cell r="D2264">
            <v>4807686.5599999996</v>
          </cell>
        </row>
        <row r="2265">
          <cell r="D2265">
            <v>97862.86</v>
          </cell>
        </row>
        <row r="2266">
          <cell r="D2266">
            <v>1841848.09</v>
          </cell>
        </row>
        <row r="2267">
          <cell r="D2267">
            <v>435920.09</v>
          </cell>
        </row>
        <row r="2268">
          <cell r="D2268">
            <v>0</v>
          </cell>
        </row>
        <row r="2269">
          <cell r="D2269">
            <v>1362879.77</v>
          </cell>
        </row>
        <row r="2270">
          <cell r="D2270">
            <v>202028.53</v>
          </cell>
        </row>
        <row r="2271">
          <cell r="D2271">
            <v>27422621.789999999</v>
          </cell>
        </row>
        <row r="2272">
          <cell r="D2272">
            <v>19966.3</v>
          </cell>
        </row>
        <row r="2273">
          <cell r="D2273">
            <v>3028207.29</v>
          </cell>
        </row>
        <row r="2274">
          <cell r="D2274">
            <v>1457152.83</v>
          </cell>
        </row>
        <row r="2275">
          <cell r="D2275">
            <v>29079.74</v>
          </cell>
        </row>
        <row r="2276">
          <cell r="D2276">
            <v>5852613.5300000003</v>
          </cell>
        </row>
        <row r="2277">
          <cell r="D2277">
            <v>94806.19</v>
          </cell>
        </row>
        <row r="2278">
          <cell r="D2278">
            <v>855596.07</v>
          </cell>
        </row>
        <row r="2279">
          <cell r="D2279">
            <v>1978210.44</v>
          </cell>
        </row>
        <row r="2280">
          <cell r="D2280">
            <v>573639.63</v>
          </cell>
        </row>
        <row r="2281">
          <cell r="D2281">
            <v>54709.66</v>
          </cell>
        </row>
        <row r="2282">
          <cell r="D2282">
            <v>15548812.32</v>
          </cell>
        </row>
        <row r="2283">
          <cell r="D2283">
            <v>46672.92</v>
          </cell>
        </row>
        <row r="2284">
          <cell r="D2284">
            <v>4870424.46</v>
          </cell>
        </row>
        <row r="2285">
          <cell r="D2285">
            <v>2390598.11</v>
          </cell>
        </row>
        <row r="2286">
          <cell r="D2286">
            <v>2793236.89</v>
          </cell>
        </row>
        <row r="2287">
          <cell r="D2287">
            <v>123491.07</v>
          </cell>
        </row>
        <row r="2288">
          <cell r="D2288">
            <v>0</v>
          </cell>
        </row>
        <row r="2289">
          <cell r="D2289">
            <v>0</v>
          </cell>
        </row>
        <row r="2290">
          <cell r="D2290">
            <v>10721329.960000001</v>
          </cell>
        </row>
        <row r="2291">
          <cell r="D2291">
            <v>994224.48</v>
          </cell>
        </row>
        <row r="2292">
          <cell r="D2292">
            <v>1283945.04</v>
          </cell>
        </row>
        <row r="2293">
          <cell r="D2293">
            <v>1337386.28</v>
          </cell>
        </row>
        <row r="2294">
          <cell r="D2294">
            <v>34041303.020000003</v>
          </cell>
        </row>
        <row r="2295">
          <cell r="D2295">
            <v>1435741.71</v>
          </cell>
        </row>
        <row r="2296">
          <cell r="D2296">
            <v>23560119.489999998</v>
          </cell>
        </row>
        <row r="2297">
          <cell r="D2297">
            <v>26493058.23</v>
          </cell>
        </row>
        <row r="2298">
          <cell r="D2298">
            <v>15806545.560000001</v>
          </cell>
        </row>
        <row r="2299">
          <cell r="D2299">
            <v>600300.97</v>
          </cell>
        </row>
        <row r="2300">
          <cell r="D2300">
            <v>0</v>
          </cell>
        </row>
        <row r="2301">
          <cell r="D2301">
            <v>67862094.599999994</v>
          </cell>
        </row>
        <row r="2302">
          <cell r="D2302">
            <v>4621833.8099999996</v>
          </cell>
        </row>
        <row r="2303">
          <cell r="D2303">
            <v>0</v>
          </cell>
        </row>
        <row r="2304">
          <cell r="D2304">
            <v>4217756.41</v>
          </cell>
        </row>
        <row r="2305">
          <cell r="D2305">
            <v>4031297.13</v>
          </cell>
        </row>
        <row r="2306">
          <cell r="D2306">
            <v>6900390.8300000001</v>
          </cell>
        </row>
        <row r="2307">
          <cell r="D2307">
            <v>13840886.939999999</v>
          </cell>
        </row>
        <row r="2308">
          <cell r="D2308">
            <v>7195852.2400000002</v>
          </cell>
        </row>
        <row r="2309">
          <cell r="D2309">
            <v>71759385.819999993</v>
          </cell>
        </row>
        <row r="2310">
          <cell r="D2310">
            <v>13986908.279999999</v>
          </cell>
        </row>
        <row r="2311">
          <cell r="D2311">
            <v>4426120.72</v>
          </cell>
        </row>
        <row r="2312">
          <cell r="D2312">
            <v>748385.68</v>
          </cell>
        </row>
        <row r="2313">
          <cell r="D2313">
            <v>12300395.35</v>
          </cell>
        </row>
        <row r="2314">
          <cell r="D2314">
            <v>870428.79</v>
          </cell>
        </row>
        <row r="2315">
          <cell r="D2315">
            <v>482633.26</v>
          </cell>
        </row>
        <row r="2316">
          <cell r="D2316">
            <v>8302878.3200000003</v>
          </cell>
        </row>
        <row r="2317">
          <cell r="D2317">
            <v>198729.34</v>
          </cell>
        </row>
        <row r="2318">
          <cell r="D2318">
            <v>654067.4</v>
          </cell>
        </row>
        <row r="2319">
          <cell r="D2319">
            <v>0</v>
          </cell>
        </row>
        <row r="2320">
          <cell r="D2320">
            <v>840928.09</v>
          </cell>
        </row>
        <row r="2321">
          <cell r="D2321">
            <v>680603.92</v>
          </cell>
        </row>
        <row r="2322">
          <cell r="D2322">
            <v>2123179.5099999998</v>
          </cell>
        </row>
        <row r="2323">
          <cell r="D2323">
            <v>340000</v>
          </cell>
        </row>
        <row r="2324">
          <cell r="D2324">
            <v>664715.02</v>
          </cell>
        </row>
        <row r="2325">
          <cell r="D2325">
            <v>693679.42</v>
          </cell>
        </row>
        <row r="2326">
          <cell r="D2326">
            <v>129200293.48</v>
          </cell>
        </row>
        <row r="2327">
          <cell r="D2327">
            <v>0</v>
          </cell>
        </row>
        <row r="2328">
          <cell r="D2328">
            <v>32500000</v>
          </cell>
        </row>
        <row r="2329">
          <cell r="D2329">
            <v>106586817.28</v>
          </cell>
        </row>
        <row r="2330">
          <cell r="D2330">
            <v>1098651.1100000001</v>
          </cell>
        </row>
        <row r="2331">
          <cell r="D2331">
            <v>54939114.479999997</v>
          </cell>
        </row>
        <row r="2332">
          <cell r="D2332">
            <v>444148.16</v>
          </cell>
        </row>
        <row r="2333">
          <cell r="D2333">
            <v>18367190.550000001</v>
          </cell>
        </row>
        <row r="2334">
          <cell r="D2334">
            <v>5349841.74</v>
          </cell>
        </row>
        <row r="2335">
          <cell r="D2335">
            <v>15152644.91</v>
          </cell>
        </row>
        <row r="2336">
          <cell r="D2336">
            <v>795288.88</v>
          </cell>
        </row>
        <row r="2337">
          <cell r="D2337">
            <v>466.61</v>
          </cell>
        </row>
        <row r="2338">
          <cell r="D2338">
            <v>798667.05</v>
          </cell>
        </row>
        <row r="2339">
          <cell r="D2339">
            <v>130662.59</v>
          </cell>
        </row>
        <row r="2340">
          <cell r="D2340">
            <v>1263830.75</v>
          </cell>
        </row>
        <row r="2341">
          <cell r="D2341">
            <v>2964772.61</v>
          </cell>
        </row>
        <row r="2342">
          <cell r="D2342">
            <v>0</v>
          </cell>
        </row>
        <row r="2343">
          <cell r="D2343">
            <v>2101316.0299999998</v>
          </cell>
        </row>
        <row r="2344">
          <cell r="D2344">
            <v>2544209.34</v>
          </cell>
        </row>
        <row r="2345">
          <cell r="D2345">
            <v>0</v>
          </cell>
        </row>
        <row r="2346">
          <cell r="D2346">
            <v>800000</v>
          </cell>
        </row>
        <row r="2347">
          <cell r="D2347">
            <v>16454610.43</v>
          </cell>
        </row>
        <row r="2348">
          <cell r="D2348">
            <v>0</v>
          </cell>
        </row>
        <row r="2349">
          <cell r="D2349">
            <v>0</v>
          </cell>
        </row>
        <row r="2350">
          <cell r="D2350">
            <v>4817800.99</v>
          </cell>
        </row>
        <row r="2351">
          <cell r="D2351">
            <v>102315439.55</v>
          </cell>
        </row>
        <row r="2352">
          <cell r="D2352">
            <v>30405300.719999999</v>
          </cell>
        </row>
        <row r="2353">
          <cell r="D2353">
            <v>0</v>
          </cell>
        </row>
        <row r="2354">
          <cell r="D2354">
            <v>21303308.379999999</v>
          </cell>
        </row>
        <row r="2355">
          <cell r="D2355">
            <v>4201604.68</v>
          </cell>
        </row>
        <row r="2356">
          <cell r="D2356">
            <v>5241060.84</v>
          </cell>
        </row>
        <row r="2357">
          <cell r="D2357">
            <v>239298109.19</v>
          </cell>
        </row>
        <row r="2359">
          <cell r="D2359">
            <v>83148233.480000004</v>
          </cell>
        </row>
        <row r="2360">
          <cell r="D2360">
            <v>3041802.31</v>
          </cell>
        </row>
        <row r="2361">
          <cell r="D2361">
            <v>424081.57</v>
          </cell>
        </row>
        <row r="2362">
          <cell r="D2362">
            <v>278274.24</v>
          </cell>
        </row>
        <row r="2363">
          <cell r="D2363">
            <v>131713.07</v>
          </cell>
        </row>
        <row r="2364">
          <cell r="D2364">
            <v>1302299.29</v>
          </cell>
        </row>
        <row r="2365">
          <cell r="D2365">
            <v>879.19</v>
          </cell>
        </row>
        <row r="2366">
          <cell r="D2366">
            <v>4603322.2300000004</v>
          </cell>
        </row>
        <row r="2367">
          <cell r="D2367">
            <v>652806.65</v>
          </cell>
        </row>
        <row r="2368">
          <cell r="D2368">
            <v>1422014.36</v>
          </cell>
        </row>
        <row r="2369">
          <cell r="D2369">
            <v>24744312.399999999</v>
          </cell>
        </row>
        <row r="2370">
          <cell r="D2370">
            <v>2424997.52</v>
          </cell>
        </row>
        <row r="2371">
          <cell r="D2371">
            <v>733010.25</v>
          </cell>
        </row>
        <row r="2372">
          <cell r="D2372">
            <v>5193225.9800000004</v>
          </cell>
        </row>
        <row r="2373">
          <cell r="D2373">
            <v>0</v>
          </cell>
        </row>
        <row r="2374">
          <cell r="D2374">
            <v>682574.32</v>
          </cell>
        </row>
        <row r="2375">
          <cell r="D2375">
            <v>202330.92</v>
          </cell>
        </row>
        <row r="2376">
          <cell r="D2376">
            <v>1949374.41</v>
          </cell>
        </row>
        <row r="2377">
          <cell r="D2377">
            <v>3235883.73</v>
          </cell>
        </row>
        <row r="2378">
          <cell r="D2378">
            <v>1801075.77</v>
          </cell>
        </row>
        <row r="2379">
          <cell r="D2379">
            <v>1212434.51</v>
          </cell>
        </row>
        <row r="2380">
          <cell r="D2380">
            <v>1901067.25</v>
          </cell>
        </row>
        <row r="2381">
          <cell r="D2381">
            <v>1577401.67</v>
          </cell>
        </row>
        <row r="2382">
          <cell r="D2382">
            <v>2362716.71</v>
          </cell>
        </row>
        <row r="2383">
          <cell r="D2383">
            <v>2324989.2000000002</v>
          </cell>
        </row>
        <row r="2384">
          <cell r="D2384">
            <v>21006367.170000002</v>
          </cell>
        </row>
        <row r="2385">
          <cell r="D2385">
            <v>1217188.07</v>
          </cell>
        </row>
        <row r="2386">
          <cell r="D2386">
            <v>119671943.51000001</v>
          </cell>
        </row>
        <row r="2387">
          <cell r="D2387">
            <v>10146559.92</v>
          </cell>
        </row>
        <row r="2388">
          <cell r="D2388">
            <v>33873123.799999997</v>
          </cell>
        </row>
        <row r="2389">
          <cell r="D2389">
            <v>0</v>
          </cell>
        </row>
        <row r="2390">
          <cell r="D2390">
            <v>260037.17</v>
          </cell>
        </row>
        <row r="2391">
          <cell r="D2391">
            <v>61084000.289999999</v>
          </cell>
        </row>
        <row r="2392">
          <cell r="D2392">
            <v>80876</v>
          </cell>
        </row>
        <row r="2393">
          <cell r="D2393">
            <v>16098234.84</v>
          </cell>
        </row>
        <row r="2394">
          <cell r="D2394">
            <v>2657275.9900000002</v>
          </cell>
        </row>
        <row r="2395">
          <cell r="D2395">
            <v>1000000</v>
          </cell>
        </row>
        <row r="2396">
          <cell r="D2396">
            <v>3986104.42</v>
          </cell>
        </row>
        <row r="2397">
          <cell r="D2397">
            <v>0</v>
          </cell>
        </row>
        <row r="2398">
          <cell r="D2398">
            <v>4962976.59</v>
          </cell>
        </row>
        <row r="2399">
          <cell r="D2399">
            <v>2772712.29</v>
          </cell>
        </row>
        <row r="2400">
          <cell r="D2400">
            <v>3658775.48</v>
          </cell>
        </row>
        <row r="2401">
          <cell r="D2401">
            <v>9682880.0500000007</v>
          </cell>
        </row>
        <row r="2402">
          <cell r="D2402">
            <v>882357.15</v>
          </cell>
        </row>
        <row r="2403">
          <cell r="D2403">
            <v>0</v>
          </cell>
        </row>
        <row r="2404">
          <cell r="D2404">
            <v>147200.26999999999</v>
          </cell>
        </row>
        <row r="2405">
          <cell r="D2405">
            <v>7434410.9800000004</v>
          </cell>
        </row>
        <row r="2406">
          <cell r="D2406">
            <v>501745.37</v>
          </cell>
        </row>
        <row r="2407">
          <cell r="D2407">
            <v>2495775.5299999998</v>
          </cell>
        </row>
        <row r="2408">
          <cell r="D2408">
            <v>99261.37</v>
          </cell>
        </row>
        <row r="2409">
          <cell r="D2409">
            <v>343965.34</v>
          </cell>
        </row>
        <row r="2410">
          <cell r="D2410">
            <v>2182126.39</v>
          </cell>
        </row>
        <row r="2411">
          <cell r="D2411">
            <v>43181.34</v>
          </cell>
        </row>
        <row r="2412">
          <cell r="D2412">
            <v>393076.18</v>
          </cell>
        </row>
        <row r="2413">
          <cell r="D2413">
            <v>9419845.1699999999</v>
          </cell>
        </row>
        <row r="2414">
          <cell r="D2414">
            <v>1514944.7</v>
          </cell>
        </row>
        <row r="2415">
          <cell r="D2415">
            <v>399330.38</v>
          </cell>
        </row>
        <row r="2416">
          <cell r="D2416">
            <v>7630511.2300000004</v>
          </cell>
        </row>
        <row r="2417">
          <cell r="D2417">
            <v>3128844.72</v>
          </cell>
        </row>
        <row r="2418">
          <cell r="D2418">
            <v>1160199.48</v>
          </cell>
        </row>
        <row r="2419">
          <cell r="D2419">
            <v>605253.36</v>
          </cell>
        </row>
        <row r="2420">
          <cell r="D2420">
            <v>881520.36</v>
          </cell>
        </row>
        <row r="2421">
          <cell r="D2421">
            <v>0</v>
          </cell>
        </row>
        <row r="2422">
          <cell r="D2422">
            <v>2282622.4300000002</v>
          </cell>
        </row>
        <row r="2423">
          <cell r="D2423">
            <v>10244079.08</v>
          </cell>
        </row>
        <row r="2424">
          <cell r="D2424">
            <v>1708642.9</v>
          </cell>
        </row>
        <row r="2425">
          <cell r="D2425">
            <v>6720988.5499999998</v>
          </cell>
        </row>
        <row r="2426">
          <cell r="D2426">
            <v>3232863.11</v>
          </cell>
        </row>
        <row r="2427">
          <cell r="D2427">
            <v>794219.87</v>
          </cell>
        </row>
        <row r="2428">
          <cell r="D2428">
            <v>3231683.64</v>
          </cell>
        </row>
        <row r="2429">
          <cell r="D2429">
            <v>1142502.8</v>
          </cell>
        </row>
        <row r="2430">
          <cell r="D2430">
            <v>185000000</v>
          </cell>
        </row>
        <row r="2431">
          <cell r="D2431">
            <v>12015001.449999999</v>
          </cell>
        </row>
        <row r="2432">
          <cell r="D2432">
            <v>1991199.04</v>
          </cell>
        </row>
        <row r="2433">
          <cell r="D2433">
            <v>2457847.3199999998</v>
          </cell>
        </row>
        <row r="2434">
          <cell r="D2434">
            <v>299492.78000000003</v>
          </cell>
        </row>
        <row r="2435">
          <cell r="D2435">
            <v>4467958.8899999997</v>
          </cell>
        </row>
        <row r="2436">
          <cell r="D2436">
            <v>5892934.3200000003</v>
          </cell>
        </row>
        <row r="2437">
          <cell r="D2437">
            <v>10637779.970000001</v>
          </cell>
        </row>
        <row r="2438">
          <cell r="D2438">
            <v>2988475.75</v>
          </cell>
        </row>
        <row r="2439">
          <cell r="D2439">
            <v>10454638.66</v>
          </cell>
        </row>
        <row r="2440">
          <cell r="D2440">
            <v>426955.81</v>
          </cell>
        </row>
        <row r="2441">
          <cell r="D2441">
            <v>942597.5</v>
          </cell>
        </row>
        <row r="2442">
          <cell r="D2442">
            <v>24.77</v>
          </cell>
        </row>
        <row r="2443">
          <cell r="D2443">
            <v>1153187.3899999999</v>
          </cell>
        </row>
        <row r="2444">
          <cell r="D2444">
            <v>608917.06000000006</v>
          </cell>
        </row>
        <row r="2445">
          <cell r="D2445">
            <v>6345536.5599999996</v>
          </cell>
        </row>
        <row r="2446">
          <cell r="D2446">
            <v>1566327.25</v>
          </cell>
        </row>
        <row r="2447">
          <cell r="D2447">
            <v>2252453.33</v>
          </cell>
        </row>
        <row r="2448">
          <cell r="D2448">
            <v>27453.41</v>
          </cell>
        </row>
        <row r="2449">
          <cell r="D2449">
            <v>831526.68</v>
          </cell>
        </row>
        <row r="2450">
          <cell r="D2450">
            <v>2504234.75</v>
          </cell>
        </row>
        <row r="2451">
          <cell r="D2451">
            <v>59016000.039999999</v>
          </cell>
        </row>
        <row r="2452">
          <cell r="D2452">
            <v>8092283.9699999997</v>
          </cell>
        </row>
        <row r="2453">
          <cell r="D2453">
            <v>95324821.319999993</v>
          </cell>
        </row>
        <row r="2454">
          <cell r="D2454">
            <v>11476247.470000001</v>
          </cell>
        </row>
        <row r="2455">
          <cell r="D2455">
            <v>8641667.4900000002</v>
          </cell>
        </row>
        <row r="2456">
          <cell r="D2456">
            <v>1487427.28</v>
          </cell>
        </row>
        <row r="2457">
          <cell r="D2457">
            <v>305334.21999999997</v>
          </cell>
        </row>
        <row r="2458">
          <cell r="D2458">
            <v>45228.51</v>
          </cell>
        </row>
        <row r="2459">
          <cell r="D2459">
            <v>78185560.400000006</v>
          </cell>
        </row>
        <row r="2460">
          <cell r="D2460">
            <v>5741083.8799999999</v>
          </cell>
        </row>
        <row r="2461">
          <cell r="D2461">
            <v>650000</v>
          </cell>
        </row>
        <row r="2462">
          <cell r="D2462">
            <v>199994.75</v>
          </cell>
        </row>
        <row r="2463">
          <cell r="D2463">
            <v>469562.59</v>
          </cell>
        </row>
        <row r="2464">
          <cell r="D2464">
            <v>8419565.4399999995</v>
          </cell>
        </row>
        <row r="2465">
          <cell r="D2465">
            <v>11254596.92</v>
          </cell>
        </row>
        <row r="2466">
          <cell r="D2466">
            <v>1149334.2</v>
          </cell>
        </row>
        <row r="2467">
          <cell r="D2467">
            <v>2031491.55</v>
          </cell>
        </row>
        <row r="2468">
          <cell r="D2468">
            <v>1554317.31</v>
          </cell>
        </row>
        <row r="2469">
          <cell r="D2469">
            <v>2121415.59</v>
          </cell>
        </row>
        <row r="2470">
          <cell r="D2470">
            <v>508311.38</v>
          </cell>
        </row>
        <row r="2471">
          <cell r="D2471">
            <v>554196.13</v>
          </cell>
        </row>
        <row r="2472">
          <cell r="D2472">
            <v>2576683.6800000002</v>
          </cell>
        </row>
        <row r="2473">
          <cell r="D2473">
            <v>992233.14</v>
          </cell>
        </row>
        <row r="2474">
          <cell r="D2474">
            <v>1400014.14</v>
          </cell>
        </row>
        <row r="2475">
          <cell r="D2475">
            <v>0</v>
          </cell>
        </row>
        <row r="2476">
          <cell r="D2476">
            <v>2853163.55</v>
          </cell>
        </row>
        <row r="2477">
          <cell r="D2477">
            <v>90135.93</v>
          </cell>
        </row>
        <row r="2478">
          <cell r="D2478">
            <v>38866929.159999996</v>
          </cell>
        </row>
        <row r="2479">
          <cell r="D2479">
            <v>34270645.090000004</v>
          </cell>
        </row>
        <row r="2480">
          <cell r="D2480">
            <v>1075988.3</v>
          </cell>
        </row>
        <row r="2481">
          <cell r="D2481">
            <v>588838.88</v>
          </cell>
        </row>
        <row r="2482">
          <cell r="D2482">
            <v>1271515.52</v>
          </cell>
        </row>
        <row r="2483">
          <cell r="D2483">
            <v>547702.48</v>
          </cell>
        </row>
        <row r="2484">
          <cell r="D2484">
            <v>4260567.68</v>
          </cell>
        </row>
        <row r="2485">
          <cell r="D2485">
            <v>1622743.8</v>
          </cell>
        </row>
        <row r="2486">
          <cell r="D2486">
            <v>3394623.58</v>
          </cell>
        </row>
        <row r="2487">
          <cell r="D2487">
            <v>10205532.109999999</v>
          </cell>
        </row>
        <row r="2488">
          <cell r="D2488">
            <v>772386.21</v>
          </cell>
        </row>
        <row r="2489">
          <cell r="D2489">
            <v>6992657.1399999997</v>
          </cell>
        </row>
        <row r="2490">
          <cell r="D2490">
            <v>5563099.5899999999</v>
          </cell>
        </row>
        <row r="2491">
          <cell r="D2491">
            <v>60735.360000000001</v>
          </cell>
        </row>
        <row r="2492">
          <cell r="D2492">
            <v>566507.81000000006</v>
          </cell>
        </row>
        <row r="2493">
          <cell r="D2493">
            <v>730000</v>
          </cell>
        </row>
        <row r="2494">
          <cell r="D2494">
            <v>906507.67</v>
          </cell>
        </row>
        <row r="2495">
          <cell r="D2495">
            <v>0</v>
          </cell>
        </row>
        <row r="2496">
          <cell r="D2496">
            <v>162010.89000000001</v>
          </cell>
        </row>
        <row r="2497">
          <cell r="D2497">
            <v>36258020.960000001</v>
          </cell>
        </row>
        <row r="2498">
          <cell r="D2498">
            <v>18621755.109999999</v>
          </cell>
        </row>
        <row r="2499">
          <cell r="D2499">
            <v>24631536.32</v>
          </cell>
        </row>
        <row r="2500">
          <cell r="D2500">
            <v>41852514.789999999</v>
          </cell>
        </row>
        <row r="2501">
          <cell r="D2501">
            <v>873826.57</v>
          </cell>
        </row>
        <row r="2502">
          <cell r="D2502">
            <v>1112249.28</v>
          </cell>
        </row>
        <row r="2503">
          <cell r="D2503">
            <v>366007.13</v>
          </cell>
        </row>
        <row r="2504">
          <cell r="D2504">
            <v>4396906.8899999997</v>
          </cell>
        </row>
        <row r="2505">
          <cell r="D2505">
            <v>524564.02</v>
          </cell>
        </row>
        <row r="2506">
          <cell r="D2506">
            <v>8594375.8000000007</v>
          </cell>
        </row>
        <row r="2507">
          <cell r="D2507">
            <v>880924.1</v>
          </cell>
        </row>
        <row r="2508">
          <cell r="D2508">
            <v>8732218.8499999996</v>
          </cell>
        </row>
        <row r="2509">
          <cell r="D2509">
            <v>23740276.629999999</v>
          </cell>
        </row>
        <row r="2510">
          <cell r="D2510">
            <v>8451488.5099999998</v>
          </cell>
        </row>
        <row r="2511">
          <cell r="D2511">
            <v>8119137.0499999998</v>
          </cell>
        </row>
        <row r="2512">
          <cell r="D2512">
            <v>358411.29</v>
          </cell>
        </row>
        <row r="2513">
          <cell r="D2513">
            <v>2999186.21</v>
          </cell>
        </row>
        <row r="2514">
          <cell r="D2514">
            <v>5089749.91</v>
          </cell>
        </row>
        <row r="2515">
          <cell r="D2515">
            <v>2127.58</v>
          </cell>
        </row>
        <row r="2516">
          <cell r="D2516">
            <v>4325610.91</v>
          </cell>
        </row>
        <row r="2517">
          <cell r="D2517">
            <v>6127202.0499999998</v>
          </cell>
        </row>
        <row r="2518">
          <cell r="D2518">
            <v>4376184.18</v>
          </cell>
        </row>
        <row r="2519">
          <cell r="D2519">
            <v>12238497.390000001</v>
          </cell>
        </row>
        <row r="2520">
          <cell r="D2520">
            <v>125416423.64</v>
          </cell>
        </row>
        <row r="2521">
          <cell r="D2521">
            <v>2271523.92</v>
          </cell>
        </row>
        <row r="2522">
          <cell r="D2522">
            <v>849471.4</v>
          </cell>
        </row>
        <row r="2523">
          <cell r="D2523">
            <v>368739.47</v>
          </cell>
        </row>
        <row r="2524">
          <cell r="D2524">
            <v>30649105.039999999</v>
          </cell>
        </row>
        <row r="2525">
          <cell r="D2525">
            <v>3758940.11</v>
          </cell>
        </row>
        <row r="2526">
          <cell r="D2526">
            <v>230485.61</v>
          </cell>
        </row>
        <row r="2527">
          <cell r="D2527">
            <v>2289165.0699999998</v>
          </cell>
        </row>
        <row r="2528">
          <cell r="D2528">
            <v>240910.68</v>
          </cell>
        </row>
        <row r="2529">
          <cell r="D2529">
            <v>74250034.420000002</v>
          </cell>
        </row>
        <row r="2530">
          <cell r="D2530">
            <v>124.16</v>
          </cell>
        </row>
        <row r="2531">
          <cell r="D2531">
            <v>4717191.84</v>
          </cell>
        </row>
        <row r="2532">
          <cell r="D2532">
            <v>139.24</v>
          </cell>
        </row>
        <row r="2533">
          <cell r="D2533">
            <v>3084190.72</v>
          </cell>
        </row>
        <row r="2534">
          <cell r="D2534">
            <v>26254976.149999999</v>
          </cell>
        </row>
        <row r="2535">
          <cell r="D2535">
            <v>27232032.710000001</v>
          </cell>
        </row>
        <row r="2536">
          <cell r="D2536">
            <v>1769724.9</v>
          </cell>
        </row>
        <row r="2537">
          <cell r="D2537">
            <v>398105.05</v>
          </cell>
        </row>
        <row r="2538">
          <cell r="D2538">
            <v>9972444.1500000004</v>
          </cell>
        </row>
        <row r="2539">
          <cell r="D2539">
            <v>2221112.7999999998</v>
          </cell>
        </row>
        <row r="2540">
          <cell r="D2540">
            <v>838212.66</v>
          </cell>
        </row>
        <row r="2541">
          <cell r="D2541">
            <v>0</v>
          </cell>
        </row>
        <row r="2542">
          <cell r="D2542">
            <v>5526272.1100000003</v>
          </cell>
        </row>
        <row r="2543">
          <cell r="D2543">
            <v>3271630.58</v>
          </cell>
        </row>
        <row r="2544">
          <cell r="D2544">
            <v>7490492.7699999996</v>
          </cell>
        </row>
        <row r="2545">
          <cell r="D2545">
            <v>35119379.659999996</v>
          </cell>
        </row>
        <row r="2546">
          <cell r="D2546">
            <v>8463714.5899999999</v>
          </cell>
        </row>
        <row r="2547">
          <cell r="D2547">
            <v>3675517.66</v>
          </cell>
        </row>
        <row r="2548">
          <cell r="D2548">
            <v>2498315.46</v>
          </cell>
        </row>
        <row r="2549">
          <cell r="D2549">
            <v>767944.04</v>
          </cell>
        </row>
        <row r="2550">
          <cell r="D2550">
            <v>2286197.9700000002</v>
          </cell>
        </row>
        <row r="2551">
          <cell r="D2551">
            <v>1337602.8899999999</v>
          </cell>
        </row>
        <row r="2552">
          <cell r="D2552">
            <v>0</v>
          </cell>
        </row>
        <row r="2553">
          <cell r="D2553">
            <v>1373613.99</v>
          </cell>
        </row>
        <row r="2554">
          <cell r="D2554">
            <v>324261.03999999998</v>
          </cell>
        </row>
        <row r="2555">
          <cell r="D2555">
            <v>9160000</v>
          </cell>
        </row>
        <row r="2556">
          <cell r="D2556">
            <v>298888.46999999997</v>
          </cell>
        </row>
        <row r="2557">
          <cell r="D2557">
            <v>3870592.8</v>
          </cell>
        </row>
        <row r="2558">
          <cell r="D2558">
            <v>85434171.459999993</v>
          </cell>
        </row>
        <row r="2559">
          <cell r="D2559">
            <v>9468321.4000000004</v>
          </cell>
        </row>
        <row r="2560">
          <cell r="D2560">
            <v>14743381.42</v>
          </cell>
        </row>
        <row r="2561">
          <cell r="D2561">
            <v>3987048.48</v>
          </cell>
        </row>
        <row r="2562">
          <cell r="D2562">
            <v>5712698.6299999999</v>
          </cell>
        </row>
        <row r="2563">
          <cell r="D2563">
            <v>54646144.149999999</v>
          </cell>
        </row>
        <row r="2564">
          <cell r="D2564">
            <v>24942047.640000001</v>
          </cell>
        </row>
        <row r="2565">
          <cell r="D2565">
            <v>654150.38</v>
          </cell>
        </row>
        <row r="2566">
          <cell r="D2566">
            <v>13000000</v>
          </cell>
        </row>
        <row r="2567">
          <cell r="D2567">
            <v>28277839.260000002</v>
          </cell>
        </row>
        <row r="2568">
          <cell r="D2568">
            <v>476388.85</v>
          </cell>
        </row>
        <row r="2569">
          <cell r="D2569">
            <v>6888289.04</v>
          </cell>
        </row>
        <row r="2570">
          <cell r="D2570">
            <v>442290.66</v>
          </cell>
        </row>
        <row r="2571">
          <cell r="D2571">
            <v>7838706.2400000002</v>
          </cell>
        </row>
        <row r="2572">
          <cell r="D2572">
            <v>27094091.800000001</v>
          </cell>
        </row>
        <row r="2573">
          <cell r="D2573">
            <v>2882274.23</v>
          </cell>
        </row>
        <row r="2574">
          <cell r="D2574">
            <v>154518856.97</v>
          </cell>
        </row>
        <row r="2575">
          <cell r="D2575">
            <v>13623750.17</v>
          </cell>
        </row>
        <row r="2576">
          <cell r="D2576">
            <v>7263916.3499999996</v>
          </cell>
        </row>
        <row r="2577">
          <cell r="D2577">
            <v>30855597.600000001</v>
          </cell>
        </row>
        <row r="2578">
          <cell r="D2578">
            <v>620232.82999999996</v>
          </cell>
        </row>
        <row r="2579">
          <cell r="D2579">
            <v>224538.88</v>
          </cell>
        </row>
        <row r="2580">
          <cell r="D2580">
            <v>2390722.86</v>
          </cell>
        </row>
        <row r="2581">
          <cell r="D2581">
            <v>11186006.720000001</v>
          </cell>
        </row>
        <row r="2582">
          <cell r="D2582">
            <v>2561292.7999999998</v>
          </cell>
        </row>
        <row r="2583">
          <cell r="D2583">
            <v>6330000</v>
          </cell>
        </row>
        <row r="2584">
          <cell r="D2584">
            <v>145263205.50999999</v>
          </cell>
        </row>
        <row r="2585">
          <cell r="D2585">
            <v>1864465.11</v>
          </cell>
        </row>
        <row r="2586">
          <cell r="D2586">
            <v>71855.53</v>
          </cell>
        </row>
        <row r="2587">
          <cell r="D2587">
            <v>1624011.87</v>
          </cell>
        </row>
        <row r="2588">
          <cell r="D2588">
            <v>73748.539999999994</v>
          </cell>
        </row>
        <row r="2589">
          <cell r="D2589">
            <v>1758215.39</v>
          </cell>
        </row>
        <row r="2590">
          <cell r="D2590">
            <v>681431.21</v>
          </cell>
        </row>
        <row r="2591">
          <cell r="D2591">
            <v>484439.8</v>
          </cell>
        </row>
        <row r="2592">
          <cell r="D2592">
            <v>2482690.0099999998</v>
          </cell>
        </row>
        <row r="2593">
          <cell r="D2593">
            <v>0</v>
          </cell>
        </row>
        <row r="2594">
          <cell r="D2594">
            <v>938381.91</v>
          </cell>
        </row>
        <row r="2595">
          <cell r="D2595">
            <v>2015109.67</v>
          </cell>
        </row>
        <row r="2596">
          <cell r="D2596">
            <v>3015533.42</v>
          </cell>
        </row>
        <row r="2597">
          <cell r="D2597">
            <v>2698266.78</v>
          </cell>
        </row>
        <row r="2598">
          <cell r="D2598">
            <v>6819062.0800000001</v>
          </cell>
        </row>
        <row r="2599">
          <cell r="D2599">
            <v>7688264.8799999999</v>
          </cell>
        </row>
        <row r="2600">
          <cell r="D2600">
            <v>987320.89</v>
          </cell>
        </row>
        <row r="2601">
          <cell r="D2601">
            <v>265992</v>
          </cell>
        </row>
        <row r="2602">
          <cell r="D2602">
            <v>2564466.4500000002</v>
          </cell>
        </row>
        <row r="2603">
          <cell r="D2603">
            <v>2009699.71</v>
          </cell>
        </row>
        <row r="2604">
          <cell r="D2604">
            <v>16396418.41</v>
          </cell>
        </row>
        <row r="2605">
          <cell r="D2605">
            <v>1219056.1000000001</v>
          </cell>
        </row>
        <row r="2606">
          <cell r="D2606">
            <v>2248800.59</v>
          </cell>
        </row>
        <row r="2607">
          <cell r="D2607">
            <v>12110242.52</v>
          </cell>
        </row>
        <row r="2608">
          <cell r="D2608">
            <v>3251753.31</v>
          </cell>
        </row>
        <row r="2609">
          <cell r="D2609">
            <v>207892.93</v>
          </cell>
        </row>
        <row r="2610">
          <cell r="D2610">
            <v>19743.009999999998</v>
          </cell>
        </row>
        <row r="2611">
          <cell r="D2611">
            <v>548524.88</v>
          </cell>
        </row>
        <row r="2612">
          <cell r="D2612">
            <v>453217.94</v>
          </cell>
        </row>
        <row r="2613">
          <cell r="D2613">
            <v>228525.65</v>
          </cell>
        </row>
        <row r="2614">
          <cell r="D2614">
            <v>8999452.0999999996</v>
          </cell>
        </row>
        <row r="2615">
          <cell r="D2615">
            <v>11117204.42</v>
          </cell>
        </row>
        <row r="2616">
          <cell r="D2616">
            <v>67308.61</v>
          </cell>
        </row>
        <row r="2617">
          <cell r="D2617">
            <v>19698774.350000001</v>
          </cell>
        </row>
        <row r="2618">
          <cell r="D2618">
            <v>7088649.8099999996</v>
          </cell>
        </row>
        <row r="2619">
          <cell r="D2619">
            <v>3343640.27</v>
          </cell>
        </row>
        <row r="2620">
          <cell r="D2620">
            <v>1806121.17</v>
          </cell>
        </row>
        <row r="2621">
          <cell r="D2621">
            <v>3.74</v>
          </cell>
        </row>
        <row r="2622">
          <cell r="D2622">
            <v>0</v>
          </cell>
        </row>
        <row r="2623">
          <cell r="D2623">
            <v>160839.63</v>
          </cell>
        </row>
        <row r="2624">
          <cell r="D2624">
            <v>1001721.08</v>
          </cell>
        </row>
        <row r="2625">
          <cell r="D2625">
            <v>2246698.64</v>
          </cell>
        </row>
        <row r="2626">
          <cell r="D2626">
            <v>10195536.58</v>
          </cell>
        </row>
        <row r="2627">
          <cell r="D2627">
            <v>1285582.98</v>
          </cell>
        </row>
        <row r="2628">
          <cell r="D2628">
            <v>271527.76</v>
          </cell>
        </row>
        <row r="2629">
          <cell r="D2629">
            <v>1190500.1299999999</v>
          </cell>
        </row>
        <row r="2630">
          <cell r="D2630">
            <v>9782020.4700000007</v>
          </cell>
        </row>
        <row r="2631">
          <cell r="D2631">
            <v>0</v>
          </cell>
        </row>
        <row r="2632">
          <cell r="D2632">
            <v>21187.43</v>
          </cell>
        </row>
        <row r="2633">
          <cell r="D2633">
            <v>1478050.19</v>
          </cell>
        </row>
        <row r="2634">
          <cell r="D2634">
            <v>9484611.0199999996</v>
          </cell>
        </row>
        <row r="2635">
          <cell r="D2635">
            <v>70.2</v>
          </cell>
        </row>
        <row r="2636">
          <cell r="D2636">
            <v>6575032.5899999999</v>
          </cell>
        </row>
        <row r="2637">
          <cell r="D2637">
            <v>43657.13</v>
          </cell>
        </row>
        <row r="2638">
          <cell r="D2638">
            <v>1522964.94</v>
          </cell>
        </row>
        <row r="2639">
          <cell r="D2639">
            <v>50090673.579999998</v>
          </cell>
        </row>
        <row r="2640">
          <cell r="D2640">
            <v>7030506.46</v>
          </cell>
        </row>
        <row r="2641">
          <cell r="D2641">
            <v>12915836.050000001</v>
          </cell>
        </row>
        <row r="2642">
          <cell r="D2642">
            <v>981149.75</v>
          </cell>
        </row>
        <row r="2643">
          <cell r="D2643">
            <v>2037741.32</v>
          </cell>
        </row>
        <row r="2644">
          <cell r="D2644">
            <v>1430994.08</v>
          </cell>
        </row>
        <row r="2645">
          <cell r="D2645">
            <v>22911201.289999999</v>
          </cell>
        </row>
        <row r="2646">
          <cell r="D2646">
            <v>2964135.16</v>
          </cell>
        </row>
        <row r="2647">
          <cell r="D2647">
            <v>745297.42</v>
          </cell>
        </row>
        <row r="2648">
          <cell r="D2648">
            <v>3966095.73</v>
          </cell>
        </row>
        <row r="2649">
          <cell r="D2649">
            <v>6418147.2300000004</v>
          </cell>
        </row>
        <row r="2650">
          <cell r="D2650">
            <v>1214674.75</v>
          </cell>
        </row>
        <row r="2651">
          <cell r="D2651">
            <v>8000035.9000000004</v>
          </cell>
        </row>
        <row r="2652">
          <cell r="D2652">
            <v>3522254.52</v>
          </cell>
        </row>
        <row r="2653">
          <cell r="D2653">
            <v>402218.05</v>
          </cell>
        </row>
        <row r="2654">
          <cell r="D2654">
            <v>198000</v>
          </cell>
        </row>
        <row r="2655">
          <cell r="D2655">
            <v>374569.98</v>
          </cell>
        </row>
        <row r="2658">
          <cell r="D2658">
            <v>11.3</v>
          </cell>
        </row>
        <row r="2659">
          <cell r="D2659">
            <v>109.58</v>
          </cell>
        </row>
        <row r="2660">
          <cell r="D2660">
            <v>5760579.1799999997</v>
          </cell>
        </row>
        <row r="2661">
          <cell r="D2661">
            <v>11.8</v>
          </cell>
        </row>
        <row r="2662">
          <cell r="D2662">
            <v>30763572.18</v>
          </cell>
        </row>
        <row r="2663">
          <cell r="D2663">
            <v>9228265.5500000007</v>
          </cell>
        </row>
        <row r="2664">
          <cell r="D2664">
            <v>107982.85</v>
          </cell>
        </row>
        <row r="2665">
          <cell r="D2665">
            <v>431768.84</v>
          </cell>
        </row>
        <row r="2666">
          <cell r="D2666">
            <v>757946.56</v>
          </cell>
        </row>
        <row r="2667">
          <cell r="D2667">
            <v>877235.63</v>
          </cell>
        </row>
        <row r="2668">
          <cell r="D2668">
            <v>30370752.77</v>
          </cell>
        </row>
        <row r="2669">
          <cell r="D2669">
            <v>30718361.91</v>
          </cell>
        </row>
        <row r="2670">
          <cell r="D2670">
            <v>2603797.33</v>
          </cell>
        </row>
        <row r="2671">
          <cell r="D2671">
            <v>28800352.789999999</v>
          </cell>
        </row>
        <row r="2672">
          <cell r="D2672">
            <v>35.380000000000003</v>
          </cell>
        </row>
        <row r="2673">
          <cell r="D2673">
            <v>1028759.56</v>
          </cell>
        </row>
        <row r="2674">
          <cell r="D2674">
            <v>9596734.5199999996</v>
          </cell>
        </row>
        <row r="2675">
          <cell r="D2675">
            <v>399158.57</v>
          </cell>
        </row>
        <row r="2676">
          <cell r="D2676">
            <v>18089.939999999999</v>
          </cell>
        </row>
        <row r="2677">
          <cell r="D2677">
            <v>184633.61</v>
          </cell>
        </row>
        <row r="2678">
          <cell r="D2678">
            <v>33.47</v>
          </cell>
        </row>
        <row r="2679">
          <cell r="D2679">
            <v>0</v>
          </cell>
        </row>
        <row r="2680">
          <cell r="D2680">
            <v>1946585.13</v>
          </cell>
        </row>
        <row r="2681">
          <cell r="D2681">
            <v>2167139.25</v>
          </cell>
        </row>
        <row r="2682">
          <cell r="D2682">
            <v>772083.8</v>
          </cell>
        </row>
        <row r="2684">
          <cell r="D2684">
            <v>1973.14</v>
          </cell>
        </row>
        <row r="2685">
          <cell r="D2685">
            <v>10196009.449999999</v>
          </cell>
        </row>
        <row r="2686">
          <cell r="D2686">
            <v>1928155.64</v>
          </cell>
        </row>
        <row r="2687">
          <cell r="D2687">
            <v>1218662.1200000001</v>
          </cell>
        </row>
        <row r="2688">
          <cell r="D2688">
            <v>10000000</v>
          </cell>
        </row>
        <row r="2689">
          <cell r="D2689">
            <v>3481358.62</v>
          </cell>
        </row>
        <row r="2690">
          <cell r="D2690">
            <v>14892698.73</v>
          </cell>
        </row>
        <row r="2692">
          <cell r="D2692">
            <v>440862.7</v>
          </cell>
        </row>
        <row r="2693">
          <cell r="D2693">
            <v>583151.92000000004</v>
          </cell>
        </row>
        <row r="2694">
          <cell r="D2694">
            <v>1453526.59</v>
          </cell>
        </row>
        <row r="2695">
          <cell r="D2695">
            <v>3062685.31</v>
          </cell>
        </row>
        <row r="2696">
          <cell r="D2696">
            <v>48111974.530000001</v>
          </cell>
        </row>
        <row r="2697">
          <cell r="D2697">
            <v>11217278.4</v>
          </cell>
        </row>
        <row r="2698">
          <cell r="D2698">
            <v>7844956.8700000001</v>
          </cell>
        </row>
        <row r="2699">
          <cell r="D2699">
            <v>575771.65</v>
          </cell>
        </row>
        <row r="2700">
          <cell r="D2700">
            <v>369239.08</v>
          </cell>
        </row>
        <row r="2701">
          <cell r="D2701">
            <v>5190274.41</v>
          </cell>
        </row>
        <row r="2702">
          <cell r="D2702">
            <v>3934474.78</v>
          </cell>
        </row>
        <row r="2703">
          <cell r="D2703">
            <v>670926.11</v>
          </cell>
        </row>
        <row r="2704">
          <cell r="D2704">
            <v>1468962.6</v>
          </cell>
        </row>
        <row r="2705">
          <cell r="D2705">
            <v>0</v>
          </cell>
        </row>
        <row r="2706">
          <cell r="D2706">
            <v>1079949.29</v>
          </cell>
        </row>
        <row r="2707">
          <cell r="D2707">
            <v>499251.96</v>
          </cell>
        </row>
        <row r="2708">
          <cell r="D2708">
            <v>6953915.5999999996</v>
          </cell>
        </row>
        <row r="2709">
          <cell r="D2709">
            <v>911906.32</v>
          </cell>
        </row>
        <row r="2710">
          <cell r="D2710">
            <v>1706187.05</v>
          </cell>
        </row>
        <row r="2711">
          <cell r="D2711">
            <v>319880.99</v>
          </cell>
        </row>
        <row r="2713">
          <cell r="D2713">
            <v>58978.12</v>
          </cell>
        </row>
        <row r="2714">
          <cell r="D2714">
            <v>19733027.07</v>
          </cell>
        </row>
        <row r="2715">
          <cell r="D2715">
            <v>1973163.44</v>
          </cell>
        </row>
        <row r="2716">
          <cell r="D2716">
            <v>11867966.34</v>
          </cell>
        </row>
        <row r="2717">
          <cell r="D2717">
            <v>3500000</v>
          </cell>
        </row>
        <row r="2718">
          <cell r="D2718">
            <v>0</v>
          </cell>
        </row>
        <row r="2719">
          <cell r="D2719">
            <v>902035.53</v>
          </cell>
        </row>
        <row r="2720">
          <cell r="D2720">
            <v>476880.51</v>
          </cell>
        </row>
        <row r="2721">
          <cell r="D2721">
            <v>874576</v>
          </cell>
        </row>
        <row r="2723">
          <cell r="D2723">
            <v>2275941.39</v>
          </cell>
        </row>
        <row r="2724">
          <cell r="D2724">
            <v>2785712.29</v>
          </cell>
        </row>
        <row r="2725">
          <cell r="D2725">
            <v>197990.82</v>
          </cell>
        </row>
        <row r="2726">
          <cell r="D2726">
            <v>177078.77</v>
          </cell>
        </row>
        <row r="2727">
          <cell r="D2727">
            <v>3101214.35</v>
          </cell>
        </row>
        <row r="2728">
          <cell r="D2728">
            <v>293638.7</v>
          </cell>
        </row>
        <row r="2729">
          <cell r="D2729">
            <v>1000000</v>
          </cell>
        </row>
        <row r="2730">
          <cell r="D2730">
            <v>1788966.51</v>
          </cell>
        </row>
        <row r="2731">
          <cell r="D2731">
            <v>100139.85</v>
          </cell>
        </row>
        <row r="2732">
          <cell r="D2732">
            <v>1319944.54</v>
          </cell>
        </row>
        <row r="2733">
          <cell r="D2733">
            <v>1003066.06</v>
          </cell>
        </row>
        <row r="2734">
          <cell r="D2734">
            <v>1071933.69</v>
          </cell>
        </row>
        <row r="2735">
          <cell r="D2735">
            <v>64002189.409999996</v>
          </cell>
        </row>
        <row r="2736">
          <cell r="D2736">
            <v>996377.71</v>
          </cell>
        </row>
        <row r="2737">
          <cell r="D2737">
            <v>2802556.63</v>
          </cell>
        </row>
        <row r="2738">
          <cell r="D2738">
            <v>19772930.989999998</v>
          </cell>
        </row>
        <row r="2739">
          <cell r="D2739">
            <v>4460524.41</v>
          </cell>
        </row>
        <row r="2740">
          <cell r="D2740">
            <v>256133.37</v>
          </cell>
        </row>
        <row r="2741">
          <cell r="D2741">
            <v>0</v>
          </cell>
        </row>
        <row r="2742">
          <cell r="D2742">
            <v>23297.43</v>
          </cell>
        </row>
        <row r="2743">
          <cell r="D2743">
            <v>708794.33</v>
          </cell>
        </row>
        <row r="2744">
          <cell r="D2744">
            <v>1906272.06</v>
          </cell>
        </row>
        <row r="2745">
          <cell r="D2745">
            <v>33103470.219999999</v>
          </cell>
        </row>
        <row r="2746">
          <cell r="D2746">
            <v>291629.86</v>
          </cell>
        </row>
        <row r="2747">
          <cell r="D2747">
            <v>343162</v>
          </cell>
        </row>
        <row r="2749">
          <cell r="D2749">
            <v>387694.89</v>
          </cell>
        </row>
        <row r="2750">
          <cell r="D2750">
            <v>7463267.9900000002</v>
          </cell>
        </row>
        <row r="2751">
          <cell r="D2751">
            <v>22017483.600000001</v>
          </cell>
        </row>
        <row r="2752">
          <cell r="D2752">
            <v>3035900.76</v>
          </cell>
        </row>
        <row r="2753">
          <cell r="D2753">
            <v>25179828.539999999</v>
          </cell>
        </row>
        <row r="2754">
          <cell r="D2754">
            <v>2566695.5299999998</v>
          </cell>
        </row>
        <row r="2755">
          <cell r="D2755">
            <v>5366342.49</v>
          </cell>
        </row>
        <row r="2756">
          <cell r="D2756">
            <v>850714.38</v>
          </cell>
        </row>
        <row r="2757">
          <cell r="D2757">
            <v>16439074.75</v>
          </cell>
        </row>
        <row r="2758">
          <cell r="D2758">
            <v>56090772.670000002</v>
          </cell>
        </row>
        <row r="2759">
          <cell r="D2759">
            <v>760000</v>
          </cell>
        </row>
        <row r="2760">
          <cell r="D2760">
            <v>4387695.5599999996</v>
          </cell>
        </row>
        <row r="2761">
          <cell r="D2761">
            <v>16668748.33</v>
          </cell>
        </row>
        <row r="2762">
          <cell r="D2762">
            <v>9029199.5999999996</v>
          </cell>
        </row>
        <row r="2763">
          <cell r="D2763">
            <v>11063331.640000001</v>
          </cell>
        </row>
        <row r="2764">
          <cell r="D2764">
            <v>3447623.73</v>
          </cell>
        </row>
        <row r="2765">
          <cell r="D2765">
            <v>50328.32</v>
          </cell>
        </row>
        <row r="2766">
          <cell r="D2766">
            <v>9565522.5800000001</v>
          </cell>
        </row>
        <row r="2767">
          <cell r="D2767">
            <v>1914873.48</v>
          </cell>
        </row>
        <row r="2768">
          <cell r="D2768">
            <v>135632.18</v>
          </cell>
        </row>
        <row r="2769">
          <cell r="D2769">
            <v>195937.75</v>
          </cell>
        </row>
        <row r="2770">
          <cell r="D2770">
            <v>1845812.75</v>
          </cell>
        </row>
        <row r="2771">
          <cell r="D2771">
            <v>205996.56</v>
          </cell>
        </row>
        <row r="2772">
          <cell r="D2772">
            <v>72181.039999999994</v>
          </cell>
        </row>
        <row r="2773">
          <cell r="D2773">
            <v>903604.23</v>
          </cell>
        </row>
        <row r="2774">
          <cell r="D2774">
            <v>2009313.6</v>
          </cell>
        </row>
        <row r="2775">
          <cell r="D2775">
            <v>41472621.100000001</v>
          </cell>
        </row>
        <row r="2777">
          <cell r="D2777">
            <v>741000</v>
          </cell>
        </row>
        <row r="2778">
          <cell r="D2778">
            <v>103700.45</v>
          </cell>
        </row>
        <row r="2779">
          <cell r="D2779">
            <v>17749524.710000001</v>
          </cell>
        </row>
        <row r="2780">
          <cell r="D2780">
            <v>16526115.720000001</v>
          </cell>
        </row>
        <row r="2781">
          <cell r="D2781">
            <v>1015448.08</v>
          </cell>
        </row>
        <row r="2782">
          <cell r="D2782">
            <v>2211821.0099999998</v>
          </cell>
        </row>
        <row r="2783">
          <cell r="D2783">
            <v>1713385.4</v>
          </cell>
        </row>
        <row r="2784">
          <cell r="D2784">
            <v>1514144.45</v>
          </cell>
        </row>
        <row r="2785">
          <cell r="D2785">
            <v>3005349.86</v>
          </cell>
        </row>
        <row r="2786">
          <cell r="D2786">
            <v>2540150.27</v>
          </cell>
        </row>
        <row r="2787">
          <cell r="D2787">
            <v>2939764.36</v>
          </cell>
        </row>
        <row r="2788">
          <cell r="D2788">
            <v>7094126.4199999999</v>
          </cell>
        </row>
        <row r="2789">
          <cell r="D2789">
            <v>2610997.81</v>
          </cell>
        </row>
        <row r="2790">
          <cell r="D2790">
            <v>5358685.24</v>
          </cell>
        </row>
        <row r="2792">
          <cell r="D2792">
            <v>1341300.73</v>
          </cell>
        </row>
        <row r="2793">
          <cell r="D2793">
            <v>249831.87</v>
          </cell>
        </row>
        <row r="2794">
          <cell r="D2794">
            <v>2206574.21</v>
          </cell>
        </row>
        <row r="2795">
          <cell r="D2795">
            <v>772656.59</v>
          </cell>
        </row>
        <row r="2796">
          <cell r="D2796">
            <v>96985025.329999998</v>
          </cell>
        </row>
        <row r="2797">
          <cell r="D2797">
            <v>1013558.19</v>
          </cell>
        </row>
        <row r="2798">
          <cell r="D2798">
            <v>190991.69</v>
          </cell>
        </row>
        <row r="2799">
          <cell r="D2799">
            <v>5749325.79</v>
          </cell>
        </row>
        <row r="2800">
          <cell r="D2800">
            <v>129952.48</v>
          </cell>
        </row>
        <row r="2801">
          <cell r="D2801">
            <v>15317121.189999999</v>
          </cell>
        </row>
        <row r="2803">
          <cell r="D2803">
            <v>53552.84</v>
          </cell>
        </row>
        <row r="2804">
          <cell r="D2804">
            <v>170867.38</v>
          </cell>
        </row>
        <row r="2805">
          <cell r="D2805">
            <v>0</v>
          </cell>
        </row>
        <row r="2806">
          <cell r="D2806">
            <v>8777341.4900000002</v>
          </cell>
        </row>
        <row r="2807">
          <cell r="D2807">
            <v>4733527.7</v>
          </cell>
        </row>
        <row r="2808">
          <cell r="D2808">
            <v>17560667.800000001</v>
          </cell>
        </row>
        <row r="2809">
          <cell r="D2809">
            <v>691360.04</v>
          </cell>
        </row>
        <row r="2810">
          <cell r="D2810">
            <v>999686.73</v>
          </cell>
        </row>
        <row r="2811">
          <cell r="D2811">
            <v>126383504.64</v>
          </cell>
        </row>
        <row r="2812">
          <cell r="D2812">
            <v>19996191.440000001</v>
          </cell>
        </row>
        <row r="2813">
          <cell r="D2813">
            <v>0</v>
          </cell>
        </row>
        <row r="2814">
          <cell r="D2814">
            <v>604337.93999999994</v>
          </cell>
        </row>
        <row r="2815">
          <cell r="D2815">
            <v>27080182.210000001</v>
          </cell>
        </row>
        <row r="2816">
          <cell r="D2816">
            <v>25316892.390000001</v>
          </cell>
        </row>
        <row r="2817">
          <cell r="D2817">
            <v>956963.55</v>
          </cell>
        </row>
        <row r="2818">
          <cell r="D2818">
            <v>72722474.359999999</v>
          </cell>
        </row>
        <row r="2819">
          <cell r="D2819">
            <v>3310442.49</v>
          </cell>
        </row>
        <row r="2820">
          <cell r="D2820">
            <v>3339205.23</v>
          </cell>
        </row>
        <row r="2821">
          <cell r="D2821">
            <v>0</v>
          </cell>
        </row>
        <row r="2822">
          <cell r="D2822">
            <v>46198060.530000001</v>
          </cell>
        </row>
        <row r="2823">
          <cell r="D2823">
            <v>3407254.48</v>
          </cell>
        </row>
        <row r="2824">
          <cell r="D2824">
            <v>3227867.53</v>
          </cell>
        </row>
        <row r="2825">
          <cell r="D2825">
            <v>7829022.5800000001</v>
          </cell>
        </row>
        <row r="2826">
          <cell r="D2826">
            <v>6870834.3099999996</v>
          </cell>
        </row>
        <row r="2827">
          <cell r="D2827">
            <v>8240370.4000000004</v>
          </cell>
        </row>
        <row r="2828">
          <cell r="D2828">
            <v>86569448.849999994</v>
          </cell>
        </row>
        <row r="2829">
          <cell r="D2829">
            <v>2513000</v>
          </cell>
        </row>
        <row r="2830">
          <cell r="D2830">
            <v>5166496.21</v>
          </cell>
        </row>
        <row r="2831">
          <cell r="D2831">
            <v>2471205.8199999998</v>
          </cell>
        </row>
        <row r="2832">
          <cell r="D2832">
            <v>1013324.66</v>
          </cell>
        </row>
        <row r="2833">
          <cell r="D2833">
            <v>53473600.020000003</v>
          </cell>
        </row>
        <row r="2834">
          <cell r="D2834">
            <v>745604.37</v>
          </cell>
        </row>
        <row r="2835">
          <cell r="D2835">
            <v>3305131.19</v>
          </cell>
        </row>
        <row r="2836">
          <cell r="D2836">
            <v>27668564.940000001</v>
          </cell>
        </row>
        <row r="2837">
          <cell r="D2837">
            <v>1556414.22</v>
          </cell>
        </row>
        <row r="2838">
          <cell r="D2838">
            <v>1082030.78</v>
          </cell>
        </row>
        <row r="2839">
          <cell r="D2839">
            <v>100401.77</v>
          </cell>
        </row>
        <row r="2840">
          <cell r="D2840">
            <v>3449476.78</v>
          </cell>
        </row>
        <row r="2841">
          <cell r="D2841">
            <v>208479.85</v>
          </cell>
        </row>
        <row r="2842">
          <cell r="D2842">
            <v>485139.19</v>
          </cell>
        </row>
        <row r="2843">
          <cell r="D2843">
            <v>0</v>
          </cell>
        </row>
        <row r="2844">
          <cell r="D2844">
            <v>41080.85</v>
          </cell>
        </row>
        <row r="2845">
          <cell r="D2845">
            <v>811376.94</v>
          </cell>
        </row>
        <row r="2846">
          <cell r="D2846">
            <v>276749.39</v>
          </cell>
        </row>
        <row r="2847">
          <cell r="D2847">
            <v>48213.66</v>
          </cell>
        </row>
        <row r="2848">
          <cell r="D2848">
            <v>175634.09</v>
          </cell>
        </row>
        <row r="2849">
          <cell r="D2849">
            <v>10961151.689999999</v>
          </cell>
        </row>
        <row r="2850">
          <cell r="D2850">
            <v>341257.53</v>
          </cell>
        </row>
        <row r="2851">
          <cell r="D2851">
            <v>202894.75</v>
          </cell>
        </row>
        <row r="2852">
          <cell r="D2852">
            <v>102429.26</v>
          </cell>
        </row>
        <row r="2853">
          <cell r="D2853">
            <v>34309141.43</v>
          </cell>
        </row>
        <row r="2854">
          <cell r="D2854">
            <v>35426239.630000003</v>
          </cell>
        </row>
        <row r="2855">
          <cell r="D2855">
            <v>302260.14</v>
          </cell>
        </row>
        <row r="2856">
          <cell r="D2856">
            <v>4526911.4400000004</v>
          </cell>
        </row>
        <row r="2857">
          <cell r="D2857">
            <v>256909.7</v>
          </cell>
        </row>
        <row r="2858">
          <cell r="D2858">
            <v>1451851.03</v>
          </cell>
        </row>
        <row r="2859">
          <cell r="D2859">
            <v>6932967.9199999999</v>
          </cell>
        </row>
        <row r="2860">
          <cell r="D2860">
            <v>12222.44</v>
          </cell>
        </row>
        <row r="2861">
          <cell r="D2861">
            <v>73225.55</v>
          </cell>
        </row>
        <row r="2862">
          <cell r="D2862">
            <v>5799858.4500000002</v>
          </cell>
        </row>
        <row r="2863">
          <cell r="D2863">
            <v>5224409.08</v>
          </cell>
        </row>
        <row r="2864">
          <cell r="D2864">
            <v>7688296.7699999996</v>
          </cell>
        </row>
        <row r="2865">
          <cell r="D2865">
            <v>0</v>
          </cell>
        </row>
        <row r="2866">
          <cell r="D2866">
            <v>1760340.58</v>
          </cell>
        </row>
        <row r="2867">
          <cell r="D2867">
            <v>1167105.6399999999</v>
          </cell>
        </row>
        <row r="2868">
          <cell r="D2868">
            <v>435711.49</v>
          </cell>
        </row>
        <row r="2869">
          <cell r="D2869">
            <v>516184.98</v>
          </cell>
        </row>
        <row r="2870">
          <cell r="D2870">
            <v>3515.2</v>
          </cell>
        </row>
        <row r="2871">
          <cell r="D2871">
            <v>98139.68</v>
          </cell>
        </row>
        <row r="2872">
          <cell r="D2872">
            <v>45439.47</v>
          </cell>
        </row>
        <row r="2873">
          <cell r="D2873">
            <v>3062533.05</v>
          </cell>
        </row>
        <row r="2874">
          <cell r="D2874">
            <v>205620.64</v>
          </cell>
        </row>
        <row r="2875">
          <cell r="D2875">
            <v>227245.42</v>
          </cell>
        </row>
        <row r="2876">
          <cell r="D2876">
            <v>947568.03</v>
          </cell>
        </row>
        <row r="2877">
          <cell r="D2877">
            <v>666938.32999999996</v>
          </cell>
        </row>
        <row r="2878">
          <cell r="D2878">
            <v>47148.36</v>
          </cell>
        </row>
        <row r="2879">
          <cell r="D2879">
            <v>2059916.98</v>
          </cell>
        </row>
        <row r="2880">
          <cell r="D2880">
            <v>3025401.24</v>
          </cell>
        </row>
        <row r="2881">
          <cell r="D2881">
            <v>16401.650000000001</v>
          </cell>
        </row>
        <row r="2882">
          <cell r="D2882">
            <v>2556878.37</v>
          </cell>
        </row>
        <row r="2884">
          <cell r="D2884">
            <v>1151655.17</v>
          </cell>
        </row>
        <row r="2885">
          <cell r="D2885">
            <v>4887308.33</v>
          </cell>
        </row>
        <row r="2886">
          <cell r="D2886">
            <v>125189.85</v>
          </cell>
        </row>
        <row r="2887">
          <cell r="D2887">
            <v>4318103.1500000004</v>
          </cell>
        </row>
        <row r="2888">
          <cell r="D2888">
            <v>1253867.69</v>
          </cell>
        </row>
        <row r="2889">
          <cell r="D2889">
            <v>30565722.300000001</v>
          </cell>
        </row>
        <row r="2890">
          <cell r="D2890">
            <v>19825445.109999999</v>
          </cell>
        </row>
        <row r="2891">
          <cell r="D2891">
            <v>82367.64</v>
          </cell>
        </row>
        <row r="2892">
          <cell r="D2892">
            <v>5140257.07</v>
          </cell>
        </row>
        <row r="2893">
          <cell r="D2893">
            <v>3517781.56</v>
          </cell>
        </row>
        <row r="2894">
          <cell r="D2894">
            <v>1320203.42</v>
          </cell>
        </row>
        <row r="2895">
          <cell r="D2895">
            <v>11016568.84</v>
          </cell>
        </row>
        <row r="2896">
          <cell r="D2896">
            <v>3991108.98</v>
          </cell>
        </row>
        <row r="2897">
          <cell r="D2897">
            <v>294882.15999999997</v>
          </cell>
        </row>
        <row r="2898">
          <cell r="D2898">
            <v>5117176.28</v>
          </cell>
        </row>
        <row r="2899">
          <cell r="D2899">
            <v>31981397.649999999</v>
          </cell>
        </row>
        <row r="2900">
          <cell r="D2900">
            <v>907.69</v>
          </cell>
        </row>
        <row r="2901">
          <cell r="D2901">
            <v>2986666.71</v>
          </cell>
        </row>
        <row r="2902">
          <cell r="D2902">
            <v>16068870.630000001</v>
          </cell>
        </row>
        <row r="2903">
          <cell r="D2903">
            <v>0</v>
          </cell>
        </row>
        <row r="2904">
          <cell r="D2904">
            <v>22092531.219999999</v>
          </cell>
        </row>
        <row r="2905">
          <cell r="D2905">
            <v>5234952.24</v>
          </cell>
        </row>
        <row r="2906">
          <cell r="D2906">
            <v>42596003.520000003</v>
          </cell>
        </row>
        <row r="2907">
          <cell r="D2907">
            <v>514966.05</v>
          </cell>
        </row>
        <row r="2908">
          <cell r="D2908">
            <v>3533849.48</v>
          </cell>
        </row>
        <row r="2909">
          <cell r="D2909">
            <v>1529490.89</v>
          </cell>
        </row>
        <row r="2910">
          <cell r="D2910">
            <v>4167998.24</v>
          </cell>
        </row>
        <row r="2911">
          <cell r="D2911">
            <v>2355881.89</v>
          </cell>
        </row>
        <row r="2913">
          <cell r="D2913">
            <v>627799.36</v>
          </cell>
        </row>
        <row r="2914">
          <cell r="D2914">
            <v>29205.31</v>
          </cell>
        </row>
        <row r="2915">
          <cell r="D2915">
            <v>276796.95</v>
          </cell>
        </row>
        <row r="2916">
          <cell r="D2916">
            <v>110823.82</v>
          </cell>
        </row>
        <row r="2917">
          <cell r="D2917">
            <v>2516784.83</v>
          </cell>
        </row>
        <row r="2918">
          <cell r="D2918">
            <v>2180871.84</v>
          </cell>
        </row>
        <row r="2919">
          <cell r="D2919">
            <v>5177108.1900000004</v>
          </cell>
        </row>
        <row r="2920">
          <cell r="D2920">
            <v>28788404.190000001</v>
          </cell>
        </row>
        <row r="2921">
          <cell r="D2921">
            <v>33849416.469999999</v>
          </cell>
        </row>
        <row r="2922">
          <cell r="D2922">
            <v>1555456.78</v>
          </cell>
        </row>
        <row r="2923">
          <cell r="D2923">
            <v>1003068.08</v>
          </cell>
        </row>
        <row r="2924">
          <cell r="D2924">
            <v>8976.51</v>
          </cell>
        </row>
        <row r="2925">
          <cell r="D2925">
            <v>6176073.46</v>
          </cell>
        </row>
        <row r="2926">
          <cell r="D2926">
            <v>2346597.54</v>
          </cell>
        </row>
        <row r="2927">
          <cell r="D2927">
            <v>9210605.7200000007</v>
          </cell>
        </row>
        <row r="2928">
          <cell r="D2928">
            <v>23116690.289999999</v>
          </cell>
        </row>
        <row r="2929">
          <cell r="D2929">
            <v>1481575.15</v>
          </cell>
        </row>
        <row r="2930">
          <cell r="D2930">
            <v>2808300.66</v>
          </cell>
        </row>
        <row r="2931">
          <cell r="D2931">
            <v>900769.04</v>
          </cell>
        </row>
        <row r="2932">
          <cell r="D2932">
            <v>404218.15</v>
          </cell>
        </row>
        <row r="2933">
          <cell r="D2933">
            <v>5140912</v>
          </cell>
        </row>
        <row r="2934">
          <cell r="D2934">
            <v>189786.98</v>
          </cell>
        </row>
        <row r="2935">
          <cell r="D2935">
            <v>1445123.83</v>
          </cell>
        </row>
        <row r="2936">
          <cell r="D2936">
            <v>6777016.1200000001</v>
          </cell>
        </row>
        <row r="2937">
          <cell r="D2937">
            <v>4362444.8099999996</v>
          </cell>
        </row>
        <row r="2938">
          <cell r="D2938">
            <v>4816124.0599999996</v>
          </cell>
        </row>
        <row r="2939">
          <cell r="D2939">
            <v>1766005.3</v>
          </cell>
        </row>
        <row r="2940">
          <cell r="D2940">
            <v>43996.98</v>
          </cell>
        </row>
        <row r="2941">
          <cell r="D2941">
            <v>16246.51</v>
          </cell>
        </row>
        <row r="2942">
          <cell r="D2942">
            <v>123138.9</v>
          </cell>
        </row>
        <row r="2943">
          <cell r="D2943">
            <v>2394636.89</v>
          </cell>
        </row>
        <row r="2944">
          <cell r="D2944">
            <v>3467140.12</v>
          </cell>
        </row>
        <row r="2945">
          <cell r="D2945">
            <v>1022460.01</v>
          </cell>
        </row>
        <row r="2946">
          <cell r="D2946">
            <v>207833.48</v>
          </cell>
        </row>
        <row r="2947">
          <cell r="D2947">
            <v>76957.990000000005</v>
          </cell>
        </row>
        <row r="2948">
          <cell r="D2948">
            <v>309652.84999999998</v>
          </cell>
        </row>
        <row r="2949">
          <cell r="D2949">
            <v>295975.43</v>
          </cell>
        </row>
        <row r="2950">
          <cell r="D2950">
            <v>43715.76</v>
          </cell>
        </row>
        <row r="2951">
          <cell r="D2951">
            <v>2047244.79</v>
          </cell>
        </row>
        <row r="2952">
          <cell r="D2952">
            <v>85070.22</v>
          </cell>
        </row>
        <row r="2953">
          <cell r="D2953">
            <v>51569.82</v>
          </cell>
        </row>
        <row r="2954">
          <cell r="D2954">
            <v>522382.48</v>
          </cell>
        </row>
        <row r="2955">
          <cell r="D2955">
            <v>1125890.57</v>
          </cell>
        </row>
        <row r="2956">
          <cell r="D2956">
            <v>172220.42</v>
          </cell>
        </row>
        <row r="2957">
          <cell r="D2957">
            <v>386279.84</v>
          </cell>
        </row>
        <row r="2958">
          <cell r="D2958">
            <v>47657.47</v>
          </cell>
        </row>
        <row r="2959">
          <cell r="D2959">
            <v>4441411.12</v>
          </cell>
        </row>
        <row r="2960">
          <cell r="D2960">
            <v>3272064.63</v>
          </cell>
        </row>
        <row r="2961">
          <cell r="D2961">
            <v>953981.31</v>
          </cell>
        </row>
        <row r="2962">
          <cell r="D2962">
            <v>357879.71</v>
          </cell>
        </row>
        <row r="2963">
          <cell r="D2963">
            <v>657424.02</v>
          </cell>
        </row>
        <row r="2964">
          <cell r="D2964">
            <v>366105.77</v>
          </cell>
        </row>
        <row r="2965">
          <cell r="D2965">
            <v>243710.86</v>
          </cell>
        </row>
        <row r="2966">
          <cell r="D2966">
            <v>1535462.39</v>
          </cell>
        </row>
        <row r="2967">
          <cell r="D2967">
            <v>9545266.1899999995</v>
          </cell>
        </row>
        <row r="2968">
          <cell r="D2968">
            <v>1388702.15</v>
          </cell>
        </row>
        <row r="2969">
          <cell r="D2969">
            <v>10463838.439999999</v>
          </cell>
        </row>
        <row r="2970">
          <cell r="D2970">
            <v>1079900.49</v>
          </cell>
        </row>
        <row r="2971">
          <cell r="D2971">
            <v>172353.71</v>
          </cell>
        </row>
        <row r="2972">
          <cell r="D2972">
            <v>400305.79</v>
          </cell>
        </row>
        <row r="2973">
          <cell r="D2973">
            <v>802067.94</v>
          </cell>
        </row>
        <row r="2974">
          <cell r="D2974">
            <v>62655.76</v>
          </cell>
        </row>
        <row r="2975">
          <cell r="D2975">
            <v>267399.7</v>
          </cell>
        </row>
        <row r="2976">
          <cell r="D2976">
            <v>2365902.96</v>
          </cell>
        </row>
        <row r="2977">
          <cell r="D2977">
            <v>13071654.17</v>
          </cell>
        </row>
        <row r="2978">
          <cell r="D2978">
            <v>275313.61</v>
          </cell>
        </row>
        <row r="2979">
          <cell r="D2979">
            <v>58294.69</v>
          </cell>
        </row>
        <row r="2980">
          <cell r="D2980">
            <v>77302.97</v>
          </cell>
        </row>
        <row r="2981">
          <cell r="D2981">
            <v>6813090.8600000003</v>
          </cell>
        </row>
        <row r="2982">
          <cell r="D2982">
            <v>721961.25</v>
          </cell>
        </row>
        <row r="2983">
          <cell r="D2983">
            <v>376941.92</v>
          </cell>
        </row>
        <row r="2984">
          <cell r="D2984">
            <v>1704861.38</v>
          </cell>
        </row>
        <row r="2985">
          <cell r="D2985">
            <v>45999169.450000003</v>
          </cell>
        </row>
        <row r="2986">
          <cell r="D2986">
            <v>3568.41</v>
          </cell>
        </row>
        <row r="2987">
          <cell r="D2987">
            <v>671034.78</v>
          </cell>
        </row>
        <row r="2988">
          <cell r="D2988">
            <v>192527.08</v>
          </cell>
        </row>
        <row r="2989">
          <cell r="D2989">
            <v>6718928.4100000001</v>
          </cell>
        </row>
        <row r="2990">
          <cell r="D2990">
            <v>295619.09000000003</v>
          </cell>
        </row>
        <row r="2991">
          <cell r="D2991">
            <v>3086286.64</v>
          </cell>
        </row>
        <row r="2992">
          <cell r="D2992">
            <v>746848.03</v>
          </cell>
        </row>
        <row r="2993">
          <cell r="D2993">
            <v>47791705.549999997</v>
          </cell>
        </row>
        <row r="2994">
          <cell r="D2994">
            <v>4571431.9400000004</v>
          </cell>
        </row>
        <row r="2995">
          <cell r="D2995">
            <v>5505658.4500000002</v>
          </cell>
        </row>
        <row r="2996">
          <cell r="D2996">
            <v>5653415.5199999996</v>
          </cell>
        </row>
        <row r="2997">
          <cell r="D2997">
            <v>516261.6</v>
          </cell>
        </row>
        <row r="2998">
          <cell r="D2998">
            <v>932772.76</v>
          </cell>
        </row>
        <row r="2999">
          <cell r="D2999">
            <v>1278348</v>
          </cell>
        </row>
        <row r="3000">
          <cell r="D3000">
            <v>988880.64</v>
          </cell>
        </row>
        <row r="3001">
          <cell r="D3001">
            <v>0</v>
          </cell>
        </row>
        <row r="3003">
          <cell r="D3003">
            <v>705014.72</v>
          </cell>
        </row>
        <row r="3004">
          <cell r="D3004">
            <v>1837355.27</v>
          </cell>
        </row>
        <row r="3005">
          <cell r="D3005">
            <v>1030611.14</v>
          </cell>
        </row>
        <row r="3006">
          <cell r="D3006">
            <v>49383821.060000002</v>
          </cell>
        </row>
        <row r="3007">
          <cell r="D3007">
            <v>276770.65000000002</v>
          </cell>
        </row>
        <row r="3008">
          <cell r="D3008">
            <v>626135.78</v>
          </cell>
        </row>
        <row r="3009">
          <cell r="D3009">
            <v>1864126.34</v>
          </cell>
        </row>
        <row r="3010">
          <cell r="D3010">
            <v>2569530.86</v>
          </cell>
        </row>
        <row r="3011">
          <cell r="D3011">
            <v>89120.24</v>
          </cell>
        </row>
        <row r="3012">
          <cell r="D3012">
            <v>379783.74</v>
          </cell>
        </row>
        <row r="3013">
          <cell r="D3013">
            <v>160898.56</v>
          </cell>
        </row>
        <row r="3014">
          <cell r="D3014">
            <v>128422.39999999999</v>
          </cell>
        </row>
        <row r="3015">
          <cell r="D3015">
            <v>215314.93</v>
          </cell>
        </row>
        <row r="3016">
          <cell r="D3016">
            <v>1503493.33</v>
          </cell>
        </row>
        <row r="3017">
          <cell r="D3017">
            <v>1191206.3799999999</v>
          </cell>
        </row>
        <row r="3018">
          <cell r="D3018">
            <v>2071904.53</v>
          </cell>
        </row>
        <row r="3019">
          <cell r="D3019">
            <v>23226690.940000001</v>
          </cell>
        </row>
        <row r="3020">
          <cell r="D3020">
            <v>354669.76</v>
          </cell>
        </row>
        <row r="3021">
          <cell r="D3021">
            <v>7330771.0599999996</v>
          </cell>
        </row>
        <row r="3022">
          <cell r="D3022">
            <v>286335.09999999998</v>
          </cell>
        </row>
        <row r="3023">
          <cell r="D3023">
            <v>167017.04</v>
          </cell>
        </row>
        <row r="3024">
          <cell r="D3024">
            <v>121456.57</v>
          </cell>
        </row>
        <row r="3025">
          <cell r="D3025">
            <v>20897393.98</v>
          </cell>
        </row>
        <row r="3026">
          <cell r="D3026">
            <v>165337.46</v>
          </cell>
        </row>
        <row r="3027">
          <cell r="D3027">
            <v>49489.04</v>
          </cell>
        </row>
        <row r="3028">
          <cell r="D3028">
            <v>529297.53</v>
          </cell>
        </row>
        <row r="3029">
          <cell r="D3029">
            <v>5025702.16</v>
          </cell>
        </row>
        <row r="3030">
          <cell r="D3030">
            <v>249769.69</v>
          </cell>
        </row>
        <row r="3031">
          <cell r="D3031">
            <v>1020504.46</v>
          </cell>
        </row>
        <row r="3032">
          <cell r="D3032">
            <v>304561.26</v>
          </cell>
        </row>
        <row r="3033">
          <cell r="D3033">
            <v>0</v>
          </cell>
        </row>
        <row r="3034">
          <cell r="D3034">
            <v>1046285.46</v>
          </cell>
        </row>
        <row r="3035">
          <cell r="D3035">
            <v>19058178.239999998</v>
          </cell>
        </row>
        <row r="3036">
          <cell r="D3036">
            <v>2414938.02</v>
          </cell>
        </row>
        <row r="3037">
          <cell r="D3037">
            <v>2461003.41</v>
          </cell>
        </row>
        <row r="3038">
          <cell r="D3038">
            <v>2034894.71</v>
          </cell>
        </row>
        <row r="3039">
          <cell r="D3039">
            <v>79975.520000000004</v>
          </cell>
        </row>
        <row r="3040">
          <cell r="D3040">
            <v>54802.33</v>
          </cell>
        </row>
        <row r="3041">
          <cell r="D3041">
            <v>5693768.4699999997</v>
          </cell>
        </row>
        <row r="3042">
          <cell r="D3042">
            <v>878016.58</v>
          </cell>
        </row>
        <row r="3043">
          <cell r="D3043">
            <v>33644528.909999996</v>
          </cell>
        </row>
        <row r="3044">
          <cell r="D3044">
            <v>441459.56</v>
          </cell>
        </row>
        <row r="3045">
          <cell r="D3045">
            <v>4143607.62</v>
          </cell>
        </row>
        <row r="3046">
          <cell r="D3046">
            <v>2613880.88</v>
          </cell>
        </row>
        <row r="3047">
          <cell r="D3047">
            <v>445595.02</v>
          </cell>
        </row>
        <row r="3048">
          <cell r="D3048">
            <v>14485250.939999999</v>
          </cell>
        </row>
        <row r="3049">
          <cell r="D3049">
            <v>141716.32</v>
          </cell>
        </row>
        <row r="3050">
          <cell r="D3050">
            <v>7253102.1200000001</v>
          </cell>
        </row>
        <row r="3051">
          <cell r="D3051">
            <v>0</v>
          </cell>
        </row>
        <row r="3052">
          <cell r="D3052">
            <v>65600.97</v>
          </cell>
        </row>
        <row r="3053">
          <cell r="D3053">
            <v>12020390.310000001</v>
          </cell>
        </row>
        <row r="3054">
          <cell r="D3054">
            <v>8508058.5399999991</v>
          </cell>
        </row>
        <row r="3055">
          <cell r="D3055">
            <v>680376.05</v>
          </cell>
        </row>
        <row r="3056">
          <cell r="D3056">
            <v>38918530.259999998</v>
          </cell>
        </row>
        <row r="3057">
          <cell r="D3057">
            <v>2716534.91</v>
          </cell>
        </row>
        <row r="3058">
          <cell r="D3058">
            <v>821455.5</v>
          </cell>
        </row>
        <row r="3059">
          <cell r="D3059">
            <v>43288674.859999999</v>
          </cell>
        </row>
        <row r="3060">
          <cell r="D3060">
            <v>1662258.58</v>
          </cell>
        </row>
        <row r="3061">
          <cell r="D3061">
            <v>1401975.6</v>
          </cell>
        </row>
        <row r="3062">
          <cell r="D3062">
            <v>173334.97</v>
          </cell>
        </row>
        <row r="3063">
          <cell r="D3063">
            <v>555162.39</v>
          </cell>
        </row>
        <row r="3064">
          <cell r="D3064">
            <v>5582968.04</v>
          </cell>
        </row>
        <row r="3065">
          <cell r="D3065">
            <v>35014152.329999998</v>
          </cell>
        </row>
        <row r="3066">
          <cell r="D3066">
            <v>116534.67</v>
          </cell>
        </row>
        <row r="3067">
          <cell r="D3067">
            <v>25165.24</v>
          </cell>
        </row>
        <row r="3068">
          <cell r="D3068">
            <v>1693001.56</v>
          </cell>
        </row>
        <row r="3069">
          <cell r="D3069">
            <v>70735.8</v>
          </cell>
        </row>
        <row r="3070">
          <cell r="D3070">
            <v>12394961.279999999</v>
          </cell>
        </row>
        <row r="3071">
          <cell r="D3071">
            <v>388000</v>
          </cell>
        </row>
        <row r="3072">
          <cell r="D3072">
            <v>70184.81</v>
          </cell>
        </row>
        <row r="3073">
          <cell r="D3073">
            <v>527000</v>
          </cell>
        </row>
        <row r="3074">
          <cell r="D3074">
            <v>0</v>
          </cell>
        </row>
        <row r="3075">
          <cell r="D3075">
            <v>1218268.51</v>
          </cell>
        </row>
        <row r="3076">
          <cell r="D3076">
            <v>1807642.51</v>
          </cell>
        </row>
        <row r="3077">
          <cell r="D3077">
            <v>71421.899999999994</v>
          </cell>
        </row>
        <row r="3078">
          <cell r="D3078">
            <v>238900.39</v>
          </cell>
        </row>
        <row r="3079">
          <cell r="D3079">
            <v>6972689.2400000002</v>
          </cell>
        </row>
        <row r="3080">
          <cell r="D3080">
            <v>1450670.82</v>
          </cell>
        </row>
        <row r="3081">
          <cell r="D3081">
            <v>1926439.24</v>
          </cell>
        </row>
        <row r="3082">
          <cell r="D3082">
            <v>35053265.689999998</v>
          </cell>
        </row>
        <row r="3083">
          <cell r="D3083">
            <v>427493.53</v>
          </cell>
        </row>
        <row r="3084">
          <cell r="D3084">
            <v>3103062.53</v>
          </cell>
        </row>
        <row r="3085">
          <cell r="D3085">
            <v>972483.42</v>
          </cell>
        </row>
        <row r="3086">
          <cell r="D3086">
            <v>1106617.5</v>
          </cell>
        </row>
        <row r="3087">
          <cell r="D3087">
            <v>46373648.560000002</v>
          </cell>
        </row>
        <row r="3088">
          <cell r="D3088">
            <v>23168348.780000001</v>
          </cell>
        </row>
        <row r="3089">
          <cell r="D3089">
            <v>80229.75</v>
          </cell>
        </row>
        <row r="3090">
          <cell r="D3090">
            <v>3995886.29</v>
          </cell>
        </row>
        <row r="3091">
          <cell r="D3091">
            <v>738286.44</v>
          </cell>
        </row>
        <row r="3092">
          <cell r="D3092">
            <v>3567272.44</v>
          </cell>
        </row>
        <row r="3093">
          <cell r="D3093">
            <v>153597.85999999999</v>
          </cell>
        </row>
        <row r="3094">
          <cell r="D3094">
            <v>1931324.45</v>
          </cell>
        </row>
        <row r="3095">
          <cell r="D3095">
            <v>1869435.46</v>
          </cell>
        </row>
        <row r="3096">
          <cell r="D3096">
            <v>115042.56</v>
          </cell>
        </row>
        <row r="3097">
          <cell r="D3097">
            <v>2142577.35</v>
          </cell>
        </row>
        <row r="3098">
          <cell r="D3098">
            <v>1063700.98</v>
          </cell>
        </row>
        <row r="3099">
          <cell r="D3099">
            <v>1466644.79</v>
          </cell>
        </row>
        <row r="3100">
          <cell r="D3100">
            <v>367066.9</v>
          </cell>
        </row>
        <row r="3101">
          <cell r="D3101">
            <v>6174908.8799999999</v>
          </cell>
        </row>
        <row r="3102">
          <cell r="D3102">
            <v>145617.1</v>
          </cell>
        </row>
        <row r="3103">
          <cell r="D3103">
            <v>3198140.28</v>
          </cell>
        </row>
        <row r="3104">
          <cell r="D3104">
            <v>816227.61</v>
          </cell>
        </row>
        <row r="3105">
          <cell r="D3105">
            <v>39679.440000000002</v>
          </cell>
        </row>
        <row r="3106">
          <cell r="D3106">
            <v>3804065.41</v>
          </cell>
        </row>
        <row r="3107">
          <cell r="D3107">
            <v>1273083.3400000001</v>
          </cell>
        </row>
        <row r="3108">
          <cell r="D3108">
            <v>191659.86</v>
          </cell>
        </row>
        <row r="3109">
          <cell r="D3109">
            <v>3779998.33</v>
          </cell>
        </row>
        <row r="3110">
          <cell r="D3110">
            <v>146329.91</v>
          </cell>
        </row>
        <row r="3111">
          <cell r="D3111">
            <v>470320.03</v>
          </cell>
        </row>
        <row r="3112">
          <cell r="D3112">
            <v>153373.28</v>
          </cell>
        </row>
        <row r="3113">
          <cell r="D3113">
            <v>1728628.79</v>
          </cell>
        </row>
        <row r="3114">
          <cell r="D3114">
            <v>89061.1</v>
          </cell>
        </row>
        <row r="3115">
          <cell r="D3115">
            <v>5097242.25</v>
          </cell>
        </row>
        <row r="3116">
          <cell r="D3116">
            <v>2993107.02</v>
          </cell>
        </row>
        <row r="3117">
          <cell r="D3117">
            <v>2587694.98</v>
          </cell>
        </row>
        <row r="3118">
          <cell r="D3118">
            <v>271797.34000000003</v>
          </cell>
        </row>
        <row r="3119">
          <cell r="D3119">
            <v>185275.64</v>
          </cell>
        </row>
        <row r="3120">
          <cell r="D3120">
            <v>1940127.37</v>
          </cell>
        </row>
        <row r="3121">
          <cell r="D3121">
            <v>7199970.4800000004</v>
          </cell>
        </row>
        <row r="3122">
          <cell r="D3122">
            <v>157207.87</v>
          </cell>
        </row>
        <row r="3123">
          <cell r="D3123">
            <v>4005196.57</v>
          </cell>
        </row>
        <row r="3124">
          <cell r="D3124">
            <v>762723.86</v>
          </cell>
        </row>
        <row r="3125">
          <cell r="D3125">
            <v>1614909.25</v>
          </cell>
        </row>
        <row r="3126">
          <cell r="D3126">
            <v>0</v>
          </cell>
        </row>
        <row r="3127">
          <cell r="D3127">
            <v>2834062.37</v>
          </cell>
        </row>
        <row r="3128">
          <cell r="D3128">
            <v>168683.62</v>
          </cell>
        </row>
        <row r="3129">
          <cell r="D3129">
            <v>233425.62</v>
          </cell>
        </row>
        <row r="3130">
          <cell r="D3130">
            <v>2954823</v>
          </cell>
        </row>
        <row r="3131">
          <cell r="D3131">
            <v>468625.04</v>
          </cell>
        </row>
        <row r="3132">
          <cell r="D3132">
            <v>1083225.44</v>
          </cell>
        </row>
        <row r="3133">
          <cell r="D3133">
            <v>12144095.699999999</v>
          </cell>
        </row>
        <row r="3134">
          <cell r="D3134">
            <v>9340800.7799999993</v>
          </cell>
        </row>
        <row r="3135">
          <cell r="D3135">
            <v>613380.88</v>
          </cell>
        </row>
        <row r="3136">
          <cell r="D3136">
            <v>2171841.8199999998</v>
          </cell>
        </row>
        <row r="3137">
          <cell r="D3137">
            <v>48142.13</v>
          </cell>
        </row>
        <row r="3138">
          <cell r="D3138">
            <v>350605.96</v>
          </cell>
        </row>
        <row r="3139">
          <cell r="D3139">
            <v>400000</v>
          </cell>
        </row>
        <row r="3140">
          <cell r="D3140">
            <v>116900.52</v>
          </cell>
        </row>
        <row r="3141">
          <cell r="D3141">
            <v>1176982.77</v>
          </cell>
        </row>
        <row r="3142">
          <cell r="D3142">
            <v>689638.46</v>
          </cell>
        </row>
        <row r="3143">
          <cell r="D3143">
            <v>310736.49</v>
          </cell>
        </row>
        <row r="3144">
          <cell r="D3144">
            <v>31697.08</v>
          </cell>
        </row>
        <row r="3145">
          <cell r="D3145">
            <v>189642.61</v>
          </cell>
        </row>
        <row r="3146">
          <cell r="D3146">
            <v>804377.66</v>
          </cell>
        </row>
        <row r="3147">
          <cell r="D3147">
            <v>359901.29</v>
          </cell>
        </row>
        <row r="3148">
          <cell r="D3148">
            <v>48176.35</v>
          </cell>
        </row>
        <row r="3149">
          <cell r="D3149">
            <v>64940.92</v>
          </cell>
        </row>
        <row r="3150">
          <cell r="D3150">
            <v>14532.22</v>
          </cell>
        </row>
        <row r="3151">
          <cell r="D3151">
            <v>3336285.64</v>
          </cell>
        </row>
        <row r="3152">
          <cell r="D3152">
            <v>681508.54</v>
          </cell>
        </row>
        <row r="3153">
          <cell r="D3153">
            <v>8482213.3699999992</v>
          </cell>
        </row>
        <row r="3154">
          <cell r="D3154">
            <v>2025246.27</v>
          </cell>
        </row>
        <row r="3155">
          <cell r="D3155">
            <v>4087921.81</v>
          </cell>
        </row>
        <row r="3156">
          <cell r="D3156">
            <v>314141.06</v>
          </cell>
        </row>
        <row r="3157">
          <cell r="D3157">
            <v>179502.23</v>
          </cell>
        </row>
        <row r="3158">
          <cell r="D3158">
            <v>63295.88</v>
          </cell>
        </row>
        <row r="3159">
          <cell r="D3159">
            <v>16585189.27</v>
          </cell>
        </row>
        <row r="3160">
          <cell r="D3160">
            <v>263474.64</v>
          </cell>
        </row>
        <row r="3161">
          <cell r="D3161">
            <v>4720516.3099999996</v>
          </cell>
        </row>
        <row r="3162">
          <cell r="D3162">
            <v>1964985.95</v>
          </cell>
        </row>
        <row r="3163">
          <cell r="D3163">
            <v>159774.26999999999</v>
          </cell>
        </row>
        <row r="3164">
          <cell r="D3164">
            <v>13095674.4</v>
          </cell>
        </row>
        <row r="3165">
          <cell r="D3165">
            <v>59021.81</v>
          </cell>
        </row>
        <row r="3166">
          <cell r="D3166">
            <v>632225.01</v>
          </cell>
        </row>
        <row r="3167">
          <cell r="D3167">
            <v>957007.85</v>
          </cell>
        </row>
        <row r="3168">
          <cell r="D3168">
            <v>433995.53</v>
          </cell>
        </row>
        <row r="3169">
          <cell r="D3169">
            <v>1842536.28</v>
          </cell>
        </row>
        <row r="3170">
          <cell r="D3170">
            <v>38352.9</v>
          </cell>
        </row>
        <row r="3171">
          <cell r="D3171">
            <v>0</v>
          </cell>
        </row>
        <row r="3172">
          <cell r="D3172">
            <v>218193.06</v>
          </cell>
        </row>
        <row r="3173">
          <cell r="D3173">
            <v>623271.97</v>
          </cell>
        </row>
        <row r="3174">
          <cell r="D3174">
            <v>12630028.67</v>
          </cell>
        </row>
        <row r="3175">
          <cell r="D3175">
            <v>133253.47</v>
          </cell>
        </row>
        <row r="3176">
          <cell r="D3176">
            <v>192275.83</v>
          </cell>
        </row>
        <row r="3177">
          <cell r="D3177">
            <v>25502549</v>
          </cell>
        </row>
        <row r="3178">
          <cell r="D3178">
            <v>101666.77</v>
          </cell>
        </row>
        <row r="3179">
          <cell r="D3179">
            <v>2171727.7000000002</v>
          </cell>
        </row>
        <row r="3180">
          <cell r="D3180">
            <v>2594629.75</v>
          </cell>
        </row>
        <row r="3181">
          <cell r="D3181">
            <v>766157.4</v>
          </cell>
        </row>
        <row r="3182">
          <cell r="D3182">
            <v>1818802.06</v>
          </cell>
        </row>
        <row r="3183">
          <cell r="D3183">
            <v>501914.28</v>
          </cell>
        </row>
        <row r="3184">
          <cell r="D3184">
            <v>2404977.52</v>
          </cell>
        </row>
        <row r="3185">
          <cell r="D3185">
            <v>17785332.75</v>
          </cell>
        </row>
        <row r="3186">
          <cell r="D3186">
            <v>90154.26</v>
          </cell>
        </row>
        <row r="3187">
          <cell r="D3187">
            <v>127358.8</v>
          </cell>
        </row>
        <row r="3188">
          <cell r="D3188">
            <v>3746530.8</v>
          </cell>
        </row>
        <row r="3189">
          <cell r="D3189">
            <v>702382.37</v>
          </cell>
        </row>
        <row r="3190">
          <cell r="D3190">
            <v>19717923.09</v>
          </cell>
        </row>
        <row r="3191">
          <cell r="D3191">
            <v>230702.13</v>
          </cell>
        </row>
        <row r="3192">
          <cell r="D3192">
            <v>14433431.189999999</v>
          </cell>
        </row>
        <row r="3193">
          <cell r="D3193">
            <v>1765395.15</v>
          </cell>
        </row>
        <row r="3194">
          <cell r="D3194">
            <v>1669885.22</v>
          </cell>
        </row>
        <row r="3195">
          <cell r="D3195">
            <v>2693761.12</v>
          </cell>
        </row>
        <row r="3196">
          <cell r="D3196">
            <v>7271505.1799999997</v>
          </cell>
        </row>
        <row r="3197">
          <cell r="D3197">
            <v>322528.87</v>
          </cell>
        </row>
        <row r="3198">
          <cell r="D3198">
            <v>579365.34</v>
          </cell>
        </row>
        <row r="3199">
          <cell r="D3199">
            <v>159171.47</v>
          </cell>
        </row>
        <row r="3200">
          <cell r="D3200">
            <v>49485.25</v>
          </cell>
        </row>
        <row r="3201">
          <cell r="D3201">
            <v>584377.39</v>
          </cell>
        </row>
        <row r="3202">
          <cell r="D3202">
            <v>2367086.1800000002</v>
          </cell>
        </row>
        <row r="3203">
          <cell r="D3203">
            <v>739998.75</v>
          </cell>
        </row>
        <row r="3204">
          <cell r="D3204">
            <v>211009.53</v>
          </cell>
        </row>
        <row r="3205">
          <cell r="D3205">
            <v>62.7</v>
          </cell>
        </row>
        <row r="3206">
          <cell r="D3206">
            <v>717007.8</v>
          </cell>
        </row>
        <row r="3207">
          <cell r="D3207">
            <v>14718652.91</v>
          </cell>
        </row>
        <row r="3208">
          <cell r="D3208">
            <v>521154.41</v>
          </cell>
        </row>
        <row r="3209">
          <cell r="D3209">
            <v>863345.56</v>
          </cell>
        </row>
        <row r="3210">
          <cell r="D3210">
            <v>250511.65</v>
          </cell>
        </row>
        <row r="3211">
          <cell r="D3211">
            <v>134987.04</v>
          </cell>
        </row>
        <row r="3212">
          <cell r="D3212">
            <v>1498746.51</v>
          </cell>
        </row>
        <row r="3213">
          <cell r="D3213">
            <v>111167.3</v>
          </cell>
        </row>
        <row r="3214">
          <cell r="D3214">
            <v>124892.8</v>
          </cell>
        </row>
        <row r="3215">
          <cell r="D3215">
            <v>6225683.29</v>
          </cell>
        </row>
        <row r="3216">
          <cell r="D3216">
            <v>693927.22</v>
          </cell>
        </row>
        <row r="3217">
          <cell r="D3217">
            <v>715368.54</v>
          </cell>
        </row>
        <row r="3218">
          <cell r="D3218">
            <v>8496506.6099999994</v>
          </cell>
        </row>
        <row r="3219">
          <cell r="D3219">
            <v>22575.91</v>
          </cell>
        </row>
        <row r="3220">
          <cell r="D3220">
            <v>1294346</v>
          </cell>
        </row>
        <row r="3221">
          <cell r="D3221">
            <v>0</v>
          </cell>
        </row>
        <row r="3222">
          <cell r="D3222">
            <v>34541566.659999996</v>
          </cell>
        </row>
        <row r="3223">
          <cell r="D3223">
            <v>218056.63</v>
          </cell>
        </row>
        <row r="3224">
          <cell r="D3224">
            <v>223209.2</v>
          </cell>
        </row>
        <row r="3225">
          <cell r="D3225">
            <v>1076604.78</v>
          </cell>
        </row>
        <row r="3226">
          <cell r="D3226">
            <v>2514381.2999999998</v>
          </cell>
        </row>
        <row r="3227">
          <cell r="D3227">
            <v>585040</v>
          </cell>
        </row>
        <row r="3228">
          <cell r="D3228">
            <v>11948940.960000001</v>
          </cell>
        </row>
        <row r="3229">
          <cell r="D3229">
            <v>1805030.62</v>
          </cell>
        </row>
        <row r="3230">
          <cell r="D3230">
            <v>10055373.619999999</v>
          </cell>
        </row>
        <row r="3231">
          <cell r="D3231">
            <v>5667787.9199999999</v>
          </cell>
        </row>
        <row r="3232">
          <cell r="D3232">
            <v>2085568.7</v>
          </cell>
        </row>
        <row r="3233">
          <cell r="D3233">
            <v>393163.8</v>
          </cell>
        </row>
        <row r="3234">
          <cell r="D3234">
            <v>813402.82</v>
          </cell>
        </row>
        <row r="3235">
          <cell r="D3235">
            <v>1162843.01</v>
          </cell>
        </row>
        <row r="3236">
          <cell r="D3236">
            <v>26376719.539999999</v>
          </cell>
        </row>
        <row r="3237">
          <cell r="D3237">
            <v>10614945.619999999</v>
          </cell>
        </row>
        <row r="3238">
          <cell r="D3238">
            <v>4822559.62</v>
          </cell>
        </row>
        <row r="3239">
          <cell r="D3239">
            <v>1796789.15</v>
          </cell>
        </row>
        <row r="3240">
          <cell r="D3240">
            <v>351506.02</v>
          </cell>
        </row>
        <row r="3241">
          <cell r="D3241">
            <v>0</v>
          </cell>
        </row>
        <row r="3242">
          <cell r="D3242">
            <v>0</v>
          </cell>
        </row>
        <row r="3243">
          <cell r="D3243">
            <v>555057.19999999995</v>
          </cell>
        </row>
        <row r="3244">
          <cell r="D3244">
            <v>1751098.38</v>
          </cell>
        </row>
        <row r="3245">
          <cell r="D3245">
            <v>941508.42</v>
          </cell>
        </row>
        <row r="3246">
          <cell r="D3246">
            <v>3749817.54</v>
          </cell>
        </row>
        <row r="3247">
          <cell r="D3247">
            <v>11692104.050000001</v>
          </cell>
        </row>
        <row r="3248">
          <cell r="D3248">
            <v>408496.6</v>
          </cell>
        </row>
        <row r="3249">
          <cell r="D3249">
            <v>0</v>
          </cell>
        </row>
        <row r="3250">
          <cell r="D3250">
            <v>165562.14000000001</v>
          </cell>
        </row>
        <row r="3251">
          <cell r="D3251">
            <v>52301395.079999998</v>
          </cell>
        </row>
        <row r="3252">
          <cell r="D3252">
            <v>0</v>
          </cell>
        </row>
        <row r="3253">
          <cell r="D3253">
            <v>556824.57999999996</v>
          </cell>
        </row>
        <row r="3254">
          <cell r="D3254">
            <v>9365619.75</v>
          </cell>
        </row>
        <row r="3255">
          <cell r="D3255">
            <v>5534520.9500000002</v>
          </cell>
        </row>
        <row r="3256">
          <cell r="D3256">
            <v>17460675.050000001</v>
          </cell>
        </row>
        <row r="3257">
          <cell r="D3257">
            <v>23354.400000000001</v>
          </cell>
        </row>
        <row r="3258">
          <cell r="D3258">
            <v>189669.97</v>
          </cell>
        </row>
        <row r="3259">
          <cell r="D3259">
            <v>2854753.46</v>
          </cell>
        </row>
        <row r="3260">
          <cell r="D3260">
            <v>289335.45</v>
          </cell>
        </row>
        <row r="3261">
          <cell r="D3261">
            <v>8590240.3699999992</v>
          </cell>
        </row>
        <row r="3262">
          <cell r="D3262">
            <v>152174.03</v>
          </cell>
        </row>
        <row r="3263">
          <cell r="D3263">
            <v>4286117.6500000004</v>
          </cell>
        </row>
        <row r="3264">
          <cell r="D3264">
            <v>5963182.0599999996</v>
          </cell>
        </row>
        <row r="3265">
          <cell r="D3265">
            <v>2033418.56</v>
          </cell>
        </row>
        <row r="3266">
          <cell r="D3266">
            <v>2397797.04</v>
          </cell>
        </row>
        <row r="3267">
          <cell r="D3267">
            <v>441358.25</v>
          </cell>
        </row>
        <row r="3268">
          <cell r="D3268">
            <v>183165.46</v>
          </cell>
        </row>
        <row r="3269">
          <cell r="D3269">
            <v>12797585.810000001</v>
          </cell>
        </row>
        <row r="3270">
          <cell r="D3270">
            <v>13728131.18</v>
          </cell>
        </row>
        <row r="3271">
          <cell r="D3271">
            <v>17998349.670000002</v>
          </cell>
        </row>
        <row r="3272">
          <cell r="D3272">
            <v>13757477.65</v>
          </cell>
        </row>
        <row r="3273">
          <cell r="D3273">
            <v>974157.41</v>
          </cell>
        </row>
        <row r="3274">
          <cell r="D3274">
            <v>26469025.690000001</v>
          </cell>
        </row>
        <row r="3275">
          <cell r="D3275">
            <v>24831012.629999999</v>
          </cell>
        </row>
        <row r="3276">
          <cell r="D3276">
            <v>2097294.84</v>
          </cell>
        </row>
        <row r="3277">
          <cell r="D3277">
            <v>169494.01</v>
          </cell>
        </row>
        <row r="3278">
          <cell r="D3278">
            <v>0</v>
          </cell>
        </row>
        <row r="3279">
          <cell r="D3279">
            <v>2812174.79</v>
          </cell>
        </row>
        <row r="3280">
          <cell r="D3280">
            <v>991588.05</v>
          </cell>
        </row>
        <row r="3281">
          <cell r="D3281">
            <v>54607114.590000004</v>
          </cell>
        </row>
        <row r="3282">
          <cell r="D3282">
            <v>22203388.719999999</v>
          </cell>
        </row>
        <row r="3283">
          <cell r="D3283">
            <v>1728724.61</v>
          </cell>
        </row>
        <row r="3284">
          <cell r="D3284">
            <v>5071373.78</v>
          </cell>
        </row>
        <row r="3285">
          <cell r="D3285">
            <v>4306460.74</v>
          </cell>
        </row>
        <row r="3286">
          <cell r="D3286">
            <v>952499.09</v>
          </cell>
        </row>
        <row r="3287">
          <cell r="D3287">
            <v>4314305.9400000004</v>
          </cell>
        </row>
        <row r="3288">
          <cell r="D3288">
            <v>744378.59</v>
          </cell>
        </row>
        <row r="3289">
          <cell r="D3289">
            <v>11579028.810000001</v>
          </cell>
        </row>
        <row r="3290">
          <cell r="D3290">
            <v>14846.03</v>
          </cell>
        </row>
        <row r="3291">
          <cell r="D3291">
            <v>6993110.1799999997</v>
          </cell>
        </row>
        <row r="3292">
          <cell r="D3292">
            <v>1193849.6100000001</v>
          </cell>
        </row>
        <row r="3293">
          <cell r="D3293">
            <v>28791.06</v>
          </cell>
        </row>
        <row r="3294">
          <cell r="D3294">
            <v>4378879.4400000004</v>
          </cell>
        </row>
        <row r="3295">
          <cell r="D3295">
            <v>987669.31</v>
          </cell>
        </row>
        <row r="3296">
          <cell r="D3296">
            <v>2137078.98</v>
          </cell>
        </row>
        <row r="3297">
          <cell r="D3297">
            <v>495258.13</v>
          </cell>
        </row>
        <row r="3298">
          <cell r="D3298">
            <v>33804671.159999996</v>
          </cell>
        </row>
        <row r="3299">
          <cell r="D3299">
            <v>551613.24</v>
          </cell>
        </row>
        <row r="3300">
          <cell r="D3300">
            <v>27733999.800000001</v>
          </cell>
        </row>
        <row r="3301">
          <cell r="D3301">
            <v>1408979.58</v>
          </cell>
        </row>
        <row r="3302">
          <cell r="D3302">
            <v>513152.44</v>
          </cell>
        </row>
        <row r="3303">
          <cell r="D3303">
            <v>1702263.34</v>
          </cell>
        </row>
        <row r="3304">
          <cell r="D3304">
            <v>11017.13</v>
          </cell>
        </row>
        <row r="3305">
          <cell r="D3305">
            <v>373027.5</v>
          </cell>
        </row>
        <row r="3306">
          <cell r="D3306">
            <v>8618382.6199999992</v>
          </cell>
        </row>
        <row r="3307">
          <cell r="D3307">
            <v>36772.68</v>
          </cell>
        </row>
        <row r="3308">
          <cell r="D3308">
            <v>68285.11</v>
          </cell>
        </row>
        <row r="3309">
          <cell r="D3309">
            <v>104070.39</v>
          </cell>
        </row>
        <row r="3310">
          <cell r="D3310">
            <v>122155.3</v>
          </cell>
        </row>
        <row r="3311">
          <cell r="D3311">
            <v>49358925.829999998</v>
          </cell>
        </row>
        <row r="3312">
          <cell r="D3312">
            <v>1068150.17</v>
          </cell>
        </row>
        <row r="3313">
          <cell r="D3313">
            <v>660566.29</v>
          </cell>
        </row>
        <row r="3314">
          <cell r="D3314">
            <v>6608431.2000000002</v>
          </cell>
        </row>
        <row r="3315">
          <cell r="D3315">
            <v>0</v>
          </cell>
        </row>
        <row r="3316">
          <cell r="D3316">
            <v>4749172.1100000003</v>
          </cell>
        </row>
        <row r="3317">
          <cell r="D3317">
            <v>132555.92000000001</v>
          </cell>
        </row>
        <row r="3318">
          <cell r="D3318">
            <v>936889.57</v>
          </cell>
        </row>
        <row r="3319">
          <cell r="D3319">
            <v>142674.31</v>
          </cell>
        </row>
        <row r="3320">
          <cell r="D3320">
            <v>29310.54</v>
          </cell>
        </row>
        <row r="3321">
          <cell r="D3321">
            <v>2897675.52</v>
          </cell>
        </row>
        <row r="3322">
          <cell r="D3322">
            <v>3698496.82</v>
          </cell>
        </row>
        <row r="3323">
          <cell r="D3323">
            <v>123591.81</v>
          </cell>
        </row>
        <row r="3324">
          <cell r="D3324">
            <v>1585065.99</v>
          </cell>
        </row>
        <row r="3325">
          <cell r="D3325">
            <v>99870.15</v>
          </cell>
        </row>
        <row r="3326">
          <cell r="D3326">
            <v>1586869.18</v>
          </cell>
        </row>
        <row r="3327">
          <cell r="D3327">
            <v>710624.54</v>
          </cell>
        </row>
        <row r="3328">
          <cell r="D3328">
            <v>226073.67</v>
          </cell>
        </row>
        <row r="3329">
          <cell r="D3329">
            <v>0</v>
          </cell>
        </row>
        <row r="3330">
          <cell r="D3330">
            <v>2287172.02</v>
          </cell>
        </row>
        <row r="3331">
          <cell r="D3331">
            <v>136474.01</v>
          </cell>
        </row>
        <row r="3332">
          <cell r="D3332">
            <v>1383917.21</v>
          </cell>
        </row>
        <row r="3333">
          <cell r="D3333">
            <v>278017.69</v>
          </cell>
        </row>
        <row r="3334">
          <cell r="D3334">
            <v>90978.65</v>
          </cell>
        </row>
        <row r="3335">
          <cell r="D3335">
            <v>256658.32</v>
          </cell>
        </row>
        <row r="3336">
          <cell r="D3336">
            <v>190815</v>
          </cell>
        </row>
        <row r="3337">
          <cell r="D3337">
            <v>4388240.9800000004</v>
          </cell>
        </row>
        <row r="3338">
          <cell r="D3338">
            <v>1144895.3799999999</v>
          </cell>
        </row>
        <row r="3339">
          <cell r="D3339">
            <v>5352478.18</v>
          </cell>
        </row>
        <row r="3340">
          <cell r="D3340">
            <v>269126.51</v>
          </cell>
        </row>
        <row r="3341">
          <cell r="D3341">
            <v>1376117.39</v>
          </cell>
        </row>
        <row r="3342">
          <cell r="D3342">
            <v>6752401.5300000003</v>
          </cell>
        </row>
        <row r="3343">
          <cell r="D3343">
            <v>431838.43</v>
          </cell>
        </row>
        <row r="3344">
          <cell r="D3344">
            <v>1058759.74</v>
          </cell>
        </row>
        <row r="3345">
          <cell r="D3345">
            <v>281169.34999999998</v>
          </cell>
        </row>
        <row r="3346">
          <cell r="D3346">
            <v>10989415.73</v>
          </cell>
        </row>
        <row r="3347">
          <cell r="D3347">
            <v>5000000</v>
          </cell>
        </row>
        <row r="3348">
          <cell r="D3348">
            <v>1507293.61</v>
          </cell>
        </row>
        <row r="3349">
          <cell r="D3349">
            <v>0</v>
          </cell>
        </row>
        <row r="3350">
          <cell r="D3350">
            <v>1824417.74</v>
          </cell>
        </row>
        <row r="3351">
          <cell r="D3351">
            <v>431633.72</v>
          </cell>
        </row>
        <row r="3352">
          <cell r="D3352">
            <v>1668325.35</v>
          </cell>
        </row>
        <row r="3353">
          <cell r="D3353">
            <v>6261914.4000000004</v>
          </cell>
        </row>
        <row r="3354">
          <cell r="D3354">
            <v>21508952.5</v>
          </cell>
        </row>
        <row r="3355">
          <cell r="D3355">
            <v>1904281.89</v>
          </cell>
        </row>
        <row r="3356">
          <cell r="D3356">
            <v>742369.2</v>
          </cell>
        </row>
        <row r="3357">
          <cell r="D3357">
            <v>38316.89</v>
          </cell>
        </row>
        <row r="3358">
          <cell r="D3358">
            <v>1181347.4099999999</v>
          </cell>
        </row>
        <row r="3359">
          <cell r="D3359">
            <v>148685.07</v>
          </cell>
        </row>
        <row r="3360">
          <cell r="D3360">
            <v>763724.86</v>
          </cell>
        </row>
        <row r="3361">
          <cell r="D3361">
            <v>48778277.399999999</v>
          </cell>
        </row>
        <row r="3362">
          <cell r="D3362">
            <v>401361.46</v>
          </cell>
        </row>
        <row r="3363">
          <cell r="D3363">
            <v>1539626.43</v>
          </cell>
        </row>
        <row r="3364">
          <cell r="D3364">
            <v>948119.4</v>
          </cell>
        </row>
        <row r="3365">
          <cell r="D3365">
            <v>604120.04</v>
          </cell>
        </row>
        <row r="3366">
          <cell r="D3366">
            <v>88449.02</v>
          </cell>
        </row>
        <row r="3367">
          <cell r="D3367">
            <v>1505260.24</v>
          </cell>
        </row>
        <row r="3368">
          <cell r="D3368">
            <v>100659.6</v>
          </cell>
        </row>
        <row r="3369">
          <cell r="D3369">
            <v>103290.86</v>
          </cell>
        </row>
        <row r="3370">
          <cell r="D3370">
            <v>6696.83</v>
          </cell>
        </row>
        <row r="3371">
          <cell r="D3371">
            <v>61359.18</v>
          </cell>
        </row>
        <row r="3372">
          <cell r="D3372">
            <v>142718.10999999999</v>
          </cell>
        </row>
        <row r="3373">
          <cell r="D3373">
            <v>2390577.8199999998</v>
          </cell>
        </row>
        <row r="3374">
          <cell r="D3374">
            <v>418633.69</v>
          </cell>
        </row>
        <row r="3375">
          <cell r="D3375">
            <v>2838695.61</v>
          </cell>
        </row>
        <row r="3376">
          <cell r="D3376">
            <v>83883.38</v>
          </cell>
        </row>
        <row r="3377">
          <cell r="D3377">
            <v>190225.85</v>
          </cell>
        </row>
        <row r="3378">
          <cell r="D3378">
            <v>474399.03</v>
          </cell>
        </row>
        <row r="3379">
          <cell r="D3379">
            <v>2184149.3199999998</v>
          </cell>
        </row>
        <row r="3380">
          <cell r="D3380">
            <v>310846.45</v>
          </cell>
        </row>
        <row r="3381">
          <cell r="D3381">
            <v>13336893.66</v>
          </cell>
        </row>
        <row r="3382">
          <cell r="D3382">
            <v>103116.49</v>
          </cell>
        </row>
        <row r="3383">
          <cell r="D3383">
            <v>323698.13</v>
          </cell>
        </row>
        <row r="3384">
          <cell r="D3384">
            <v>216317.25</v>
          </cell>
        </row>
        <row r="3385">
          <cell r="D3385">
            <v>8348929.3399999999</v>
          </cell>
        </row>
        <row r="3386">
          <cell r="D3386">
            <v>1211072.79</v>
          </cell>
        </row>
        <row r="3387">
          <cell r="D3387">
            <v>1847854.54</v>
          </cell>
        </row>
        <row r="3388">
          <cell r="D3388">
            <v>0</v>
          </cell>
        </row>
        <row r="3389">
          <cell r="D3389">
            <v>540813.41</v>
          </cell>
        </row>
        <row r="3390">
          <cell r="D3390">
            <v>390592.24</v>
          </cell>
        </row>
        <row r="3391">
          <cell r="D3391">
            <v>158142.29999999999</v>
          </cell>
        </row>
        <row r="3392">
          <cell r="D3392">
            <v>1122601.9099999999</v>
          </cell>
        </row>
        <row r="3393">
          <cell r="D3393">
            <v>13464344.689999999</v>
          </cell>
        </row>
        <row r="3394">
          <cell r="D3394">
            <v>707018.61</v>
          </cell>
        </row>
        <row r="3395">
          <cell r="D3395">
            <v>7103347.6200000001</v>
          </cell>
        </row>
        <row r="3396">
          <cell r="D3396">
            <v>4243786.9800000004</v>
          </cell>
        </row>
        <row r="3397">
          <cell r="D3397">
            <v>6289675.0300000003</v>
          </cell>
        </row>
        <row r="3398">
          <cell r="D3398">
            <v>411022.85</v>
          </cell>
        </row>
        <row r="3399">
          <cell r="D3399">
            <v>32692797.809999999</v>
          </cell>
        </row>
        <row r="3400">
          <cell r="D3400">
            <v>11010858.41</v>
          </cell>
        </row>
        <row r="3401">
          <cell r="D3401">
            <v>653405.41</v>
          </cell>
        </row>
        <row r="3402">
          <cell r="D3402">
            <v>392283.9</v>
          </cell>
        </row>
        <row r="3403">
          <cell r="D3403">
            <v>29178485.109999999</v>
          </cell>
        </row>
        <row r="3404">
          <cell r="D3404">
            <v>1756449.79</v>
          </cell>
        </row>
        <row r="3405">
          <cell r="D3405">
            <v>0</v>
          </cell>
        </row>
        <row r="3406">
          <cell r="D3406">
            <v>116282.6</v>
          </cell>
        </row>
        <row r="3407">
          <cell r="D3407">
            <v>2220154.9300000002</v>
          </cell>
        </row>
        <row r="3408">
          <cell r="D3408">
            <v>1768098.37</v>
          </cell>
        </row>
        <row r="3409">
          <cell r="D3409">
            <v>5203208.68</v>
          </cell>
        </row>
        <row r="3410">
          <cell r="D3410">
            <v>2733918.74</v>
          </cell>
        </row>
        <row r="3411">
          <cell r="D3411">
            <v>2209298.91</v>
          </cell>
        </row>
        <row r="3412">
          <cell r="D3412">
            <v>435935.35</v>
          </cell>
        </row>
        <row r="3413">
          <cell r="D3413">
            <v>101426.05</v>
          </cell>
        </row>
        <row r="3414">
          <cell r="D3414">
            <v>4333761.97</v>
          </cell>
        </row>
        <row r="3415">
          <cell r="D3415">
            <v>8334344.4000000004</v>
          </cell>
        </row>
        <row r="3416">
          <cell r="D3416">
            <v>2598696.36</v>
          </cell>
        </row>
        <row r="3417">
          <cell r="D3417">
            <v>7913788.5700000003</v>
          </cell>
        </row>
        <row r="3418">
          <cell r="D3418">
            <v>14951429.51</v>
          </cell>
        </row>
        <row r="3419">
          <cell r="D3419">
            <v>14122444.84</v>
          </cell>
        </row>
        <row r="3420">
          <cell r="D3420">
            <v>7174664.3499999996</v>
          </cell>
        </row>
        <row r="3421">
          <cell r="D3421">
            <v>1285228.1000000001</v>
          </cell>
        </row>
        <row r="3423">
          <cell r="D3423">
            <v>0</v>
          </cell>
        </row>
        <row r="3424">
          <cell r="D3424">
            <v>32245985.73</v>
          </cell>
        </row>
        <row r="3425">
          <cell r="D3425">
            <v>21126854.539999999</v>
          </cell>
        </row>
        <row r="3426">
          <cell r="D3426">
            <v>12590.54</v>
          </cell>
        </row>
        <row r="3427">
          <cell r="D3427">
            <v>10519642.73</v>
          </cell>
        </row>
        <row r="3428">
          <cell r="D3428">
            <v>149305.93</v>
          </cell>
        </row>
        <row r="3429">
          <cell r="D3429">
            <v>24867548.23</v>
          </cell>
        </row>
        <row r="3430">
          <cell r="D3430">
            <v>5125855.84</v>
          </cell>
        </row>
        <row r="3431">
          <cell r="D3431">
            <v>201280.35</v>
          </cell>
        </row>
        <row r="3432">
          <cell r="D3432">
            <v>270567.7</v>
          </cell>
        </row>
        <row r="3433">
          <cell r="D3433">
            <v>1229896.45</v>
          </cell>
        </row>
        <row r="3434">
          <cell r="D3434">
            <v>39274986.18</v>
          </cell>
        </row>
        <row r="3435">
          <cell r="D3435">
            <v>11686071.74</v>
          </cell>
        </row>
        <row r="3436">
          <cell r="D3436">
            <v>5612327.1900000004</v>
          </cell>
        </row>
        <row r="3437">
          <cell r="D3437">
            <v>546561.12</v>
          </cell>
        </row>
        <row r="3439">
          <cell r="D3439">
            <v>32339187.219999999</v>
          </cell>
        </row>
        <row r="3440">
          <cell r="D3440">
            <v>25348237.48</v>
          </cell>
        </row>
        <row r="3441">
          <cell r="D3441">
            <v>11928781.24</v>
          </cell>
        </row>
        <row r="3442">
          <cell r="D3442">
            <v>10283698.810000001</v>
          </cell>
        </row>
        <row r="3443">
          <cell r="D3443">
            <v>8779758.5</v>
          </cell>
        </row>
        <row r="3444">
          <cell r="D3444">
            <v>2785829.98</v>
          </cell>
        </row>
        <row r="3445">
          <cell r="D3445">
            <v>2539246.21</v>
          </cell>
        </row>
        <row r="3446">
          <cell r="D3446">
            <v>17837678.129999999</v>
          </cell>
        </row>
        <row r="3447">
          <cell r="D3447">
            <v>158230.04</v>
          </cell>
        </row>
        <row r="3448">
          <cell r="D3448">
            <v>10995.32</v>
          </cell>
        </row>
        <row r="3449">
          <cell r="D3449">
            <v>1737362.83</v>
          </cell>
        </row>
        <row r="3450">
          <cell r="D3450">
            <v>3022261.43</v>
          </cell>
        </row>
        <row r="3451">
          <cell r="D3451">
            <v>6872287.5599999996</v>
          </cell>
        </row>
        <row r="3452">
          <cell r="D3452">
            <v>507021.57</v>
          </cell>
        </row>
        <row r="3453">
          <cell r="D3453">
            <v>4646766.3</v>
          </cell>
        </row>
        <row r="3454">
          <cell r="D3454">
            <v>128402242.39</v>
          </cell>
        </row>
        <row r="3455">
          <cell r="D3455">
            <v>17639.47</v>
          </cell>
        </row>
        <row r="3456">
          <cell r="D3456">
            <v>575064.55000000005</v>
          </cell>
        </row>
        <row r="3457">
          <cell r="D3457">
            <v>2009838.03</v>
          </cell>
        </row>
        <row r="3458">
          <cell r="D3458">
            <v>15589.07</v>
          </cell>
        </row>
        <row r="3459">
          <cell r="D3459">
            <v>8001947.9100000001</v>
          </cell>
        </row>
        <row r="3460">
          <cell r="D3460">
            <v>235663.11</v>
          </cell>
        </row>
        <row r="3461">
          <cell r="D3461">
            <v>0</v>
          </cell>
        </row>
        <row r="3462">
          <cell r="D3462">
            <v>15018254.67</v>
          </cell>
        </row>
        <row r="3463">
          <cell r="D3463">
            <v>2300639.29</v>
          </cell>
        </row>
        <row r="3464">
          <cell r="D3464">
            <v>1935000</v>
          </cell>
        </row>
        <row r="3465">
          <cell r="D3465">
            <v>3242842.04</v>
          </cell>
        </row>
        <row r="3466">
          <cell r="D3466">
            <v>3893555.99</v>
          </cell>
        </row>
        <row r="3467">
          <cell r="D3467">
            <v>1702056.97</v>
          </cell>
        </row>
        <row r="3468">
          <cell r="D3468">
            <v>68542816.170000002</v>
          </cell>
        </row>
        <row r="3469">
          <cell r="D3469">
            <v>2399955.52</v>
          </cell>
        </row>
        <row r="3470">
          <cell r="D3470">
            <v>34136170.369999997</v>
          </cell>
        </row>
        <row r="3471">
          <cell r="D3471">
            <v>1665117.59</v>
          </cell>
        </row>
        <row r="3472">
          <cell r="D3472">
            <v>4239245.8</v>
          </cell>
        </row>
        <row r="3474">
          <cell r="D3474">
            <v>10306519.460000001</v>
          </cell>
        </row>
        <row r="3475">
          <cell r="D3475">
            <v>21817893.870000001</v>
          </cell>
        </row>
        <row r="3476">
          <cell r="D3476">
            <v>26904.98</v>
          </cell>
        </row>
        <row r="3477">
          <cell r="D3477">
            <v>5815924.46</v>
          </cell>
        </row>
        <row r="3478">
          <cell r="D3478">
            <v>649714.93000000005</v>
          </cell>
        </row>
        <row r="3479">
          <cell r="D3479">
            <v>114750.34</v>
          </cell>
        </row>
        <row r="3480">
          <cell r="D3480">
            <v>228035.13</v>
          </cell>
        </row>
        <row r="3481">
          <cell r="D3481">
            <v>18115870.469999999</v>
          </cell>
        </row>
        <row r="3482">
          <cell r="D3482">
            <v>29960.880000000001</v>
          </cell>
        </row>
        <row r="3483">
          <cell r="D3483">
            <v>469321.82</v>
          </cell>
        </row>
        <row r="3484">
          <cell r="D3484">
            <v>45173.17</v>
          </cell>
        </row>
        <row r="3485">
          <cell r="D3485">
            <v>84894.86</v>
          </cell>
        </row>
        <row r="3486">
          <cell r="D3486">
            <v>5377898.8200000003</v>
          </cell>
        </row>
        <row r="3487">
          <cell r="D3487">
            <v>4095044.85</v>
          </cell>
        </row>
        <row r="3488">
          <cell r="D3488">
            <v>452134.71</v>
          </cell>
        </row>
        <row r="3489">
          <cell r="D3489">
            <v>615501.93000000005</v>
          </cell>
        </row>
        <row r="3490">
          <cell r="D3490">
            <v>157105.70000000001</v>
          </cell>
        </row>
        <row r="3491">
          <cell r="D3491">
            <v>4528172.38</v>
          </cell>
        </row>
        <row r="3492">
          <cell r="D3492">
            <v>8175183</v>
          </cell>
        </row>
        <row r="3493">
          <cell r="D3493">
            <v>120428.86</v>
          </cell>
        </row>
        <row r="3494">
          <cell r="D3494">
            <v>425066.93</v>
          </cell>
        </row>
        <row r="3495">
          <cell r="D3495">
            <v>0</v>
          </cell>
        </row>
        <row r="3496">
          <cell r="D3496">
            <v>98984.02</v>
          </cell>
        </row>
        <row r="3497">
          <cell r="D3497">
            <v>83508.789999999994</v>
          </cell>
        </row>
        <row r="3498">
          <cell r="D3498">
            <v>2878097.79</v>
          </cell>
        </row>
        <row r="3499">
          <cell r="D3499">
            <v>9762935.2200000007</v>
          </cell>
        </row>
        <row r="3500">
          <cell r="D3500">
            <v>5037791.01</v>
          </cell>
        </row>
        <row r="3501">
          <cell r="D3501">
            <v>692186.7</v>
          </cell>
        </row>
        <row r="3502">
          <cell r="D3502">
            <v>1106642.77</v>
          </cell>
        </row>
        <row r="3503">
          <cell r="D3503">
            <v>0</v>
          </cell>
        </row>
        <row r="3504">
          <cell r="D3504">
            <v>36987873.990000002</v>
          </cell>
        </row>
        <row r="3505">
          <cell r="D3505">
            <v>731682.53</v>
          </cell>
        </row>
        <row r="3506">
          <cell r="D3506">
            <v>51217.97</v>
          </cell>
        </row>
        <row r="3507">
          <cell r="D3507">
            <v>3525982.51</v>
          </cell>
        </row>
        <row r="3508">
          <cell r="D3508">
            <v>9038737.5800000001</v>
          </cell>
        </row>
        <row r="3509">
          <cell r="D3509">
            <v>1649999.2</v>
          </cell>
        </row>
        <row r="3510">
          <cell r="D3510">
            <v>284733.34999999998</v>
          </cell>
        </row>
        <row r="3511">
          <cell r="D3511">
            <v>1611771.05</v>
          </cell>
        </row>
        <row r="3512">
          <cell r="D3512">
            <v>63768.66</v>
          </cell>
        </row>
        <row r="3513">
          <cell r="D3513">
            <v>464373.18</v>
          </cell>
        </row>
        <row r="3514">
          <cell r="D3514">
            <v>144261.37</v>
          </cell>
        </row>
        <row r="3515">
          <cell r="D3515">
            <v>679917.44</v>
          </cell>
        </row>
        <row r="3516">
          <cell r="D3516">
            <v>1603075.9</v>
          </cell>
        </row>
        <row r="3517">
          <cell r="D3517">
            <v>814704.87</v>
          </cell>
        </row>
        <row r="3518">
          <cell r="D3518">
            <v>3581385.49</v>
          </cell>
        </row>
        <row r="3519">
          <cell r="D3519">
            <v>11571.85</v>
          </cell>
        </row>
        <row r="3520">
          <cell r="D3520">
            <v>7477802.4000000004</v>
          </cell>
        </row>
        <row r="3521">
          <cell r="D3521">
            <v>506910.68</v>
          </cell>
        </row>
        <row r="3522">
          <cell r="D3522">
            <v>285471.76</v>
          </cell>
        </row>
        <row r="3523">
          <cell r="D3523">
            <v>15459985.140000001</v>
          </cell>
        </row>
        <row r="3524">
          <cell r="D3524">
            <v>2512123.63</v>
          </cell>
        </row>
        <row r="3525">
          <cell r="D3525">
            <v>274423.08</v>
          </cell>
        </row>
        <row r="3526">
          <cell r="D3526">
            <v>190942.2</v>
          </cell>
        </row>
        <row r="3527">
          <cell r="D3527">
            <v>347733.13</v>
          </cell>
        </row>
        <row r="3528">
          <cell r="D3528">
            <v>26140818.640000001</v>
          </cell>
        </row>
        <row r="3529">
          <cell r="D3529">
            <v>31219439.670000002</v>
          </cell>
        </row>
        <row r="3530">
          <cell r="D3530">
            <v>1220212.6399999999</v>
          </cell>
        </row>
        <row r="3531">
          <cell r="D3531">
            <v>55513683.259999998</v>
          </cell>
        </row>
        <row r="3532">
          <cell r="D3532">
            <v>2625929.86</v>
          </cell>
        </row>
        <row r="3533">
          <cell r="D3533">
            <v>1095050.3700000001</v>
          </cell>
        </row>
        <row r="3534">
          <cell r="D3534">
            <v>1705426.1</v>
          </cell>
        </row>
        <row r="3535">
          <cell r="D3535">
            <v>939880.76</v>
          </cell>
        </row>
        <row r="3536">
          <cell r="D3536">
            <v>467563.57</v>
          </cell>
        </row>
        <row r="3537">
          <cell r="D3537">
            <v>2372086.29</v>
          </cell>
        </row>
        <row r="3538">
          <cell r="D3538">
            <v>45513358.009999998</v>
          </cell>
        </row>
        <row r="3539">
          <cell r="D3539">
            <v>4346141.67</v>
          </cell>
        </row>
        <row r="3540">
          <cell r="D3540">
            <v>2082531.51</v>
          </cell>
        </row>
        <row r="3541">
          <cell r="D3541">
            <v>1045235.02</v>
          </cell>
        </row>
        <row r="3542">
          <cell r="D3542">
            <v>1654741.73</v>
          </cell>
        </row>
        <row r="3543">
          <cell r="D3543">
            <v>373897.89</v>
          </cell>
        </row>
        <row r="3544">
          <cell r="D3544">
            <v>257521</v>
          </cell>
        </row>
        <row r="3545">
          <cell r="D3545">
            <v>280.63</v>
          </cell>
        </row>
        <row r="3546">
          <cell r="D3546">
            <v>14622551.869999999</v>
          </cell>
        </row>
        <row r="3547">
          <cell r="D3547">
            <v>0</v>
          </cell>
        </row>
        <row r="3548">
          <cell r="D3548">
            <v>127649.33</v>
          </cell>
        </row>
        <row r="3549">
          <cell r="D3549">
            <v>3363557.89</v>
          </cell>
        </row>
        <row r="3550">
          <cell r="D3550">
            <v>1350921.35</v>
          </cell>
        </row>
        <row r="3551">
          <cell r="D3551">
            <v>11124788.42</v>
          </cell>
        </row>
        <row r="3552">
          <cell r="D3552">
            <v>1639671.05</v>
          </cell>
        </row>
        <row r="3553">
          <cell r="D3553">
            <v>328829.33</v>
          </cell>
        </row>
        <row r="3554">
          <cell r="D3554">
            <v>7037481.5599999996</v>
          </cell>
        </row>
        <row r="3555">
          <cell r="D3555">
            <v>60896.01</v>
          </cell>
        </row>
        <row r="3556">
          <cell r="D3556">
            <v>823766.67</v>
          </cell>
        </row>
        <row r="3557">
          <cell r="D3557">
            <v>9745398.2699999996</v>
          </cell>
        </row>
        <row r="3558">
          <cell r="D3558">
            <v>6574973.5599999996</v>
          </cell>
        </row>
        <row r="3559">
          <cell r="D3559">
            <v>3185935.87</v>
          </cell>
        </row>
        <row r="3560">
          <cell r="D3560">
            <v>0</v>
          </cell>
        </row>
        <row r="3561">
          <cell r="D3561">
            <v>1727758.45</v>
          </cell>
        </row>
        <row r="3562">
          <cell r="D3562">
            <v>1458799.61</v>
          </cell>
        </row>
        <row r="3563">
          <cell r="D3563">
            <v>3156425.56</v>
          </cell>
        </row>
        <row r="3564">
          <cell r="D3564">
            <v>1606081.48</v>
          </cell>
        </row>
        <row r="3565">
          <cell r="D3565">
            <v>80198496.359999999</v>
          </cell>
        </row>
        <row r="3566">
          <cell r="D3566">
            <v>1136900.8400000001</v>
          </cell>
        </row>
        <row r="3567">
          <cell r="D3567">
            <v>1664021.95</v>
          </cell>
        </row>
        <row r="3568">
          <cell r="D3568">
            <v>950814.67</v>
          </cell>
        </row>
        <row r="3569">
          <cell r="D3569">
            <v>518421.66</v>
          </cell>
        </row>
        <row r="3570">
          <cell r="D3570">
            <v>16696356.439999999</v>
          </cell>
        </row>
        <row r="3571">
          <cell r="D3571">
            <v>538432.86</v>
          </cell>
        </row>
        <row r="3572">
          <cell r="D3572">
            <v>1812847.87</v>
          </cell>
        </row>
        <row r="3573">
          <cell r="D3573">
            <v>1524663.42</v>
          </cell>
        </row>
        <row r="3574">
          <cell r="D3574">
            <v>5063897.51</v>
          </cell>
        </row>
        <row r="3575">
          <cell r="D3575">
            <v>26010.9</v>
          </cell>
        </row>
        <row r="3576">
          <cell r="D3576">
            <v>315330.15999999997</v>
          </cell>
        </row>
        <row r="3577">
          <cell r="D3577">
            <v>2912.05</v>
          </cell>
        </row>
        <row r="3578">
          <cell r="D3578">
            <v>8972324.5099999998</v>
          </cell>
        </row>
        <row r="3579">
          <cell r="D3579">
            <v>26829.07</v>
          </cell>
        </row>
        <row r="3580">
          <cell r="D3580">
            <v>16366793.83</v>
          </cell>
        </row>
        <row r="3581">
          <cell r="D3581">
            <v>112816.94</v>
          </cell>
        </row>
        <row r="3582">
          <cell r="D3582">
            <v>1289403.95</v>
          </cell>
        </row>
        <row r="3583">
          <cell r="D3583">
            <v>118818.78</v>
          </cell>
        </row>
        <row r="3584">
          <cell r="D3584">
            <v>12202.41</v>
          </cell>
        </row>
        <row r="3585">
          <cell r="D3585">
            <v>10326471.83</v>
          </cell>
        </row>
        <row r="3586">
          <cell r="D3586">
            <v>86226.81</v>
          </cell>
        </row>
        <row r="3587">
          <cell r="D3587">
            <v>0</v>
          </cell>
        </row>
        <row r="3588">
          <cell r="D3588">
            <v>2492499.6800000002</v>
          </cell>
        </row>
        <row r="3589">
          <cell r="D3589">
            <v>6133391.0800000001</v>
          </cell>
        </row>
        <row r="3590">
          <cell r="D3590">
            <v>5357774.7699999996</v>
          </cell>
        </row>
        <row r="3591">
          <cell r="D3591">
            <v>419001.94</v>
          </cell>
        </row>
        <row r="3592">
          <cell r="D3592">
            <v>267516.43</v>
          </cell>
        </row>
        <row r="3593">
          <cell r="D3593">
            <v>98816.54</v>
          </cell>
        </row>
        <row r="3594">
          <cell r="D3594">
            <v>91678.45</v>
          </cell>
        </row>
        <row r="3595">
          <cell r="D3595">
            <v>341491.45</v>
          </cell>
        </row>
        <row r="3596">
          <cell r="D3596">
            <v>5797992.21</v>
          </cell>
        </row>
        <row r="3597">
          <cell r="D3597">
            <v>2963038.78</v>
          </cell>
        </row>
        <row r="3598">
          <cell r="D3598">
            <v>3484532.88</v>
          </cell>
        </row>
        <row r="3599">
          <cell r="D3599">
            <v>4476374.96</v>
          </cell>
        </row>
        <row r="3600">
          <cell r="D3600">
            <v>1366407.27</v>
          </cell>
        </row>
        <row r="3601">
          <cell r="D3601">
            <v>9020091.0899999999</v>
          </cell>
        </row>
        <row r="3602">
          <cell r="D3602">
            <v>11335695.060000001</v>
          </cell>
        </row>
        <row r="3603">
          <cell r="D3603">
            <v>673389.98</v>
          </cell>
        </row>
        <row r="3604">
          <cell r="D3604">
            <v>53544.77</v>
          </cell>
        </row>
        <row r="3605">
          <cell r="D3605">
            <v>36770.51</v>
          </cell>
        </row>
        <row r="3606">
          <cell r="D3606">
            <v>190366.47</v>
          </cell>
        </row>
        <row r="3607">
          <cell r="D3607">
            <v>0</v>
          </cell>
        </row>
        <row r="3608">
          <cell r="D3608">
            <v>6687396.6200000001</v>
          </cell>
        </row>
        <row r="3609">
          <cell r="D3609">
            <v>567646.4</v>
          </cell>
        </row>
        <row r="3610">
          <cell r="D3610">
            <v>424028.88</v>
          </cell>
        </row>
        <row r="3611">
          <cell r="D3611">
            <v>65917.55</v>
          </cell>
        </row>
        <row r="3612">
          <cell r="D3612">
            <v>2350192.4500000002</v>
          </cell>
        </row>
        <row r="3613">
          <cell r="D3613">
            <v>811010.12</v>
          </cell>
        </row>
        <row r="3614">
          <cell r="D3614">
            <v>316832.42</v>
          </cell>
        </row>
        <row r="3615">
          <cell r="D3615">
            <v>4588738.6399999997</v>
          </cell>
        </row>
        <row r="3616">
          <cell r="D3616">
            <v>383421.82</v>
          </cell>
        </row>
        <row r="3618">
          <cell r="D3618">
            <v>0</v>
          </cell>
        </row>
        <row r="3619">
          <cell r="D3619">
            <v>7774271.2699999996</v>
          </cell>
        </row>
        <row r="3620">
          <cell r="D3620">
            <v>231680.76</v>
          </cell>
        </row>
        <row r="3621">
          <cell r="D3621">
            <v>383026.64</v>
          </cell>
        </row>
        <row r="3622">
          <cell r="D3622">
            <v>41432.79</v>
          </cell>
        </row>
        <row r="3623">
          <cell r="D3623">
            <v>13822860.119999999</v>
          </cell>
        </row>
        <row r="3624">
          <cell r="D3624">
            <v>455711.87</v>
          </cell>
        </row>
        <row r="3625">
          <cell r="D3625">
            <v>2399614.67</v>
          </cell>
        </row>
        <row r="3626">
          <cell r="D3626">
            <v>6667257.25</v>
          </cell>
        </row>
        <row r="3627">
          <cell r="D3627">
            <v>50.82</v>
          </cell>
        </row>
        <row r="3628">
          <cell r="D3628">
            <v>0</v>
          </cell>
        </row>
        <row r="3629">
          <cell r="D3629">
            <v>962741.02</v>
          </cell>
        </row>
        <row r="3630">
          <cell r="D3630">
            <v>2125373.86</v>
          </cell>
        </row>
        <row r="3631">
          <cell r="D3631">
            <v>290221.77</v>
          </cell>
        </row>
        <row r="3632">
          <cell r="D3632">
            <v>202010.3</v>
          </cell>
        </row>
        <row r="3633">
          <cell r="D3633">
            <v>13587682.810000001</v>
          </cell>
        </row>
        <row r="3634">
          <cell r="D3634">
            <v>3272669.72</v>
          </cell>
        </row>
        <row r="3635">
          <cell r="D3635">
            <v>693112.42</v>
          </cell>
        </row>
        <row r="3636">
          <cell r="D3636">
            <v>201179.22</v>
          </cell>
        </row>
        <row r="3637">
          <cell r="D3637">
            <v>0</v>
          </cell>
        </row>
        <row r="3638">
          <cell r="D3638">
            <v>340851.41</v>
          </cell>
        </row>
        <row r="3639">
          <cell r="D3639">
            <v>10711775.640000001</v>
          </cell>
        </row>
        <row r="3640">
          <cell r="D3640">
            <v>491439.7</v>
          </cell>
        </row>
        <row r="3641">
          <cell r="D3641">
            <v>30946.5</v>
          </cell>
        </row>
        <row r="3642">
          <cell r="D3642">
            <v>613665.21</v>
          </cell>
        </row>
        <row r="3643">
          <cell r="D3643">
            <v>1514660.56</v>
          </cell>
        </row>
        <row r="3644">
          <cell r="D3644">
            <v>281797.40000000002</v>
          </cell>
        </row>
        <row r="3645">
          <cell r="D3645">
            <v>403514.62</v>
          </cell>
        </row>
        <row r="3646">
          <cell r="D3646">
            <v>122174.21</v>
          </cell>
        </row>
        <row r="3647">
          <cell r="D3647">
            <v>1946152.22</v>
          </cell>
        </row>
        <row r="3648">
          <cell r="D3648">
            <v>99707761.790000007</v>
          </cell>
        </row>
        <row r="3649">
          <cell r="D3649">
            <v>1422605.11</v>
          </cell>
        </row>
        <row r="3650">
          <cell r="D3650">
            <v>16980.07</v>
          </cell>
        </row>
        <row r="3651">
          <cell r="D3651">
            <v>480473.93</v>
          </cell>
        </row>
        <row r="3652">
          <cell r="D3652">
            <v>464766.32</v>
          </cell>
        </row>
        <row r="3653">
          <cell r="D3653">
            <v>4193120.51</v>
          </cell>
        </row>
        <row r="3654">
          <cell r="D3654">
            <v>563036.98</v>
          </cell>
        </row>
        <row r="3655">
          <cell r="D3655">
            <v>4709905.42</v>
          </cell>
        </row>
        <row r="3656">
          <cell r="D3656">
            <v>363762.4</v>
          </cell>
        </row>
        <row r="3657">
          <cell r="D3657">
            <v>11932345.210000001</v>
          </cell>
        </row>
        <row r="3658">
          <cell r="D3658">
            <v>6684196.4299999997</v>
          </cell>
        </row>
        <row r="3659">
          <cell r="D3659">
            <v>1424410.58</v>
          </cell>
        </row>
        <row r="3660">
          <cell r="D3660">
            <v>64160014.93</v>
          </cell>
        </row>
        <row r="3661">
          <cell r="D3661">
            <v>509092.4</v>
          </cell>
        </row>
        <row r="3662">
          <cell r="D3662">
            <v>6035964.7400000002</v>
          </cell>
        </row>
        <row r="3663">
          <cell r="D3663">
            <v>191083.62</v>
          </cell>
        </row>
        <row r="3664">
          <cell r="D3664">
            <v>331023.81</v>
          </cell>
        </row>
        <row r="3665">
          <cell r="D3665">
            <v>63188.36</v>
          </cell>
        </row>
        <row r="3666">
          <cell r="D3666">
            <v>1716662.12</v>
          </cell>
        </row>
        <row r="3667">
          <cell r="D3667">
            <v>219323.75</v>
          </cell>
        </row>
        <row r="3668">
          <cell r="D3668">
            <v>436570.94</v>
          </cell>
        </row>
        <row r="3669">
          <cell r="D3669">
            <v>745506.34</v>
          </cell>
        </row>
        <row r="3670">
          <cell r="D3670">
            <v>364325.64</v>
          </cell>
        </row>
        <row r="3671">
          <cell r="D3671">
            <v>71979.149999999994</v>
          </cell>
        </row>
        <row r="3672">
          <cell r="D3672">
            <v>13739008.49</v>
          </cell>
        </row>
        <row r="3673">
          <cell r="D3673">
            <v>2314444.29</v>
          </cell>
        </row>
        <row r="3674">
          <cell r="D3674">
            <v>46363.83</v>
          </cell>
        </row>
        <row r="3675">
          <cell r="D3675">
            <v>145988.47</v>
          </cell>
        </row>
        <row r="3676">
          <cell r="D3676">
            <v>4028705.86</v>
          </cell>
        </row>
        <row r="3677">
          <cell r="D3677">
            <v>237160.14</v>
          </cell>
        </row>
        <row r="3678">
          <cell r="D3678">
            <v>584667.21</v>
          </cell>
        </row>
        <row r="3679">
          <cell r="D3679">
            <v>2891226.26</v>
          </cell>
        </row>
        <row r="3680">
          <cell r="D3680">
            <v>195651.99</v>
          </cell>
        </row>
        <row r="3681">
          <cell r="D3681">
            <v>4707736.95</v>
          </cell>
        </row>
        <row r="3682">
          <cell r="D3682">
            <v>1083694.1100000001</v>
          </cell>
        </row>
        <row r="3683">
          <cell r="D3683">
            <v>2623252.67</v>
          </cell>
        </row>
        <row r="3684">
          <cell r="D3684">
            <v>2328666.35</v>
          </cell>
        </row>
        <row r="3685">
          <cell r="D3685">
            <v>1513499.61</v>
          </cell>
        </row>
        <row r="3686">
          <cell r="D3686">
            <v>1500000</v>
          </cell>
        </row>
        <row r="3687">
          <cell r="D3687">
            <v>341346.1</v>
          </cell>
        </row>
        <row r="3688">
          <cell r="D3688">
            <v>17068029.199999999</v>
          </cell>
        </row>
        <row r="3689">
          <cell r="D3689">
            <v>1993830.21</v>
          </cell>
        </row>
        <row r="3690">
          <cell r="D3690">
            <v>48834225.810000002</v>
          </cell>
        </row>
        <row r="3691">
          <cell r="D3691">
            <v>8144849</v>
          </cell>
        </row>
        <row r="3692">
          <cell r="D3692">
            <v>2345453.62</v>
          </cell>
        </row>
        <row r="3693">
          <cell r="D3693">
            <v>1089604.6399999999</v>
          </cell>
        </row>
        <row r="3694">
          <cell r="D3694">
            <v>76824.100000000006</v>
          </cell>
        </row>
        <row r="3695">
          <cell r="D3695">
            <v>1290229.99</v>
          </cell>
        </row>
        <row r="3696">
          <cell r="D3696">
            <v>16558347.119999999</v>
          </cell>
        </row>
        <row r="3697">
          <cell r="D3697">
            <v>188803.91</v>
          </cell>
        </row>
        <row r="3698">
          <cell r="D3698">
            <v>5270353.79</v>
          </cell>
        </row>
        <row r="3699">
          <cell r="D3699">
            <v>1845740.95</v>
          </cell>
        </row>
        <row r="3700">
          <cell r="D3700">
            <v>406077.94</v>
          </cell>
        </row>
        <row r="3701">
          <cell r="D3701">
            <v>656651.64</v>
          </cell>
        </row>
        <row r="3702">
          <cell r="D3702">
            <v>164114.88</v>
          </cell>
        </row>
        <row r="3703">
          <cell r="D3703">
            <v>2048231.41</v>
          </cell>
        </row>
        <row r="3704">
          <cell r="D3704">
            <v>1382133.67</v>
          </cell>
        </row>
        <row r="3705">
          <cell r="D3705">
            <v>104455.81</v>
          </cell>
        </row>
        <row r="3706">
          <cell r="D3706">
            <v>456669.13</v>
          </cell>
        </row>
        <row r="3707">
          <cell r="D3707">
            <v>1831003.61</v>
          </cell>
        </row>
        <row r="3708">
          <cell r="D3708">
            <v>4427429.07</v>
          </cell>
        </row>
        <row r="3709">
          <cell r="D3709">
            <v>1656975.43</v>
          </cell>
        </row>
        <row r="3710">
          <cell r="D3710">
            <v>605317.82999999996</v>
          </cell>
        </row>
        <row r="3711">
          <cell r="D3711">
            <v>2552186.7200000002</v>
          </cell>
        </row>
        <row r="3712">
          <cell r="D3712">
            <v>1222735.83</v>
          </cell>
        </row>
        <row r="3713">
          <cell r="D3713">
            <v>1438671.6</v>
          </cell>
        </row>
        <row r="3714">
          <cell r="D3714">
            <v>27750301.809999999</v>
          </cell>
        </row>
        <row r="3715">
          <cell r="D3715">
            <v>4157071.24</v>
          </cell>
        </row>
        <row r="3716">
          <cell r="D3716">
            <v>4850487.3899999997</v>
          </cell>
        </row>
        <row r="3717">
          <cell r="D3717">
            <v>4357775.9400000004</v>
          </cell>
        </row>
        <row r="3718">
          <cell r="D3718">
            <v>812941.31</v>
          </cell>
        </row>
        <row r="3719">
          <cell r="D3719">
            <v>956223.7</v>
          </cell>
        </row>
        <row r="3720">
          <cell r="D3720">
            <v>378116.43</v>
          </cell>
        </row>
        <row r="3721">
          <cell r="D3721">
            <v>1697099.57</v>
          </cell>
        </row>
        <row r="3722">
          <cell r="D3722">
            <v>290584.48</v>
          </cell>
        </row>
        <row r="3723">
          <cell r="D3723">
            <v>1947740.77</v>
          </cell>
        </row>
        <row r="3724">
          <cell r="D3724">
            <v>1404628.11</v>
          </cell>
        </row>
        <row r="3725">
          <cell r="D3725">
            <v>0</v>
          </cell>
        </row>
        <row r="3726">
          <cell r="D3726">
            <v>5110008.7699999996</v>
          </cell>
        </row>
        <row r="3727">
          <cell r="D3727">
            <v>517063.58</v>
          </cell>
        </row>
        <row r="3728">
          <cell r="D3728">
            <v>502479.88</v>
          </cell>
        </row>
        <row r="3729">
          <cell r="D3729">
            <v>2344227.25</v>
          </cell>
        </row>
        <row r="3730">
          <cell r="D3730">
            <v>2983365.01</v>
          </cell>
        </row>
        <row r="3731">
          <cell r="D3731">
            <v>91275.02</v>
          </cell>
        </row>
        <row r="3732">
          <cell r="D3732">
            <v>1892315.84</v>
          </cell>
        </row>
        <row r="3733">
          <cell r="D3733">
            <v>143922.60999999999</v>
          </cell>
        </row>
        <row r="3734">
          <cell r="D3734">
            <v>330351.43</v>
          </cell>
        </row>
        <row r="3735">
          <cell r="D3735">
            <v>231083.15</v>
          </cell>
        </row>
        <row r="3736">
          <cell r="D3736">
            <v>547406.88</v>
          </cell>
        </row>
        <row r="3737">
          <cell r="D3737">
            <v>6015247.6299999999</v>
          </cell>
        </row>
        <row r="3738">
          <cell r="D3738">
            <v>5837037.3399999999</v>
          </cell>
        </row>
        <row r="3739">
          <cell r="D3739">
            <v>246779.38</v>
          </cell>
        </row>
        <row r="3740">
          <cell r="D3740">
            <v>938453</v>
          </cell>
        </row>
        <row r="3741">
          <cell r="D3741">
            <v>2562780.9900000002</v>
          </cell>
        </row>
        <row r="3742">
          <cell r="D3742">
            <v>66918.289999999994</v>
          </cell>
        </row>
        <row r="3743">
          <cell r="D3743">
            <v>174775.44</v>
          </cell>
        </row>
        <row r="3744">
          <cell r="D3744">
            <v>4240895.22</v>
          </cell>
        </row>
        <row r="3745">
          <cell r="D3745">
            <v>3947295.08</v>
          </cell>
        </row>
        <row r="3746">
          <cell r="D3746">
            <v>4968240.59</v>
          </cell>
        </row>
        <row r="3747">
          <cell r="D3747">
            <v>1115845.49</v>
          </cell>
        </row>
        <row r="3748">
          <cell r="D3748">
            <v>61425136.329999998</v>
          </cell>
        </row>
        <row r="3749">
          <cell r="D3749">
            <v>4956060.0599999996</v>
          </cell>
        </row>
        <row r="3750">
          <cell r="D3750">
            <v>1120790.01</v>
          </cell>
        </row>
        <row r="3751">
          <cell r="D3751">
            <v>1356461.27</v>
          </cell>
        </row>
        <row r="3752">
          <cell r="D3752">
            <v>520294.14</v>
          </cell>
        </row>
        <row r="3753">
          <cell r="D3753">
            <v>808533.31</v>
          </cell>
        </row>
        <row r="3754">
          <cell r="D3754">
            <v>6338959.0800000001</v>
          </cell>
        </row>
        <row r="3755">
          <cell r="D3755">
            <v>352587.14</v>
          </cell>
        </row>
        <row r="3756">
          <cell r="D3756">
            <v>4398179.54</v>
          </cell>
        </row>
        <row r="3757">
          <cell r="D3757">
            <v>316776.23</v>
          </cell>
        </row>
        <row r="3758">
          <cell r="D3758">
            <v>283390.75</v>
          </cell>
        </row>
        <row r="3759">
          <cell r="D3759">
            <v>8375913.9500000002</v>
          </cell>
        </row>
        <row r="3760">
          <cell r="D3760">
            <v>107788.84</v>
          </cell>
        </row>
        <row r="3761">
          <cell r="D3761">
            <v>518867.19</v>
          </cell>
        </row>
        <row r="3762">
          <cell r="D3762">
            <v>5283347.4000000004</v>
          </cell>
        </row>
        <row r="3763">
          <cell r="D3763">
            <v>21301527.859999999</v>
          </cell>
        </row>
        <row r="3764">
          <cell r="D3764">
            <v>358397.47</v>
          </cell>
        </row>
        <row r="3765">
          <cell r="D3765">
            <v>179982.71</v>
          </cell>
        </row>
        <row r="3766">
          <cell r="D3766">
            <v>435848.63</v>
          </cell>
        </row>
        <row r="3767">
          <cell r="D3767">
            <v>21236199.949999999</v>
          </cell>
        </row>
        <row r="3768">
          <cell r="D3768">
            <v>421286.24</v>
          </cell>
        </row>
        <row r="3769">
          <cell r="D3769">
            <v>804531.94</v>
          </cell>
        </row>
        <row r="3770">
          <cell r="D3770">
            <v>4044721.31</v>
          </cell>
        </row>
        <row r="3771">
          <cell r="D3771">
            <v>4657085.2</v>
          </cell>
        </row>
        <row r="3772">
          <cell r="D3772">
            <v>2337222.5699999998</v>
          </cell>
        </row>
        <row r="3773">
          <cell r="D3773">
            <v>5900848.75</v>
          </cell>
        </row>
        <row r="3774">
          <cell r="D3774">
            <v>1300029.78</v>
          </cell>
        </row>
        <row r="3775">
          <cell r="D3775">
            <v>427292.96</v>
          </cell>
        </row>
        <row r="3776">
          <cell r="D3776">
            <v>1575695.77</v>
          </cell>
        </row>
        <row r="3777">
          <cell r="D3777">
            <v>2950762.17</v>
          </cell>
        </row>
        <row r="3778">
          <cell r="D3778">
            <v>375452.48</v>
          </cell>
        </row>
        <row r="3779">
          <cell r="D3779">
            <v>3437958.06</v>
          </cell>
        </row>
        <row r="3780">
          <cell r="D3780">
            <v>797150.46</v>
          </cell>
        </row>
        <row r="3781">
          <cell r="D3781">
            <v>4038546.57</v>
          </cell>
        </row>
        <row r="3782">
          <cell r="D3782">
            <v>0</v>
          </cell>
        </row>
        <row r="3783">
          <cell r="D3783">
            <v>1999555.86</v>
          </cell>
        </row>
        <row r="3784">
          <cell r="D3784">
            <v>1200903.31</v>
          </cell>
        </row>
        <row r="3785">
          <cell r="D3785">
            <v>374561.85</v>
          </cell>
        </row>
        <row r="3786">
          <cell r="D3786">
            <v>1880144.68</v>
          </cell>
        </row>
        <row r="3787">
          <cell r="D3787">
            <v>14474445.369999999</v>
          </cell>
        </row>
        <row r="3788">
          <cell r="D3788">
            <v>620258.61</v>
          </cell>
        </row>
        <row r="3789">
          <cell r="D3789">
            <v>4168286.5</v>
          </cell>
        </row>
        <row r="3790">
          <cell r="D3790">
            <v>994986.04</v>
          </cell>
        </row>
        <row r="3791">
          <cell r="D3791">
            <v>14121225.42</v>
          </cell>
        </row>
        <row r="3792">
          <cell r="D3792">
            <v>875977.01</v>
          </cell>
        </row>
        <row r="3793">
          <cell r="D3793">
            <v>1073114.98</v>
          </cell>
        </row>
        <row r="3794">
          <cell r="D3794">
            <v>192948.59</v>
          </cell>
        </row>
        <row r="3795">
          <cell r="D3795">
            <v>798405.15</v>
          </cell>
        </row>
        <row r="3796">
          <cell r="D3796">
            <v>3212207.71</v>
          </cell>
        </row>
        <row r="3797">
          <cell r="D3797">
            <v>344560.57</v>
          </cell>
        </row>
        <row r="3798">
          <cell r="D3798">
            <v>149376.59</v>
          </cell>
        </row>
        <row r="3799">
          <cell r="D3799">
            <v>228784.62</v>
          </cell>
        </row>
        <row r="3800">
          <cell r="D3800">
            <v>85497.37</v>
          </cell>
        </row>
        <row r="3801">
          <cell r="D3801">
            <v>1370118.12</v>
          </cell>
        </row>
        <row r="3802">
          <cell r="D3802">
            <v>51855709.32</v>
          </cell>
        </row>
        <row r="3803">
          <cell r="D3803">
            <v>2577158.92</v>
          </cell>
        </row>
        <row r="3804">
          <cell r="D3804">
            <v>881018.51</v>
          </cell>
        </row>
        <row r="3805">
          <cell r="D3805">
            <v>67621.070000000007</v>
          </cell>
        </row>
        <row r="3806">
          <cell r="D3806">
            <v>688316.49</v>
          </cell>
        </row>
        <row r="3807">
          <cell r="D3807">
            <v>5802427.9400000004</v>
          </cell>
        </row>
        <row r="3808">
          <cell r="D3808">
            <v>3488610.86</v>
          </cell>
        </row>
        <row r="3809">
          <cell r="D3809">
            <v>688688.95</v>
          </cell>
        </row>
        <row r="3810">
          <cell r="D3810">
            <v>2528693.94</v>
          </cell>
        </row>
        <row r="3811">
          <cell r="D3811">
            <v>4939952.68</v>
          </cell>
        </row>
        <row r="3812">
          <cell r="D3812">
            <v>1726303.67</v>
          </cell>
        </row>
        <row r="3813">
          <cell r="D3813">
            <v>29199097.16</v>
          </cell>
        </row>
        <row r="3814">
          <cell r="D3814">
            <v>10080078.18</v>
          </cell>
        </row>
        <row r="3815">
          <cell r="D3815">
            <v>570413.47</v>
          </cell>
        </row>
        <row r="3816">
          <cell r="D3816">
            <v>4018446.78</v>
          </cell>
        </row>
        <row r="3817">
          <cell r="D3817">
            <v>261225.59</v>
          </cell>
        </row>
        <row r="3818">
          <cell r="D3818">
            <v>24746.42</v>
          </cell>
        </row>
        <row r="3819">
          <cell r="D3819">
            <v>792047.92</v>
          </cell>
        </row>
        <row r="3820">
          <cell r="D3820">
            <v>0</v>
          </cell>
        </row>
        <row r="3821">
          <cell r="D3821">
            <v>37697.449999999997</v>
          </cell>
        </row>
        <row r="3822">
          <cell r="D3822">
            <v>189920.9</v>
          </cell>
        </row>
        <row r="3823">
          <cell r="D3823">
            <v>10245512.23</v>
          </cell>
        </row>
        <row r="3824">
          <cell r="D3824">
            <v>1402126.47</v>
          </cell>
        </row>
        <row r="3825">
          <cell r="D3825">
            <v>13087.97</v>
          </cell>
        </row>
        <row r="3826">
          <cell r="D3826">
            <v>106898.03</v>
          </cell>
        </row>
        <row r="3827">
          <cell r="D3827">
            <v>6931762.0499999998</v>
          </cell>
        </row>
        <row r="3828">
          <cell r="D3828">
            <v>220662.59</v>
          </cell>
        </row>
        <row r="3829">
          <cell r="D3829">
            <v>167252.22</v>
          </cell>
        </row>
        <row r="3830">
          <cell r="D3830">
            <v>11822634.779999999</v>
          </cell>
        </row>
        <row r="3831">
          <cell r="D3831">
            <v>600618.98</v>
          </cell>
        </row>
        <row r="3832">
          <cell r="D3832">
            <v>542561.22</v>
          </cell>
        </row>
        <row r="3833">
          <cell r="D3833">
            <v>10655057.140000001</v>
          </cell>
        </row>
        <row r="3834">
          <cell r="D3834">
            <v>364291.39</v>
          </cell>
        </row>
        <row r="3835">
          <cell r="D3835">
            <v>2373437.1800000002</v>
          </cell>
        </row>
        <row r="3836">
          <cell r="D3836">
            <v>99174.05</v>
          </cell>
        </row>
        <row r="3837">
          <cell r="D3837">
            <v>10435371.66</v>
          </cell>
        </row>
        <row r="3838">
          <cell r="D3838">
            <v>139120.48000000001</v>
          </cell>
        </row>
        <row r="3839">
          <cell r="D3839">
            <v>50277.58</v>
          </cell>
        </row>
        <row r="3840">
          <cell r="D3840">
            <v>1917930.81</v>
          </cell>
        </row>
        <row r="3841">
          <cell r="D3841">
            <v>615412.76</v>
          </cell>
        </row>
        <row r="3842">
          <cell r="D3842">
            <v>851494.94</v>
          </cell>
        </row>
        <row r="3843">
          <cell r="D3843">
            <v>130073.43</v>
          </cell>
        </row>
        <row r="3844">
          <cell r="D3844">
            <v>390826.19</v>
          </cell>
        </row>
        <row r="3845">
          <cell r="D3845">
            <v>12704486.960000001</v>
          </cell>
        </row>
        <row r="3846">
          <cell r="D3846">
            <v>1458486.05</v>
          </cell>
        </row>
        <row r="3847">
          <cell r="D3847">
            <v>157492.39000000001</v>
          </cell>
        </row>
        <row r="3848">
          <cell r="D3848">
            <v>1976.45</v>
          </cell>
        </row>
        <row r="3849">
          <cell r="D3849">
            <v>7377785.3600000003</v>
          </cell>
        </row>
        <row r="3850">
          <cell r="D3850">
            <v>127104.32000000001</v>
          </cell>
        </row>
        <row r="3851">
          <cell r="D3851">
            <v>542624.63</v>
          </cell>
        </row>
        <row r="3852">
          <cell r="D3852">
            <v>754887.59</v>
          </cell>
        </row>
        <row r="3853">
          <cell r="D3853">
            <v>2619429.6800000002</v>
          </cell>
        </row>
        <row r="3854">
          <cell r="D3854">
            <v>700300.99</v>
          </cell>
        </row>
        <row r="3855">
          <cell r="D3855">
            <v>552163.42000000004</v>
          </cell>
        </row>
        <row r="3856">
          <cell r="D3856">
            <v>9338385.8499999996</v>
          </cell>
        </row>
        <row r="3857">
          <cell r="D3857">
            <v>3413931.69</v>
          </cell>
        </row>
        <row r="3858">
          <cell r="D3858">
            <v>330872.8</v>
          </cell>
        </row>
        <row r="3859">
          <cell r="D3859">
            <v>641078.14</v>
          </cell>
        </row>
        <row r="3860">
          <cell r="D3860">
            <v>296660.40000000002</v>
          </cell>
        </row>
        <row r="3861">
          <cell r="D3861">
            <v>137828.41</v>
          </cell>
        </row>
        <row r="3862">
          <cell r="D3862">
            <v>401063.44</v>
          </cell>
        </row>
        <row r="3863">
          <cell r="D3863">
            <v>160888.82999999999</v>
          </cell>
        </row>
        <row r="3864">
          <cell r="D3864">
            <v>2725680</v>
          </cell>
        </row>
        <row r="3865">
          <cell r="D3865">
            <v>3874572.26</v>
          </cell>
        </row>
        <row r="3866">
          <cell r="D3866">
            <v>36358.699999999997</v>
          </cell>
        </row>
        <row r="3867">
          <cell r="D3867">
            <v>492561.3</v>
          </cell>
        </row>
        <row r="3868">
          <cell r="D3868">
            <v>12085959.26</v>
          </cell>
        </row>
        <row r="3869">
          <cell r="D3869">
            <v>21821.72</v>
          </cell>
        </row>
        <row r="3870">
          <cell r="D3870">
            <v>277551.82</v>
          </cell>
        </row>
        <row r="3871">
          <cell r="D3871">
            <v>747523.7</v>
          </cell>
        </row>
        <row r="3872">
          <cell r="D3872">
            <v>704979.13</v>
          </cell>
        </row>
        <row r="3873">
          <cell r="D3873">
            <v>15641558.98</v>
          </cell>
        </row>
        <row r="3874">
          <cell r="D3874">
            <v>9914154.0299999993</v>
          </cell>
        </row>
        <row r="3875">
          <cell r="D3875">
            <v>14953.31</v>
          </cell>
        </row>
        <row r="3876">
          <cell r="D3876">
            <v>231506.58</v>
          </cell>
        </row>
        <row r="3877">
          <cell r="D3877">
            <v>2402908.1800000002</v>
          </cell>
        </row>
        <row r="3878">
          <cell r="D3878">
            <v>344216.64</v>
          </cell>
        </row>
        <row r="3879">
          <cell r="D3879">
            <v>11073564.84</v>
          </cell>
        </row>
        <row r="3880">
          <cell r="D3880">
            <v>1495358.27</v>
          </cell>
        </row>
        <row r="3881">
          <cell r="D3881">
            <v>1197659.92</v>
          </cell>
        </row>
        <row r="3882">
          <cell r="D3882">
            <v>413225.59</v>
          </cell>
        </row>
        <row r="3883">
          <cell r="D3883">
            <v>8693831.2599999998</v>
          </cell>
        </row>
        <row r="3884">
          <cell r="D3884">
            <v>24981.4</v>
          </cell>
        </row>
        <row r="3885">
          <cell r="D3885">
            <v>8181831.8200000003</v>
          </cell>
        </row>
        <row r="3886">
          <cell r="D3886">
            <v>2752923.93</v>
          </cell>
        </row>
        <row r="3887">
          <cell r="D3887">
            <v>2062054.25</v>
          </cell>
        </row>
        <row r="3888">
          <cell r="D3888">
            <v>13296347.859999999</v>
          </cell>
        </row>
        <row r="3889">
          <cell r="D3889">
            <v>1414484.77</v>
          </cell>
        </row>
        <row r="3891">
          <cell r="D3891">
            <v>222048.3</v>
          </cell>
        </row>
        <row r="3892">
          <cell r="D3892">
            <v>8248414.0800000001</v>
          </cell>
        </row>
        <row r="3893">
          <cell r="D3893">
            <v>300000</v>
          </cell>
        </row>
        <row r="3894">
          <cell r="D3894">
            <v>84472.56</v>
          </cell>
        </row>
        <row r="3895">
          <cell r="D3895">
            <v>434170.54</v>
          </cell>
        </row>
        <row r="3896">
          <cell r="D3896">
            <v>12221064.279999999</v>
          </cell>
        </row>
        <row r="3897">
          <cell r="D3897">
            <v>0</v>
          </cell>
        </row>
        <row r="3898">
          <cell r="D3898">
            <v>1445575.92</v>
          </cell>
        </row>
        <row r="3899">
          <cell r="D3899">
            <v>656061.36</v>
          </cell>
        </row>
        <row r="3900">
          <cell r="D3900">
            <v>729227.68</v>
          </cell>
        </row>
        <row r="3901">
          <cell r="D3901">
            <v>3596904.17</v>
          </cell>
        </row>
        <row r="3902">
          <cell r="D3902">
            <v>300181.09000000003</v>
          </cell>
        </row>
        <row r="3903">
          <cell r="D3903">
            <v>526446.05000000005</v>
          </cell>
        </row>
        <row r="3904">
          <cell r="D3904">
            <v>6138422.04</v>
          </cell>
        </row>
        <row r="3905">
          <cell r="D3905">
            <v>67705.78</v>
          </cell>
        </row>
        <row r="3906">
          <cell r="D3906">
            <v>106844.9</v>
          </cell>
        </row>
        <row r="3908">
          <cell r="D3908">
            <v>2260397.7599999998</v>
          </cell>
        </row>
        <row r="3909">
          <cell r="D3909">
            <v>467014.35</v>
          </cell>
        </row>
        <row r="3910">
          <cell r="D3910">
            <v>306965.09999999998</v>
          </cell>
        </row>
        <row r="3911">
          <cell r="D3911">
            <v>14931135.560000001</v>
          </cell>
        </row>
        <row r="3912">
          <cell r="D3912">
            <v>474182.55</v>
          </cell>
        </row>
        <row r="3913">
          <cell r="D3913">
            <v>108624.91</v>
          </cell>
        </row>
        <row r="3914">
          <cell r="D3914">
            <v>796847.46</v>
          </cell>
        </row>
        <row r="3915">
          <cell r="D3915">
            <v>17829</v>
          </cell>
        </row>
        <row r="3916">
          <cell r="D3916">
            <v>2711415.38</v>
          </cell>
        </row>
        <row r="3917">
          <cell r="D3917">
            <v>24708541</v>
          </cell>
        </row>
        <row r="3918">
          <cell r="D3918">
            <v>818596.8</v>
          </cell>
        </row>
        <row r="3919">
          <cell r="D3919">
            <v>4411566.5599999996</v>
          </cell>
        </row>
        <row r="3920">
          <cell r="D3920">
            <v>110131.15</v>
          </cell>
        </row>
        <row r="3921">
          <cell r="D3921">
            <v>978185.04</v>
          </cell>
        </row>
        <row r="3922">
          <cell r="D3922">
            <v>1180099.8600000001</v>
          </cell>
        </row>
        <row r="3923">
          <cell r="D3923">
            <v>46089.9</v>
          </cell>
        </row>
        <row r="3924">
          <cell r="D3924">
            <v>1992657.96</v>
          </cell>
        </row>
        <row r="3925">
          <cell r="D3925">
            <v>4000000</v>
          </cell>
        </row>
        <row r="3926">
          <cell r="D3926">
            <v>3465932.46</v>
          </cell>
        </row>
        <row r="3927">
          <cell r="D3927">
            <v>28589743.23</v>
          </cell>
        </row>
        <row r="3928">
          <cell r="D3928">
            <v>2429293.88</v>
          </cell>
        </row>
        <row r="3929">
          <cell r="D3929">
            <v>8104270.7999999998</v>
          </cell>
        </row>
        <row r="3930">
          <cell r="D3930">
            <v>40297935.5</v>
          </cell>
        </row>
        <row r="3931">
          <cell r="D3931">
            <v>6144095.5499999998</v>
          </cell>
        </row>
        <row r="3932">
          <cell r="D3932">
            <v>2257812.88</v>
          </cell>
        </row>
        <row r="3933">
          <cell r="D3933">
            <v>294330.58</v>
          </cell>
        </row>
        <row r="3934">
          <cell r="D3934">
            <v>7796.81</v>
          </cell>
        </row>
        <row r="3935">
          <cell r="D3935">
            <v>24407712.879999999</v>
          </cell>
        </row>
        <row r="3936">
          <cell r="D3936">
            <v>3364076.88</v>
          </cell>
        </row>
        <row r="3937">
          <cell r="D3937">
            <v>8723104.2899999991</v>
          </cell>
        </row>
        <row r="3938">
          <cell r="D3938">
            <v>30894.93</v>
          </cell>
        </row>
        <row r="3939">
          <cell r="D3939">
            <v>457649.32</v>
          </cell>
        </row>
        <row r="3940">
          <cell r="D3940">
            <v>21676762.109999999</v>
          </cell>
        </row>
        <row r="3941">
          <cell r="D3941">
            <v>1104331.96</v>
          </cell>
        </row>
        <row r="3942">
          <cell r="D3942">
            <v>2267506.4700000002</v>
          </cell>
        </row>
        <row r="3943">
          <cell r="D3943">
            <v>256483.11</v>
          </cell>
        </row>
        <row r="3944">
          <cell r="D3944">
            <v>11843891.82</v>
          </cell>
        </row>
        <row r="3945">
          <cell r="D3945">
            <v>677921.4</v>
          </cell>
        </row>
        <row r="3946">
          <cell r="D3946">
            <v>1071314.79</v>
          </cell>
        </row>
        <row r="3947">
          <cell r="D3947">
            <v>15761650.18</v>
          </cell>
        </row>
        <row r="3948">
          <cell r="D3948">
            <v>19112.400000000001</v>
          </cell>
        </row>
        <row r="3949">
          <cell r="D3949">
            <v>28532502.620000001</v>
          </cell>
        </row>
        <row r="3950">
          <cell r="D3950">
            <v>12178924</v>
          </cell>
        </row>
        <row r="3951">
          <cell r="D3951">
            <v>1508696.18</v>
          </cell>
        </row>
        <row r="3952">
          <cell r="D3952">
            <v>19833916.210000001</v>
          </cell>
        </row>
        <row r="3953">
          <cell r="D3953">
            <v>2702558.75</v>
          </cell>
        </row>
        <row r="3954">
          <cell r="D3954">
            <v>0</v>
          </cell>
        </row>
        <row r="3955">
          <cell r="D3955">
            <v>790584.91</v>
          </cell>
        </row>
        <row r="3956">
          <cell r="D3956">
            <v>58440234.159999996</v>
          </cell>
        </row>
        <row r="3957">
          <cell r="D3957">
            <v>875651.14</v>
          </cell>
        </row>
        <row r="3958">
          <cell r="D3958">
            <v>2262113.2599999998</v>
          </cell>
        </row>
        <row r="3959">
          <cell r="D3959">
            <v>707882.57</v>
          </cell>
        </row>
        <row r="3960">
          <cell r="D3960">
            <v>1330099.5900000001</v>
          </cell>
        </row>
        <row r="3961">
          <cell r="D3961">
            <v>33459101.649999999</v>
          </cell>
        </row>
        <row r="3962">
          <cell r="D3962">
            <v>6261523.5300000003</v>
          </cell>
        </row>
        <row r="3963">
          <cell r="D3963">
            <v>702214.71</v>
          </cell>
        </row>
        <row r="3964">
          <cell r="D3964">
            <v>909184.56</v>
          </cell>
        </row>
        <row r="3965">
          <cell r="D3965">
            <v>28681.279999999999</v>
          </cell>
        </row>
        <row r="3966">
          <cell r="D3966">
            <v>1747521.91</v>
          </cell>
        </row>
        <row r="3967">
          <cell r="D3967">
            <v>2455704.7799999998</v>
          </cell>
        </row>
        <row r="3968">
          <cell r="D3968">
            <v>242868514.12</v>
          </cell>
        </row>
        <row r="3969">
          <cell r="D3969">
            <v>3564750.86</v>
          </cell>
        </row>
        <row r="3971">
          <cell r="D3971">
            <v>0</v>
          </cell>
        </row>
        <row r="3972">
          <cell r="D3972">
            <v>0</v>
          </cell>
        </row>
        <row r="3973">
          <cell r="D3973">
            <v>22099399.629999999</v>
          </cell>
        </row>
        <row r="3974">
          <cell r="D3974">
            <v>15104706.060000001</v>
          </cell>
        </row>
        <row r="3975">
          <cell r="D3975">
            <v>8265248.6699999999</v>
          </cell>
        </row>
        <row r="3976">
          <cell r="D3976">
            <v>214324.97</v>
          </cell>
        </row>
        <row r="3977">
          <cell r="D3977">
            <v>655586.06999999995</v>
          </cell>
        </row>
        <row r="3978">
          <cell r="D3978">
            <v>585442.48</v>
          </cell>
        </row>
        <row r="3979">
          <cell r="D3979">
            <v>150854.07999999999</v>
          </cell>
        </row>
        <row r="3980">
          <cell r="D3980">
            <v>5162954.96</v>
          </cell>
        </row>
        <row r="3981">
          <cell r="D3981">
            <v>16257598.939999999</v>
          </cell>
        </row>
        <row r="3982">
          <cell r="D3982">
            <v>41970.91</v>
          </cell>
        </row>
        <row r="3983">
          <cell r="D3983">
            <v>862362.43</v>
          </cell>
        </row>
        <row r="3984">
          <cell r="D3984">
            <v>9890382.1400000006</v>
          </cell>
        </row>
        <row r="3985">
          <cell r="D3985">
            <v>588015.92000000004</v>
          </cell>
        </row>
        <row r="3986">
          <cell r="D3986">
            <v>0</v>
          </cell>
        </row>
        <row r="3987">
          <cell r="D3987">
            <v>32282.85</v>
          </cell>
        </row>
        <row r="3988">
          <cell r="D3988">
            <v>0</v>
          </cell>
        </row>
        <row r="3989">
          <cell r="D3989">
            <v>20634.169999999998</v>
          </cell>
        </row>
        <row r="3990">
          <cell r="D3990">
            <v>1500396.09</v>
          </cell>
        </row>
        <row r="3991">
          <cell r="D3991">
            <v>7034534.21</v>
          </cell>
        </row>
        <row r="3992">
          <cell r="D3992">
            <v>804635.84</v>
          </cell>
        </row>
        <row r="3993">
          <cell r="D3993">
            <v>1263242.03</v>
          </cell>
        </row>
        <row r="3994">
          <cell r="D3994">
            <v>6928654.7300000004</v>
          </cell>
        </row>
        <row r="3995">
          <cell r="D3995">
            <v>1627591.52</v>
          </cell>
        </row>
        <row r="3996">
          <cell r="D3996">
            <v>9423837.2200000007</v>
          </cell>
        </row>
        <row r="3997">
          <cell r="D3997">
            <v>4219389.7300000004</v>
          </cell>
        </row>
        <row r="3998">
          <cell r="D3998">
            <v>41393.5</v>
          </cell>
        </row>
        <row r="3999">
          <cell r="D3999">
            <v>63150455.539999999</v>
          </cell>
        </row>
        <row r="4000">
          <cell r="D4000">
            <v>1924773.19</v>
          </cell>
        </row>
        <row r="4001">
          <cell r="D4001">
            <v>0</v>
          </cell>
        </row>
        <row r="4002">
          <cell r="D4002">
            <v>158291.79999999999</v>
          </cell>
        </row>
        <row r="4003">
          <cell r="D4003">
            <v>0</v>
          </cell>
        </row>
        <row r="4004">
          <cell r="D4004">
            <v>12980.74</v>
          </cell>
        </row>
        <row r="4005">
          <cell r="D4005">
            <v>2575967.38</v>
          </cell>
        </row>
        <row r="4006">
          <cell r="D4006">
            <v>4490290.0599999996</v>
          </cell>
        </row>
        <row r="4007">
          <cell r="D4007">
            <v>479677.91</v>
          </cell>
        </row>
        <row r="4008">
          <cell r="D4008">
            <v>26548287.18</v>
          </cell>
        </row>
        <row r="4009">
          <cell r="D4009">
            <v>139877.06</v>
          </cell>
        </row>
        <row r="4010">
          <cell r="D4010">
            <v>3914483.52</v>
          </cell>
        </row>
        <row r="4011">
          <cell r="D4011">
            <v>145335.76</v>
          </cell>
        </row>
        <row r="4012">
          <cell r="D4012">
            <v>36411785.299999997</v>
          </cell>
        </row>
        <row r="4013">
          <cell r="D4013">
            <v>3307407.68</v>
          </cell>
        </row>
        <row r="4014">
          <cell r="D4014">
            <v>10253508.65</v>
          </cell>
        </row>
        <row r="4015">
          <cell r="D4015">
            <v>361348.61</v>
          </cell>
        </row>
        <row r="4016">
          <cell r="D4016">
            <v>7309437.7599999998</v>
          </cell>
        </row>
        <row r="4017">
          <cell r="D4017">
            <v>3643967.25</v>
          </cell>
        </row>
        <row r="4018">
          <cell r="D4018">
            <v>2037033.75</v>
          </cell>
        </row>
        <row r="4019">
          <cell r="D4019">
            <v>344757.43</v>
          </cell>
        </row>
        <row r="4020">
          <cell r="D4020">
            <v>255678.88</v>
          </cell>
        </row>
        <row r="4021">
          <cell r="D4021">
            <v>614422.69999999995</v>
          </cell>
        </row>
        <row r="4022">
          <cell r="D4022">
            <v>29013324.800000001</v>
          </cell>
        </row>
        <row r="4023">
          <cell r="D4023">
            <v>4391189.82</v>
          </cell>
        </row>
        <row r="4024">
          <cell r="D4024">
            <v>4121755.3</v>
          </cell>
        </row>
        <row r="4025">
          <cell r="D4025">
            <v>2151508.56</v>
          </cell>
        </row>
        <row r="4026">
          <cell r="D4026">
            <v>5133991.6500000004</v>
          </cell>
        </row>
        <row r="4027">
          <cell r="D4027">
            <v>21843250.82</v>
          </cell>
        </row>
        <row r="4028">
          <cell r="D4028">
            <v>10622796.119999999</v>
          </cell>
        </row>
        <row r="4029">
          <cell r="D4029">
            <v>12359151.35</v>
          </cell>
        </row>
        <row r="4030">
          <cell r="D4030">
            <v>2652379.6</v>
          </cell>
        </row>
        <row r="4031">
          <cell r="D4031">
            <v>21417314.649999999</v>
          </cell>
        </row>
        <row r="4032">
          <cell r="D4032">
            <v>18885900.66</v>
          </cell>
        </row>
        <row r="4033">
          <cell r="D4033">
            <v>1231106.68</v>
          </cell>
        </row>
        <row r="4034">
          <cell r="D4034">
            <v>1305863.74</v>
          </cell>
        </row>
        <row r="4035">
          <cell r="D4035">
            <v>0</v>
          </cell>
        </row>
        <row r="4036">
          <cell r="D4036">
            <v>1132662.3400000001</v>
          </cell>
        </row>
        <row r="4037">
          <cell r="D4037">
            <v>32363185.100000001</v>
          </cell>
        </row>
        <row r="4038">
          <cell r="D4038">
            <v>5749927.0899999999</v>
          </cell>
        </row>
        <row r="4039">
          <cell r="D4039">
            <v>4743676.4000000004</v>
          </cell>
        </row>
        <row r="4040">
          <cell r="D4040">
            <v>177000000</v>
          </cell>
        </row>
        <row r="4041">
          <cell r="D4041">
            <v>3145886.81</v>
          </cell>
        </row>
        <row r="4042">
          <cell r="D4042">
            <v>1882239.48</v>
          </cell>
        </row>
        <row r="4043">
          <cell r="D4043">
            <v>1796729.04</v>
          </cell>
        </row>
        <row r="4044">
          <cell r="D4044">
            <v>1946487.57</v>
          </cell>
        </row>
        <row r="4045">
          <cell r="D4045">
            <v>114389972.75</v>
          </cell>
        </row>
        <row r="4046">
          <cell r="D4046">
            <v>40994372.32</v>
          </cell>
        </row>
        <row r="4047">
          <cell r="D4047">
            <v>35618860.030000001</v>
          </cell>
        </row>
        <row r="4048">
          <cell r="D4048">
            <v>708886.17</v>
          </cell>
        </row>
        <row r="4049">
          <cell r="D4049">
            <v>1507561.51</v>
          </cell>
        </row>
        <row r="4050">
          <cell r="D4050">
            <v>81155392.329999998</v>
          </cell>
        </row>
        <row r="4051">
          <cell r="D4051">
            <v>2892627.32</v>
          </cell>
        </row>
        <row r="4052">
          <cell r="D4052">
            <v>616021.18000000005</v>
          </cell>
        </row>
        <row r="4053">
          <cell r="D4053">
            <v>59153.53</v>
          </cell>
        </row>
        <row r="4054">
          <cell r="D4054">
            <v>716270.28</v>
          </cell>
        </row>
        <row r="4056">
          <cell r="D4056">
            <v>38724.51</v>
          </cell>
        </row>
        <row r="4057">
          <cell r="D4057">
            <v>102093.63</v>
          </cell>
        </row>
        <row r="4058">
          <cell r="D4058">
            <v>600000</v>
          </cell>
        </row>
        <row r="4059">
          <cell r="D4059">
            <v>39320158.030000001</v>
          </cell>
        </row>
        <row r="4060">
          <cell r="D4060">
            <v>16442139.76</v>
          </cell>
        </row>
        <row r="4061">
          <cell r="D4061">
            <v>2737643.97</v>
          </cell>
        </row>
        <row r="4062">
          <cell r="D4062">
            <v>19021351.34</v>
          </cell>
        </row>
        <row r="4063">
          <cell r="D4063">
            <v>4418350.59</v>
          </cell>
        </row>
        <row r="4064">
          <cell r="D4064">
            <v>36896.400000000001</v>
          </cell>
        </row>
        <row r="4065">
          <cell r="D4065">
            <v>2081235.82</v>
          </cell>
        </row>
        <row r="4066">
          <cell r="D4066">
            <v>18045280.489999998</v>
          </cell>
        </row>
        <row r="4067">
          <cell r="D4067">
            <v>11939983.52</v>
          </cell>
        </row>
        <row r="4068">
          <cell r="D4068">
            <v>24236392.989999998</v>
          </cell>
        </row>
        <row r="4069">
          <cell r="D4069">
            <v>77541088.730000004</v>
          </cell>
        </row>
        <row r="4070">
          <cell r="D4070">
            <v>5588184.25</v>
          </cell>
        </row>
        <row r="4071">
          <cell r="D4071">
            <v>5020128.3899999997</v>
          </cell>
        </row>
        <row r="4072">
          <cell r="D4072">
            <v>323195.23</v>
          </cell>
        </row>
        <row r="4073">
          <cell r="D4073">
            <v>26541785.16</v>
          </cell>
        </row>
        <row r="4074">
          <cell r="D4074">
            <v>25412643.629999999</v>
          </cell>
        </row>
        <row r="4075">
          <cell r="D4075">
            <v>103056.02</v>
          </cell>
        </row>
        <row r="4076">
          <cell r="D4076">
            <v>6361690.0099999998</v>
          </cell>
        </row>
        <row r="4077">
          <cell r="D4077">
            <v>1309461.2</v>
          </cell>
        </row>
        <row r="4078">
          <cell r="D4078">
            <v>7303494.8700000001</v>
          </cell>
        </row>
        <row r="4079">
          <cell r="D4079">
            <v>45812674.82</v>
          </cell>
        </row>
        <row r="4080">
          <cell r="D4080">
            <v>10918896.23</v>
          </cell>
        </row>
        <row r="4081">
          <cell r="D4081">
            <v>20891684.34</v>
          </cell>
        </row>
        <row r="4082">
          <cell r="D4082">
            <v>4393262.5199999996</v>
          </cell>
        </row>
        <row r="4083">
          <cell r="D4083">
            <v>1290370.8899999999</v>
          </cell>
        </row>
        <row r="4085">
          <cell r="D4085">
            <v>16846573.620000001</v>
          </cell>
        </row>
        <row r="4086">
          <cell r="D4086">
            <v>10542.98</v>
          </cell>
        </row>
        <row r="4087">
          <cell r="D4087">
            <v>1157231.6000000001</v>
          </cell>
        </row>
        <row r="4088">
          <cell r="D4088">
            <v>59289.26</v>
          </cell>
        </row>
        <row r="4089">
          <cell r="D4089">
            <v>3801225.7</v>
          </cell>
        </row>
        <row r="4090">
          <cell r="D4090">
            <v>1747641.47</v>
          </cell>
        </row>
        <row r="4091">
          <cell r="D4091">
            <v>714891.31</v>
          </cell>
        </row>
        <row r="4092">
          <cell r="D4092">
            <v>182706.62</v>
          </cell>
        </row>
        <row r="4093">
          <cell r="D4093">
            <v>570410.4</v>
          </cell>
        </row>
        <row r="4094">
          <cell r="D4094">
            <v>5922175.3399999999</v>
          </cell>
        </row>
        <row r="4095">
          <cell r="D4095">
            <v>29541.02</v>
          </cell>
        </row>
        <row r="4096">
          <cell r="D4096">
            <v>16156567.67</v>
          </cell>
        </row>
        <row r="4097">
          <cell r="D4097">
            <v>136527.04000000001</v>
          </cell>
        </row>
        <row r="4098">
          <cell r="D4098">
            <v>5071146.17</v>
          </cell>
        </row>
        <row r="4099">
          <cell r="D4099">
            <v>3250729.31</v>
          </cell>
        </row>
        <row r="4100">
          <cell r="D4100">
            <v>6251773.04</v>
          </cell>
        </row>
        <row r="4101">
          <cell r="D4101">
            <v>637767.43000000005</v>
          </cell>
        </row>
        <row r="4102">
          <cell r="D4102">
            <v>842565.76</v>
          </cell>
        </row>
        <row r="4103">
          <cell r="D4103">
            <v>57258.36</v>
          </cell>
        </row>
        <row r="4104">
          <cell r="D4104">
            <v>0</v>
          </cell>
        </row>
        <row r="4105">
          <cell r="D4105">
            <v>86327.65</v>
          </cell>
        </row>
        <row r="4106">
          <cell r="D4106">
            <v>392825.43</v>
          </cell>
        </row>
        <row r="4107">
          <cell r="D4107">
            <v>10551872.529999999</v>
          </cell>
        </row>
        <row r="4108">
          <cell r="D4108">
            <v>14980828.619999999</v>
          </cell>
        </row>
        <row r="4109">
          <cell r="D4109">
            <v>1853118.97</v>
          </cell>
        </row>
        <row r="4110">
          <cell r="D4110">
            <v>7540787.79</v>
          </cell>
        </row>
        <row r="4111">
          <cell r="D4111">
            <v>2017113.62</v>
          </cell>
        </row>
        <row r="4112">
          <cell r="D4112">
            <v>1424317.26</v>
          </cell>
        </row>
        <row r="4113">
          <cell r="D4113">
            <v>0</v>
          </cell>
        </row>
        <row r="4114">
          <cell r="D4114">
            <v>0</v>
          </cell>
        </row>
        <row r="4115">
          <cell r="D4115">
            <v>0</v>
          </cell>
        </row>
        <row r="4116">
          <cell r="D4116">
            <v>2206497.69</v>
          </cell>
        </row>
        <row r="4117">
          <cell r="D4117">
            <v>2079610.3</v>
          </cell>
        </row>
        <row r="4118">
          <cell r="D4118">
            <v>422578.21</v>
          </cell>
        </row>
        <row r="4119">
          <cell r="D4119">
            <v>17772688.309999999</v>
          </cell>
        </row>
        <row r="4120">
          <cell r="D4120">
            <v>1606837.63</v>
          </cell>
        </row>
        <row r="4121">
          <cell r="D4121">
            <v>319823.57</v>
          </cell>
        </row>
        <row r="4122">
          <cell r="D4122">
            <v>9318565.5199999996</v>
          </cell>
        </row>
        <row r="4123">
          <cell r="D4123">
            <v>87996204.430000007</v>
          </cell>
        </row>
        <row r="4124">
          <cell r="D4124">
            <v>52865385.710000001</v>
          </cell>
        </row>
        <row r="4125">
          <cell r="D4125">
            <v>2246136.44</v>
          </cell>
        </row>
        <row r="4126">
          <cell r="D4126">
            <v>0</v>
          </cell>
        </row>
        <row r="4127">
          <cell r="D4127">
            <v>21988474</v>
          </cell>
        </row>
        <row r="4128">
          <cell r="D4128">
            <v>11517418.23</v>
          </cell>
        </row>
        <row r="4129">
          <cell r="D4129">
            <v>494387.82</v>
          </cell>
        </row>
        <row r="4130">
          <cell r="D4130">
            <v>43320532.579999998</v>
          </cell>
        </row>
        <row r="4131">
          <cell r="D4131">
            <v>40156953.380000003</v>
          </cell>
        </row>
        <row r="4132">
          <cell r="D4132">
            <v>69701942.640000001</v>
          </cell>
        </row>
        <row r="4133">
          <cell r="D4133">
            <v>1556153.03</v>
          </cell>
        </row>
        <row r="4134">
          <cell r="D4134">
            <v>2158317.7400000002</v>
          </cell>
        </row>
        <row r="4135">
          <cell r="D4135">
            <v>1007676.04</v>
          </cell>
        </row>
        <row r="4136">
          <cell r="D4136">
            <v>26977395.18</v>
          </cell>
        </row>
        <row r="4137">
          <cell r="D4137">
            <v>275538.78000000003</v>
          </cell>
        </row>
        <row r="4138">
          <cell r="D4138">
            <v>4748046.24</v>
          </cell>
        </row>
        <row r="4139">
          <cell r="D4139">
            <v>464247.76</v>
          </cell>
        </row>
        <row r="4140">
          <cell r="D4140">
            <v>209109.96</v>
          </cell>
        </row>
        <row r="4141">
          <cell r="D4141">
            <v>493257.28</v>
          </cell>
        </row>
        <row r="4142">
          <cell r="D4142">
            <v>109507.05</v>
          </cell>
        </row>
        <row r="4143">
          <cell r="D4143">
            <v>990789.32</v>
          </cell>
        </row>
        <row r="4144">
          <cell r="D4144">
            <v>0</v>
          </cell>
        </row>
        <row r="4145">
          <cell r="D4145">
            <v>1953686.67</v>
          </cell>
        </row>
        <row r="4146">
          <cell r="D4146">
            <v>5047541.4800000004</v>
          </cell>
        </row>
        <row r="4147">
          <cell r="D4147">
            <v>26293404.18</v>
          </cell>
        </row>
        <row r="4148">
          <cell r="D4148">
            <v>40236581.359999999</v>
          </cell>
        </row>
        <row r="4149">
          <cell r="D4149">
            <v>4154112.35</v>
          </cell>
        </row>
        <row r="4150">
          <cell r="D4150">
            <v>4767079.41</v>
          </cell>
        </row>
        <row r="4151">
          <cell r="D4151">
            <v>65287393.57</v>
          </cell>
        </row>
        <row r="4152">
          <cell r="D4152">
            <v>19762327.510000002</v>
          </cell>
        </row>
        <row r="4153">
          <cell r="D4153">
            <v>7699095.5899999999</v>
          </cell>
        </row>
        <row r="4154">
          <cell r="D4154">
            <v>15000000</v>
          </cell>
        </row>
        <row r="4155">
          <cell r="D4155">
            <v>1863430.78</v>
          </cell>
        </row>
        <row r="4156">
          <cell r="D4156">
            <v>505118.13</v>
          </cell>
        </row>
        <row r="4157">
          <cell r="D4157">
            <v>7082775.9199999999</v>
          </cell>
        </row>
        <row r="4158">
          <cell r="D4158">
            <v>1391105.58</v>
          </cell>
        </row>
        <row r="4159">
          <cell r="D4159">
            <v>2687450.62</v>
          </cell>
        </row>
        <row r="4160">
          <cell r="D4160">
            <v>228970856.86000001</v>
          </cell>
        </row>
        <row r="4161">
          <cell r="D4161">
            <v>366734.84</v>
          </cell>
        </row>
        <row r="4162">
          <cell r="D4162">
            <v>4878497.3499999996</v>
          </cell>
        </row>
        <row r="4163">
          <cell r="D4163">
            <v>2813367.17</v>
          </cell>
        </row>
        <row r="4164">
          <cell r="D4164">
            <v>1757684.62</v>
          </cell>
        </row>
        <row r="4165">
          <cell r="D4165">
            <v>185399.02</v>
          </cell>
        </row>
        <row r="4166">
          <cell r="D4166">
            <v>673060.84</v>
          </cell>
        </row>
        <row r="4167">
          <cell r="D4167">
            <v>897720.02</v>
          </cell>
        </row>
        <row r="4168">
          <cell r="D4168">
            <v>3111829.79</v>
          </cell>
        </row>
        <row r="4169">
          <cell r="D4169">
            <v>5230618</v>
          </cell>
        </row>
        <row r="4170">
          <cell r="D4170">
            <v>203896.97</v>
          </cell>
        </row>
        <row r="4171">
          <cell r="D4171">
            <v>3679450.97</v>
          </cell>
        </row>
        <row r="4172">
          <cell r="D4172">
            <v>598547.17000000004</v>
          </cell>
        </row>
        <row r="4173">
          <cell r="D4173">
            <v>19361968.379999999</v>
          </cell>
        </row>
        <row r="4174">
          <cell r="D4174">
            <v>240744.23</v>
          </cell>
        </row>
        <row r="4175">
          <cell r="D4175">
            <v>89963.51</v>
          </cell>
        </row>
        <row r="4176">
          <cell r="D4176">
            <v>10541400.08</v>
          </cell>
        </row>
        <row r="4177">
          <cell r="D4177">
            <v>543877.17000000004</v>
          </cell>
        </row>
        <row r="4178">
          <cell r="D4178">
            <v>1054088.95</v>
          </cell>
        </row>
        <row r="4179">
          <cell r="D4179">
            <v>5258847.96</v>
          </cell>
        </row>
        <row r="4180">
          <cell r="D4180">
            <v>6239919.0499999998</v>
          </cell>
        </row>
        <row r="4181">
          <cell r="D4181">
            <v>11752.31</v>
          </cell>
        </row>
        <row r="4182">
          <cell r="D4182">
            <v>20876669.539999999</v>
          </cell>
        </row>
        <row r="4183">
          <cell r="D4183">
            <v>88847803.010000005</v>
          </cell>
        </row>
        <row r="4184">
          <cell r="D4184">
            <v>7595237.2599999998</v>
          </cell>
        </row>
        <row r="4185">
          <cell r="D4185">
            <v>0</v>
          </cell>
        </row>
        <row r="4186">
          <cell r="D4186">
            <v>2112284.87</v>
          </cell>
        </row>
        <row r="4187">
          <cell r="D4187">
            <v>5593832.0800000001</v>
          </cell>
        </row>
        <row r="4188">
          <cell r="D4188">
            <v>5805383.2599999998</v>
          </cell>
        </row>
        <row r="4189">
          <cell r="D4189">
            <v>6163200</v>
          </cell>
        </row>
        <row r="4190">
          <cell r="D4190">
            <v>618836.43999999994</v>
          </cell>
        </row>
        <row r="4191">
          <cell r="D4191">
            <v>3005211.93</v>
          </cell>
        </row>
        <row r="4192">
          <cell r="D4192">
            <v>60008.77</v>
          </cell>
        </row>
        <row r="4193">
          <cell r="D4193">
            <v>37029671.380000003</v>
          </cell>
        </row>
        <row r="4194">
          <cell r="D4194">
            <v>14929.44</v>
          </cell>
        </row>
        <row r="4195">
          <cell r="D4195">
            <v>15548052.68</v>
          </cell>
        </row>
        <row r="4196">
          <cell r="D4196">
            <v>11284738.300000001</v>
          </cell>
        </row>
        <row r="4197">
          <cell r="D4197">
            <v>520349.43</v>
          </cell>
        </row>
        <row r="4198">
          <cell r="D4198">
            <v>474111.23</v>
          </cell>
        </row>
        <row r="4199">
          <cell r="D4199">
            <v>1143891.19</v>
          </cell>
        </row>
        <row r="4200">
          <cell r="D4200">
            <v>741867.87</v>
          </cell>
        </row>
        <row r="4201">
          <cell r="D4201">
            <v>1780964.55</v>
          </cell>
        </row>
        <row r="4202">
          <cell r="D4202">
            <v>83824.100000000006</v>
          </cell>
        </row>
        <row r="4203">
          <cell r="D4203">
            <v>9037420.75</v>
          </cell>
        </row>
        <row r="4204">
          <cell r="D4204">
            <v>46863666.210000001</v>
          </cell>
        </row>
        <row r="4205">
          <cell r="D4205">
            <v>8937092.5899999999</v>
          </cell>
        </row>
        <row r="4206">
          <cell r="D4206">
            <v>4379644.25</v>
          </cell>
        </row>
        <row r="4207">
          <cell r="D4207">
            <v>859180.17</v>
          </cell>
        </row>
        <row r="4208">
          <cell r="D4208">
            <v>52348014.509999998</v>
          </cell>
        </row>
        <row r="4209">
          <cell r="D4209">
            <v>3054781.99</v>
          </cell>
        </row>
        <row r="4210">
          <cell r="D4210">
            <v>24637444.579999998</v>
          </cell>
        </row>
        <row r="4211">
          <cell r="D4211">
            <v>185076.31</v>
          </cell>
        </row>
        <row r="4212">
          <cell r="D4212">
            <v>17144787.23</v>
          </cell>
        </row>
        <row r="4213">
          <cell r="D4213">
            <v>1441992.6</v>
          </cell>
        </row>
        <row r="4214">
          <cell r="D4214">
            <v>113511.16</v>
          </cell>
        </row>
        <row r="4215">
          <cell r="D4215">
            <v>193782.28</v>
          </cell>
        </row>
        <row r="4216">
          <cell r="D4216">
            <v>274302.96999999997</v>
          </cell>
        </row>
        <row r="4217">
          <cell r="D4217">
            <v>4314833.92</v>
          </cell>
        </row>
        <row r="4218">
          <cell r="D4218">
            <v>13402934.5</v>
          </cell>
        </row>
        <row r="4219">
          <cell r="D4219">
            <v>16726.09</v>
          </cell>
        </row>
        <row r="4220">
          <cell r="D4220">
            <v>6111801.3499999996</v>
          </cell>
        </row>
        <row r="4221">
          <cell r="D4221">
            <v>10356237.949999999</v>
          </cell>
        </row>
        <row r="4222">
          <cell r="D4222">
            <v>8139623.0099999998</v>
          </cell>
        </row>
        <row r="4223">
          <cell r="D4223">
            <v>5039452.0199999996</v>
          </cell>
        </row>
        <row r="4224">
          <cell r="D4224">
            <v>1708503.28</v>
          </cell>
        </row>
        <row r="4225">
          <cell r="D4225">
            <v>189431.76</v>
          </cell>
        </row>
        <row r="4226">
          <cell r="D4226">
            <v>600433.98</v>
          </cell>
        </row>
        <row r="4227">
          <cell r="D4227">
            <v>1304677.92</v>
          </cell>
        </row>
        <row r="4228">
          <cell r="D4228">
            <v>4465057.84</v>
          </cell>
        </row>
        <row r="4229">
          <cell r="D4229">
            <v>0</v>
          </cell>
        </row>
        <row r="4230">
          <cell r="D4230">
            <v>170151.46</v>
          </cell>
        </row>
        <row r="4231">
          <cell r="D4231">
            <v>2668333.34</v>
          </cell>
        </row>
        <row r="4232">
          <cell r="D4232">
            <v>857231.26</v>
          </cell>
        </row>
        <row r="4233">
          <cell r="D4233">
            <v>3018370.08</v>
          </cell>
        </row>
        <row r="4234">
          <cell r="D4234">
            <v>499579.28</v>
          </cell>
        </row>
        <row r="4236">
          <cell r="D4236">
            <v>859992.82</v>
          </cell>
        </row>
        <row r="4237">
          <cell r="D4237">
            <v>529495.24</v>
          </cell>
        </row>
        <row r="4238">
          <cell r="D4238">
            <v>9167243.6799999997</v>
          </cell>
        </row>
        <row r="4239">
          <cell r="D4239">
            <v>2316183.9500000002</v>
          </cell>
        </row>
        <row r="4240">
          <cell r="D4240">
            <v>371298.74</v>
          </cell>
        </row>
        <row r="4241">
          <cell r="D4241">
            <v>0</v>
          </cell>
        </row>
        <row r="4242">
          <cell r="D4242">
            <v>2854498.29</v>
          </cell>
        </row>
        <row r="4244">
          <cell r="D4244">
            <v>0</v>
          </cell>
        </row>
        <row r="4245">
          <cell r="D4245">
            <v>2059192.35</v>
          </cell>
        </row>
        <row r="4246">
          <cell r="D4246">
            <v>51479.86</v>
          </cell>
        </row>
        <row r="4247">
          <cell r="D4247">
            <v>0</v>
          </cell>
        </row>
        <row r="4248">
          <cell r="D4248">
            <v>3014368.04</v>
          </cell>
        </row>
        <row r="4249">
          <cell r="D4249">
            <v>1080049.3600000001</v>
          </cell>
        </row>
        <row r="4250">
          <cell r="D4250">
            <v>179000</v>
          </cell>
        </row>
        <row r="4251">
          <cell r="D4251">
            <v>1225382.6599999999</v>
          </cell>
        </row>
        <row r="4252">
          <cell r="D4252">
            <v>185095.96</v>
          </cell>
        </row>
        <row r="4253">
          <cell r="D4253">
            <v>838662.28</v>
          </cell>
        </row>
        <row r="4254">
          <cell r="D4254">
            <v>105105.12</v>
          </cell>
        </row>
        <row r="4255">
          <cell r="D4255">
            <v>3960469.9</v>
          </cell>
        </row>
        <row r="4256">
          <cell r="D4256">
            <v>118635.87</v>
          </cell>
        </row>
        <row r="4257">
          <cell r="D4257">
            <v>197770.89</v>
          </cell>
        </row>
        <row r="4258">
          <cell r="D4258">
            <v>3638524.06</v>
          </cell>
        </row>
        <row r="4259">
          <cell r="D4259">
            <v>35321197.590000004</v>
          </cell>
        </row>
        <row r="4260">
          <cell r="D4260">
            <v>6327288.1299999999</v>
          </cell>
        </row>
        <row r="4261">
          <cell r="D4261">
            <v>143026.51</v>
          </cell>
        </row>
        <row r="4262">
          <cell r="D4262">
            <v>38098288.850000001</v>
          </cell>
        </row>
        <row r="4263">
          <cell r="D4263">
            <v>2738439.21</v>
          </cell>
        </row>
        <row r="4264">
          <cell r="D4264">
            <v>310229.38</v>
          </cell>
        </row>
        <row r="4265">
          <cell r="D4265">
            <v>708992.54</v>
          </cell>
        </row>
        <row r="4266">
          <cell r="D4266">
            <v>500000</v>
          </cell>
        </row>
        <row r="4267">
          <cell r="D4267">
            <v>417924.49</v>
          </cell>
        </row>
        <row r="4268">
          <cell r="D4268">
            <v>2711752.04</v>
          </cell>
        </row>
        <row r="4269">
          <cell r="D4269">
            <v>1913341.93</v>
          </cell>
        </row>
        <row r="4270">
          <cell r="D4270">
            <v>17259515.170000002</v>
          </cell>
        </row>
        <row r="4271">
          <cell r="D4271">
            <v>1000000</v>
          </cell>
        </row>
        <row r="4272">
          <cell r="D4272">
            <v>296577058.16000003</v>
          </cell>
        </row>
        <row r="4273">
          <cell r="D4273">
            <v>495559.6</v>
          </cell>
        </row>
        <row r="4274">
          <cell r="D4274">
            <v>1543113.84</v>
          </cell>
        </row>
        <row r="4275">
          <cell r="D4275">
            <v>3091886.01</v>
          </cell>
        </row>
        <row r="4276">
          <cell r="D4276">
            <v>984156.17</v>
          </cell>
        </row>
        <row r="4277">
          <cell r="D4277">
            <v>1898342.79</v>
          </cell>
        </row>
        <row r="4278">
          <cell r="D4278">
            <v>363912.46</v>
          </cell>
        </row>
        <row r="4279">
          <cell r="D4279">
            <v>4120177.1</v>
          </cell>
        </row>
        <row r="4280">
          <cell r="D4280">
            <v>7899675.3499999996</v>
          </cell>
        </row>
        <row r="4281">
          <cell r="D4281">
            <v>2732490.52</v>
          </cell>
        </row>
        <row r="4282">
          <cell r="D4282">
            <v>488887.98</v>
          </cell>
        </row>
        <row r="4283">
          <cell r="D4283">
            <v>326962.96000000002</v>
          </cell>
        </row>
        <row r="4284">
          <cell r="D4284">
            <v>97388.61</v>
          </cell>
        </row>
        <row r="4285">
          <cell r="D4285">
            <v>1403675.54</v>
          </cell>
        </row>
        <row r="4286">
          <cell r="D4286">
            <v>270292.15999999997</v>
          </cell>
        </row>
        <row r="4287">
          <cell r="D4287">
            <v>250.35</v>
          </cell>
        </row>
        <row r="4288">
          <cell r="D4288">
            <v>3169685.97</v>
          </cell>
        </row>
        <row r="4289">
          <cell r="D4289">
            <v>5566382.0499999998</v>
          </cell>
        </row>
        <row r="4291">
          <cell r="D4291">
            <v>604554.84</v>
          </cell>
        </row>
        <row r="4292">
          <cell r="D4292">
            <v>2996066.1</v>
          </cell>
        </row>
        <row r="4293">
          <cell r="D4293">
            <v>0</v>
          </cell>
        </row>
        <row r="4294">
          <cell r="D4294">
            <v>1826546</v>
          </cell>
        </row>
        <row r="4295">
          <cell r="D4295">
            <v>1094588.48</v>
          </cell>
        </row>
        <row r="4296">
          <cell r="D4296">
            <v>6553866.7699999996</v>
          </cell>
        </row>
        <row r="4297">
          <cell r="D4297">
            <v>4749096.42</v>
          </cell>
        </row>
        <row r="4298">
          <cell r="D4298">
            <v>0</v>
          </cell>
        </row>
        <row r="4299">
          <cell r="D4299">
            <v>1177981.5</v>
          </cell>
        </row>
        <row r="4300">
          <cell r="D4300">
            <v>2097062.17</v>
          </cell>
        </row>
        <row r="4301">
          <cell r="D4301">
            <v>4314406.95</v>
          </cell>
        </row>
        <row r="4302">
          <cell r="D4302">
            <v>770011.6</v>
          </cell>
        </row>
        <row r="4303">
          <cell r="D4303">
            <v>2204511.2599999998</v>
          </cell>
        </row>
        <row r="4304">
          <cell r="D4304">
            <v>5317256.47</v>
          </cell>
        </row>
        <row r="4305">
          <cell r="D4305">
            <v>1043954.11</v>
          </cell>
        </row>
        <row r="4306">
          <cell r="D4306">
            <v>2998147.02</v>
          </cell>
        </row>
        <row r="4307">
          <cell r="D4307">
            <v>12748338.210000001</v>
          </cell>
        </row>
        <row r="4308">
          <cell r="D4308">
            <v>2429966.59</v>
          </cell>
        </row>
        <row r="4309">
          <cell r="D4309">
            <v>13041565.359999999</v>
          </cell>
        </row>
        <row r="4310">
          <cell r="D4310">
            <v>1356756.1</v>
          </cell>
        </row>
        <row r="4311">
          <cell r="D4311">
            <v>1153140.56</v>
          </cell>
        </row>
        <row r="4312">
          <cell r="D4312">
            <v>1983875.01</v>
          </cell>
        </row>
        <row r="4313">
          <cell r="D4313">
            <v>984692.13</v>
          </cell>
        </row>
        <row r="4314">
          <cell r="D4314">
            <v>31183587.350000001</v>
          </cell>
        </row>
        <row r="4315">
          <cell r="D4315">
            <v>101523178.97</v>
          </cell>
        </row>
        <row r="4316">
          <cell r="D4316">
            <v>31666006.920000002</v>
          </cell>
        </row>
        <row r="4317">
          <cell r="D4317">
            <v>365848.21</v>
          </cell>
        </row>
        <row r="4318">
          <cell r="D4318">
            <v>196896.62</v>
          </cell>
        </row>
        <row r="4319">
          <cell r="D4319">
            <v>2074010.69</v>
          </cell>
        </row>
        <row r="4320">
          <cell r="D4320">
            <v>354320.2</v>
          </cell>
        </row>
        <row r="4321">
          <cell r="D4321">
            <v>717080.26</v>
          </cell>
        </row>
        <row r="4322">
          <cell r="D4322">
            <v>138933.24</v>
          </cell>
        </row>
        <row r="4323">
          <cell r="D4323">
            <v>13963.17</v>
          </cell>
        </row>
        <row r="4324">
          <cell r="D4324">
            <v>0</v>
          </cell>
        </row>
        <row r="4325">
          <cell r="D4325">
            <v>15564911</v>
          </cell>
        </row>
        <row r="4326">
          <cell r="D4326">
            <v>1462278.46</v>
          </cell>
        </row>
        <row r="4327">
          <cell r="D4327">
            <v>1739862.51</v>
          </cell>
        </row>
        <row r="4328">
          <cell r="D4328">
            <v>8685.48</v>
          </cell>
        </row>
        <row r="4329">
          <cell r="D4329">
            <v>2902095.66</v>
          </cell>
        </row>
        <row r="4330">
          <cell r="D4330">
            <v>0</v>
          </cell>
        </row>
        <row r="4331">
          <cell r="D4331">
            <v>28313143.75</v>
          </cell>
        </row>
        <row r="4333">
          <cell r="D4333">
            <v>99891.63</v>
          </cell>
        </row>
        <row r="4334">
          <cell r="D4334">
            <v>824378.34</v>
          </cell>
        </row>
        <row r="4335">
          <cell r="D4335">
            <v>1307408.83</v>
          </cell>
        </row>
        <row r="4336">
          <cell r="D4336">
            <v>54667.96</v>
          </cell>
        </row>
        <row r="4337">
          <cell r="D4337">
            <v>2294503.62</v>
          </cell>
        </row>
        <row r="4338">
          <cell r="D4338">
            <v>2206663.12</v>
          </cell>
        </row>
        <row r="4339">
          <cell r="D4339">
            <v>7761458.21</v>
          </cell>
        </row>
        <row r="4340">
          <cell r="D4340">
            <v>1813873.17</v>
          </cell>
        </row>
        <row r="4341">
          <cell r="D4341">
            <v>1228324.33</v>
          </cell>
        </row>
        <row r="4342">
          <cell r="D4342">
            <v>6689371.71</v>
          </cell>
        </row>
        <row r="4343">
          <cell r="D4343">
            <v>50568.39</v>
          </cell>
        </row>
        <row r="4344">
          <cell r="D4344">
            <v>3644775.65</v>
          </cell>
        </row>
        <row r="4345">
          <cell r="D4345">
            <v>581112.02</v>
          </cell>
        </row>
        <row r="4346">
          <cell r="D4346">
            <v>959890.71</v>
          </cell>
        </row>
        <row r="4347">
          <cell r="D4347">
            <v>402964.5</v>
          </cell>
        </row>
        <row r="4348">
          <cell r="D4348">
            <v>8804679.9499999993</v>
          </cell>
        </row>
        <row r="4349">
          <cell r="D4349">
            <v>14121361.58</v>
          </cell>
        </row>
        <row r="4350">
          <cell r="D4350">
            <v>35678047.490000002</v>
          </cell>
        </row>
        <row r="4351">
          <cell r="D4351">
            <v>643170.26</v>
          </cell>
        </row>
        <row r="4352">
          <cell r="D4352">
            <v>7325814.6200000001</v>
          </cell>
        </row>
        <row r="4353">
          <cell r="D4353">
            <v>1485806.52</v>
          </cell>
        </row>
        <row r="4355">
          <cell r="D4355">
            <v>6730546.5800000001</v>
          </cell>
        </row>
        <row r="4356">
          <cell r="D4356">
            <v>53683969.399999999</v>
          </cell>
        </row>
        <row r="4357">
          <cell r="D4357">
            <v>3133248.34</v>
          </cell>
        </row>
        <row r="4358">
          <cell r="D4358">
            <v>9807125.6699999999</v>
          </cell>
        </row>
        <row r="4359">
          <cell r="D4359">
            <v>18475371.809999999</v>
          </cell>
        </row>
        <row r="4360">
          <cell r="D4360">
            <v>1233568.43</v>
          </cell>
        </row>
        <row r="4361">
          <cell r="D4361">
            <v>1525753.16</v>
          </cell>
        </row>
        <row r="4362">
          <cell r="D4362">
            <v>2208629.0099999998</v>
          </cell>
        </row>
        <row r="4363">
          <cell r="D4363">
            <v>3482198.85</v>
          </cell>
        </row>
        <row r="4364">
          <cell r="D4364">
            <v>2230466.88</v>
          </cell>
        </row>
        <row r="4365">
          <cell r="D4365">
            <v>3857175.1</v>
          </cell>
        </row>
        <row r="4366">
          <cell r="D4366">
            <v>3468754.51</v>
          </cell>
        </row>
        <row r="4367">
          <cell r="D4367">
            <v>1500000</v>
          </cell>
        </row>
        <row r="4368">
          <cell r="D4368">
            <v>3199888.38</v>
          </cell>
        </row>
        <row r="4369">
          <cell r="D4369">
            <v>17809.080000000002</v>
          </cell>
        </row>
        <row r="4370">
          <cell r="D4370">
            <v>4477356</v>
          </cell>
        </row>
        <row r="4371">
          <cell r="D4371">
            <v>1288953.9099999999</v>
          </cell>
        </row>
        <row r="4372">
          <cell r="D4372">
            <v>4806546.95</v>
          </cell>
        </row>
        <row r="4373">
          <cell r="D4373">
            <v>69.19</v>
          </cell>
        </row>
        <row r="4374">
          <cell r="D4374">
            <v>745650.63</v>
          </cell>
        </row>
        <row r="4375">
          <cell r="D4375">
            <v>573209.24</v>
          </cell>
        </row>
        <row r="4376">
          <cell r="D4376">
            <v>451251.20000000001</v>
          </cell>
        </row>
        <row r="4377">
          <cell r="D4377">
            <v>30793709.050000001</v>
          </cell>
        </row>
        <row r="4378">
          <cell r="D4378">
            <v>46398.3</v>
          </cell>
        </row>
        <row r="4379">
          <cell r="D4379">
            <v>546974.57999999996</v>
          </cell>
        </row>
        <row r="4380">
          <cell r="D4380">
            <v>1209544.6200000001</v>
          </cell>
        </row>
        <row r="4381">
          <cell r="D4381">
            <v>3729849.23</v>
          </cell>
        </row>
        <row r="4382">
          <cell r="D4382">
            <v>217269.12</v>
          </cell>
        </row>
        <row r="4383">
          <cell r="D4383">
            <v>9377123.7300000004</v>
          </cell>
        </row>
        <row r="4384">
          <cell r="D4384">
            <v>5383763.3899999997</v>
          </cell>
        </row>
        <row r="4385">
          <cell r="D4385">
            <v>8782000</v>
          </cell>
        </row>
        <row r="4386">
          <cell r="D4386">
            <v>0</v>
          </cell>
        </row>
        <row r="4387">
          <cell r="D4387">
            <v>92124.34</v>
          </cell>
        </row>
        <row r="4388">
          <cell r="D4388">
            <v>150886.94</v>
          </cell>
        </row>
        <row r="4389">
          <cell r="D4389">
            <v>1587343.64</v>
          </cell>
        </row>
        <row r="4390">
          <cell r="D4390">
            <v>9778559.1400000006</v>
          </cell>
        </row>
        <row r="4391">
          <cell r="D4391">
            <v>4432848.3600000003</v>
          </cell>
        </row>
        <row r="4392">
          <cell r="D4392">
            <v>2623850.84</v>
          </cell>
        </row>
        <row r="4393">
          <cell r="D4393">
            <v>7980533.0800000001</v>
          </cell>
        </row>
        <row r="4394">
          <cell r="D4394">
            <v>34109173.5</v>
          </cell>
        </row>
        <row r="4395">
          <cell r="D4395">
            <v>12465461.060000001</v>
          </cell>
        </row>
        <row r="4396">
          <cell r="D4396">
            <v>11661263.24</v>
          </cell>
        </row>
        <row r="4397">
          <cell r="D4397">
            <v>22833.56</v>
          </cell>
        </row>
        <row r="4398">
          <cell r="D4398">
            <v>1029111.14</v>
          </cell>
        </row>
        <row r="4399">
          <cell r="D4399">
            <v>1861060.75</v>
          </cell>
        </row>
        <row r="4400">
          <cell r="D4400">
            <v>2474191.63</v>
          </cell>
        </row>
        <row r="4401">
          <cell r="D4401">
            <v>663823.21</v>
          </cell>
        </row>
        <row r="4402">
          <cell r="D4402">
            <v>17399057.300000001</v>
          </cell>
        </row>
        <row r="4403">
          <cell r="D4403">
            <v>3157115.94</v>
          </cell>
        </row>
        <row r="4404">
          <cell r="D4404">
            <v>0</v>
          </cell>
        </row>
        <row r="4405">
          <cell r="D4405">
            <v>0</v>
          </cell>
        </row>
        <row r="4406">
          <cell r="D4406">
            <v>44.85</v>
          </cell>
        </row>
        <row r="4407">
          <cell r="D4407">
            <v>933680.28</v>
          </cell>
        </row>
        <row r="4408">
          <cell r="D4408">
            <v>6662973.9100000001</v>
          </cell>
        </row>
        <row r="4409">
          <cell r="D4409">
            <v>1322218.52</v>
          </cell>
        </row>
        <row r="4410">
          <cell r="D4410">
            <v>198475.93</v>
          </cell>
        </row>
        <row r="4411">
          <cell r="D4411">
            <v>10902046.279999999</v>
          </cell>
        </row>
        <row r="4412">
          <cell r="D4412">
            <v>947313.95</v>
          </cell>
        </row>
        <row r="4413">
          <cell r="D4413">
            <v>2241728.62</v>
          </cell>
        </row>
        <row r="4414">
          <cell r="D4414">
            <v>0</v>
          </cell>
        </row>
        <row r="4415">
          <cell r="D4415">
            <v>67474.87</v>
          </cell>
        </row>
        <row r="4416">
          <cell r="D4416">
            <v>3937942.03</v>
          </cell>
        </row>
        <row r="4417">
          <cell r="D4417">
            <v>972690.89</v>
          </cell>
        </row>
        <row r="4418">
          <cell r="D4418">
            <v>260865.86</v>
          </cell>
        </row>
        <row r="4419">
          <cell r="D4419">
            <v>6946581.9299999997</v>
          </cell>
        </row>
        <row r="4420">
          <cell r="D4420">
            <v>5493455.2300000004</v>
          </cell>
        </row>
        <row r="4421">
          <cell r="D4421">
            <v>3415718.97</v>
          </cell>
        </row>
        <row r="4422">
          <cell r="D4422">
            <v>28365298.969999999</v>
          </cell>
        </row>
        <row r="4423">
          <cell r="D4423">
            <v>13602936.5</v>
          </cell>
        </row>
        <row r="4424">
          <cell r="D4424">
            <v>15584083.57</v>
          </cell>
        </row>
        <row r="4425">
          <cell r="D4425">
            <v>7227855.04</v>
          </cell>
        </row>
        <row r="4426">
          <cell r="D4426">
            <v>63112.31</v>
          </cell>
        </row>
        <row r="4427">
          <cell r="D4427">
            <v>19920923.149999999</v>
          </cell>
        </row>
        <row r="4428">
          <cell r="D4428">
            <v>962102</v>
          </cell>
        </row>
        <row r="4429">
          <cell r="D4429">
            <v>4350869.9000000004</v>
          </cell>
        </row>
        <row r="4430">
          <cell r="D4430">
            <v>22019919.370000001</v>
          </cell>
        </row>
        <row r="4431">
          <cell r="D4431">
            <v>962152.23</v>
          </cell>
        </row>
        <row r="4432">
          <cell r="D4432">
            <v>2910495.05</v>
          </cell>
        </row>
        <row r="4433">
          <cell r="D4433">
            <v>662787.43000000005</v>
          </cell>
        </row>
        <row r="4434">
          <cell r="D4434">
            <v>1136918.8600000001</v>
          </cell>
        </row>
        <row r="4435">
          <cell r="D4435">
            <v>666462.68000000005</v>
          </cell>
        </row>
        <row r="4436">
          <cell r="D4436">
            <v>1273514.05</v>
          </cell>
        </row>
        <row r="4437">
          <cell r="D4437">
            <v>1483131.73</v>
          </cell>
        </row>
        <row r="4438">
          <cell r="D4438">
            <v>2448279.83</v>
          </cell>
        </row>
        <row r="4439">
          <cell r="D4439">
            <v>743426.65</v>
          </cell>
        </row>
        <row r="4440">
          <cell r="D4440">
            <v>32369466.84</v>
          </cell>
        </row>
        <row r="4441">
          <cell r="D4441">
            <v>923371.7</v>
          </cell>
        </row>
        <row r="4442">
          <cell r="D4442">
            <v>16847844.789999999</v>
          </cell>
        </row>
        <row r="4443">
          <cell r="D4443">
            <v>359740.23</v>
          </cell>
        </row>
        <row r="4444">
          <cell r="D4444">
            <v>5960908.7199999997</v>
          </cell>
        </row>
        <row r="4445">
          <cell r="D4445">
            <v>5678.97</v>
          </cell>
        </row>
        <row r="4446">
          <cell r="D4446">
            <v>1258211.48</v>
          </cell>
        </row>
        <row r="4447">
          <cell r="D4447">
            <v>1151296.1299999999</v>
          </cell>
        </row>
        <row r="4448">
          <cell r="D4448">
            <v>15000000</v>
          </cell>
        </row>
        <row r="4449">
          <cell r="D4449">
            <v>505566.39</v>
          </cell>
        </row>
        <row r="4450">
          <cell r="D4450">
            <v>2384501.36</v>
          </cell>
        </row>
        <row r="4451">
          <cell r="D4451">
            <v>3787288.31</v>
          </cell>
        </row>
        <row r="4452">
          <cell r="D4452">
            <v>2303736.65</v>
          </cell>
        </row>
        <row r="4453">
          <cell r="D4453">
            <v>764788.9</v>
          </cell>
        </row>
        <row r="4454">
          <cell r="D4454">
            <v>173932.62</v>
          </cell>
        </row>
        <row r="4455">
          <cell r="D4455">
            <v>2048263.16</v>
          </cell>
        </row>
        <row r="4456">
          <cell r="D4456">
            <v>992632.94</v>
          </cell>
        </row>
        <row r="4457">
          <cell r="D4457">
            <v>434.15</v>
          </cell>
        </row>
        <row r="4458">
          <cell r="D4458">
            <v>134152.48000000001</v>
          </cell>
        </row>
        <row r="4459">
          <cell r="D4459">
            <v>633559</v>
          </cell>
        </row>
        <row r="4460">
          <cell r="D4460">
            <v>610131.22</v>
          </cell>
        </row>
        <row r="4461">
          <cell r="D4461">
            <v>9804098.8300000001</v>
          </cell>
        </row>
        <row r="4462">
          <cell r="D4462">
            <v>3974823.53</v>
          </cell>
        </row>
        <row r="4463">
          <cell r="D4463">
            <v>184395.28</v>
          </cell>
        </row>
        <row r="4464">
          <cell r="D4464">
            <v>269925.51</v>
          </cell>
        </row>
        <row r="4465">
          <cell r="D4465">
            <v>887379.84</v>
          </cell>
        </row>
        <row r="4466">
          <cell r="D4466">
            <v>9194974.0500000007</v>
          </cell>
        </row>
        <row r="4467">
          <cell r="D4467">
            <v>21997320.68</v>
          </cell>
        </row>
        <row r="4468">
          <cell r="D4468">
            <v>246136.26</v>
          </cell>
        </row>
        <row r="4469">
          <cell r="D4469">
            <v>9050831.0199999996</v>
          </cell>
        </row>
        <row r="4470">
          <cell r="D4470">
            <v>843993.55</v>
          </cell>
        </row>
        <row r="4471">
          <cell r="D4471">
            <v>2622784.2200000002</v>
          </cell>
        </row>
        <row r="4472">
          <cell r="D4472">
            <v>66482144.289999999</v>
          </cell>
        </row>
        <row r="4473">
          <cell r="D4473">
            <v>25012059.940000001</v>
          </cell>
        </row>
        <row r="4474">
          <cell r="D4474">
            <v>248026.61</v>
          </cell>
        </row>
        <row r="4475">
          <cell r="D4475">
            <v>3884343.42</v>
          </cell>
        </row>
        <row r="4476">
          <cell r="D4476">
            <v>50000000</v>
          </cell>
        </row>
        <row r="4477">
          <cell r="D4477">
            <v>201.84</v>
          </cell>
        </row>
        <row r="4478">
          <cell r="D4478">
            <v>698707.22</v>
          </cell>
        </row>
        <row r="4479">
          <cell r="D4479">
            <v>18218684.18</v>
          </cell>
        </row>
        <row r="4480">
          <cell r="D4480">
            <v>59673.18</v>
          </cell>
        </row>
        <row r="4481">
          <cell r="D4481">
            <v>2732726.41</v>
          </cell>
        </row>
        <row r="4482">
          <cell r="D4482">
            <v>465396.46</v>
          </cell>
        </row>
        <row r="4483">
          <cell r="D4483">
            <v>149808.09</v>
          </cell>
        </row>
        <row r="4484">
          <cell r="D4484">
            <v>609667.86</v>
          </cell>
        </row>
        <row r="4485">
          <cell r="D4485">
            <v>12256317.91</v>
          </cell>
        </row>
        <row r="4486">
          <cell r="D4486">
            <v>4070081.09</v>
          </cell>
        </row>
        <row r="4487">
          <cell r="D4487">
            <v>445895.75</v>
          </cell>
        </row>
        <row r="4488">
          <cell r="D4488">
            <v>326291.82</v>
          </cell>
        </row>
        <row r="4489">
          <cell r="D4489">
            <v>52575.62</v>
          </cell>
        </row>
        <row r="4490">
          <cell r="D4490">
            <v>318486.90000000002</v>
          </cell>
        </row>
        <row r="4491">
          <cell r="D4491">
            <v>599709.76</v>
          </cell>
        </row>
        <row r="4492">
          <cell r="D4492">
            <v>1077326.4099999999</v>
          </cell>
        </row>
        <row r="4493">
          <cell r="D4493">
            <v>203577.42</v>
          </cell>
        </row>
        <row r="4494">
          <cell r="D4494">
            <v>296819.65999999997</v>
          </cell>
        </row>
        <row r="4495">
          <cell r="D4495">
            <v>0</v>
          </cell>
        </row>
        <row r="4496">
          <cell r="D4496">
            <v>5952055.2699999996</v>
          </cell>
        </row>
        <row r="4497">
          <cell r="D4497">
            <v>816149.89</v>
          </cell>
        </row>
        <row r="4498">
          <cell r="D4498">
            <v>630867.63</v>
          </cell>
        </row>
        <row r="4499">
          <cell r="D4499">
            <v>0</v>
          </cell>
        </row>
        <row r="4500">
          <cell r="D4500">
            <v>975584.77</v>
          </cell>
        </row>
        <row r="4501">
          <cell r="D4501">
            <v>435262.88</v>
          </cell>
        </row>
        <row r="4502">
          <cell r="D4502">
            <v>959720.91</v>
          </cell>
        </row>
        <row r="4503">
          <cell r="D4503">
            <v>164588.26999999999</v>
          </cell>
        </row>
        <row r="4504">
          <cell r="D4504">
            <v>427978.45</v>
          </cell>
        </row>
        <row r="4505">
          <cell r="D4505">
            <v>841713.67</v>
          </cell>
        </row>
        <row r="4506">
          <cell r="D4506">
            <v>243396.09</v>
          </cell>
        </row>
        <row r="4507">
          <cell r="D4507">
            <v>1455371.55</v>
          </cell>
        </row>
        <row r="4508">
          <cell r="D4508">
            <v>599080.21</v>
          </cell>
        </row>
        <row r="4509">
          <cell r="D4509">
            <v>499026.48</v>
          </cell>
        </row>
        <row r="4510">
          <cell r="D4510">
            <v>500716.73</v>
          </cell>
        </row>
        <row r="4511">
          <cell r="D4511">
            <v>238505.36</v>
          </cell>
        </row>
        <row r="4512">
          <cell r="D4512">
            <v>312129.32</v>
          </cell>
        </row>
        <row r="4513">
          <cell r="D4513">
            <v>1433347.99</v>
          </cell>
        </row>
        <row r="4514">
          <cell r="D4514">
            <v>5813409.9299999997</v>
          </cell>
        </row>
        <row r="4515">
          <cell r="D4515">
            <v>7165322.96</v>
          </cell>
        </row>
        <row r="4516">
          <cell r="D4516">
            <v>622419.56000000006</v>
          </cell>
        </row>
        <row r="4517">
          <cell r="D4517">
            <v>1721947.91</v>
          </cell>
        </row>
        <row r="4518">
          <cell r="D4518">
            <v>2222134.58</v>
          </cell>
        </row>
        <row r="4519">
          <cell r="D4519">
            <v>271087.98</v>
          </cell>
        </row>
        <row r="4520">
          <cell r="D4520">
            <v>40206683.060000002</v>
          </cell>
        </row>
        <row r="4521">
          <cell r="D4521">
            <v>667545.37</v>
          </cell>
        </row>
        <row r="4522">
          <cell r="D4522">
            <v>1878114.13</v>
          </cell>
        </row>
        <row r="4523">
          <cell r="D4523">
            <v>427348.18</v>
          </cell>
        </row>
        <row r="4524">
          <cell r="D4524">
            <v>17797589.829999998</v>
          </cell>
        </row>
        <row r="4525">
          <cell r="D4525">
            <v>98692.64</v>
          </cell>
        </row>
        <row r="4526">
          <cell r="D4526">
            <v>254946.08</v>
          </cell>
        </row>
        <row r="4527">
          <cell r="D4527">
            <v>2467251.92</v>
          </cell>
        </row>
        <row r="4528">
          <cell r="D4528">
            <v>1224634.0900000001</v>
          </cell>
        </row>
        <row r="4529">
          <cell r="D4529">
            <v>991903.8</v>
          </cell>
        </row>
        <row r="4531">
          <cell r="D4531">
            <v>943301.56</v>
          </cell>
        </row>
        <row r="4532">
          <cell r="D4532">
            <v>200508.03</v>
          </cell>
        </row>
        <row r="4533">
          <cell r="D4533">
            <v>31127.21</v>
          </cell>
        </row>
        <row r="4534">
          <cell r="D4534">
            <v>9863991.2699999996</v>
          </cell>
        </row>
        <row r="4535">
          <cell r="D4535">
            <v>994953.38</v>
          </cell>
        </row>
        <row r="4536">
          <cell r="D4536">
            <v>1151821.6499999999</v>
          </cell>
        </row>
        <row r="4537">
          <cell r="D4537">
            <v>9565355.4100000001</v>
          </cell>
        </row>
        <row r="4538">
          <cell r="D4538">
            <v>50508464.189999998</v>
          </cell>
        </row>
        <row r="4539">
          <cell r="D4539">
            <v>923008.07</v>
          </cell>
        </row>
        <row r="4540">
          <cell r="D4540">
            <v>3191111.74</v>
          </cell>
        </row>
        <row r="4542">
          <cell r="D4542">
            <v>1294969.6000000001</v>
          </cell>
        </row>
        <row r="4543">
          <cell r="D4543">
            <v>14300583.25</v>
          </cell>
        </row>
        <row r="4544">
          <cell r="D4544">
            <v>185000.73</v>
          </cell>
        </row>
        <row r="4545">
          <cell r="D4545">
            <v>7545803.3300000001</v>
          </cell>
        </row>
        <row r="4546">
          <cell r="D4546">
            <v>6307164.1799999997</v>
          </cell>
        </row>
        <row r="4547">
          <cell r="D4547">
            <v>6377000.7400000002</v>
          </cell>
        </row>
        <row r="4548">
          <cell r="D4548">
            <v>47929372.969999999</v>
          </cell>
        </row>
        <row r="4549">
          <cell r="D4549">
            <v>12162691.34</v>
          </cell>
        </row>
        <row r="4550">
          <cell r="D4550">
            <v>852281.6</v>
          </cell>
        </row>
        <row r="4551">
          <cell r="D4551">
            <v>1176324.55</v>
          </cell>
        </row>
        <row r="4552">
          <cell r="D4552">
            <v>16122381.83</v>
          </cell>
        </row>
        <row r="4553">
          <cell r="D4553">
            <v>276246.82</v>
          </cell>
        </row>
        <row r="4554">
          <cell r="D4554">
            <v>126998.1</v>
          </cell>
        </row>
        <row r="4555">
          <cell r="D4555">
            <v>5031797.6500000004</v>
          </cell>
        </row>
        <row r="4556">
          <cell r="D4556">
            <v>12302729.58</v>
          </cell>
        </row>
        <row r="4557">
          <cell r="D4557">
            <v>2552006.9</v>
          </cell>
        </row>
        <row r="4558">
          <cell r="D4558">
            <v>637450.12</v>
          </cell>
        </row>
        <row r="4559">
          <cell r="D4559">
            <v>572106.51</v>
          </cell>
        </row>
        <row r="4560">
          <cell r="D4560">
            <v>116701.12</v>
          </cell>
        </row>
        <row r="4561">
          <cell r="D4561">
            <v>33226498.359999999</v>
          </cell>
        </row>
        <row r="4562">
          <cell r="D4562">
            <v>677763.62</v>
          </cell>
        </row>
        <row r="4563">
          <cell r="D4563">
            <v>203011.56</v>
          </cell>
        </row>
        <row r="4564">
          <cell r="D4564">
            <v>279077.88</v>
          </cell>
        </row>
        <row r="4565">
          <cell r="D4565">
            <v>81972.62</v>
          </cell>
        </row>
        <row r="4566">
          <cell r="D4566">
            <v>1679280.93</v>
          </cell>
        </row>
        <row r="4567">
          <cell r="D4567">
            <v>772503.52</v>
          </cell>
        </row>
        <row r="4568">
          <cell r="D4568">
            <v>284663.11</v>
          </cell>
        </row>
        <row r="4569">
          <cell r="D4569">
            <v>50000</v>
          </cell>
        </row>
        <row r="4570">
          <cell r="D4570">
            <v>2242224.35</v>
          </cell>
        </row>
        <row r="4571">
          <cell r="D4571">
            <v>699259.72</v>
          </cell>
        </row>
        <row r="4572">
          <cell r="D4572">
            <v>2415708.59</v>
          </cell>
        </row>
        <row r="4573">
          <cell r="D4573">
            <v>3034052.44</v>
          </cell>
        </row>
        <row r="4574">
          <cell r="D4574">
            <v>328780.38</v>
          </cell>
        </row>
        <row r="4575">
          <cell r="D4575">
            <v>995150.35</v>
          </cell>
        </row>
        <row r="4576">
          <cell r="D4576">
            <v>655357.42000000004</v>
          </cell>
        </row>
        <row r="4577">
          <cell r="D4577">
            <v>118863.81</v>
          </cell>
        </row>
        <row r="4578">
          <cell r="D4578">
            <v>6460316.21</v>
          </cell>
        </row>
        <row r="4579">
          <cell r="D4579">
            <v>3918463.1</v>
          </cell>
        </row>
        <row r="4580">
          <cell r="D4580">
            <v>2673813.25</v>
          </cell>
        </row>
        <row r="4581">
          <cell r="D4581">
            <v>1385922.65</v>
          </cell>
        </row>
        <row r="4582">
          <cell r="D4582">
            <v>70453.33</v>
          </cell>
        </row>
        <row r="4583">
          <cell r="D4583">
            <v>10660913.17</v>
          </cell>
        </row>
        <row r="4584">
          <cell r="D4584">
            <v>2333467.7999999998</v>
          </cell>
        </row>
        <row r="4585">
          <cell r="D4585">
            <v>460876.71</v>
          </cell>
        </row>
        <row r="4586">
          <cell r="D4586">
            <v>1065521.8400000001</v>
          </cell>
        </row>
        <row r="4587">
          <cell r="D4587">
            <v>7247124.4900000002</v>
          </cell>
        </row>
        <row r="4588">
          <cell r="D4588">
            <v>497051.29</v>
          </cell>
        </row>
        <row r="4589">
          <cell r="D4589">
            <v>334756.84000000003</v>
          </cell>
        </row>
        <row r="4590">
          <cell r="D4590">
            <v>11759257.380000001</v>
          </cell>
        </row>
        <row r="4591">
          <cell r="D4591">
            <v>653102.72</v>
          </cell>
        </row>
        <row r="4592">
          <cell r="D4592">
            <v>666.96</v>
          </cell>
        </row>
        <row r="4593">
          <cell r="D4593">
            <v>703552.59</v>
          </cell>
        </row>
        <row r="4594">
          <cell r="D4594">
            <v>5863941.25</v>
          </cell>
        </row>
        <row r="4595">
          <cell r="D4595">
            <v>497382.5</v>
          </cell>
        </row>
        <row r="4596">
          <cell r="D4596">
            <v>1111783.96</v>
          </cell>
        </row>
        <row r="4597">
          <cell r="D4597">
            <v>7661843.8399999999</v>
          </cell>
        </row>
        <row r="4598">
          <cell r="D4598">
            <v>279295.01</v>
          </cell>
        </row>
        <row r="4599">
          <cell r="D4599">
            <v>768718.46</v>
          </cell>
        </row>
        <row r="4600">
          <cell r="D4600">
            <v>1002271.09</v>
          </cell>
        </row>
        <row r="4601">
          <cell r="D4601">
            <v>4894750.59</v>
          </cell>
        </row>
        <row r="4602">
          <cell r="D4602">
            <v>6213729.8300000001</v>
          </cell>
        </row>
        <row r="4603">
          <cell r="D4603">
            <v>567815.48</v>
          </cell>
        </row>
        <row r="4604">
          <cell r="D4604">
            <v>269524.58</v>
          </cell>
        </row>
        <row r="4605">
          <cell r="D4605">
            <v>280004.37</v>
          </cell>
        </row>
        <row r="4606">
          <cell r="D4606">
            <v>8544863.4900000002</v>
          </cell>
        </row>
        <row r="4607">
          <cell r="D4607">
            <v>3912659.77</v>
          </cell>
        </row>
        <row r="4608">
          <cell r="D4608">
            <v>722580.13</v>
          </cell>
        </row>
        <row r="4609">
          <cell r="D4609">
            <v>537272.42000000004</v>
          </cell>
        </row>
        <row r="4610">
          <cell r="D4610">
            <v>1864339.18</v>
          </cell>
        </row>
        <row r="4611">
          <cell r="D4611">
            <v>4319966.1500000004</v>
          </cell>
        </row>
        <row r="4612">
          <cell r="D4612">
            <v>2778569.19</v>
          </cell>
        </row>
        <row r="4613">
          <cell r="D4613">
            <v>2093422.61</v>
          </cell>
        </row>
        <row r="4614">
          <cell r="D4614">
            <v>3679272.22</v>
          </cell>
        </row>
        <row r="4615">
          <cell r="D4615">
            <v>2925888.2</v>
          </cell>
        </row>
        <row r="4616">
          <cell r="D4616">
            <v>3176.14</v>
          </cell>
        </row>
        <row r="4617">
          <cell r="D4617">
            <v>3845268.89</v>
          </cell>
        </row>
        <row r="4618">
          <cell r="D4618">
            <v>3258056.09</v>
          </cell>
        </row>
        <row r="4619">
          <cell r="D4619">
            <v>3308169.9</v>
          </cell>
        </row>
        <row r="4620">
          <cell r="D4620">
            <v>145951.41</v>
          </cell>
        </row>
        <row r="4621">
          <cell r="D4621">
            <v>3996481.18</v>
          </cell>
        </row>
        <row r="4622">
          <cell r="D4622">
            <v>92682.51</v>
          </cell>
        </row>
        <row r="4623">
          <cell r="D4623">
            <v>39806.79</v>
          </cell>
        </row>
        <row r="4624">
          <cell r="D4624">
            <v>4525064.84</v>
          </cell>
        </row>
        <row r="4625">
          <cell r="D4625">
            <v>1990484.79</v>
          </cell>
        </row>
        <row r="4626">
          <cell r="D4626">
            <v>3604496.12</v>
          </cell>
        </row>
        <row r="4627">
          <cell r="D4627">
            <v>1289592.6399999999</v>
          </cell>
        </row>
        <row r="4628">
          <cell r="D4628">
            <v>41303138.390000001</v>
          </cell>
        </row>
        <row r="4629">
          <cell r="D4629">
            <v>704626.48</v>
          </cell>
        </row>
        <row r="4630">
          <cell r="D4630">
            <v>1146365.94</v>
          </cell>
        </row>
        <row r="4631">
          <cell r="D4631">
            <v>784029.12</v>
          </cell>
        </row>
        <row r="4632">
          <cell r="D4632">
            <v>227313.85</v>
          </cell>
        </row>
        <row r="4633">
          <cell r="D4633">
            <v>9716635.3599999994</v>
          </cell>
        </row>
        <row r="4634">
          <cell r="D4634">
            <v>382980.96</v>
          </cell>
        </row>
        <row r="4635">
          <cell r="D4635">
            <v>14539429.689999999</v>
          </cell>
        </row>
        <row r="4636">
          <cell r="D4636">
            <v>602404.85</v>
          </cell>
        </row>
        <row r="4637">
          <cell r="D4637">
            <v>88102.28</v>
          </cell>
        </row>
        <row r="4638">
          <cell r="D4638">
            <v>9131693.75</v>
          </cell>
        </row>
        <row r="4639">
          <cell r="D4639">
            <v>15145418.869999999</v>
          </cell>
        </row>
        <row r="4640">
          <cell r="D4640">
            <v>72481299.109999999</v>
          </cell>
        </row>
        <row r="4641">
          <cell r="D4641">
            <v>23172535.039999999</v>
          </cell>
        </row>
        <row r="4642">
          <cell r="D4642">
            <v>84353.31</v>
          </cell>
        </row>
        <row r="4643">
          <cell r="D4643">
            <v>1811780.61</v>
          </cell>
        </row>
        <row r="4644">
          <cell r="D4644">
            <v>42047135.689999998</v>
          </cell>
        </row>
        <row r="4645">
          <cell r="D4645">
            <v>1264741.3700000001</v>
          </cell>
        </row>
        <row r="4646">
          <cell r="D4646">
            <v>471488.16</v>
          </cell>
        </row>
        <row r="4647">
          <cell r="D4647">
            <v>26156002.32</v>
          </cell>
        </row>
        <row r="4648">
          <cell r="D4648">
            <v>467842.7</v>
          </cell>
        </row>
        <row r="4649">
          <cell r="D4649">
            <v>14560459.91</v>
          </cell>
        </row>
        <row r="4650">
          <cell r="D4650">
            <v>330169.34000000003</v>
          </cell>
        </row>
        <row r="4651">
          <cell r="D4651">
            <v>6009047.6100000003</v>
          </cell>
        </row>
        <row r="4652">
          <cell r="D4652">
            <v>13858643.83</v>
          </cell>
        </row>
        <row r="4653">
          <cell r="D4653">
            <v>1629590.56</v>
          </cell>
        </row>
        <row r="4654">
          <cell r="D4654">
            <v>3640023.73</v>
          </cell>
        </row>
        <row r="4655">
          <cell r="D4655">
            <v>464699.59</v>
          </cell>
        </row>
        <row r="4656">
          <cell r="D4656">
            <v>2774971.74</v>
          </cell>
        </row>
        <row r="4657">
          <cell r="D4657">
            <v>411127.63</v>
          </cell>
        </row>
        <row r="4658">
          <cell r="D4658">
            <v>2501718.5699999998</v>
          </cell>
        </row>
        <row r="4659">
          <cell r="D4659">
            <v>3839710.83</v>
          </cell>
        </row>
        <row r="4660">
          <cell r="D4660">
            <v>518858.55</v>
          </cell>
        </row>
        <row r="4661">
          <cell r="D4661">
            <v>100202.15</v>
          </cell>
        </row>
        <row r="4662">
          <cell r="D4662">
            <v>41885.11</v>
          </cell>
        </row>
        <row r="4663">
          <cell r="D4663">
            <v>120936.45</v>
          </cell>
        </row>
        <row r="4664">
          <cell r="D4664">
            <v>7844345.7699999996</v>
          </cell>
        </row>
        <row r="4665">
          <cell r="D4665">
            <v>874018.77</v>
          </cell>
        </row>
        <row r="4666">
          <cell r="D4666">
            <v>1362269.4</v>
          </cell>
        </row>
        <row r="4667">
          <cell r="D4667">
            <v>676591.43</v>
          </cell>
        </row>
        <row r="4668">
          <cell r="D4668">
            <v>2737692.75</v>
          </cell>
        </row>
        <row r="4669">
          <cell r="D4669">
            <v>704944.37</v>
          </cell>
        </row>
        <row r="4670">
          <cell r="D4670">
            <v>1206890.8700000001</v>
          </cell>
        </row>
        <row r="4671">
          <cell r="D4671">
            <v>2080803.6</v>
          </cell>
        </row>
        <row r="4672">
          <cell r="D4672">
            <v>0</v>
          </cell>
        </row>
        <row r="4673">
          <cell r="D4673">
            <v>9727688.9000000004</v>
          </cell>
        </row>
        <row r="4674">
          <cell r="D4674">
            <v>592277.22</v>
          </cell>
        </row>
        <row r="4675">
          <cell r="D4675">
            <v>1004318.97</v>
          </cell>
        </row>
        <row r="4676">
          <cell r="D4676">
            <v>7057818.5599999996</v>
          </cell>
        </row>
        <row r="4677">
          <cell r="D4677">
            <v>0</v>
          </cell>
        </row>
        <row r="4678">
          <cell r="D4678">
            <v>95768.34</v>
          </cell>
        </row>
        <row r="4679">
          <cell r="D4679">
            <v>4666397.4800000004</v>
          </cell>
        </row>
        <row r="4680">
          <cell r="D4680">
            <v>44958866.799999997</v>
          </cell>
        </row>
        <row r="4681">
          <cell r="D4681">
            <v>18158405.41</v>
          </cell>
        </row>
        <row r="4682">
          <cell r="D4682">
            <v>500000</v>
          </cell>
        </row>
        <row r="4683">
          <cell r="D4683">
            <v>3632984.91</v>
          </cell>
        </row>
        <row r="4684">
          <cell r="D4684">
            <v>39155197.68</v>
          </cell>
        </row>
        <row r="4685">
          <cell r="D4685">
            <v>585509.91</v>
          </cell>
        </row>
        <row r="4686">
          <cell r="D4686">
            <v>1948991.21</v>
          </cell>
        </row>
        <row r="4687">
          <cell r="D4687">
            <v>1687379.42</v>
          </cell>
        </row>
        <row r="4688">
          <cell r="D4688">
            <v>147673.71</v>
          </cell>
        </row>
        <row r="4689">
          <cell r="D4689">
            <v>17053858.449999999</v>
          </cell>
        </row>
        <row r="4690">
          <cell r="D4690">
            <v>9854147.6099999994</v>
          </cell>
        </row>
        <row r="4691">
          <cell r="D4691">
            <v>25110765.399999999</v>
          </cell>
        </row>
        <row r="4692">
          <cell r="D4692">
            <v>12481101.529999999</v>
          </cell>
        </row>
        <row r="4693">
          <cell r="D4693">
            <v>1618249.88</v>
          </cell>
        </row>
        <row r="4694">
          <cell r="D4694">
            <v>1229684.79</v>
          </cell>
        </row>
        <row r="4695">
          <cell r="D4695">
            <v>6656392.75</v>
          </cell>
        </row>
        <row r="4696">
          <cell r="D4696">
            <v>299802.78000000003</v>
          </cell>
        </row>
        <row r="4697">
          <cell r="D4697">
            <v>4955702.42</v>
          </cell>
        </row>
        <row r="4698">
          <cell r="D4698">
            <v>2955.02</v>
          </cell>
        </row>
        <row r="4699">
          <cell r="D4699">
            <v>1367054.78</v>
          </cell>
        </row>
        <row r="4700">
          <cell r="D4700">
            <v>2404260.02</v>
          </cell>
        </row>
        <row r="4701">
          <cell r="D4701">
            <v>1566158.08</v>
          </cell>
        </row>
        <row r="4702">
          <cell r="D4702">
            <v>89855.53</v>
          </cell>
        </row>
        <row r="4703">
          <cell r="D4703">
            <v>90533.89</v>
          </cell>
        </row>
        <row r="4704">
          <cell r="D4704">
            <v>1830364.13</v>
          </cell>
        </row>
        <row r="4705">
          <cell r="D4705">
            <v>9363680.5700000003</v>
          </cell>
        </row>
        <row r="4706">
          <cell r="D4706">
            <v>847501.93</v>
          </cell>
        </row>
        <row r="4707">
          <cell r="D4707">
            <v>191087.04</v>
          </cell>
        </row>
        <row r="4708">
          <cell r="D4708">
            <v>12043890</v>
          </cell>
        </row>
        <row r="4709">
          <cell r="D4709">
            <v>3892155.63</v>
          </cell>
        </row>
        <row r="4710">
          <cell r="D4710">
            <v>15924046.1</v>
          </cell>
        </row>
        <row r="4711">
          <cell r="D4711">
            <v>511594.49</v>
          </cell>
        </row>
        <row r="4712">
          <cell r="D4712">
            <v>1505432.8</v>
          </cell>
        </row>
        <row r="4713">
          <cell r="D4713">
            <v>645986.56000000006</v>
          </cell>
        </row>
        <row r="4714">
          <cell r="D4714">
            <v>29244.81</v>
          </cell>
        </row>
        <row r="4715">
          <cell r="D4715">
            <v>1211889.99</v>
          </cell>
        </row>
        <row r="4716">
          <cell r="D4716">
            <v>3182897.46</v>
          </cell>
        </row>
        <row r="4717">
          <cell r="D4717">
            <v>15028450.880000001</v>
          </cell>
        </row>
        <row r="4718">
          <cell r="D4718">
            <v>7846580.1100000003</v>
          </cell>
        </row>
        <row r="4719">
          <cell r="D4719">
            <v>5113136.71</v>
          </cell>
        </row>
        <row r="4720">
          <cell r="D4720">
            <v>175616.95</v>
          </cell>
        </row>
        <row r="4721">
          <cell r="D4721">
            <v>96202.86</v>
          </cell>
        </row>
        <row r="4722">
          <cell r="D4722">
            <v>10804823.609999999</v>
          </cell>
        </row>
        <row r="4723">
          <cell r="D4723">
            <v>61689.26</v>
          </cell>
        </row>
        <row r="4724">
          <cell r="D4724">
            <v>1239021.44</v>
          </cell>
        </row>
        <row r="4725">
          <cell r="D4725">
            <v>23062926.440000001</v>
          </cell>
        </row>
        <row r="4726">
          <cell r="D4726">
            <v>7567233.5300000003</v>
          </cell>
        </row>
        <row r="4727">
          <cell r="D4727">
            <v>131796.37</v>
          </cell>
        </row>
        <row r="4728">
          <cell r="D4728">
            <v>1191062.05</v>
          </cell>
        </row>
        <row r="4729">
          <cell r="D4729">
            <v>821337.01</v>
          </cell>
        </row>
        <row r="4730">
          <cell r="D4730">
            <v>152179.03</v>
          </cell>
        </row>
        <row r="4731">
          <cell r="D4731">
            <v>496369</v>
          </cell>
        </row>
        <row r="4732">
          <cell r="D4732">
            <v>93693.52</v>
          </cell>
        </row>
        <row r="4733">
          <cell r="D4733">
            <v>3446036.26</v>
          </cell>
        </row>
        <row r="4734">
          <cell r="D4734">
            <v>1301369.93</v>
          </cell>
        </row>
        <row r="4735">
          <cell r="D4735">
            <v>501800.79</v>
          </cell>
        </row>
        <row r="4736">
          <cell r="D4736">
            <v>9428401.8699999992</v>
          </cell>
        </row>
        <row r="4737">
          <cell r="D4737">
            <v>311003.25</v>
          </cell>
        </row>
        <row r="4738">
          <cell r="D4738">
            <v>664790.42000000004</v>
          </cell>
        </row>
        <row r="4739">
          <cell r="D4739">
            <v>169232.73</v>
          </cell>
        </row>
        <row r="4740">
          <cell r="D4740">
            <v>0</v>
          </cell>
        </row>
        <row r="4741">
          <cell r="D4741">
            <v>2236018.0099999998</v>
          </cell>
        </row>
        <row r="4742">
          <cell r="D4742">
            <v>675748.07</v>
          </cell>
        </row>
        <row r="4743">
          <cell r="D4743">
            <v>0</v>
          </cell>
        </row>
        <row r="4744">
          <cell r="D4744">
            <v>12336452.6</v>
          </cell>
        </row>
        <row r="4745">
          <cell r="D4745">
            <v>167344.69</v>
          </cell>
        </row>
        <row r="4746">
          <cell r="D4746">
            <v>19568.060000000001</v>
          </cell>
        </row>
        <row r="4747">
          <cell r="D4747">
            <v>809526.22</v>
          </cell>
        </row>
        <row r="4748">
          <cell r="D4748">
            <v>24814269.27</v>
          </cell>
        </row>
        <row r="4749">
          <cell r="D4749">
            <v>2093821.53</v>
          </cell>
        </row>
        <row r="4750">
          <cell r="D4750">
            <v>0</v>
          </cell>
        </row>
        <row r="4751">
          <cell r="D4751">
            <v>492965.37</v>
          </cell>
        </row>
        <row r="4752">
          <cell r="D4752">
            <v>187516.94</v>
          </cell>
        </row>
        <row r="4753">
          <cell r="D4753">
            <v>2493518.27</v>
          </cell>
        </row>
        <row r="4754">
          <cell r="D4754">
            <v>66827.990000000005</v>
          </cell>
        </row>
        <row r="4755">
          <cell r="D4755">
            <v>1295848.18</v>
          </cell>
        </row>
        <row r="4756">
          <cell r="D4756">
            <v>16018401.960000001</v>
          </cell>
        </row>
        <row r="4757">
          <cell r="D4757">
            <v>16411449.93</v>
          </cell>
        </row>
        <row r="4758">
          <cell r="D4758">
            <v>5100148.16</v>
          </cell>
        </row>
        <row r="4759">
          <cell r="D4759">
            <v>4926382.45</v>
          </cell>
        </row>
        <row r="4760">
          <cell r="D4760">
            <v>730402.96</v>
          </cell>
        </row>
        <row r="4761">
          <cell r="D4761">
            <v>37457.53</v>
          </cell>
        </row>
        <row r="4762">
          <cell r="D4762">
            <v>460659.6</v>
          </cell>
        </row>
        <row r="4763">
          <cell r="D4763">
            <v>1491843.67</v>
          </cell>
        </row>
        <row r="4764">
          <cell r="D4764">
            <v>6588937.54</v>
          </cell>
        </row>
        <row r="4765">
          <cell r="D4765">
            <v>460530.23</v>
          </cell>
        </row>
        <row r="4766">
          <cell r="D4766">
            <v>181607.8</v>
          </cell>
        </row>
        <row r="4767">
          <cell r="D4767">
            <v>7151742.4199999999</v>
          </cell>
        </row>
        <row r="4768">
          <cell r="D4768">
            <v>614161.17000000004</v>
          </cell>
        </row>
        <row r="4769">
          <cell r="D4769">
            <v>28725197.75</v>
          </cell>
        </row>
        <row r="4770">
          <cell r="D4770">
            <v>4959440.7300000004</v>
          </cell>
        </row>
        <row r="4771">
          <cell r="D4771">
            <v>1959668.7</v>
          </cell>
        </row>
        <row r="4772">
          <cell r="D4772">
            <v>3305385.7</v>
          </cell>
        </row>
        <row r="4773">
          <cell r="D4773">
            <v>26902196.690000001</v>
          </cell>
        </row>
        <row r="4774">
          <cell r="D4774">
            <v>134807.10999999999</v>
          </cell>
        </row>
        <row r="4775">
          <cell r="D4775">
            <v>2661924.5499999998</v>
          </cell>
        </row>
        <row r="4776">
          <cell r="D4776">
            <v>5065395.3499999996</v>
          </cell>
        </row>
        <row r="4777">
          <cell r="D4777">
            <v>382204.44</v>
          </cell>
        </row>
        <row r="4778">
          <cell r="D4778">
            <v>696447.73</v>
          </cell>
        </row>
        <row r="4779">
          <cell r="D4779">
            <v>1389450.74</v>
          </cell>
        </row>
        <row r="4780">
          <cell r="D4780">
            <v>2560171.4900000002</v>
          </cell>
        </row>
        <row r="4781">
          <cell r="D4781">
            <v>135867.64000000001</v>
          </cell>
        </row>
        <row r="4782">
          <cell r="D4782">
            <v>442162.49</v>
          </cell>
        </row>
        <row r="4783">
          <cell r="D4783">
            <v>4392210.83</v>
          </cell>
        </row>
        <row r="4784">
          <cell r="D4784">
            <v>5036026.1500000004</v>
          </cell>
        </row>
        <row r="4785">
          <cell r="D4785">
            <v>10559059.6</v>
          </cell>
        </row>
        <row r="4786">
          <cell r="D4786">
            <v>7183745.5</v>
          </cell>
        </row>
        <row r="4787">
          <cell r="D4787">
            <v>1403463.35</v>
          </cell>
        </row>
        <row r="4788">
          <cell r="D4788">
            <v>7212849.04</v>
          </cell>
        </row>
        <row r="4789">
          <cell r="D4789">
            <v>1272226</v>
          </cell>
        </row>
        <row r="4790">
          <cell r="D4790">
            <v>25045785.73</v>
          </cell>
        </row>
        <row r="4791">
          <cell r="D4791">
            <v>37441.18</v>
          </cell>
        </row>
        <row r="4792">
          <cell r="D4792">
            <v>3745423.62</v>
          </cell>
        </row>
        <row r="4793">
          <cell r="D4793">
            <v>789994.61</v>
          </cell>
        </row>
        <row r="4794">
          <cell r="D4794">
            <v>4450342.3</v>
          </cell>
        </row>
        <row r="4795">
          <cell r="D4795">
            <v>1463566</v>
          </cell>
        </row>
        <row r="4796">
          <cell r="D4796">
            <v>156198249.97</v>
          </cell>
        </row>
        <row r="4797">
          <cell r="D4797">
            <v>3879281.1</v>
          </cell>
        </row>
        <row r="4798">
          <cell r="D4798">
            <v>516251.48</v>
          </cell>
        </row>
        <row r="4799">
          <cell r="D4799">
            <v>5640744.7800000003</v>
          </cell>
        </row>
        <row r="4800">
          <cell r="D4800">
            <v>1196421.06</v>
          </cell>
        </row>
        <row r="4801">
          <cell r="D4801">
            <v>483619.48</v>
          </cell>
        </row>
        <row r="4803">
          <cell r="D4803">
            <v>3756891.83</v>
          </cell>
        </row>
        <row r="4804">
          <cell r="D4804">
            <v>211134.41</v>
          </cell>
        </row>
        <row r="4805">
          <cell r="D4805">
            <v>927207.61</v>
          </cell>
        </row>
        <row r="4806">
          <cell r="D4806">
            <v>640166.6</v>
          </cell>
        </row>
        <row r="4807">
          <cell r="D4807">
            <v>1041752.83</v>
          </cell>
        </row>
        <row r="4808">
          <cell r="D4808">
            <v>20038696.469999999</v>
          </cell>
        </row>
        <row r="4809">
          <cell r="D4809">
            <v>3951250.7</v>
          </cell>
        </row>
        <row r="4810">
          <cell r="D4810">
            <v>2674140.04</v>
          </cell>
        </row>
        <row r="4811">
          <cell r="D4811">
            <v>5856759.1200000001</v>
          </cell>
        </row>
        <row r="4812">
          <cell r="D4812">
            <v>99988959.129999995</v>
          </cell>
        </row>
        <row r="4813">
          <cell r="D4813">
            <v>506952.47</v>
          </cell>
        </row>
        <row r="4814">
          <cell r="D4814">
            <v>218640.5</v>
          </cell>
        </row>
        <row r="4815">
          <cell r="D4815">
            <v>6592971.5999999996</v>
          </cell>
        </row>
        <row r="4816">
          <cell r="D4816">
            <v>31.53</v>
          </cell>
        </row>
        <row r="4817">
          <cell r="D4817">
            <v>4561168.09</v>
          </cell>
        </row>
        <row r="4818">
          <cell r="D4818">
            <v>12460438.689999999</v>
          </cell>
        </row>
        <row r="4819">
          <cell r="D4819">
            <v>9380423.9199999999</v>
          </cell>
        </row>
        <row r="4820">
          <cell r="D4820">
            <v>1610647.13</v>
          </cell>
        </row>
        <row r="4821">
          <cell r="D4821">
            <v>2322680.4900000002</v>
          </cell>
        </row>
        <row r="4822">
          <cell r="D4822">
            <v>279688.96000000002</v>
          </cell>
        </row>
        <row r="4823">
          <cell r="D4823">
            <v>2884571.93</v>
          </cell>
        </row>
        <row r="4824">
          <cell r="D4824">
            <v>10252351.82</v>
          </cell>
        </row>
        <row r="4825">
          <cell r="D4825">
            <v>6790529.46</v>
          </cell>
        </row>
        <row r="4826">
          <cell r="D4826">
            <v>0</v>
          </cell>
        </row>
        <row r="4827">
          <cell r="D4827">
            <v>2271781.7999999998</v>
          </cell>
        </row>
        <row r="4828">
          <cell r="D4828">
            <v>215514.07</v>
          </cell>
        </row>
        <row r="4829">
          <cell r="D4829">
            <v>17878322.739999998</v>
          </cell>
        </row>
        <row r="4830">
          <cell r="D4830">
            <v>1672686.34</v>
          </cell>
        </row>
        <row r="4831">
          <cell r="D4831">
            <v>5162030.4400000004</v>
          </cell>
        </row>
        <row r="4832">
          <cell r="D4832">
            <v>431145.42</v>
          </cell>
        </row>
        <row r="4833">
          <cell r="D4833">
            <v>10243708.25</v>
          </cell>
        </row>
        <row r="4834">
          <cell r="D4834">
            <v>240000</v>
          </cell>
        </row>
        <row r="4835">
          <cell r="D4835">
            <v>6560204.9000000004</v>
          </cell>
        </row>
        <row r="4836">
          <cell r="D4836">
            <v>3466371.21</v>
          </cell>
        </row>
        <row r="4837">
          <cell r="D4837">
            <v>705159.05</v>
          </cell>
        </row>
        <row r="4838">
          <cell r="D4838">
            <v>577235.46</v>
          </cell>
        </row>
        <row r="4839">
          <cell r="D4839">
            <v>15613.52</v>
          </cell>
        </row>
        <row r="4840">
          <cell r="D4840">
            <v>10000000</v>
          </cell>
        </row>
        <row r="4841">
          <cell r="D4841">
            <v>2281734.5099999998</v>
          </cell>
        </row>
        <row r="4842">
          <cell r="D4842">
            <v>521416.92</v>
          </cell>
        </row>
        <row r="4843">
          <cell r="D4843">
            <v>4489513.57</v>
          </cell>
        </row>
        <row r="4844">
          <cell r="D4844">
            <v>3405172.66</v>
          </cell>
        </row>
        <row r="4845">
          <cell r="D4845">
            <v>67546695.849999994</v>
          </cell>
        </row>
        <row r="4846">
          <cell r="D4846">
            <v>6639286.7699999996</v>
          </cell>
        </row>
        <row r="4847">
          <cell r="D4847">
            <v>4226372.34</v>
          </cell>
        </row>
        <row r="4848">
          <cell r="D4848">
            <v>247024.12</v>
          </cell>
        </row>
        <row r="4849">
          <cell r="D4849">
            <v>10459670.859999999</v>
          </cell>
        </row>
        <row r="4850">
          <cell r="D4850">
            <v>119753.68</v>
          </cell>
        </row>
        <row r="4851">
          <cell r="D4851">
            <v>1502039.74</v>
          </cell>
        </row>
        <row r="4852">
          <cell r="D4852">
            <v>8954012.3300000001</v>
          </cell>
        </row>
        <row r="4853">
          <cell r="D4853">
            <v>589883.44999999995</v>
          </cell>
        </row>
        <row r="4854">
          <cell r="D4854">
            <v>1187208.17</v>
          </cell>
        </row>
        <row r="4855">
          <cell r="D4855">
            <v>1210043.42</v>
          </cell>
        </row>
        <row r="4856">
          <cell r="D4856">
            <v>8309548.7999999998</v>
          </cell>
        </row>
        <row r="4857">
          <cell r="D4857">
            <v>540955.72</v>
          </cell>
        </row>
        <row r="4858">
          <cell r="D4858">
            <v>21323392.75</v>
          </cell>
        </row>
        <row r="4859">
          <cell r="D4859">
            <v>928312.2</v>
          </cell>
        </row>
        <row r="4860">
          <cell r="D4860">
            <v>27068183.559999999</v>
          </cell>
        </row>
        <row r="4861">
          <cell r="D4861">
            <v>168779.24</v>
          </cell>
        </row>
        <row r="4862">
          <cell r="D4862">
            <v>2726946.55</v>
          </cell>
        </row>
        <row r="4863">
          <cell r="D4863">
            <v>427141.5</v>
          </cell>
        </row>
        <row r="4864">
          <cell r="D4864">
            <v>4163803.82</v>
          </cell>
        </row>
        <row r="4865">
          <cell r="D4865">
            <v>1935164.27</v>
          </cell>
        </row>
        <row r="4866">
          <cell r="D4866">
            <v>6210920.5800000001</v>
          </cell>
        </row>
        <row r="4867">
          <cell r="D4867">
            <v>874909.76</v>
          </cell>
        </row>
        <row r="4868">
          <cell r="D4868">
            <v>1492956.03</v>
          </cell>
        </row>
        <row r="4869">
          <cell r="D4869">
            <v>2754588.81</v>
          </cell>
        </row>
        <row r="4870">
          <cell r="D4870">
            <v>9190759.6699999999</v>
          </cell>
        </row>
        <row r="4871">
          <cell r="D4871">
            <v>2802502.74</v>
          </cell>
        </row>
        <row r="4872">
          <cell r="D4872">
            <v>0</v>
          </cell>
        </row>
        <row r="4873">
          <cell r="D4873">
            <v>299562.13</v>
          </cell>
        </row>
        <row r="4874">
          <cell r="D4874">
            <v>179773.21</v>
          </cell>
        </row>
        <row r="4875">
          <cell r="D4875">
            <v>5873677.7400000002</v>
          </cell>
        </row>
        <row r="4876">
          <cell r="D4876">
            <v>14120409.810000001</v>
          </cell>
        </row>
        <row r="4877">
          <cell r="D4877">
            <v>2785705.53</v>
          </cell>
        </row>
        <row r="4878">
          <cell r="D4878">
            <v>3980615.51</v>
          </cell>
        </row>
        <row r="4879">
          <cell r="D4879">
            <v>5804.01</v>
          </cell>
        </row>
        <row r="4880">
          <cell r="D4880">
            <v>440377.54</v>
          </cell>
        </row>
        <row r="4881">
          <cell r="D4881">
            <v>7196365.6100000003</v>
          </cell>
        </row>
        <row r="4882">
          <cell r="D4882">
            <v>1113172.0900000001</v>
          </cell>
        </row>
        <row r="4883">
          <cell r="D4883">
            <v>539970.94999999995</v>
          </cell>
        </row>
        <row r="4884">
          <cell r="D4884">
            <v>1864480.37</v>
          </cell>
        </row>
        <row r="4885">
          <cell r="D4885">
            <v>500000</v>
          </cell>
        </row>
        <row r="4886">
          <cell r="D4886">
            <v>3471358.63</v>
          </cell>
        </row>
        <row r="4887">
          <cell r="D4887">
            <v>2983446.33</v>
          </cell>
        </row>
        <row r="4888">
          <cell r="D4888">
            <v>11679220.23</v>
          </cell>
        </row>
        <row r="4889">
          <cell r="D4889">
            <v>8367390.5</v>
          </cell>
        </row>
        <row r="4890">
          <cell r="D4890">
            <v>51430659.939999998</v>
          </cell>
        </row>
        <row r="4891">
          <cell r="D4891">
            <v>19653329.850000001</v>
          </cell>
        </row>
        <row r="4892">
          <cell r="D4892">
            <v>4123920.94</v>
          </cell>
        </row>
        <row r="4893">
          <cell r="D4893">
            <v>1080207.22</v>
          </cell>
        </row>
        <row r="4894">
          <cell r="D4894">
            <v>1690872.21</v>
          </cell>
        </row>
        <row r="4895">
          <cell r="D4895">
            <v>10014903.310000001</v>
          </cell>
        </row>
        <row r="4896">
          <cell r="D4896">
            <v>3337803.73</v>
          </cell>
        </row>
        <row r="4897">
          <cell r="D4897">
            <v>9705342.8599999994</v>
          </cell>
        </row>
        <row r="4898">
          <cell r="D4898">
            <v>988657.16</v>
          </cell>
        </row>
        <row r="4899">
          <cell r="D4899">
            <v>2265267.1</v>
          </cell>
        </row>
        <row r="4900">
          <cell r="D4900">
            <v>9252152.6500000004</v>
          </cell>
        </row>
        <row r="4901">
          <cell r="D4901">
            <v>3956608.61</v>
          </cell>
        </row>
        <row r="4902">
          <cell r="D4902">
            <v>32522836.98</v>
          </cell>
        </row>
        <row r="4903">
          <cell r="D4903">
            <v>55910422.520000003</v>
          </cell>
        </row>
        <row r="4904">
          <cell r="D4904">
            <v>4659497.4000000004</v>
          </cell>
        </row>
        <row r="4905">
          <cell r="D4905">
            <v>6995981.21</v>
          </cell>
        </row>
        <row r="4906">
          <cell r="D4906">
            <v>5073753.21</v>
          </cell>
        </row>
        <row r="4907">
          <cell r="D4907">
            <v>3688640.6</v>
          </cell>
        </row>
        <row r="4908">
          <cell r="D4908">
            <v>1202.3599999999999</v>
          </cell>
        </row>
        <row r="4909">
          <cell r="D4909">
            <v>17654045.93</v>
          </cell>
        </row>
        <row r="4910">
          <cell r="D4910">
            <v>19431022.039999999</v>
          </cell>
        </row>
        <row r="4911">
          <cell r="D4911">
            <v>2979448.9</v>
          </cell>
        </row>
        <row r="4912">
          <cell r="D4912">
            <v>154688.01</v>
          </cell>
        </row>
        <row r="4913">
          <cell r="D4913">
            <v>28609204.129999999</v>
          </cell>
        </row>
        <row r="4914">
          <cell r="D4914">
            <v>5033895.59</v>
          </cell>
        </row>
        <row r="4915">
          <cell r="D4915">
            <v>5422151.1399999997</v>
          </cell>
        </row>
        <row r="4916">
          <cell r="D4916">
            <v>17218442.890000001</v>
          </cell>
        </row>
        <row r="4917">
          <cell r="D4917">
            <v>77086.649999999994</v>
          </cell>
        </row>
        <row r="4918">
          <cell r="D4918">
            <v>765214.53</v>
          </cell>
        </row>
        <row r="4919">
          <cell r="D4919">
            <v>5225182.0199999996</v>
          </cell>
        </row>
        <row r="4920">
          <cell r="D4920">
            <v>266220.79999999999</v>
          </cell>
        </row>
        <row r="4921">
          <cell r="D4921">
            <v>36066829.359999999</v>
          </cell>
        </row>
        <row r="4922">
          <cell r="D4922">
            <v>348346.24</v>
          </cell>
        </row>
        <row r="4923">
          <cell r="D4923">
            <v>8043213.7599999998</v>
          </cell>
        </row>
        <row r="4924">
          <cell r="D4924">
            <v>49347.67</v>
          </cell>
        </row>
        <row r="4925">
          <cell r="D4925">
            <v>727355.08</v>
          </cell>
        </row>
        <row r="4927">
          <cell r="D4927">
            <v>40994335.509999998</v>
          </cell>
        </row>
        <row r="4928">
          <cell r="D4928">
            <v>824420.97</v>
          </cell>
        </row>
        <row r="4929">
          <cell r="D4929">
            <v>5.01</v>
          </cell>
        </row>
        <row r="4930">
          <cell r="D4930">
            <v>313984.62</v>
          </cell>
        </row>
        <row r="4931">
          <cell r="D4931">
            <v>16085628.83</v>
          </cell>
        </row>
        <row r="4932">
          <cell r="D4932">
            <v>8774547.5399999991</v>
          </cell>
        </row>
        <row r="4933">
          <cell r="D4933">
            <v>2267189.87</v>
          </cell>
        </row>
        <row r="4934">
          <cell r="D4934">
            <v>3805227.85</v>
          </cell>
        </row>
        <row r="4935">
          <cell r="D4935">
            <v>1436417.78</v>
          </cell>
        </row>
        <row r="4936">
          <cell r="D4936">
            <v>2862945.67</v>
          </cell>
        </row>
        <row r="4937">
          <cell r="D4937">
            <v>186374.98</v>
          </cell>
        </row>
        <row r="4938">
          <cell r="D4938">
            <v>0</v>
          </cell>
        </row>
        <row r="4939">
          <cell r="D4939">
            <v>2497145.5099999998</v>
          </cell>
        </row>
        <row r="4940">
          <cell r="D4940">
            <v>7304751.8600000003</v>
          </cell>
        </row>
        <row r="4941">
          <cell r="D4941">
            <v>1993246.45</v>
          </cell>
        </row>
        <row r="4942">
          <cell r="D4942">
            <v>22127799</v>
          </cell>
        </row>
        <row r="4943">
          <cell r="D4943">
            <v>328057.39</v>
          </cell>
        </row>
        <row r="4944">
          <cell r="D4944">
            <v>10695459.529999999</v>
          </cell>
        </row>
        <row r="4945">
          <cell r="D4945">
            <v>8344210.3700000001</v>
          </cell>
        </row>
        <row r="4946">
          <cell r="D4946">
            <v>247311.01</v>
          </cell>
        </row>
        <row r="4947">
          <cell r="D4947">
            <v>14751190.27</v>
          </cell>
        </row>
        <row r="4948">
          <cell r="D4948">
            <v>337191.6</v>
          </cell>
        </row>
        <row r="4949">
          <cell r="D4949">
            <v>473695.77</v>
          </cell>
        </row>
        <row r="4950">
          <cell r="D4950">
            <v>1139831.08</v>
          </cell>
        </row>
        <row r="4951">
          <cell r="D4951">
            <v>1758898.09</v>
          </cell>
        </row>
        <row r="4952">
          <cell r="D4952">
            <v>21442019.920000002</v>
          </cell>
        </row>
        <row r="4953">
          <cell r="D4953">
            <v>990604.03</v>
          </cell>
        </row>
        <row r="4954">
          <cell r="D4954">
            <v>10874342.5</v>
          </cell>
        </row>
        <row r="4955">
          <cell r="D4955">
            <v>22203463.199999999</v>
          </cell>
        </row>
        <row r="4956">
          <cell r="D4956">
            <v>381435.44</v>
          </cell>
        </row>
        <row r="4957">
          <cell r="D4957">
            <v>2095512.14</v>
          </cell>
        </row>
        <row r="4958">
          <cell r="D4958">
            <v>4320585.71</v>
          </cell>
        </row>
        <row r="4959">
          <cell r="D4959">
            <v>13799.23</v>
          </cell>
        </row>
        <row r="4960">
          <cell r="D4960">
            <v>10227051.42</v>
          </cell>
        </row>
        <row r="4961">
          <cell r="D4961">
            <v>1456776.96</v>
          </cell>
        </row>
        <row r="4962">
          <cell r="D4962">
            <v>2506607.11</v>
          </cell>
        </row>
        <row r="4963">
          <cell r="D4963">
            <v>1500000</v>
          </cell>
        </row>
        <row r="4964">
          <cell r="D4964">
            <v>4000000</v>
          </cell>
        </row>
        <row r="4965">
          <cell r="D4965">
            <v>19024732.600000001</v>
          </cell>
        </row>
        <row r="4966">
          <cell r="D4966">
            <v>1247687.2</v>
          </cell>
        </row>
        <row r="4967">
          <cell r="D4967">
            <v>3851826.35</v>
          </cell>
        </row>
        <row r="4968">
          <cell r="D4968">
            <v>42822354.270000003</v>
          </cell>
        </row>
        <row r="4969">
          <cell r="D4969">
            <v>1864271.02</v>
          </cell>
        </row>
        <row r="4970">
          <cell r="D4970">
            <v>4000000</v>
          </cell>
        </row>
        <row r="4971">
          <cell r="D4971">
            <v>1373550.56</v>
          </cell>
        </row>
        <row r="4972">
          <cell r="D4972">
            <v>424756.65</v>
          </cell>
        </row>
        <row r="4973">
          <cell r="D4973">
            <v>2285477.14</v>
          </cell>
        </row>
        <row r="4974">
          <cell r="D4974">
            <v>480397.98</v>
          </cell>
        </row>
        <row r="4975">
          <cell r="D4975">
            <v>0</v>
          </cell>
        </row>
        <row r="4976">
          <cell r="D4976">
            <v>1999645.9</v>
          </cell>
        </row>
        <row r="4977">
          <cell r="D4977">
            <v>47317.7</v>
          </cell>
        </row>
        <row r="4978">
          <cell r="D4978">
            <v>205167.21</v>
          </cell>
        </row>
        <row r="4979">
          <cell r="D4979">
            <v>23662205.800000001</v>
          </cell>
        </row>
        <row r="4980">
          <cell r="D4980">
            <v>501423.03</v>
          </cell>
        </row>
        <row r="4981">
          <cell r="D4981">
            <v>3838049.3</v>
          </cell>
        </row>
        <row r="4982">
          <cell r="D4982">
            <v>7032293.5999999996</v>
          </cell>
        </row>
        <row r="4983">
          <cell r="D4983">
            <v>1889480.58</v>
          </cell>
        </row>
        <row r="4984">
          <cell r="D4984">
            <v>19096927.030000001</v>
          </cell>
        </row>
        <row r="4985">
          <cell r="D4985">
            <v>273311.51</v>
          </cell>
        </row>
        <row r="4986">
          <cell r="D4986">
            <v>10981645.51</v>
          </cell>
        </row>
        <row r="4987">
          <cell r="D4987">
            <v>0</v>
          </cell>
        </row>
        <row r="4988">
          <cell r="D4988">
            <v>1450000</v>
          </cell>
        </row>
        <row r="4989">
          <cell r="D4989">
            <v>2119648.33</v>
          </cell>
        </row>
        <row r="4990">
          <cell r="D4990">
            <v>13599932.380000001</v>
          </cell>
        </row>
        <row r="4991">
          <cell r="D4991">
            <v>5713529.9400000004</v>
          </cell>
        </row>
        <row r="4992">
          <cell r="D4992">
            <v>4197212.25</v>
          </cell>
        </row>
        <row r="4993">
          <cell r="D4993">
            <v>2428983.42</v>
          </cell>
        </row>
        <row r="4994">
          <cell r="D4994">
            <v>447873.96</v>
          </cell>
        </row>
        <row r="4995">
          <cell r="D4995">
            <v>2010634.17</v>
          </cell>
        </row>
        <row r="4996">
          <cell r="D4996">
            <v>7573948.5800000001</v>
          </cell>
        </row>
        <row r="4997">
          <cell r="D4997">
            <v>9801955.4199999999</v>
          </cell>
        </row>
        <row r="4998">
          <cell r="D4998">
            <v>8745493.1199999992</v>
          </cell>
        </row>
        <row r="4999">
          <cell r="D4999">
            <v>678377.07</v>
          </cell>
        </row>
        <row r="5000">
          <cell r="D5000">
            <v>580950.88</v>
          </cell>
        </row>
        <row r="5001">
          <cell r="D5001">
            <v>12784926.48</v>
          </cell>
        </row>
        <row r="5002">
          <cell r="D5002">
            <v>326375.78999999998</v>
          </cell>
        </row>
        <row r="5003">
          <cell r="D5003">
            <v>13494284.52</v>
          </cell>
        </row>
        <row r="5004">
          <cell r="D5004">
            <v>1512761.64</v>
          </cell>
        </row>
        <row r="5005">
          <cell r="D5005">
            <v>900000</v>
          </cell>
        </row>
        <row r="5006">
          <cell r="D5006">
            <v>3184374.95</v>
          </cell>
        </row>
        <row r="5007">
          <cell r="D5007">
            <v>4226426.95</v>
          </cell>
        </row>
        <row r="5008">
          <cell r="D5008">
            <v>3273148</v>
          </cell>
        </row>
        <row r="5009">
          <cell r="D5009">
            <v>4470656.67</v>
          </cell>
        </row>
        <row r="5010">
          <cell r="D5010">
            <v>3413877.31</v>
          </cell>
        </row>
        <row r="5011">
          <cell r="D5011">
            <v>639094.21</v>
          </cell>
        </row>
        <row r="5012">
          <cell r="D5012">
            <v>3855682.34</v>
          </cell>
        </row>
        <row r="5013">
          <cell r="D5013">
            <v>886362.21</v>
          </cell>
        </row>
        <row r="5014">
          <cell r="D5014">
            <v>3516306.4</v>
          </cell>
        </row>
        <row r="5015">
          <cell r="D5015">
            <v>238225.98</v>
          </cell>
        </row>
        <row r="5016">
          <cell r="D5016">
            <v>2075237.2</v>
          </cell>
        </row>
        <row r="5017">
          <cell r="D5017">
            <v>218468.33</v>
          </cell>
        </row>
        <row r="5019">
          <cell r="D5019">
            <v>543473.66</v>
          </cell>
        </row>
        <row r="5020">
          <cell r="D5020">
            <v>4943427.4400000004</v>
          </cell>
        </row>
        <row r="5021">
          <cell r="D5021">
            <v>342458.09</v>
          </cell>
        </row>
        <row r="5022">
          <cell r="D5022">
            <v>683204.82</v>
          </cell>
        </row>
        <row r="5023">
          <cell r="D5023">
            <v>7972901.9699999997</v>
          </cell>
        </row>
        <row r="5024">
          <cell r="D5024">
            <v>1291943.0900000001</v>
          </cell>
        </row>
        <row r="5025">
          <cell r="D5025">
            <v>12854021.970000001</v>
          </cell>
        </row>
        <row r="5026">
          <cell r="D5026">
            <v>33069.82</v>
          </cell>
        </row>
        <row r="5027">
          <cell r="D5027">
            <v>129674.2</v>
          </cell>
        </row>
        <row r="5028">
          <cell r="D5028">
            <v>755036.05</v>
          </cell>
        </row>
        <row r="5029">
          <cell r="D5029">
            <v>210938.72</v>
          </cell>
        </row>
        <row r="5030">
          <cell r="D5030">
            <v>4290654.2699999996</v>
          </cell>
        </row>
        <row r="5031">
          <cell r="D5031">
            <v>3895579.46</v>
          </cell>
        </row>
        <row r="5032">
          <cell r="D5032">
            <v>2671220.7799999998</v>
          </cell>
        </row>
        <row r="5033">
          <cell r="D5033">
            <v>1385517.36</v>
          </cell>
        </row>
        <row r="5034">
          <cell r="D5034">
            <v>418675.57</v>
          </cell>
        </row>
        <row r="5035">
          <cell r="D5035">
            <v>548368.68000000005</v>
          </cell>
        </row>
        <row r="5036">
          <cell r="D5036">
            <v>0</v>
          </cell>
        </row>
        <row r="5037">
          <cell r="D5037">
            <v>392924.18</v>
          </cell>
        </row>
        <row r="5038">
          <cell r="D5038">
            <v>955302.99</v>
          </cell>
        </row>
        <row r="5039">
          <cell r="D5039">
            <v>6538863.5</v>
          </cell>
        </row>
        <row r="5040">
          <cell r="D5040">
            <v>897795.45</v>
          </cell>
        </row>
        <row r="5041">
          <cell r="D5041">
            <v>2097440.36</v>
          </cell>
        </row>
        <row r="5042">
          <cell r="D5042">
            <v>258332.17</v>
          </cell>
        </row>
        <row r="5043">
          <cell r="D5043">
            <v>0</v>
          </cell>
        </row>
        <row r="5044">
          <cell r="D5044">
            <v>36452064.740000002</v>
          </cell>
        </row>
        <row r="5045">
          <cell r="D5045">
            <v>2631513.89</v>
          </cell>
        </row>
        <row r="5046">
          <cell r="D5046">
            <v>1293087.1100000001</v>
          </cell>
        </row>
        <row r="5047">
          <cell r="D5047">
            <v>1755900</v>
          </cell>
        </row>
        <row r="5048">
          <cell r="D5048">
            <v>1439351.65</v>
          </cell>
        </row>
        <row r="5049">
          <cell r="D5049">
            <v>250560.42</v>
          </cell>
        </row>
        <row r="5050">
          <cell r="D5050">
            <v>436598.63</v>
          </cell>
        </row>
        <row r="5051">
          <cell r="D5051">
            <v>5477236.5199999996</v>
          </cell>
        </row>
        <row r="5052">
          <cell r="D5052">
            <v>1710829.64</v>
          </cell>
        </row>
        <row r="5053">
          <cell r="D5053">
            <v>399868.9</v>
          </cell>
        </row>
        <row r="5054">
          <cell r="D5054">
            <v>22616.16</v>
          </cell>
        </row>
        <row r="5055">
          <cell r="D5055">
            <v>131450.03</v>
          </cell>
        </row>
        <row r="5056">
          <cell r="D5056">
            <v>7931132</v>
          </cell>
        </row>
        <row r="5057">
          <cell r="D5057">
            <v>17176.71</v>
          </cell>
        </row>
        <row r="5058">
          <cell r="D5058">
            <v>1623322.18</v>
          </cell>
        </row>
        <row r="5059">
          <cell r="D5059">
            <v>7050872.2000000002</v>
          </cell>
        </row>
        <row r="5060">
          <cell r="D5060">
            <v>2492320.2000000002</v>
          </cell>
        </row>
        <row r="5061">
          <cell r="D5061">
            <v>2326682.08</v>
          </cell>
        </row>
        <row r="5062">
          <cell r="D5062">
            <v>583820.75</v>
          </cell>
        </row>
        <row r="5063">
          <cell r="D5063">
            <v>99166.37</v>
          </cell>
        </row>
        <row r="5064">
          <cell r="D5064">
            <v>4709320.5199999996</v>
          </cell>
        </row>
        <row r="5065">
          <cell r="D5065">
            <v>6574793.0499999998</v>
          </cell>
        </row>
        <row r="5066">
          <cell r="D5066">
            <v>11936084.23</v>
          </cell>
        </row>
        <row r="5067">
          <cell r="D5067">
            <v>652099.24</v>
          </cell>
        </row>
        <row r="5068">
          <cell r="D5068">
            <v>3617137.93</v>
          </cell>
        </row>
        <row r="5069">
          <cell r="D5069">
            <v>49757321.420000002</v>
          </cell>
        </row>
        <row r="5070">
          <cell r="D5070">
            <v>897560.5</v>
          </cell>
        </row>
        <row r="5071">
          <cell r="D5071">
            <v>727816.94</v>
          </cell>
        </row>
        <row r="5072">
          <cell r="D5072">
            <v>6485813.4100000001</v>
          </cell>
        </row>
        <row r="5073">
          <cell r="D5073">
            <v>29018374.829999998</v>
          </cell>
        </row>
        <row r="5074">
          <cell r="D5074">
            <v>7726905.4199999999</v>
          </cell>
        </row>
        <row r="5075">
          <cell r="D5075">
            <v>4643335.07</v>
          </cell>
        </row>
        <row r="5076">
          <cell r="D5076">
            <v>12984980.58</v>
          </cell>
        </row>
        <row r="5077">
          <cell r="D5077">
            <v>1585311.35</v>
          </cell>
        </row>
        <row r="5078">
          <cell r="D5078">
            <v>5399772.9299999997</v>
          </cell>
        </row>
        <row r="5079">
          <cell r="D5079">
            <v>1499664.17</v>
          </cell>
        </row>
        <row r="5080">
          <cell r="D5080">
            <v>780539</v>
          </cell>
        </row>
        <row r="5081">
          <cell r="D5081">
            <v>983239.24</v>
          </cell>
        </row>
        <row r="5082">
          <cell r="D5082">
            <v>5768610.0800000001</v>
          </cell>
        </row>
        <row r="5083">
          <cell r="D5083">
            <v>3106309.87</v>
          </cell>
        </row>
        <row r="5084">
          <cell r="D5084">
            <v>49468.62</v>
          </cell>
        </row>
        <row r="5085">
          <cell r="D5085">
            <v>483851.26</v>
          </cell>
        </row>
        <row r="5086">
          <cell r="D5086">
            <v>384290.39</v>
          </cell>
        </row>
        <row r="5087">
          <cell r="D5087">
            <v>1398774.03</v>
          </cell>
        </row>
        <row r="5088">
          <cell r="D5088">
            <v>1725993.26</v>
          </cell>
        </row>
        <row r="5089">
          <cell r="D5089">
            <v>1109217.57</v>
          </cell>
        </row>
        <row r="5090">
          <cell r="D5090">
            <v>2675250.59</v>
          </cell>
        </row>
        <row r="5091">
          <cell r="D5091">
            <v>1940623.27</v>
          </cell>
        </row>
        <row r="5092">
          <cell r="D5092">
            <v>37078432.979999997</v>
          </cell>
        </row>
        <row r="5093">
          <cell r="D5093">
            <v>2458299.0699999998</v>
          </cell>
        </row>
        <row r="5094">
          <cell r="D5094">
            <v>1884733.22</v>
          </cell>
        </row>
        <row r="5095">
          <cell r="D5095">
            <v>479903.67</v>
          </cell>
        </row>
        <row r="5096">
          <cell r="D5096">
            <v>44831.72</v>
          </cell>
        </row>
        <row r="5097">
          <cell r="D5097">
            <v>1090666.48</v>
          </cell>
        </row>
        <row r="5098">
          <cell r="D5098">
            <v>680513.45</v>
          </cell>
        </row>
        <row r="5099">
          <cell r="D5099">
            <v>1419625.94</v>
          </cell>
        </row>
        <row r="5100">
          <cell r="D5100">
            <v>217448966.13999999</v>
          </cell>
        </row>
        <row r="5101">
          <cell r="D5101">
            <v>1418285.84</v>
          </cell>
        </row>
        <row r="5102">
          <cell r="D5102">
            <v>1726386.35</v>
          </cell>
        </row>
        <row r="5103">
          <cell r="D5103">
            <v>471944.79</v>
          </cell>
        </row>
        <row r="5104">
          <cell r="D5104">
            <v>1596506.8</v>
          </cell>
        </row>
        <row r="5105">
          <cell r="D5105">
            <v>499523.69</v>
          </cell>
        </row>
        <row r="5106">
          <cell r="D5106">
            <v>6831375.3399999999</v>
          </cell>
        </row>
        <row r="5107">
          <cell r="D5107">
            <v>24572445.469999999</v>
          </cell>
        </row>
        <row r="5108">
          <cell r="D5108">
            <v>2984528.89</v>
          </cell>
        </row>
        <row r="5109">
          <cell r="D5109">
            <v>140319.12</v>
          </cell>
        </row>
        <row r="5110">
          <cell r="D5110">
            <v>2295980.9700000002</v>
          </cell>
        </row>
        <row r="5111">
          <cell r="D5111">
            <v>1938734.01</v>
          </cell>
        </row>
        <row r="5112">
          <cell r="D5112">
            <v>68823.429999999993</v>
          </cell>
        </row>
        <row r="5113">
          <cell r="D5113">
            <v>433410.36</v>
          </cell>
        </row>
        <row r="5114">
          <cell r="D5114">
            <v>328116.18</v>
          </cell>
        </row>
        <row r="5115">
          <cell r="D5115">
            <v>27479377.030000001</v>
          </cell>
        </row>
        <row r="5116">
          <cell r="D5116">
            <v>0</v>
          </cell>
        </row>
        <row r="5117">
          <cell r="D5117">
            <v>2587339.79</v>
          </cell>
        </row>
        <row r="5118">
          <cell r="D5118">
            <v>13666578.09</v>
          </cell>
        </row>
        <row r="5119">
          <cell r="D5119">
            <v>290600.21000000002</v>
          </cell>
        </row>
        <row r="5120">
          <cell r="D5120">
            <v>10387566.810000001</v>
          </cell>
        </row>
        <row r="5121">
          <cell r="D5121">
            <v>8502065.0399999991</v>
          </cell>
        </row>
        <row r="5122">
          <cell r="D5122">
            <v>92635.65</v>
          </cell>
        </row>
        <row r="5123">
          <cell r="D5123">
            <v>13569322.07</v>
          </cell>
        </row>
        <row r="5124">
          <cell r="D5124">
            <v>921332.51</v>
          </cell>
        </row>
        <row r="5125">
          <cell r="D5125">
            <v>928703.64</v>
          </cell>
        </row>
        <row r="5126">
          <cell r="D5126">
            <v>0</v>
          </cell>
        </row>
        <row r="5127">
          <cell r="D5127">
            <v>154232.03</v>
          </cell>
        </row>
        <row r="5128">
          <cell r="D5128">
            <v>6619272.7800000003</v>
          </cell>
        </row>
        <row r="5129">
          <cell r="D5129">
            <v>81583.64</v>
          </cell>
        </row>
        <row r="5130">
          <cell r="D5130">
            <v>0</v>
          </cell>
        </row>
        <row r="5131">
          <cell r="D5131">
            <v>438001.04</v>
          </cell>
        </row>
        <row r="5132">
          <cell r="D5132">
            <v>324904.33</v>
          </cell>
        </row>
        <row r="5133">
          <cell r="D5133">
            <v>6258659.8499999996</v>
          </cell>
        </row>
        <row r="5134">
          <cell r="D5134">
            <v>3991725.29</v>
          </cell>
        </row>
        <row r="5135">
          <cell r="D5135">
            <v>59084.160000000003</v>
          </cell>
        </row>
        <row r="5136">
          <cell r="D5136">
            <v>1955048.4</v>
          </cell>
        </row>
        <row r="5137">
          <cell r="D5137">
            <v>20208230.98</v>
          </cell>
        </row>
        <row r="5139">
          <cell r="D5139">
            <v>5338706.25</v>
          </cell>
        </row>
        <row r="5140">
          <cell r="D5140">
            <v>683170.48</v>
          </cell>
        </row>
        <row r="5141">
          <cell r="D5141">
            <v>8997753.0999999996</v>
          </cell>
        </row>
        <row r="5142">
          <cell r="D5142">
            <v>1818994.61</v>
          </cell>
        </row>
        <row r="5143">
          <cell r="D5143">
            <v>967116.44</v>
          </cell>
        </row>
        <row r="5144">
          <cell r="D5144">
            <v>7733573.9500000002</v>
          </cell>
        </row>
        <row r="5145">
          <cell r="D5145">
            <v>79417.17</v>
          </cell>
        </row>
        <row r="5146">
          <cell r="D5146">
            <v>56241371.409999996</v>
          </cell>
        </row>
        <row r="5147">
          <cell r="D5147">
            <v>184345.33</v>
          </cell>
        </row>
        <row r="5148">
          <cell r="D5148">
            <v>4614066.3</v>
          </cell>
        </row>
        <row r="5149">
          <cell r="D5149">
            <v>532086.30000000005</v>
          </cell>
        </row>
        <row r="5150">
          <cell r="D5150">
            <v>612647.74</v>
          </cell>
        </row>
        <row r="5151">
          <cell r="D5151">
            <v>9863734.8300000001</v>
          </cell>
        </row>
        <row r="5152">
          <cell r="D5152">
            <v>12412477.640000001</v>
          </cell>
        </row>
        <row r="5153">
          <cell r="D5153">
            <v>440177.39</v>
          </cell>
        </row>
        <row r="5154">
          <cell r="D5154">
            <v>1906491.91</v>
          </cell>
        </row>
        <row r="5155">
          <cell r="D5155">
            <v>577419.21</v>
          </cell>
        </row>
        <row r="5156">
          <cell r="D5156">
            <v>0</v>
          </cell>
        </row>
        <row r="5157">
          <cell r="D5157">
            <v>0</v>
          </cell>
        </row>
        <row r="5158">
          <cell r="D5158">
            <v>1988031.37</v>
          </cell>
        </row>
        <row r="5159">
          <cell r="D5159">
            <v>8428678.1099999994</v>
          </cell>
        </row>
        <row r="5160">
          <cell r="D5160">
            <v>9391335.4900000002</v>
          </cell>
        </row>
        <row r="5161">
          <cell r="D5161">
            <v>33760540.299999997</v>
          </cell>
        </row>
        <row r="5162">
          <cell r="D5162">
            <v>19171887.710000001</v>
          </cell>
        </row>
        <row r="5163">
          <cell r="D5163">
            <v>675343.8</v>
          </cell>
        </row>
        <row r="5164">
          <cell r="D5164">
            <v>29139877.190000001</v>
          </cell>
        </row>
        <row r="5165">
          <cell r="D5165">
            <v>735935.55</v>
          </cell>
        </row>
        <row r="5166">
          <cell r="D5166">
            <v>10651927.720000001</v>
          </cell>
        </row>
        <row r="5167">
          <cell r="D5167">
            <v>20055351.940000001</v>
          </cell>
        </row>
        <row r="5168">
          <cell r="D5168">
            <v>1956411.93</v>
          </cell>
        </row>
        <row r="5169">
          <cell r="D5169">
            <v>32954628.68</v>
          </cell>
        </row>
        <row r="5170">
          <cell r="D5170">
            <v>493494.87</v>
          </cell>
        </row>
        <row r="5171">
          <cell r="D5171">
            <v>6000000</v>
          </cell>
        </row>
        <row r="5172">
          <cell r="D5172">
            <v>15092980.08</v>
          </cell>
        </row>
        <row r="5173">
          <cell r="D5173">
            <v>2322742.04</v>
          </cell>
        </row>
        <row r="5174">
          <cell r="D5174">
            <v>4043009.17</v>
          </cell>
        </row>
        <row r="5175">
          <cell r="D5175">
            <v>52087477.560000002</v>
          </cell>
        </row>
        <row r="5176">
          <cell r="D5176">
            <v>2347662.38</v>
          </cell>
        </row>
        <row r="5178">
          <cell r="D5178">
            <v>379920.81</v>
          </cell>
        </row>
        <row r="5179">
          <cell r="D5179">
            <v>13964332.630000001</v>
          </cell>
        </row>
        <row r="5180">
          <cell r="D5180">
            <v>374374.75</v>
          </cell>
        </row>
        <row r="5181">
          <cell r="D5181">
            <v>858621.01</v>
          </cell>
        </row>
        <row r="5182">
          <cell r="D5182">
            <v>17770769</v>
          </cell>
        </row>
        <row r="5183">
          <cell r="D5183">
            <v>85923.8</v>
          </cell>
        </row>
        <row r="5184">
          <cell r="D5184">
            <v>265216.95</v>
          </cell>
        </row>
        <row r="5185">
          <cell r="D5185">
            <v>14091715.59</v>
          </cell>
        </row>
        <row r="5186">
          <cell r="D5186">
            <v>5865089</v>
          </cell>
        </row>
        <row r="5187">
          <cell r="D5187">
            <v>5885770.2199999997</v>
          </cell>
        </row>
        <row r="5188">
          <cell r="D5188">
            <v>22780832.760000002</v>
          </cell>
        </row>
        <row r="5189">
          <cell r="D5189">
            <v>3600000</v>
          </cell>
        </row>
        <row r="5190">
          <cell r="D5190">
            <v>0</v>
          </cell>
        </row>
        <row r="5191">
          <cell r="D5191">
            <v>17002673.09</v>
          </cell>
        </row>
        <row r="5192">
          <cell r="D5192">
            <v>6649033.9100000001</v>
          </cell>
        </row>
        <row r="5193">
          <cell r="D5193">
            <v>7305426.3099999996</v>
          </cell>
        </row>
        <row r="5194">
          <cell r="D5194">
            <v>2486255.19</v>
          </cell>
        </row>
        <row r="5195">
          <cell r="D5195">
            <v>639486.49</v>
          </cell>
        </row>
        <row r="5196">
          <cell r="D5196">
            <v>42904657.82</v>
          </cell>
        </row>
        <row r="5197">
          <cell r="D5197">
            <v>188914911.72</v>
          </cell>
        </row>
        <row r="5198">
          <cell r="D5198">
            <v>2077959.24</v>
          </cell>
        </row>
        <row r="5199">
          <cell r="D5199">
            <v>2425517.62</v>
          </cell>
        </row>
        <row r="5200">
          <cell r="D5200">
            <v>0</v>
          </cell>
        </row>
        <row r="5201">
          <cell r="D5201">
            <v>1954438.44</v>
          </cell>
        </row>
        <row r="5202">
          <cell r="D5202">
            <v>5608382.8899999997</v>
          </cell>
        </row>
        <row r="5203">
          <cell r="D5203">
            <v>16090927.300000001</v>
          </cell>
        </row>
        <row r="5204">
          <cell r="D5204">
            <v>4667253.2300000004</v>
          </cell>
        </row>
        <row r="5205">
          <cell r="D5205">
            <v>1769995.61</v>
          </cell>
        </row>
        <row r="5206">
          <cell r="D5206">
            <v>21762799.920000002</v>
          </cell>
        </row>
        <row r="5207">
          <cell r="D5207">
            <v>4447034.12</v>
          </cell>
        </row>
        <row r="5208">
          <cell r="D5208">
            <v>2438424.5</v>
          </cell>
        </row>
        <row r="5209">
          <cell r="D5209">
            <v>27821175.98</v>
          </cell>
        </row>
        <row r="5210">
          <cell r="D5210">
            <v>477562.41</v>
          </cell>
        </row>
        <row r="5211">
          <cell r="D5211">
            <v>2889914.63</v>
          </cell>
        </row>
        <row r="5212">
          <cell r="D5212">
            <v>35281.15</v>
          </cell>
        </row>
        <row r="5213">
          <cell r="D5213">
            <v>3924665.81</v>
          </cell>
        </row>
        <row r="5214">
          <cell r="D5214">
            <v>100925.88</v>
          </cell>
        </row>
        <row r="5215">
          <cell r="D5215">
            <v>4562489.63</v>
          </cell>
        </row>
        <row r="5216">
          <cell r="D5216">
            <v>73781.23</v>
          </cell>
        </row>
        <row r="5217">
          <cell r="D5217">
            <v>263656.84000000003</v>
          </cell>
        </row>
        <row r="5218">
          <cell r="D5218">
            <v>69905.33</v>
          </cell>
        </row>
        <row r="5219">
          <cell r="D5219">
            <v>5.65</v>
          </cell>
        </row>
        <row r="5220">
          <cell r="D5220">
            <v>33120.949999999997</v>
          </cell>
        </row>
        <row r="5221">
          <cell r="D5221">
            <v>5540219.9000000004</v>
          </cell>
        </row>
        <row r="5222">
          <cell r="D5222">
            <v>1349784.43</v>
          </cell>
        </row>
        <row r="5223">
          <cell r="D5223">
            <v>37308863.439999998</v>
          </cell>
        </row>
        <row r="5224">
          <cell r="D5224">
            <v>12363644.07</v>
          </cell>
        </row>
        <row r="5225">
          <cell r="D5225">
            <v>34670837.189999998</v>
          </cell>
        </row>
        <row r="5226">
          <cell r="D5226">
            <v>0</v>
          </cell>
        </row>
        <row r="5227">
          <cell r="D5227">
            <v>180074.59</v>
          </cell>
        </row>
        <row r="5228">
          <cell r="D5228">
            <v>3673632.85</v>
          </cell>
        </row>
        <row r="5229">
          <cell r="D5229">
            <v>0</v>
          </cell>
        </row>
        <row r="5230">
          <cell r="D5230">
            <v>0</v>
          </cell>
        </row>
        <row r="5231">
          <cell r="D5231">
            <v>556333.87</v>
          </cell>
        </row>
        <row r="5232">
          <cell r="D5232">
            <v>14438496.699999999</v>
          </cell>
        </row>
        <row r="5233">
          <cell r="D5233">
            <v>3069025.5</v>
          </cell>
        </row>
        <row r="5234">
          <cell r="D5234">
            <v>10040930.08</v>
          </cell>
        </row>
        <row r="5235">
          <cell r="D5235">
            <v>0</v>
          </cell>
        </row>
        <row r="5236">
          <cell r="D5236">
            <v>1249474.01</v>
          </cell>
        </row>
        <row r="5237">
          <cell r="D5237">
            <v>1304844.3</v>
          </cell>
        </row>
        <row r="5238">
          <cell r="D5238">
            <v>64219.83</v>
          </cell>
        </row>
        <row r="5239">
          <cell r="D5239">
            <v>0</v>
          </cell>
        </row>
        <row r="5240">
          <cell r="D5240">
            <v>338884.9</v>
          </cell>
        </row>
        <row r="5241">
          <cell r="D5241">
            <v>7798916.2400000002</v>
          </cell>
        </row>
        <row r="5242">
          <cell r="D5242">
            <v>76183.31</v>
          </cell>
        </row>
        <row r="5243">
          <cell r="D5243">
            <v>11876412.460000001</v>
          </cell>
        </row>
        <row r="5244">
          <cell r="D5244">
            <v>148222576.52000001</v>
          </cell>
        </row>
        <row r="5245">
          <cell r="D5245">
            <v>4647159.63</v>
          </cell>
        </row>
        <row r="5246">
          <cell r="D5246">
            <v>0</v>
          </cell>
        </row>
        <row r="5247">
          <cell r="D5247">
            <v>379793.73</v>
          </cell>
        </row>
        <row r="5248">
          <cell r="D5248">
            <v>887884.92</v>
          </cell>
        </row>
        <row r="5249">
          <cell r="D5249">
            <v>272091.95</v>
          </cell>
        </row>
        <row r="5250">
          <cell r="D5250">
            <v>360469.51</v>
          </cell>
        </row>
        <row r="5251">
          <cell r="D5251">
            <v>85588606.859999999</v>
          </cell>
        </row>
        <row r="5252">
          <cell r="D5252">
            <v>7327598.5300000003</v>
          </cell>
        </row>
        <row r="5253">
          <cell r="D5253">
            <v>38345195.990000002</v>
          </cell>
        </row>
        <row r="5254">
          <cell r="D5254">
            <v>3096909.92</v>
          </cell>
        </row>
        <row r="5255">
          <cell r="D5255">
            <v>2886765.75</v>
          </cell>
        </row>
        <row r="5256">
          <cell r="D5256">
            <v>5170313.28</v>
          </cell>
        </row>
        <row r="5257">
          <cell r="D5257">
            <v>3493487.02</v>
          </cell>
        </row>
        <row r="5258">
          <cell r="D5258">
            <v>1518428.2</v>
          </cell>
        </row>
        <row r="5259">
          <cell r="D5259">
            <v>43993037.520000003</v>
          </cell>
        </row>
        <row r="5260">
          <cell r="D5260">
            <v>164031.07999999999</v>
          </cell>
        </row>
        <row r="5261">
          <cell r="D5261">
            <v>9628717.2400000002</v>
          </cell>
        </row>
        <row r="5262">
          <cell r="D5262">
            <v>2472048.71</v>
          </cell>
        </row>
        <row r="5263">
          <cell r="D5263">
            <v>13836434.75</v>
          </cell>
        </row>
        <row r="5264">
          <cell r="D5264">
            <v>7438851.1900000004</v>
          </cell>
        </row>
        <row r="5265">
          <cell r="D5265">
            <v>1000441.53</v>
          </cell>
        </row>
        <row r="5266">
          <cell r="D5266">
            <v>66173.13</v>
          </cell>
        </row>
        <row r="5267">
          <cell r="D5267">
            <v>16135972.99</v>
          </cell>
        </row>
        <row r="5268">
          <cell r="D5268">
            <v>2947710.57</v>
          </cell>
        </row>
        <row r="5269">
          <cell r="D5269">
            <v>839914.68</v>
          </cell>
        </row>
        <row r="5270">
          <cell r="D5270">
            <v>32909.949999999997</v>
          </cell>
        </row>
        <row r="5271">
          <cell r="D5271">
            <v>190543295.50999999</v>
          </cell>
        </row>
        <row r="5272">
          <cell r="D5272">
            <v>28981711.43</v>
          </cell>
        </row>
        <row r="5273">
          <cell r="D5273">
            <v>7730506.5899999999</v>
          </cell>
        </row>
        <row r="5274">
          <cell r="D5274">
            <v>29360781.449999999</v>
          </cell>
        </row>
        <row r="5275">
          <cell r="D5275">
            <v>20711760.77</v>
          </cell>
        </row>
        <row r="5276">
          <cell r="D5276">
            <v>16706962.84</v>
          </cell>
        </row>
        <row r="5277">
          <cell r="D5277">
            <v>31856140.329999998</v>
          </cell>
        </row>
        <row r="5278">
          <cell r="D5278">
            <v>282578.58</v>
          </cell>
        </row>
        <row r="5279">
          <cell r="D5279">
            <v>668786.53</v>
          </cell>
        </row>
        <row r="5280">
          <cell r="D5280">
            <v>8623625.3300000001</v>
          </cell>
        </row>
        <row r="5281">
          <cell r="D5281">
            <v>95000</v>
          </cell>
        </row>
        <row r="5282">
          <cell r="D5282">
            <v>2074248.54</v>
          </cell>
        </row>
        <row r="5283">
          <cell r="D5283">
            <v>129062.8</v>
          </cell>
        </row>
        <row r="5284">
          <cell r="D5284">
            <v>18119516.760000002</v>
          </cell>
        </row>
        <row r="5285">
          <cell r="D5285">
            <v>0</v>
          </cell>
        </row>
        <row r="5286">
          <cell r="D5286">
            <v>1532862.55</v>
          </cell>
        </row>
        <row r="5287">
          <cell r="D5287">
            <v>1999874.66</v>
          </cell>
        </row>
        <row r="5288">
          <cell r="D5288">
            <v>10048354.109999999</v>
          </cell>
        </row>
        <row r="5289">
          <cell r="D5289">
            <v>1237923.47</v>
          </cell>
        </row>
        <row r="5290">
          <cell r="D5290">
            <v>47771.96</v>
          </cell>
        </row>
        <row r="5291">
          <cell r="D5291">
            <v>303454.13</v>
          </cell>
        </row>
        <row r="5292">
          <cell r="D5292">
            <v>42709151.600000001</v>
          </cell>
        </row>
        <row r="5293">
          <cell r="D5293">
            <v>2691145.38</v>
          </cell>
        </row>
        <row r="5294">
          <cell r="D5294">
            <v>5908175.1500000004</v>
          </cell>
        </row>
        <row r="5295">
          <cell r="D5295">
            <v>5534861.25</v>
          </cell>
        </row>
        <row r="5296">
          <cell r="D5296">
            <v>2025573.67</v>
          </cell>
        </row>
        <row r="5297">
          <cell r="D5297">
            <v>5332705.5199999996</v>
          </cell>
        </row>
        <row r="5298">
          <cell r="D5298">
            <v>7071449.3300000001</v>
          </cell>
        </row>
        <row r="5299">
          <cell r="D5299">
            <v>5453358.9500000002</v>
          </cell>
        </row>
        <row r="5300">
          <cell r="D5300">
            <v>1074200.2</v>
          </cell>
        </row>
        <row r="5301">
          <cell r="D5301">
            <v>6875959.2599999998</v>
          </cell>
        </row>
        <row r="5302">
          <cell r="D5302">
            <v>1819598.05</v>
          </cell>
        </row>
        <row r="5303">
          <cell r="D5303">
            <v>23657234.800000001</v>
          </cell>
        </row>
        <row r="5304">
          <cell r="D5304">
            <v>9993464.1999999993</v>
          </cell>
        </row>
        <row r="5305">
          <cell r="D5305">
            <v>5473411.1600000001</v>
          </cell>
        </row>
        <row r="5306">
          <cell r="D5306">
            <v>2864185.36</v>
          </cell>
        </row>
        <row r="5307">
          <cell r="D5307">
            <v>4097678.35</v>
          </cell>
        </row>
        <row r="5308">
          <cell r="D5308">
            <v>3288116.45</v>
          </cell>
        </row>
        <row r="5309">
          <cell r="D5309">
            <v>1597912.36</v>
          </cell>
        </row>
        <row r="5310">
          <cell r="D5310">
            <v>4882528.3099999996</v>
          </cell>
        </row>
        <row r="5311">
          <cell r="D5311">
            <v>1570688.05</v>
          </cell>
        </row>
        <row r="5312">
          <cell r="D5312">
            <v>293622.98</v>
          </cell>
        </row>
        <row r="5313">
          <cell r="D5313">
            <v>7461721</v>
          </cell>
        </row>
        <row r="5314">
          <cell r="D5314">
            <v>3596263.4</v>
          </cell>
        </row>
        <row r="5315">
          <cell r="D5315">
            <v>177747.36</v>
          </cell>
        </row>
        <row r="5316">
          <cell r="D5316">
            <v>827068.62</v>
          </cell>
        </row>
        <row r="5317">
          <cell r="D5317">
            <v>9185852.2300000004</v>
          </cell>
        </row>
        <row r="5318">
          <cell r="D5318">
            <v>10436553.310000001</v>
          </cell>
        </row>
        <row r="5319">
          <cell r="D5319">
            <v>3159914.99</v>
          </cell>
        </row>
        <row r="5320">
          <cell r="D5320">
            <v>4006900.8</v>
          </cell>
        </row>
        <row r="5321">
          <cell r="D5321">
            <v>1904000.73</v>
          </cell>
        </row>
        <row r="5322">
          <cell r="D5322">
            <v>39364070.5</v>
          </cell>
        </row>
        <row r="5323">
          <cell r="D5323">
            <v>8080176.1600000001</v>
          </cell>
        </row>
        <row r="5324">
          <cell r="D5324">
            <v>11370592.300000001</v>
          </cell>
        </row>
        <row r="5325">
          <cell r="D5325">
            <v>20487547.91</v>
          </cell>
        </row>
        <row r="5326">
          <cell r="D5326">
            <v>701583.29</v>
          </cell>
        </row>
        <row r="5327">
          <cell r="D5327">
            <v>179260709.53999999</v>
          </cell>
        </row>
        <row r="5328">
          <cell r="D5328">
            <v>2141305.5299999998</v>
          </cell>
        </row>
        <row r="5329">
          <cell r="D5329">
            <v>5623811.0599999996</v>
          </cell>
        </row>
        <row r="5330">
          <cell r="D5330">
            <v>1591321.43</v>
          </cell>
        </row>
        <row r="5331">
          <cell r="D5331">
            <v>6028906.25</v>
          </cell>
        </row>
        <row r="5332">
          <cell r="D5332">
            <v>2551926.16</v>
          </cell>
        </row>
        <row r="5333">
          <cell r="D5333">
            <v>1747232.19</v>
          </cell>
        </row>
        <row r="5334">
          <cell r="D5334">
            <v>1486114.35</v>
          </cell>
        </row>
        <row r="5335">
          <cell r="D5335">
            <v>1867836.08</v>
          </cell>
        </row>
        <row r="5337">
          <cell r="D5337">
            <v>8585385.6899999995</v>
          </cell>
        </row>
        <row r="5338">
          <cell r="D5338">
            <v>23893084.300000001</v>
          </cell>
        </row>
        <row r="5339">
          <cell r="D5339">
            <v>37041.360000000001</v>
          </cell>
        </row>
        <row r="5340">
          <cell r="D5340">
            <v>5703554.7599999998</v>
          </cell>
        </row>
        <row r="5341">
          <cell r="D5341">
            <v>253491</v>
          </cell>
        </row>
        <row r="5342">
          <cell r="D5342">
            <v>2032102.63</v>
          </cell>
        </row>
        <row r="5343">
          <cell r="D5343">
            <v>1834836.2</v>
          </cell>
        </row>
        <row r="5344">
          <cell r="D5344">
            <v>13062434.050000001</v>
          </cell>
        </row>
        <row r="5345">
          <cell r="D5345">
            <v>18689274.699999999</v>
          </cell>
        </row>
        <row r="5346">
          <cell r="D5346">
            <v>7558041.5</v>
          </cell>
        </row>
        <row r="5347">
          <cell r="D5347">
            <v>2129012.15</v>
          </cell>
        </row>
        <row r="5348">
          <cell r="D5348">
            <v>194437.1</v>
          </cell>
        </row>
        <row r="5349">
          <cell r="D5349">
            <v>2089045.79</v>
          </cell>
        </row>
        <row r="5350">
          <cell r="D5350">
            <v>12918761.529999999</v>
          </cell>
        </row>
        <row r="5351">
          <cell r="D5351">
            <v>22235932.27</v>
          </cell>
        </row>
        <row r="5352">
          <cell r="D5352">
            <v>9742624.4499999993</v>
          </cell>
        </row>
        <row r="5353">
          <cell r="D5353">
            <v>2833795.59</v>
          </cell>
        </row>
        <row r="5354">
          <cell r="D5354">
            <v>4857470.28</v>
          </cell>
        </row>
        <row r="5355">
          <cell r="D5355">
            <v>13426358.08</v>
          </cell>
        </row>
        <row r="5356">
          <cell r="D5356">
            <v>738542.71</v>
          </cell>
        </row>
        <row r="5357">
          <cell r="D5357">
            <v>0</v>
          </cell>
        </row>
        <row r="5358">
          <cell r="D5358">
            <v>486978.89</v>
          </cell>
        </row>
        <row r="5359">
          <cell r="D5359">
            <v>35462179.740000002</v>
          </cell>
        </row>
        <row r="5360">
          <cell r="D5360">
            <v>2720525.63</v>
          </cell>
        </row>
        <row r="5361">
          <cell r="D5361">
            <v>9435351.1199999992</v>
          </cell>
        </row>
        <row r="5362">
          <cell r="D5362">
            <v>39829896.5</v>
          </cell>
        </row>
        <row r="5363">
          <cell r="D5363">
            <v>4963499.59</v>
          </cell>
        </row>
        <row r="5364">
          <cell r="D5364">
            <v>10393269.5</v>
          </cell>
        </row>
        <row r="5365">
          <cell r="D5365">
            <v>592585.85</v>
          </cell>
        </row>
        <row r="5366">
          <cell r="D5366">
            <v>9407701.0299999993</v>
          </cell>
        </row>
        <row r="5367">
          <cell r="D5367">
            <v>26424388.030000001</v>
          </cell>
        </row>
        <row r="5368">
          <cell r="D5368">
            <v>80787483.280000001</v>
          </cell>
        </row>
        <row r="5369">
          <cell r="D5369">
            <v>399695.92</v>
          </cell>
        </row>
        <row r="5370">
          <cell r="D5370">
            <v>818955.61</v>
          </cell>
        </row>
        <row r="5371">
          <cell r="D5371">
            <v>9502635</v>
          </cell>
        </row>
        <row r="5372">
          <cell r="D5372">
            <v>26807179.57</v>
          </cell>
        </row>
        <row r="5373">
          <cell r="D5373">
            <v>2656473.13</v>
          </cell>
        </row>
        <row r="5374">
          <cell r="D5374">
            <v>90299048.640000001</v>
          </cell>
        </row>
        <row r="5375">
          <cell r="D5375">
            <v>2127861.88</v>
          </cell>
        </row>
        <row r="5376">
          <cell r="D5376">
            <v>4311701.88</v>
          </cell>
        </row>
        <row r="5377">
          <cell r="D5377">
            <v>44449214.530000001</v>
          </cell>
        </row>
        <row r="5378">
          <cell r="D5378">
            <v>10355504.199999999</v>
          </cell>
        </row>
        <row r="5379">
          <cell r="D5379">
            <v>12563819.699999999</v>
          </cell>
        </row>
        <row r="5380">
          <cell r="D5380">
            <v>159675714.27000001</v>
          </cell>
        </row>
        <row r="5381">
          <cell r="D5381">
            <v>729846.83</v>
          </cell>
        </row>
        <row r="5382">
          <cell r="D5382">
            <v>10827659.119999999</v>
          </cell>
        </row>
        <row r="5383">
          <cell r="D5383">
            <v>696953.87</v>
          </cell>
        </row>
        <row r="5384">
          <cell r="D5384">
            <v>7809945.4000000004</v>
          </cell>
        </row>
        <row r="5385">
          <cell r="D5385">
            <v>109262.96</v>
          </cell>
        </row>
        <row r="5386">
          <cell r="D5386">
            <v>81671655.640000001</v>
          </cell>
        </row>
        <row r="5387">
          <cell r="D5387">
            <v>48890.47</v>
          </cell>
        </row>
        <row r="5388">
          <cell r="D5388">
            <v>517091.96</v>
          </cell>
        </row>
        <row r="5389">
          <cell r="D5389">
            <v>5481859.1299999999</v>
          </cell>
        </row>
        <row r="5390">
          <cell r="D5390">
            <v>245653.33</v>
          </cell>
        </row>
        <row r="5391">
          <cell r="D5391">
            <v>66168.570000000007</v>
          </cell>
        </row>
        <row r="5392">
          <cell r="D5392">
            <v>231212.21</v>
          </cell>
        </row>
        <row r="5393">
          <cell r="D5393">
            <v>34779985.460000001</v>
          </cell>
        </row>
        <row r="5394">
          <cell r="D5394">
            <v>1063979.47</v>
          </cell>
        </row>
        <row r="5395">
          <cell r="D5395">
            <v>0</v>
          </cell>
        </row>
        <row r="5396">
          <cell r="D5396">
            <v>3114957.7</v>
          </cell>
        </row>
        <row r="5397">
          <cell r="D5397">
            <v>900000</v>
          </cell>
        </row>
        <row r="5398">
          <cell r="D5398">
            <v>62983.56</v>
          </cell>
        </row>
        <row r="5399">
          <cell r="D5399">
            <v>42840901.979999997</v>
          </cell>
        </row>
        <row r="5400">
          <cell r="D5400">
            <v>4329125.46</v>
          </cell>
        </row>
        <row r="5401">
          <cell r="D5401">
            <v>216551.76</v>
          </cell>
        </row>
        <row r="5402">
          <cell r="D5402">
            <v>960062.21</v>
          </cell>
        </row>
        <row r="5403">
          <cell r="D5403">
            <v>186391.99</v>
          </cell>
        </row>
        <row r="5404">
          <cell r="D5404">
            <v>134658.81</v>
          </cell>
        </row>
        <row r="5405">
          <cell r="D5405">
            <v>3867215.03</v>
          </cell>
        </row>
        <row r="5406">
          <cell r="D5406">
            <v>56369.18</v>
          </cell>
        </row>
        <row r="5407">
          <cell r="D5407">
            <v>423320.26</v>
          </cell>
        </row>
        <row r="5408">
          <cell r="D5408">
            <v>5849497.4500000002</v>
          </cell>
        </row>
        <row r="5409">
          <cell r="D5409">
            <v>1927414.62</v>
          </cell>
        </row>
        <row r="5410">
          <cell r="D5410">
            <v>5160627.08</v>
          </cell>
        </row>
        <row r="5411">
          <cell r="D5411">
            <v>569516.79</v>
          </cell>
        </row>
        <row r="5412">
          <cell r="D5412">
            <v>79268.81</v>
          </cell>
        </row>
        <row r="5413">
          <cell r="D5413">
            <v>13743500.880000001</v>
          </cell>
        </row>
        <row r="5414">
          <cell r="D5414">
            <v>3156276.62</v>
          </cell>
        </row>
        <row r="5415">
          <cell r="D5415">
            <v>271755.08</v>
          </cell>
        </row>
        <row r="5416">
          <cell r="D5416">
            <v>0</v>
          </cell>
        </row>
        <row r="5417">
          <cell r="D5417">
            <v>363172.58</v>
          </cell>
        </row>
        <row r="5418">
          <cell r="D5418">
            <v>2537098.56</v>
          </cell>
        </row>
        <row r="5419">
          <cell r="D5419">
            <v>585011.78</v>
          </cell>
        </row>
        <row r="5420">
          <cell r="D5420">
            <v>1031945.66</v>
          </cell>
        </row>
        <row r="5421">
          <cell r="D5421">
            <v>99090.33</v>
          </cell>
        </row>
        <row r="5422">
          <cell r="D5422">
            <v>278064.12</v>
          </cell>
        </row>
        <row r="5423">
          <cell r="D5423">
            <v>391435.26</v>
          </cell>
        </row>
        <row r="5424">
          <cell r="D5424">
            <v>9279.27</v>
          </cell>
        </row>
        <row r="5425">
          <cell r="D5425">
            <v>224087.13</v>
          </cell>
        </row>
        <row r="5426">
          <cell r="D5426">
            <v>1117805.74</v>
          </cell>
        </row>
        <row r="5427">
          <cell r="D5427">
            <v>2611292.84</v>
          </cell>
        </row>
        <row r="5428">
          <cell r="D5428">
            <v>475666.97</v>
          </cell>
        </row>
        <row r="5429">
          <cell r="D5429">
            <v>500000</v>
          </cell>
        </row>
        <row r="5430">
          <cell r="D5430">
            <v>0</v>
          </cell>
        </row>
        <row r="5431">
          <cell r="D5431">
            <v>24702603.010000002</v>
          </cell>
        </row>
        <row r="5432">
          <cell r="D5432">
            <v>482043.99</v>
          </cell>
        </row>
        <row r="5433">
          <cell r="D5433">
            <v>7954794.3700000001</v>
          </cell>
        </row>
        <row r="5434">
          <cell r="D5434">
            <v>0</v>
          </cell>
        </row>
        <row r="5435">
          <cell r="D5435">
            <v>1115590.71</v>
          </cell>
        </row>
        <row r="5436">
          <cell r="D5436">
            <v>2372393.25</v>
          </cell>
        </row>
        <row r="5437">
          <cell r="D5437">
            <v>2103767.96</v>
          </cell>
        </row>
        <row r="5438">
          <cell r="D5438">
            <v>770662.11</v>
          </cell>
        </row>
        <row r="5439">
          <cell r="D5439">
            <v>3558681.97</v>
          </cell>
        </row>
        <row r="5440">
          <cell r="D5440">
            <v>83936.63</v>
          </cell>
        </row>
        <row r="5441">
          <cell r="D5441">
            <v>2219578.23</v>
          </cell>
        </row>
        <row r="5442">
          <cell r="D5442">
            <v>21304033.920000002</v>
          </cell>
        </row>
        <row r="5443">
          <cell r="D5443">
            <v>668065.38</v>
          </cell>
        </row>
        <row r="5444">
          <cell r="D5444">
            <v>2653540.58</v>
          </cell>
        </row>
        <row r="5445">
          <cell r="D5445">
            <v>712665.58</v>
          </cell>
        </row>
        <row r="5446">
          <cell r="D5446">
            <v>20692.29</v>
          </cell>
        </row>
        <row r="5447">
          <cell r="D5447">
            <v>1246558.6000000001</v>
          </cell>
        </row>
        <row r="5448">
          <cell r="D5448">
            <v>496393.66</v>
          </cell>
        </row>
        <row r="5449">
          <cell r="D5449">
            <v>185005.81</v>
          </cell>
        </row>
        <row r="5450">
          <cell r="D5450">
            <v>711773.21</v>
          </cell>
        </row>
        <row r="5451">
          <cell r="D5451">
            <v>121837.45</v>
          </cell>
        </row>
        <row r="5452">
          <cell r="D5452">
            <v>4138276.01</v>
          </cell>
        </row>
        <row r="5453">
          <cell r="D5453">
            <v>82896</v>
          </cell>
        </row>
        <row r="5454">
          <cell r="D5454">
            <v>5965759.7300000004</v>
          </cell>
        </row>
        <row r="5455">
          <cell r="D5455">
            <v>3677583.73</v>
          </cell>
        </row>
        <row r="5456">
          <cell r="D5456">
            <v>2368123.4</v>
          </cell>
        </row>
        <row r="5457">
          <cell r="D5457">
            <v>107042499.7</v>
          </cell>
        </row>
        <row r="5458">
          <cell r="D5458">
            <v>7953297.8499999996</v>
          </cell>
        </row>
        <row r="5459">
          <cell r="D5459">
            <v>72574.399999999994</v>
          </cell>
        </row>
        <row r="5460">
          <cell r="D5460">
            <v>23868846.609999999</v>
          </cell>
        </row>
        <row r="5461">
          <cell r="D5461">
            <v>643585.56000000006</v>
          </cell>
        </row>
        <row r="5462">
          <cell r="D5462">
            <v>480679.2</v>
          </cell>
        </row>
        <row r="5463">
          <cell r="D5463">
            <v>2813997.86</v>
          </cell>
        </row>
        <row r="5464">
          <cell r="D5464">
            <v>18491578.190000001</v>
          </cell>
        </row>
        <row r="5465">
          <cell r="D5465">
            <v>586061.05000000005</v>
          </cell>
        </row>
        <row r="5466">
          <cell r="D5466">
            <v>21007585.07</v>
          </cell>
        </row>
        <row r="5467">
          <cell r="D5467">
            <v>110718.41</v>
          </cell>
        </row>
        <row r="5468">
          <cell r="D5468">
            <v>13935132.75</v>
          </cell>
        </row>
        <row r="5469">
          <cell r="D5469">
            <v>840685.2</v>
          </cell>
        </row>
        <row r="5470">
          <cell r="D5470">
            <v>707936.87</v>
          </cell>
        </row>
        <row r="5471">
          <cell r="D5471">
            <v>13366494.689999999</v>
          </cell>
        </row>
        <row r="5472">
          <cell r="D5472">
            <v>872405.98</v>
          </cell>
        </row>
        <row r="5473">
          <cell r="D5473">
            <v>0</v>
          </cell>
        </row>
        <row r="5474">
          <cell r="D5474">
            <v>11468741.279999999</v>
          </cell>
        </row>
        <row r="5475">
          <cell r="D5475">
            <v>6878357.4199999999</v>
          </cell>
        </row>
        <row r="5476">
          <cell r="D5476">
            <v>22824.3</v>
          </cell>
        </row>
        <row r="5477">
          <cell r="D5477">
            <v>36314.17</v>
          </cell>
        </row>
        <row r="5478">
          <cell r="D5478">
            <v>2722843.48</v>
          </cell>
        </row>
        <row r="5479">
          <cell r="D5479">
            <v>2971246.95</v>
          </cell>
        </row>
        <row r="5480">
          <cell r="D5480">
            <v>2755363.87</v>
          </cell>
        </row>
        <row r="5481">
          <cell r="D5481">
            <v>1764892.23</v>
          </cell>
        </row>
        <row r="5482">
          <cell r="D5482">
            <v>91556684.859999999</v>
          </cell>
        </row>
        <row r="5483">
          <cell r="D5483">
            <v>14821917.75</v>
          </cell>
        </row>
        <row r="5484">
          <cell r="D5484">
            <v>9082298.5299999993</v>
          </cell>
        </row>
        <row r="5485">
          <cell r="D5485">
            <v>15286371.439999999</v>
          </cell>
        </row>
        <row r="5486">
          <cell r="D5486">
            <v>153621.94</v>
          </cell>
        </row>
        <row r="5487">
          <cell r="D5487">
            <v>942525.88</v>
          </cell>
        </row>
        <row r="5488">
          <cell r="D5488">
            <v>329801.12</v>
          </cell>
        </row>
        <row r="5489">
          <cell r="D5489">
            <v>20882776.870000001</v>
          </cell>
        </row>
        <row r="5490">
          <cell r="D5490">
            <v>360025.73</v>
          </cell>
        </row>
        <row r="5491">
          <cell r="D5491">
            <v>1083656.48</v>
          </cell>
        </row>
        <row r="5492">
          <cell r="D5492">
            <v>2842050.19</v>
          </cell>
        </row>
        <row r="5493">
          <cell r="D5493">
            <v>300046.26</v>
          </cell>
        </row>
        <row r="5494">
          <cell r="D5494">
            <v>294211.53000000003</v>
          </cell>
        </row>
        <row r="5495">
          <cell r="D5495">
            <v>264590.59000000003</v>
          </cell>
        </row>
        <row r="5496">
          <cell r="D5496">
            <v>36541725.490000002</v>
          </cell>
        </row>
        <row r="5497">
          <cell r="D5497">
            <v>191712.8</v>
          </cell>
        </row>
        <row r="5498">
          <cell r="D5498">
            <v>2350803.6800000002</v>
          </cell>
        </row>
        <row r="5499">
          <cell r="D5499">
            <v>11061788.74</v>
          </cell>
        </row>
        <row r="5500">
          <cell r="D5500">
            <v>171.46</v>
          </cell>
        </row>
        <row r="5501">
          <cell r="D5501">
            <v>0</v>
          </cell>
        </row>
        <row r="5502">
          <cell r="D5502">
            <v>401267.07</v>
          </cell>
        </row>
        <row r="5503">
          <cell r="D5503">
            <v>1846450.08</v>
          </cell>
        </row>
        <row r="5504">
          <cell r="D5504">
            <v>44997385.049999997</v>
          </cell>
        </row>
        <row r="5505">
          <cell r="D5505">
            <v>199633.99</v>
          </cell>
        </row>
        <row r="5506">
          <cell r="D5506">
            <v>379335.89</v>
          </cell>
        </row>
        <row r="5507">
          <cell r="D5507">
            <v>2611971.89</v>
          </cell>
        </row>
        <row r="5508">
          <cell r="D5508">
            <v>745.01</v>
          </cell>
        </row>
        <row r="5509">
          <cell r="D5509">
            <v>863181.9</v>
          </cell>
        </row>
        <row r="5510">
          <cell r="D5510">
            <v>1836057.74</v>
          </cell>
        </row>
        <row r="5511">
          <cell r="D5511">
            <v>1114046.6100000001</v>
          </cell>
        </row>
        <row r="5512">
          <cell r="D5512">
            <v>4636876.08</v>
          </cell>
        </row>
        <row r="5513">
          <cell r="D5513">
            <v>1781851.81</v>
          </cell>
        </row>
        <row r="5514">
          <cell r="D5514">
            <v>5489559.9900000002</v>
          </cell>
        </row>
        <row r="5515">
          <cell r="D5515">
            <v>471170.17</v>
          </cell>
        </row>
        <row r="5516">
          <cell r="D5516">
            <v>1583119.77</v>
          </cell>
        </row>
        <row r="5517">
          <cell r="D5517">
            <v>740905.98</v>
          </cell>
        </row>
        <row r="5518">
          <cell r="D5518">
            <v>500000</v>
          </cell>
        </row>
        <row r="5519">
          <cell r="D5519">
            <v>817503.51</v>
          </cell>
        </row>
        <row r="5520">
          <cell r="D5520">
            <v>3034355.23</v>
          </cell>
        </row>
        <row r="5521">
          <cell r="D5521">
            <v>535815.44999999995</v>
          </cell>
        </row>
        <row r="5522">
          <cell r="D5522">
            <v>28366.2</v>
          </cell>
        </row>
        <row r="5523">
          <cell r="D5523">
            <v>545775.03</v>
          </cell>
        </row>
        <row r="5524">
          <cell r="D5524">
            <v>3246037.96</v>
          </cell>
        </row>
        <row r="5525">
          <cell r="D5525">
            <v>1901867.48</v>
          </cell>
        </row>
        <row r="5526">
          <cell r="D5526">
            <v>203241.61</v>
          </cell>
        </row>
        <row r="5527">
          <cell r="D5527">
            <v>3608231.34</v>
          </cell>
        </row>
        <row r="5528">
          <cell r="D5528">
            <v>691466.61</v>
          </cell>
        </row>
        <row r="5529">
          <cell r="D5529">
            <v>689743.49</v>
          </cell>
        </row>
        <row r="5530">
          <cell r="D5530">
            <v>94138226.849999994</v>
          </cell>
        </row>
        <row r="5531">
          <cell r="D5531">
            <v>24529121.23</v>
          </cell>
        </row>
        <row r="5532">
          <cell r="D5532">
            <v>168814.74</v>
          </cell>
        </row>
        <row r="5533">
          <cell r="D5533">
            <v>36050636.960000001</v>
          </cell>
        </row>
        <row r="5534">
          <cell r="D5534">
            <v>575638.68999999994</v>
          </cell>
        </row>
        <row r="5535">
          <cell r="D5535">
            <v>553446.53</v>
          </cell>
        </row>
        <row r="5536">
          <cell r="D5536">
            <v>0</v>
          </cell>
        </row>
        <row r="5537">
          <cell r="D5537">
            <v>37379209.770000003</v>
          </cell>
        </row>
        <row r="5538">
          <cell r="D5538">
            <v>2304124.79</v>
          </cell>
        </row>
        <row r="5539">
          <cell r="D5539">
            <v>481667.58</v>
          </cell>
        </row>
        <row r="5540">
          <cell r="D5540">
            <v>414573.41</v>
          </cell>
        </row>
        <row r="5541">
          <cell r="D5541">
            <v>29312213.710000001</v>
          </cell>
        </row>
        <row r="5542">
          <cell r="D5542">
            <v>9113378.5099999998</v>
          </cell>
        </row>
        <row r="5543">
          <cell r="D5543">
            <v>0</v>
          </cell>
        </row>
        <row r="5544">
          <cell r="D5544">
            <v>2127334.63</v>
          </cell>
        </row>
        <row r="5545">
          <cell r="D5545">
            <v>23031995.059999999</v>
          </cell>
        </row>
        <row r="5546">
          <cell r="D5546">
            <v>2955791.25</v>
          </cell>
        </row>
        <row r="5547">
          <cell r="D5547">
            <v>10325471.6</v>
          </cell>
        </row>
        <row r="5548">
          <cell r="D5548">
            <v>3272761.66</v>
          </cell>
        </row>
        <row r="5549">
          <cell r="D5549">
            <v>1111313.52</v>
          </cell>
        </row>
        <row r="5550">
          <cell r="D5550">
            <v>8023685.0800000001</v>
          </cell>
        </row>
        <row r="5551">
          <cell r="D5551">
            <v>599680.43000000005</v>
          </cell>
        </row>
        <row r="5552">
          <cell r="D5552">
            <v>1037491.42</v>
          </cell>
        </row>
        <row r="5553">
          <cell r="D5553">
            <v>23285738.07</v>
          </cell>
        </row>
        <row r="5554">
          <cell r="D5554">
            <v>134791.16</v>
          </cell>
        </row>
        <row r="5555">
          <cell r="D5555">
            <v>1206584.76</v>
          </cell>
        </row>
        <row r="5556">
          <cell r="D5556">
            <v>785402.69</v>
          </cell>
        </row>
        <row r="5557">
          <cell r="D5557">
            <v>150370.66</v>
          </cell>
        </row>
        <row r="5558">
          <cell r="D5558">
            <v>996806</v>
          </cell>
        </row>
        <row r="5560">
          <cell r="D5560">
            <v>897585.08</v>
          </cell>
        </row>
        <row r="5561">
          <cell r="D5561">
            <v>17067441.280000001</v>
          </cell>
        </row>
        <row r="5562">
          <cell r="D5562">
            <v>215346.98</v>
          </cell>
        </row>
        <row r="5563">
          <cell r="D5563">
            <v>2227318.96</v>
          </cell>
        </row>
        <row r="5564">
          <cell r="D5564">
            <v>6525384.5199999996</v>
          </cell>
        </row>
        <row r="5565">
          <cell r="D5565">
            <v>254358.15</v>
          </cell>
        </row>
        <row r="5566">
          <cell r="D5566">
            <v>19083555.07</v>
          </cell>
        </row>
        <row r="5567">
          <cell r="D5567">
            <v>4955738.4000000004</v>
          </cell>
        </row>
        <row r="5568">
          <cell r="D5568">
            <v>3593389.2</v>
          </cell>
        </row>
        <row r="5569">
          <cell r="D5569">
            <v>10195134.85</v>
          </cell>
        </row>
        <row r="5570">
          <cell r="D5570">
            <v>2851771.52</v>
          </cell>
        </row>
        <row r="5571">
          <cell r="D5571">
            <v>1417580.35</v>
          </cell>
        </row>
        <row r="5572">
          <cell r="D5572">
            <v>722344.57</v>
          </cell>
        </row>
        <row r="5573">
          <cell r="D5573">
            <v>575735.44999999995</v>
          </cell>
        </row>
        <row r="5574">
          <cell r="D5574">
            <v>454947.69</v>
          </cell>
        </row>
        <row r="5575">
          <cell r="D5575">
            <v>1039517.73</v>
          </cell>
        </row>
        <row r="5576">
          <cell r="D5576">
            <v>3596143.31</v>
          </cell>
        </row>
        <row r="5577">
          <cell r="D5577">
            <v>25280361.530000001</v>
          </cell>
        </row>
        <row r="5578">
          <cell r="D5578">
            <v>19933492.719999999</v>
          </cell>
        </row>
        <row r="5579">
          <cell r="D5579">
            <v>1253783.32</v>
          </cell>
        </row>
        <row r="5580">
          <cell r="D5580">
            <v>4000000</v>
          </cell>
        </row>
        <row r="5581">
          <cell r="D5581">
            <v>4036015.29</v>
          </cell>
        </row>
        <row r="5582">
          <cell r="D5582">
            <v>9900402.6999999993</v>
          </cell>
        </row>
        <row r="5583">
          <cell r="D5583">
            <v>1548602.35</v>
          </cell>
        </row>
        <row r="5584">
          <cell r="D5584">
            <v>25055673.07</v>
          </cell>
        </row>
        <row r="5585">
          <cell r="D5585">
            <v>79763099.090000004</v>
          </cell>
        </row>
        <row r="5586">
          <cell r="D5586">
            <v>21300962.579999998</v>
          </cell>
        </row>
        <row r="5587">
          <cell r="D5587">
            <v>979907.69</v>
          </cell>
        </row>
        <row r="5588">
          <cell r="D5588">
            <v>3144370.05</v>
          </cell>
        </row>
        <row r="5589">
          <cell r="D5589">
            <v>10000000</v>
          </cell>
        </row>
        <row r="5590">
          <cell r="D5590">
            <v>4554726.95</v>
          </cell>
        </row>
        <row r="5591">
          <cell r="D5591">
            <v>146010.5</v>
          </cell>
        </row>
        <row r="5592">
          <cell r="D5592">
            <v>707766.5</v>
          </cell>
        </row>
        <row r="5593">
          <cell r="D5593">
            <v>4804287.12</v>
          </cell>
        </row>
        <row r="5594">
          <cell r="D5594">
            <v>2406654.2200000002</v>
          </cell>
        </row>
        <row r="5595">
          <cell r="D5595">
            <v>6081991.6100000003</v>
          </cell>
        </row>
        <row r="5596">
          <cell r="D5596">
            <v>718236.77</v>
          </cell>
        </row>
        <row r="5597">
          <cell r="D5597">
            <v>500974.41</v>
          </cell>
        </row>
        <row r="5598">
          <cell r="D5598">
            <v>4168878.38</v>
          </cell>
        </row>
        <row r="5599">
          <cell r="D5599">
            <v>4362851.08</v>
          </cell>
        </row>
        <row r="5600">
          <cell r="D5600">
            <v>227212096.66999999</v>
          </cell>
        </row>
        <row r="5601">
          <cell r="D5601">
            <v>0</v>
          </cell>
        </row>
        <row r="5602">
          <cell r="D5602">
            <v>5269102.5</v>
          </cell>
        </row>
        <row r="5603">
          <cell r="D5603">
            <v>18905651.510000002</v>
          </cell>
        </row>
        <row r="5604">
          <cell r="D5604">
            <v>270514.76</v>
          </cell>
        </row>
        <row r="5605">
          <cell r="D5605">
            <v>6180479.3300000001</v>
          </cell>
        </row>
        <row r="5607">
          <cell r="D5607">
            <v>0</v>
          </cell>
        </row>
        <row r="5608">
          <cell r="D5608">
            <v>7685333.0999999996</v>
          </cell>
        </row>
        <row r="5609">
          <cell r="D5609">
            <v>4354364.96</v>
          </cell>
        </row>
        <row r="5610">
          <cell r="D5610">
            <v>6678067.4800000004</v>
          </cell>
        </row>
        <row r="5611">
          <cell r="D5611">
            <v>240000</v>
          </cell>
        </row>
        <row r="5612">
          <cell r="D5612">
            <v>287425.95</v>
          </cell>
        </row>
        <row r="5613">
          <cell r="D5613">
            <v>270586.01</v>
          </cell>
        </row>
        <row r="5614">
          <cell r="D5614">
            <v>240000</v>
          </cell>
        </row>
        <row r="5615">
          <cell r="D5615">
            <v>5846754.6900000004</v>
          </cell>
        </row>
        <row r="5616">
          <cell r="D5616">
            <v>2321349.39</v>
          </cell>
        </row>
        <row r="5617">
          <cell r="D5617">
            <v>381509.05</v>
          </cell>
        </row>
        <row r="5618">
          <cell r="D5618">
            <v>33027273.629999999</v>
          </cell>
        </row>
        <row r="5619">
          <cell r="D5619">
            <v>17559298.859999999</v>
          </cell>
        </row>
        <row r="5620">
          <cell r="D5620">
            <v>748607.69</v>
          </cell>
        </row>
        <row r="5621">
          <cell r="D5621">
            <v>181648.43</v>
          </cell>
        </row>
        <row r="5622">
          <cell r="D5622">
            <v>222148487.61000001</v>
          </cell>
        </row>
        <row r="5623">
          <cell r="D5623">
            <v>5643745.6100000003</v>
          </cell>
        </row>
        <row r="5624">
          <cell r="D5624">
            <v>28527489.129999999</v>
          </cell>
        </row>
        <row r="5625">
          <cell r="D5625">
            <v>729535.79</v>
          </cell>
        </row>
        <row r="5626">
          <cell r="D5626">
            <v>17468785.23</v>
          </cell>
        </row>
        <row r="5627">
          <cell r="D5627">
            <v>5554569.5800000001</v>
          </cell>
        </row>
        <row r="5628">
          <cell r="D5628">
            <v>971515.66</v>
          </cell>
        </row>
        <row r="5629">
          <cell r="D5629">
            <v>32373115.539999999</v>
          </cell>
        </row>
        <row r="5630">
          <cell r="D5630">
            <v>1064218.73</v>
          </cell>
        </row>
        <row r="5631">
          <cell r="D5631">
            <v>111959636.56999999</v>
          </cell>
        </row>
        <row r="5632">
          <cell r="D5632">
            <v>39824037.729999997</v>
          </cell>
        </row>
        <row r="5633">
          <cell r="D5633">
            <v>240849.49</v>
          </cell>
        </row>
        <row r="5634">
          <cell r="D5634">
            <v>1032000</v>
          </cell>
        </row>
        <row r="5635">
          <cell r="D5635">
            <v>993129.53</v>
          </cell>
        </row>
        <row r="5636">
          <cell r="D5636">
            <v>45510482.140000001</v>
          </cell>
        </row>
        <row r="5637">
          <cell r="D5637">
            <v>30810496.059999999</v>
          </cell>
        </row>
        <row r="5638">
          <cell r="D5638">
            <v>3742442.25</v>
          </cell>
        </row>
        <row r="5639">
          <cell r="D5639">
            <v>13259578</v>
          </cell>
        </row>
        <row r="5640">
          <cell r="D5640">
            <v>2886275.39</v>
          </cell>
        </row>
        <row r="5641">
          <cell r="D5641">
            <v>521941.28</v>
          </cell>
        </row>
        <row r="5642">
          <cell r="D5642">
            <v>82468.289999999994</v>
          </cell>
        </row>
        <row r="5643">
          <cell r="D5643">
            <v>2672937.1800000002</v>
          </cell>
        </row>
        <row r="5644">
          <cell r="D5644">
            <v>0</v>
          </cell>
        </row>
        <row r="5645">
          <cell r="D5645">
            <v>13305956.48</v>
          </cell>
        </row>
        <row r="5646">
          <cell r="D5646">
            <v>6348323.5199999996</v>
          </cell>
        </row>
        <row r="5647">
          <cell r="D5647">
            <v>31996040.43</v>
          </cell>
        </row>
        <row r="5648">
          <cell r="D5648">
            <v>68148536.829999998</v>
          </cell>
        </row>
        <row r="5649">
          <cell r="D5649">
            <v>6126249.7000000002</v>
          </cell>
        </row>
        <row r="5650">
          <cell r="D5650">
            <v>24111867.629999999</v>
          </cell>
        </row>
        <row r="5651">
          <cell r="D5651">
            <v>3265799.84</v>
          </cell>
        </row>
        <row r="5652">
          <cell r="D5652">
            <v>938778.94</v>
          </cell>
        </row>
        <row r="5653">
          <cell r="D5653">
            <v>2212803.7799999998</v>
          </cell>
        </row>
        <row r="5654">
          <cell r="D5654">
            <v>5549915.1900000004</v>
          </cell>
        </row>
        <row r="5655">
          <cell r="D5655">
            <v>1501398.8</v>
          </cell>
        </row>
        <row r="5656">
          <cell r="D5656">
            <v>58647614.920000002</v>
          </cell>
        </row>
        <row r="5657">
          <cell r="D5657">
            <v>9901820.0899999999</v>
          </cell>
        </row>
        <row r="5658">
          <cell r="D5658">
            <v>5751241.5</v>
          </cell>
        </row>
        <row r="5659">
          <cell r="D5659">
            <v>0</v>
          </cell>
        </row>
        <row r="5660">
          <cell r="D5660">
            <v>285470.45</v>
          </cell>
        </row>
        <row r="5661">
          <cell r="D5661">
            <v>1200437.24</v>
          </cell>
        </row>
        <row r="5662">
          <cell r="D5662">
            <v>6403274.8700000001</v>
          </cell>
        </row>
        <row r="5663">
          <cell r="D5663">
            <v>25123247.190000001</v>
          </cell>
        </row>
        <row r="5664">
          <cell r="D5664">
            <v>113996958.63</v>
          </cell>
        </row>
        <row r="5665">
          <cell r="D5665">
            <v>6974461.1399999997</v>
          </cell>
        </row>
        <row r="5666">
          <cell r="D5666">
            <v>196007444.44</v>
          </cell>
        </row>
        <row r="5667">
          <cell r="D5667">
            <v>1402811.21</v>
          </cell>
        </row>
        <row r="5668">
          <cell r="D5668">
            <v>13864003.710000001</v>
          </cell>
        </row>
        <row r="5669">
          <cell r="D5669">
            <v>3328846.97</v>
          </cell>
        </row>
        <row r="5670">
          <cell r="D5670">
            <v>1670453.84</v>
          </cell>
        </row>
        <row r="5671">
          <cell r="D5671">
            <v>25299.97</v>
          </cell>
        </row>
        <row r="5672">
          <cell r="D5672">
            <v>29073366.98</v>
          </cell>
        </row>
        <row r="5673">
          <cell r="D5673">
            <v>340109.26</v>
          </cell>
        </row>
        <row r="5674">
          <cell r="D5674">
            <v>23576077.370000001</v>
          </cell>
        </row>
        <row r="5675">
          <cell r="D5675">
            <v>56699.05</v>
          </cell>
        </row>
        <row r="5676">
          <cell r="D5676">
            <v>68782.69</v>
          </cell>
        </row>
        <row r="5677">
          <cell r="D5677">
            <v>231418.79</v>
          </cell>
        </row>
        <row r="5678">
          <cell r="D5678">
            <v>8821975.8200000003</v>
          </cell>
        </row>
        <row r="5679">
          <cell r="D5679">
            <v>98589.34</v>
          </cell>
        </row>
        <row r="5680">
          <cell r="D5680">
            <v>0</v>
          </cell>
        </row>
        <row r="5681">
          <cell r="D5681">
            <v>1436003.68</v>
          </cell>
        </row>
        <row r="5682">
          <cell r="D5682">
            <v>1209051.21</v>
          </cell>
        </row>
        <row r="5683">
          <cell r="D5683">
            <v>5976027.2199999997</v>
          </cell>
        </row>
        <row r="5684">
          <cell r="D5684">
            <v>131064.47</v>
          </cell>
        </row>
        <row r="5685">
          <cell r="D5685">
            <v>743853.9</v>
          </cell>
        </row>
        <row r="5686">
          <cell r="D5686">
            <v>361433.43</v>
          </cell>
        </row>
        <row r="5687">
          <cell r="D5687">
            <v>1085111.8400000001</v>
          </cell>
        </row>
        <row r="5688">
          <cell r="D5688">
            <v>373297.05</v>
          </cell>
        </row>
        <row r="5689">
          <cell r="D5689">
            <v>158083.95000000001</v>
          </cell>
        </row>
        <row r="5690">
          <cell r="D5690">
            <v>102384.74</v>
          </cell>
        </row>
        <row r="5691">
          <cell r="D5691">
            <v>215599.41</v>
          </cell>
        </row>
        <row r="5692">
          <cell r="D5692">
            <v>1447011.12</v>
          </cell>
        </row>
        <row r="5693">
          <cell r="D5693">
            <v>23524974.84</v>
          </cell>
        </row>
        <row r="5694">
          <cell r="D5694">
            <v>480817.58</v>
          </cell>
        </row>
        <row r="5695">
          <cell r="D5695">
            <v>0</v>
          </cell>
        </row>
        <row r="5696">
          <cell r="D5696">
            <v>2951763.33</v>
          </cell>
        </row>
        <row r="5697">
          <cell r="D5697">
            <v>493312.13</v>
          </cell>
        </row>
        <row r="5698">
          <cell r="D5698">
            <v>1108923.23</v>
          </cell>
        </row>
        <row r="5699">
          <cell r="D5699">
            <v>36888.43</v>
          </cell>
        </row>
        <row r="5700">
          <cell r="D5700">
            <v>4246711.79</v>
          </cell>
        </row>
        <row r="5701">
          <cell r="D5701">
            <v>2412329.2799999998</v>
          </cell>
        </row>
        <row r="5702">
          <cell r="D5702">
            <v>17983608.920000002</v>
          </cell>
        </row>
        <row r="5703">
          <cell r="D5703">
            <v>1476158.72</v>
          </cell>
        </row>
        <row r="5704">
          <cell r="D5704">
            <v>4008094.08</v>
          </cell>
        </row>
        <row r="5705">
          <cell r="D5705">
            <v>30093903.170000002</v>
          </cell>
        </row>
        <row r="5706">
          <cell r="D5706">
            <v>1713165.49</v>
          </cell>
        </row>
        <row r="5707">
          <cell r="D5707">
            <v>537045.06000000006</v>
          </cell>
        </row>
        <row r="5708">
          <cell r="D5708">
            <v>344532.06</v>
          </cell>
        </row>
        <row r="5709">
          <cell r="D5709">
            <v>21831754.370000001</v>
          </cell>
        </row>
        <row r="5710">
          <cell r="D5710">
            <v>8349422.9699999997</v>
          </cell>
        </row>
        <row r="5711">
          <cell r="D5711">
            <v>40625.74</v>
          </cell>
        </row>
        <row r="5712">
          <cell r="D5712">
            <v>635014.67000000004</v>
          </cell>
        </row>
        <row r="5713">
          <cell r="D5713">
            <v>244613.85</v>
          </cell>
        </row>
        <row r="5714">
          <cell r="D5714">
            <v>289205.59999999998</v>
          </cell>
        </row>
        <row r="5715">
          <cell r="D5715">
            <v>646231.09</v>
          </cell>
        </row>
        <row r="5716">
          <cell r="D5716">
            <v>25897196.809999999</v>
          </cell>
        </row>
        <row r="5717">
          <cell r="D5717">
            <v>49744.93</v>
          </cell>
        </row>
        <row r="5718">
          <cell r="D5718">
            <v>1754295.89</v>
          </cell>
        </row>
        <row r="5719">
          <cell r="D5719">
            <v>198662.13</v>
          </cell>
        </row>
        <row r="5720">
          <cell r="D5720">
            <v>30987418.059999999</v>
          </cell>
        </row>
        <row r="5721">
          <cell r="D5721">
            <v>2171101</v>
          </cell>
        </row>
        <row r="5722">
          <cell r="D5722">
            <v>5164708.2</v>
          </cell>
        </row>
        <row r="5724">
          <cell r="D5724">
            <v>0</v>
          </cell>
        </row>
        <row r="5725">
          <cell r="D5725">
            <v>7187227.3799999999</v>
          </cell>
        </row>
        <row r="5726">
          <cell r="D5726">
            <v>1747228.43</v>
          </cell>
        </row>
        <row r="5727">
          <cell r="D5727">
            <v>1340013.78</v>
          </cell>
        </row>
        <row r="5728">
          <cell r="D5728">
            <v>2344653.42</v>
          </cell>
        </row>
        <row r="5729">
          <cell r="D5729">
            <v>3078301.37</v>
          </cell>
        </row>
        <row r="5730">
          <cell r="D5730">
            <v>19489194.690000001</v>
          </cell>
        </row>
        <row r="5731">
          <cell r="D5731">
            <v>3456489.4</v>
          </cell>
        </row>
        <row r="5732">
          <cell r="D5732">
            <v>432198.91</v>
          </cell>
        </row>
        <row r="5733">
          <cell r="D5733">
            <v>9756129.8599999994</v>
          </cell>
        </row>
        <row r="5734">
          <cell r="D5734">
            <v>3555110.37</v>
          </cell>
        </row>
        <row r="5735">
          <cell r="D5735">
            <v>136619.01</v>
          </cell>
        </row>
        <row r="5736">
          <cell r="D5736">
            <v>9158390.4199999999</v>
          </cell>
        </row>
        <row r="5737">
          <cell r="D5737">
            <v>3280110.85</v>
          </cell>
        </row>
        <row r="5738">
          <cell r="D5738">
            <v>994694.41</v>
          </cell>
        </row>
        <row r="5739">
          <cell r="D5739">
            <v>1456123.79</v>
          </cell>
        </row>
        <row r="5740">
          <cell r="D5740">
            <v>36200044.600000001</v>
          </cell>
        </row>
        <row r="5741">
          <cell r="D5741">
            <v>824851.83</v>
          </cell>
        </row>
        <row r="5742">
          <cell r="D5742">
            <v>3197857.84</v>
          </cell>
        </row>
        <row r="5743">
          <cell r="D5743">
            <v>1054249.27</v>
          </cell>
        </row>
        <row r="5744">
          <cell r="D5744">
            <v>840101.94</v>
          </cell>
        </row>
        <row r="5745">
          <cell r="D5745">
            <v>2447.29</v>
          </cell>
        </row>
        <row r="5746">
          <cell r="D5746">
            <v>1322613.6200000001</v>
          </cell>
        </row>
        <row r="5747">
          <cell r="D5747">
            <v>885325.35</v>
          </cell>
        </row>
        <row r="5748">
          <cell r="D5748">
            <v>4940736.0599999996</v>
          </cell>
        </row>
        <row r="5749">
          <cell r="D5749">
            <v>199112.63</v>
          </cell>
        </row>
        <row r="5750">
          <cell r="D5750">
            <v>36745.230000000003</v>
          </cell>
        </row>
        <row r="5751">
          <cell r="D5751">
            <v>172792.63</v>
          </cell>
        </row>
        <row r="5752">
          <cell r="D5752">
            <v>160132.71</v>
          </cell>
        </row>
        <row r="5753">
          <cell r="D5753">
            <v>217734.83</v>
          </cell>
        </row>
        <row r="5754">
          <cell r="D5754">
            <v>3194.92</v>
          </cell>
        </row>
        <row r="5755">
          <cell r="D5755">
            <v>33070.660000000003</v>
          </cell>
        </row>
        <row r="5756">
          <cell r="D5756">
            <v>2663.23</v>
          </cell>
        </row>
        <row r="5757">
          <cell r="D5757">
            <v>150000</v>
          </cell>
        </row>
        <row r="5758">
          <cell r="D5758">
            <v>65057.17</v>
          </cell>
        </row>
        <row r="5759">
          <cell r="D5759">
            <v>1104319.05</v>
          </cell>
        </row>
        <row r="5760">
          <cell r="D5760">
            <v>0</v>
          </cell>
        </row>
        <row r="5761">
          <cell r="D5761">
            <v>251983.76</v>
          </cell>
        </row>
        <row r="5762">
          <cell r="D5762">
            <v>199389</v>
          </cell>
        </row>
        <row r="5763">
          <cell r="D5763">
            <v>40152546.270000003</v>
          </cell>
        </row>
        <row r="5764">
          <cell r="D5764">
            <v>34552.160000000003</v>
          </cell>
        </row>
        <row r="5765">
          <cell r="D5765">
            <v>3577663.96</v>
          </cell>
        </row>
        <row r="5766">
          <cell r="D5766">
            <v>0</v>
          </cell>
        </row>
        <row r="5767">
          <cell r="D5767">
            <v>1939792.31</v>
          </cell>
        </row>
        <row r="5768">
          <cell r="D5768">
            <v>356206.9</v>
          </cell>
        </row>
        <row r="5769">
          <cell r="D5769">
            <v>1642854.33</v>
          </cell>
        </row>
        <row r="5770">
          <cell r="D5770">
            <v>247159.24</v>
          </cell>
        </row>
        <row r="5771">
          <cell r="D5771">
            <v>110441.56</v>
          </cell>
        </row>
        <row r="5772">
          <cell r="D5772">
            <v>1909594.62</v>
          </cell>
        </row>
        <row r="5773">
          <cell r="D5773">
            <v>1567172.3</v>
          </cell>
        </row>
        <row r="5774">
          <cell r="D5774">
            <v>450993.85</v>
          </cell>
        </row>
        <row r="5775">
          <cell r="D5775">
            <v>260986.56</v>
          </cell>
        </row>
        <row r="5776">
          <cell r="D5776">
            <v>48019.9</v>
          </cell>
        </row>
        <row r="5777">
          <cell r="D5777">
            <v>30266.45</v>
          </cell>
        </row>
        <row r="5778">
          <cell r="D5778">
            <v>2074111.43</v>
          </cell>
        </row>
        <row r="5779">
          <cell r="D5779">
            <v>4702219.1900000004</v>
          </cell>
        </row>
        <row r="5780">
          <cell r="D5780">
            <v>914988.52</v>
          </cell>
        </row>
        <row r="5781">
          <cell r="D5781">
            <v>556848.56000000006</v>
          </cell>
        </row>
        <row r="5782">
          <cell r="D5782">
            <v>1642496.83</v>
          </cell>
        </row>
        <row r="5783">
          <cell r="D5783">
            <v>2609129.81</v>
          </cell>
        </row>
        <row r="5784">
          <cell r="D5784">
            <v>1366604.53</v>
          </cell>
        </row>
        <row r="5785">
          <cell r="D5785">
            <v>5234875.7</v>
          </cell>
        </row>
        <row r="5786">
          <cell r="D5786">
            <v>1394304.75</v>
          </cell>
        </row>
        <row r="5787">
          <cell r="D5787">
            <v>1030740.96</v>
          </cell>
        </row>
        <row r="5788">
          <cell r="D5788">
            <v>14298182.02</v>
          </cell>
        </row>
        <row r="5789">
          <cell r="D5789">
            <v>131461.04</v>
          </cell>
        </row>
        <row r="5790">
          <cell r="D5790">
            <v>45517757.57</v>
          </cell>
        </row>
        <row r="5791">
          <cell r="D5791">
            <v>1329129.25</v>
          </cell>
        </row>
        <row r="5792">
          <cell r="D5792">
            <v>484106.96</v>
          </cell>
        </row>
        <row r="5793">
          <cell r="D5793">
            <v>4426942.71</v>
          </cell>
        </row>
        <row r="5794">
          <cell r="D5794">
            <v>3024068.97</v>
          </cell>
        </row>
        <row r="5795">
          <cell r="D5795">
            <v>0</v>
          </cell>
        </row>
        <row r="5796">
          <cell r="D5796">
            <v>1678203.84</v>
          </cell>
        </row>
        <row r="5797">
          <cell r="D5797">
            <v>28998352.420000002</v>
          </cell>
        </row>
        <row r="5798">
          <cell r="D5798">
            <v>5214941.3600000003</v>
          </cell>
        </row>
        <row r="5799">
          <cell r="D5799">
            <v>9243967.6600000001</v>
          </cell>
        </row>
        <row r="5800">
          <cell r="D5800">
            <v>3929046.6</v>
          </cell>
        </row>
        <row r="5801">
          <cell r="D5801">
            <v>3132240.07</v>
          </cell>
        </row>
        <row r="5802">
          <cell r="D5802">
            <v>8482600.7100000009</v>
          </cell>
        </row>
        <row r="5803">
          <cell r="D5803">
            <v>192550.63</v>
          </cell>
        </row>
        <row r="5804">
          <cell r="D5804">
            <v>17226184.460000001</v>
          </cell>
        </row>
        <row r="5805">
          <cell r="D5805">
            <v>19093195.93</v>
          </cell>
        </row>
        <row r="5806">
          <cell r="D5806">
            <v>1614770.39</v>
          </cell>
        </row>
        <row r="5807">
          <cell r="D5807">
            <v>95564546.019999996</v>
          </cell>
        </row>
        <row r="5808">
          <cell r="D5808">
            <v>4300000</v>
          </cell>
        </row>
        <row r="5809">
          <cell r="D5809">
            <v>1786920.09</v>
          </cell>
        </row>
        <row r="5810">
          <cell r="D5810">
            <v>1216825.05</v>
          </cell>
        </row>
        <row r="5811">
          <cell r="D5811">
            <v>95400.67</v>
          </cell>
        </row>
        <row r="5812">
          <cell r="D5812">
            <v>319157.86</v>
          </cell>
        </row>
        <row r="5813">
          <cell r="D5813">
            <v>10195127.720000001</v>
          </cell>
        </row>
        <row r="5814">
          <cell r="D5814">
            <v>131066.05</v>
          </cell>
        </row>
        <row r="5815">
          <cell r="D5815">
            <v>162041.75</v>
          </cell>
        </row>
        <row r="5816">
          <cell r="D5816">
            <v>1639587.94</v>
          </cell>
        </row>
        <row r="5817">
          <cell r="D5817">
            <v>7233385.0700000003</v>
          </cell>
        </row>
        <row r="5818">
          <cell r="D5818">
            <v>3792920.61</v>
          </cell>
        </row>
        <row r="5819">
          <cell r="D5819">
            <v>474493.88</v>
          </cell>
        </row>
        <row r="5820">
          <cell r="D5820">
            <v>37273170.189999998</v>
          </cell>
        </row>
        <row r="5821">
          <cell r="D5821">
            <v>4451579.29</v>
          </cell>
        </row>
        <row r="5822">
          <cell r="D5822">
            <v>1683365.35</v>
          </cell>
        </row>
        <row r="5823">
          <cell r="D5823">
            <v>201774.45</v>
          </cell>
        </row>
        <row r="5824">
          <cell r="D5824">
            <v>628763.65</v>
          </cell>
        </row>
        <row r="5825">
          <cell r="D5825">
            <v>5984098.3399999999</v>
          </cell>
        </row>
        <row r="5826">
          <cell r="D5826">
            <v>76787.570000000007</v>
          </cell>
        </row>
        <row r="5827">
          <cell r="D5827">
            <v>865722.72</v>
          </cell>
        </row>
        <row r="5828">
          <cell r="D5828">
            <v>6256518.3600000003</v>
          </cell>
        </row>
        <row r="5829">
          <cell r="D5829">
            <v>1931374.69</v>
          </cell>
        </row>
        <row r="5830">
          <cell r="D5830">
            <v>461759.16</v>
          </cell>
        </row>
        <row r="5831">
          <cell r="D5831">
            <v>2919880.74</v>
          </cell>
        </row>
        <row r="5832">
          <cell r="D5832">
            <v>242836.34</v>
          </cell>
        </row>
        <row r="5833">
          <cell r="D5833">
            <v>18712153.149999999</v>
          </cell>
        </row>
        <row r="5834">
          <cell r="D5834">
            <v>1074978.22</v>
          </cell>
        </row>
        <row r="5835">
          <cell r="D5835">
            <v>290.83</v>
          </cell>
        </row>
        <row r="5836">
          <cell r="D5836">
            <v>5036939.1900000004</v>
          </cell>
        </row>
        <row r="5837">
          <cell r="D5837">
            <v>1719349.34</v>
          </cell>
        </row>
        <row r="5838">
          <cell r="D5838">
            <v>480746.84</v>
          </cell>
        </row>
        <row r="5839">
          <cell r="D5839">
            <v>3385835.13</v>
          </cell>
        </row>
        <row r="5840">
          <cell r="D5840">
            <v>641262.64</v>
          </cell>
        </row>
        <row r="5841">
          <cell r="D5841">
            <v>2198393.6</v>
          </cell>
        </row>
        <row r="5842">
          <cell r="D5842">
            <v>1523106.93</v>
          </cell>
        </row>
        <row r="5843">
          <cell r="D5843">
            <v>4900693.2300000004</v>
          </cell>
        </row>
        <row r="5844">
          <cell r="D5844">
            <v>127230.69</v>
          </cell>
        </row>
        <row r="5845">
          <cell r="D5845">
            <v>20599464.760000002</v>
          </cell>
        </row>
        <row r="5846">
          <cell r="D5846">
            <v>361121.51</v>
          </cell>
        </row>
        <row r="5847">
          <cell r="D5847">
            <v>63947.07</v>
          </cell>
        </row>
        <row r="5848">
          <cell r="D5848">
            <v>8858645.6500000004</v>
          </cell>
        </row>
        <row r="5849">
          <cell r="D5849">
            <v>33209694.120000001</v>
          </cell>
        </row>
        <row r="5850">
          <cell r="D5850">
            <v>4131.8500000000004</v>
          </cell>
        </row>
        <row r="5851">
          <cell r="D5851">
            <v>591856.41</v>
          </cell>
        </row>
        <row r="5852">
          <cell r="D5852">
            <v>307199.84999999998</v>
          </cell>
        </row>
        <row r="5853">
          <cell r="D5853">
            <v>17201372.57</v>
          </cell>
        </row>
        <row r="5854">
          <cell r="D5854">
            <v>105182.33</v>
          </cell>
        </row>
        <row r="5855">
          <cell r="D5855">
            <v>196298.8</v>
          </cell>
        </row>
        <row r="5856">
          <cell r="D5856">
            <v>1158244.92</v>
          </cell>
        </row>
        <row r="5857">
          <cell r="D5857">
            <v>317025.94</v>
          </cell>
        </row>
        <row r="5858">
          <cell r="D5858">
            <v>367402.77</v>
          </cell>
        </row>
        <row r="5859">
          <cell r="D5859">
            <v>3742059.4</v>
          </cell>
        </row>
        <row r="5860">
          <cell r="D5860">
            <v>199792.71</v>
          </cell>
        </row>
        <row r="5861">
          <cell r="D5861">
            <v>44651668.219999999</v>
          </cell>
        </row>
        <row r="5862">
          <cell r="D5862">
            <v>778389.22</v>
          </cell>
        </row>
        <row r="5863">
          <cell r="D5863">
            <v>4036160.98</v>
          </cell>
        </row>
        <row r="5864">
          <cell r="D5864">
            <v>6276913.7199999997</v>
          </cell>
        </row>
        <row r="5865">
          <cell r="D5865">
            <v>512523.23</v>
          </cell>
        </row>
        <row r="5866">
          <cell r="D5866">
            <v>234667.95</v>
          </cell>
        </row>
        <row r="5867">
          <cell r="D5867">
            <v>4811473.92</v>
          </cell>
        </row>
        <row r="5868">
          <cell r="D5868">
            <v>0</v>
          </cell>
        </row>
        <row r="5869">
          <cell r="D5869">
            <v>322517.33</v>
          </cell>
        </row>
        <row r="5870">
          <cell r="D5870">
            <v>117445.75</v>
          </cell>
        </row>
        <row r="5871">
          <cell r="D5871">
            <v>39757.75</v>
          </cell>
        </row>
        <row r="5872">
          <cell r="D5872">
            <v>1012243.55</v>
          </cell>
        </row>
        <row r="5873">
          <cell r="D5873">
            <v>1155904.8999999999</v>
          </cell>
        </row>
        <row r="5874">
          <cell r="D5874">
            <v>6662724.3499999996</v>
          </cell>
        </row>
        <row r="5875">
          <cell r="D5875">
            <v>5614525.4199999999</v>
          </cell>
        </row>
        <row r="5876">
          <cell r="D5876">
            <v>23119395.449999999</v>
          </cell>
        </row>
        <row r="5877">
          <cell r="D5877">
            <v>1440476.04</v>
          </cell>
        </row>
        <row r="5878">
          <cell r="D5878">
            <v>10974620</v>
          </cell>
        </row>
        <row r="5879">
          <cell r="D5879">
            <v>25761250.73</v>
          </cell>
        </row>
        <row r="5880">
          <cell r="D5880">
            <v>372876.89</v>
          </cell>
        </row>
        <row r="5881">
          <cell r="D5881">
            <v>861288.86</v>
          </cell>
        </row>
        <row r="5882">
          <cell r="D5882">
            <v>2600000</v>
          </cell>
        </row>
        <row r="5883">
          <cell r="D5883">
            <v>3399666.02</v>
          </cell>
        </row>
        <row r="5884">
          <cell r="D5884">
            <v>7436562.4299999997</v>
          </cell>
        </row>
        <row r="5885">
          <cell r="D5885">
            <v>9138495.5</v>
          </cell>
        </row>
        <row r="5886">
          <cell r="D5886">
            <v>51695320.090000004</v>
          </cell>
        </row>
        <row r="5887">
          <cell r="D5887">
            <v>724610.02</v>
          </cell>
        </row>
        <row r="5888">
          <cell r="D5888">
            <v>1965622.88</v>
          </cell>
        </row>
        <row r="5889">
          <cell r="D5889">
            <v>554934.96</v>
          </cell>
        </row>
        <row r="5890">
          <cell r="D5890">
            <v>162849.29999999999</v>
          </cell>
        </row>
        <row r="5891">
          <cell r="D5891">
            <v>4977599.43</v>
          </cell>
        </row>
        <row r="5892">
          <cell r="D5892">
            <v>7853.77</v>
          </cell>
        </row>
        <row r="5893">
          <cell r="D5893">
            <v>2355980.15</v>
          </cell>
        </row>
        <row r="5894">
          <cell r="D5894">
            <v>91315.41</v>
          </cell>
        </row>
        <row r="5895">
          <cell r="D5895">
            <v>833472.89</v>
          </cell>
        </row>
        <row r="5896">
          <cell r="D5896">
            <v>230323.8</v>
          </cell>
        </row>
        <row r="5897">
          <cell r="D5897">
            <v>6020137.7599999998</v>
          </cell>
        </row>
        <row r="5898">
          <cell r="D5898">
            <v>786495.25</v>
          </cell>
        </row>
        <row r="5899">
          <cell r="D5899">
            <v>1257875.83</v>
          </cell>
        </row>
        <row r="5900">
          <cell r="D5900">
            <v>394893.97</v>
          </cell>
        </row>
        <row r="5901">
          <cell r="D5901">
            <v>1015931.75</v>
          </cell>
        </row>
        <row r="5902">
          <cell r="D5902">
            <v>143572.06</v>
          </cell>
        </row>
        <row r="5903">
          <cell r="D5903">
            <v>262340.07</v>
          </cell>
        </row>
        <row r="5904">
          <cell r="D5904">
            <v>16107193.130000001</v>
          </cell>
        </row>
        <row r="5905">
          <cell r="D5905">
            <v>7737165.9900000002</v>
          </cell>
        </row>
        <row r="5907">
          <cell r="D5907">
            <v>6662311.4400000004</v>
          </cell>
        </row>
        <row r="5908">
          <cell r="D5908">
            <v>6195724.2699999996</v>
          </cell>
        </row>
        <row r="5909">
          <cell r="D5909">
            <v>5126940.75</v>
          </cell>
        </row>
        <row r="5910">
          <cell r="D5910">
            <v>143093.73000000001</v>
          </cell>
        </row>
        <row r="5911">
          <cell r="D5911">
            <v>336723.29</v>
          </cell>
        </row>
        <row r="5912">
          <cell r="D5912">
            <v>800000</v>
          </cell>
        </row>
        <row r="5913">
          <cell r="D5913">
            <v>5065786.62</v>
          </cell>
        </row>
        <row r="5914">
          <cell r="D5914">
            <v>10824.15</v>
          </cell>
        </row>
        <row r="5915">
          <cell r="D5915">
            <v>2085990.46</v>
          </cell>
        </row>
        <row r="5916">
          <cell r="D5916">
            <v>124646.93</v>
          </cell>
        </row>
        <row r="5917">
          <cell r="D5917">
            <v>13753814.52</v>
          </cell>
        </row>
        <row r="5918">
          <cell r="D5918">
            <v>132989.42000000001</v>
          </cell>
        </row>
        <row r="5920">
          <cell r="D5920">
            <v>303749.93</v>
          </cell>
        </row>
        <row r="5921">
          <cell r="D5921">
            <v>27340.66</v>
          </cell>
        </row>
        <row r="5922">
          <cell r="D5922">
            <v>822394.26</v>
          </cell>
        </row>
        <row r="5923">
          <cell r="D5923">
            <v>14307.78</v>
          </cell>
        </row>
        <row r="5924">
          <cell r="D5924">
            <v>12641.55</v>
          </cell>
        </row>
        <row r="5925">
          <cell r="D5925">
            <v>41754693.600000001</v>
          </cell>
        </row>
        <row r="5926">
          <cell r="D5926">
            <v>1460166.49</v>
          </cell>
        </row>
        <row r="5927">
          <cell r="D5927">
            <v>59633.62</v>
          </cell>
        </row>
        <row r="5928">
          <cell r="D5928">
            <v>87050.28</v>
          </cell>
        </row>
        <row r="5929">
          <cell r="D5929">
            <v>0</v>
          </cell>
        </row>
        <row r="5930">
          <cell r="D5930">
            <v>17683897.890000001</v>
          </cell>
        </row>
        <row r="5931">
          <cell r="D5931">
            <v>2959664.18</v>
          </cell>
        </row>
        <row r="5932">
          <cell r="D5932">
            <v>572736.39</v>
          </cell>
        </row>
        <row r="5933">
          <cell r="D5933">
            <v>13176584.18</v>
          </cell>
        </row>
        <row r="5934">
          <cell r="D5934">
            <v>19458489.260000002</v>
          </cell>
        </row>
        <row r="5935">
          <cell r="D5935">
            <v>64898.19</v>
          </cell>
        </row>
        <row r="5936">
          <cell r="D5936">
            <v>193749.06</v>
          </cell>
        </row>
        <row r="5937">
          <cell r="D5937">
            <v>45245766.710000001</v>
          </cell>
        </row>
        <row r="5938">
          <cell r="D5938">
            <v>3814073.34</v>
          </cell>
        </row>
        <row r="5939">
          <cell r="D5939">
            <v>1581105.86</v>
          </cell>
        </row>
        <row r="5940">
          <cell r="D5940">
            <v>317829.87</v>
          </cell>
        </row>
        <row r="5941">
          <cell r="D5941">
            <v>25323293.75</v>
          </cell>
        </row>
        <row r="5942">
          <cell r="D5942">
            <v>9045543.1600000001</v>
          </cell>
        </row>
        <row r="5943">
          <cell r="D5943">
            <v>6317849.2400000002</v>
          </cell>
        </row>
        <row r="5944">
          <cell r="D5944">
            <v>285816.96999999997</v>
          </cell>
        </row>
        <row r="5945">
          <cell r="D5945">
            <v>17640884.32</v>
          </cell>
        </row>
        <row r="5946">
          <cell r="D5946">
            <v>4012.45</v>
          </cell>
        </row>
        <row r="5947">
          <cell r="D5947">
            <v>19928.45</v>
          </cell>
        </row>
        <row r="5948">
          <cell r="D5948">
            <v>6173674.4500000002</v>
          </cell>
        </row>
        <row r="5949">
          <cell r="D5949">
            <v>1883321.37</v>
          </cell>
        </row>
        <row r="5950">
          <cell r="D5950">
            <v>159398.22</v>
          </cell>
        </row>
        <row r="5951">
          <cell r="D5951">
            <v>29306.82</v>
          </cell>
        </row>
        <row r="5952">
          <cell r="D5952">
            <v>0</v>
          </cell>
        </row>
        <row r="5953">
          <cell r="D5953">
            <v>323107.63</v>
          </cell>
        </row>
        <row r="5954">
          <cell r="D5954">
            <v>5558070.1900000004</v>
          </cell>
        </row>
        <row r="5955">
          <cell r="D5955">
            <v>478645.02</v>
          </cell>
        </row>
        <row r="5956">
          <cell r="D5956">
            <v>6678125.3200000003</v>
          </cell>
        </row>
        <row r="5957">
          <cell r="D5957">
            <v>30369049.780000001</v>
          </cell>
        </row>
        <row r="5958">
          <cell r="D5958">
            <v>435124.75</v>
          </cell>
        </row>
        <row r="5959">
          <cell r="D5959">
            <v>5461265.4400000004</v>
          </cell>
        </row>
        <row r="5960">
          <cell r="D5960">
            <v>235464.29</v>
          </cell>
        </row>
        <row r="5961">
          <cell r="D5961">
            <v>13541.96</v>
          </cell>
        </row>
        <row r="5962">
          <cell r="D5962">
            <v>11151180.25</v>
          </cell>
        </row>
        <row r="5963">
          <cell r="D5963">
            <v>1246486.67</v>
          </cell>
        </row>
        <row r="5964">
          <cell r="D5964">
            <v>345713.48</v>
          </cell>
        </row>
        <row r="5965">
          <cell r="D5965">
            <v>26553988.390000001</v>
          </cell>
        </row>
        <row r="5966">
          <cell r="D5966">
            <v>1789549.22</v>
          </cell>
        </row>
        <row r="5967">
          <cell r="D5967">
            <v>35713.370000000003</v>
          </cell>
        </row>
        <row r="5968">
          <cell r="D5968">
            <v>2564555.34</v>
          </cell>
        </row>
        <row r="5969">
          <cell r="D5969">
            <v>502387.91</v>
          </cell>
        </row>
        <row r="5970">
          <cell r="D5970">
            <v>4189126.45</v>
          </cell>
        </row>
        <row r="5971">
          <cell r="D5971">
            <v>775199.7</v>
          </cell>
        </row>
        <row r="5972">
          <cell r="D5972">
            <v>287861.53000000003</v>
          </cell>
        </row>
        <row r="5973">
          <cell r="D5973">
            <v>1443511.8</v>
          </cell>
        </row>
        <row r="5974">
          <cell r="D5974">
            <v>495352.69</v>
          </cell>
        </row>
        <row r="5975">
          <cell r="D5975">
            <v>3135669.65</v>
          </cell>
        </row>
        <row r="5976">
          <cell r="D5976">
            <v>6176071.0899999999</v>
          </cell>
        </row>
        <row r="5977">
          <cell r="D5977">
            <v>334218.96999999997</v>
          </cell>
        </row>
        <row r="5978">
          <cell r="D5978">
            <v>2137818.58</v>
          </cell>
        </row>
        <row r="5979">
          <cell r="D5979">
            <v>243242.67</v>
          </cell>
        </row>
        <row r="5980">
          <cell r="D5980">
            <v>2222504.9700000002</v>
          </cell>
        </row>
        <row r="5981">
          <cell r="D5981">
            <v>13576571.689999999</v>
          </cell>
        </row>
        <row r="5982">
          <cell r="D5982">
            <v>20997064.68</v>
          </cell>
        </row>
        <row r="5983">
          <cell r="D5983">
            <v>3084943.06</v>
          </cell>
        </row>
        <row r="5984">
          <cell r="D5984">
            <v>2634396.08</v>
          </cell>
        </row>
        <row r="5985">
          <cell r="D5985">
            <v>39832.28</v>
          </cell>
        </row>
        <row r="5986">
          <cell r="D5986">
            <v>158077.03</v>
          </cell>
        </row>
        <row r="5987">
          <cell r="D5987">
            <v>7998133.5300000003</v>
          </cell>
        </row>
        <row r="5988">
          <cell r="D5988">
            <v>368000</v>
          </cell>
        </row>
        <row r="5989">
          <cell r="D5989">
            <v>280856.11</v>
          </cell>
        </row>
        <row r="5990">
          <cell r="D5990">
            <v>5124941.9400000004</v>
          </cell>
        </row>
        <row r="5991">
          <cell r="D5991">
            <v>3855034.09</v>
          </cell>
        </row>
        <row r="5992">
          <cell r="D5992">
            <v>825582.86</v>
          </cell>
        </row>
        <row r="5993">
          <cell r="D5993">
            <v>257665.54</v>
          </cell>
        </row>
        <row r="5994">
          <cell r="D5994">
            <v>101.01</v>
          </cell>
        </row>
        <row r="5995">
          <cell r="D5995">
            <v>273625.78999999998</v>
          </cell>
        </row>
        <row r="5996">
          <cell r="D5996">
            <v>4528648.84</v>
          </cell>
        </row>
        <row r="5997">
          <cell r="D5997">
            <v>1318429.54</v>
          </cell>
        </row>
        <row r="5998">
          <cell r="D5998">
            <v>1192959.79</v>
          </cell>
        </row>
        <row r="5999">
          <cell r="D5999">
            <v>121405.04</v>
          </cell>
        </row>
        <row r="6000">
          <cell r="D6000">
            <v>13315475.470000001</v>
          </cell>
        </row>
        <row r="6001">
          <cell r="D6001">
            <v>432125.64</v>
          </cell>
        </row>
        <row r="6002">
          <cell r="D6002">
            <v>1996787.89</v>
          </cell>
        </row>
        <row r="6003">
          <cell r="D6003">
            <v>1385386.01</v>
          </cell>
        </row>
        <row r="6004">
          <cell r="D6004">
            <v>5507.35</v>
          </cell>
        </row>
        <row r="6005">
          <cell r="D6005">
            <v>69217.259999999995</v>
          </cell>
        </row>
        <row r="6006">
          <cell r="D6006">
            <v>670911.49</v>
          </cell>
        </row>
        <row r="6007">
          <cell r="D6007">
            <v>925239.66</v>
          </cell>
        </row>
        <row r="6008">
          <cell r="D6008">
            <v>256777.51</v>
          </cell>
        </row>
        <row r="6009">
          <cell r="D6009">
            <v>0</v>
          </cell>
        </row>
        <row r="6010">
          <cell r="D6010">
            <v>2850500.78</v>
          </cell>
        </row>
        <row r="6011">
          <cell r="D6011">
            <v>517882.03</v>
          </cell>
        </row>
        <row r="6012">
          <cell r="D6012">
            <v>713125.92</v>
          </cell>
        </row>
        <row r="6013">
          <cell r="D6013">
            <v>287198.15000000002</v>
          </cell>
        </row>
        <row r="6014">
          <cell r="D6014">
            <v>11340858.890000001</v>
          </cell>
        </row>
        <row r="6015">
          <cell r="D6015">
            <v>3472317.83</v>
          </cell>
        </row>
        <row r="6016">
          <cell r="D6016">
            <v>593882.62</v>
          </cell>
        </row>
        <row r="6017">
          <cell r="D6017">
            <v>6696277.0700000003</v>
          </cell>
        </row>
        <row r="6018">
          <cell r="D6018">
            <v>7133594.9900000002</v>
          </cell>
        </row>
        <row r="6019">
          <cell r="D6019">
            <v>905528.61</v>
          </cell>
        </row>
        <row r="6020">
          <cell r="D6020">
            <v>464363.99</v>
          </cell>
        </row>
        <row r="6021">
          <cell r="D6021">
            <v>2368238.8199999998</v>
          </cell>
        </row>
        <row r="6022">
          <cell r="D6022">
            <v>2259264.27</v>
          </cell>
        </row>
        <row r="6023">
          <cell r="D6023">
            <v>1260653.8400000001</v>
          </cell>
        </row>
        <row r="6024">
          <cell r="D6024">
            <v>1971662.06</v>
          </cell>
        </row>
        <row r="6025">
          <cell r="D6025">
            <v>4005380.04</v>
          </cell>
        </row>
        <row r="6026">
          <cell r="D6026">
            <v>24928496.539999999</v>
          </cell>
        </row>
        <row r="6027">
          <cell r="D6027">
            <v>1752545.35</v>
          </cell>
        </row>
        <row r="6028">
          <cell r="D6028">
            <v>605.02</v>
          </cell>
        </row>
        <row r="6029">
          <cell r="D6029">
            <v>16465.849999999999</v>
          </cell>
        </row>
        <row r="6030">
          <cell r="D6030">
            <v>370180.98</v>
          </cell>
        </row>
        <row r="6031">
          <cell r="D6031">
            <v>497296.46</v>
          </cell>
        </row>
        <row r="6032">
          <cell r="D6032">
            <v>1810136.47</v>
          </cell>
        </row>
        <row r="6033">
          <cell r="D6033">
            <v>0</v>
          </cell>
        </row>
        <row r="6034">
          <cell r="D6034">
            <v>5460840.6900000004</v>
          </cell>
        </row>
        <row r="6035">
          <cell r="D6035">
            <v>22714814.77</v>
          </cell>
        </row>
        <row r="6036">
          <cell r="D6036">
            <v>1003706.16</v>
          </cell>
        </row>
        <row r="6037">
          <cell r="D6037">
            <v>3644225.86</v>
          </cell>
        </row>
        <row r="6038">
          <cell r="D6038">
            <v>288419.32</v>
          </cell>
        </row>
        <row r="6039">
          <cell r="D6039">
            <v>206310.56</v>
          </cell>
        </row>
        <row r="6040">
          <cell r="D6040">
            <v>36257.120000000003</v>
          </cell>
        </row>
        <row r="6041">
          <cell r="D6041">
            <v>914390.49</v>
          </cell>
        </row>
        <row r="6042">
          <cell r="D6042">
            <v>4447914.63</v>
          </cell>
        </row>
        <row r="6043">
          <cell r="D6043">
            <v>140364.47</v>
          </cell>
        </row>
        <row r="6044">
          <cell r="D6044">
            <v>1246773.8999999999</v>
          </cell>
        </row>
        <row r="6045">
          <cell r="D6045">
            <v>1432637.75</v>
          </cell>
        </row>
        <row r="6046">
          <cell r="D6046">
            <v>287737.5</v>
          </cell>
        </row>
        <row r="6047">
          <cell r="D6047">
            <v>174207.77</v>
          </cell>
        </row>
        <row r="6048">
          <cell r="D6048">
            <v>415149.78</v>
          </cell>
        </row>
        <row r="6049">
          <cell r="D6049">
            <v>43560419.289999999</v>
          </cell>
        </row>
        <row r="6050">
          <cell r="D6050">
            <v>1265234.99</v>
          </cell>
        </row>
        <row r="6051">
          <cell r="D6051">
            <v>49019.01</v>
          </cell>
        </row>
        <row r="6052">
          <cell r="D6052">
            <v>42055.44</v>
          </cell>
        </row>
        <row r="6053">
          <cell r="D6053">
            <v>0</v>
          </cell>
        </row>
        <row r="6054">
          <cell r="D6054">
            <v>416920.99</v>
          </cell>
        </row>
        <row r="6055">
          <cell r="D6055">
            <v>71171.55</v>
          </cell>
        </row>
        <row r="6056">
          <cell r="D6056">
            <v>316521.26</v>
          </cell>
        </row>
        <row r="6057">
          <cell r="D6057">
            <v>151657.84</v>
          </cell>
        </row>
        <row r="6058">
          <cell r="D6058">
            <v>127972.44</v>
          </cell>
        </row>
        <row r="6059">
          <cell r="D6059">
            <v>7686909.21</v>
          </cell>
        </row>
        <row r="6060">
          <cell r="D6060">
            <v>250198.29</v>
          </cell>
        </row>
        <row r="6061">
          <cell r="D6061">
            <v>382195.11</v>
          </cell>
        </row>
        <row r="6062">
          <cell r="D6062">
            <v>1667093.69</v>
          </cell>
        </row>
        <row r="6063">
          <cell r="D6063">
            <v>0</v>
          </cell>
        </row>
        <row r="6064">
          <cell r="D6064">
            <v>9552732.3000000007</v>
          </cell>
        </row>
        <row r="6065">
          <cell r="D6065">
            <v>1019714.53</v>
          </cell>
        </row>
        <row r="6066">
          <cell r="D6066">
            <v>973989.31</v>
          </cell>
        </row>
        <row r="6067">
          <cell r="D6067">
            <v>194667.85</v>
          </cell>
        </row>
        <row r="6068">
          <cell r="D6068">
            <v>1847862.97</v>
          </cell>
        </row>
        <row r="6069">
          <cell r="D6069">
            <v>603241.91</v>
          </cell>
        </row>
        <row r="6070">
          <cell r="D6070">
            <v>116259.59</v>
          </cell>
        </row>
        <row r="6071">
          <cell r="D6071">
            <v>295505.25</v>
          </cell>
        </row>
        <row r="6072">
          <cell r="D6072">
            <v>398624.08</v>
          </cell>
        </row>
        <row r="6073">
          <cell r="D6073">
            <v>201189.17</v>
          </cell>
        </row>
        <row r="6074">
          <cell r="D6074">
            <v>254085.72</v>
          </cell>
        </row>
        <row r="6075">
          <cell r="D6075">
            <v>29773.040000000001</v>
          </cell>
        </row>
        <row r="6076">
          <cell r="D6076">
            <v>946340.34</v>
          </cell>
        </row>
        <row r="6077">
          <cell r="D6077">
            <v>1391916.39</v>
          </cell>
        </row>
        <row r="6078">
          <cell r="D6078">
            <v>68164.38</v>
          </cell>
        </row>
        <row r="6079">
          <cell r="D6079">
            <v>223913.5</v>
          </cell>
        </row>
        <row r="6080">
          <cell r="D6080">
            <v>198534.39</v>
          </cell>
        </row>
        <row r="6081">
          <cell r="D6081">
            <v>2872018.36</v>
          </cell>
        </row>
        <row r="6082">
          <cell r="D6082">
            <v>605092.96</v>
          </cell>
        </row>
        <row r="6083">
          <cell r="D6083">
            <v>1080697.24</v>
          </cell>
        </row>
        <row r="6084">
          <cell r="D6084">
            <v>13356044.15</v>
          </cell>
        </row>
        <row r="6085">
          <cell r="D6085">
            <v>394264.76</v>
          </cell>
        </row>
        <row r="6086">
          <cell r="D6086">
            <v>1037935.15</v>
          </cell>
        </row>
        <row r="6087">
          <cell r="D6087">
            <v>151233.63</v>
          </cell>
        </row>
        <row r="6088">
          <cell r="D6088">
            <v>264762.21999999997</v>
          </cell>
        </row>
        <row r="6089">
          <cell r="D6089">
            <v>802195.88</v>
          </cell>
        </row>
        <row r="6090">
          <cell r="D6090">
            <v>241818.54</v>
          </cell>
        </row>
        <row r="6091">
          <cell r="D6091">
            <v>18027123.91</v>
          </cell>
        </row>
        <row r="6092">
          <cell r="D6092">
            <v>264258.84999999998</v>
          </cell>
        </row>
        <row r="6093">
          <cell r="D6093">
            <v>2404494.58</v>
          </cell>
        </row>
        <row r="6094">
          <cell r="D6094">
            <v>192855.41</v>
          </cell>
        </row>
        <row r="6095">
          <cell r="D6095">
            <v>387069.96</v>
          </cell>
        </row>
        <row r="6096">
          <cell r="D6096">
            <v>2258781.2400000002</v>
          </cell>
        </row>
        <row r="6097">
          <cell r="D6097">
            <v>551752.16</v>
          </cell>
        </row>
        <row r="6098">
          <cell r="D6098">
            <v>613023.88</v>
          </cell>
        </row>
        <row r="6099">
          <cell r="D6099">
            <v>805661.65</v>
          </cell>
        </row>
        <row r="6100">
          <cell r="D6100">
            <v>1064569.3600000001</v>
          </cell>
        </row>
        <row r="6101">
          <cell r="D6101">
            <v>35755.71</v>
          </cell>
        </row>
        <row r="6102">
          <cell r="D6102">
            <v>1024667.95</v>
          </cell>
        </row>
        <row r="6103">
          <cell r="D6103">
            <v>129252.82</v>
          </cell>
        </row>
        <row r="6104">
          <cell r="D6104">
            <v>293935.25</v>
          </cell>
        </row>
        <row r="6105">
          <cell r="D6105">
            <v>265137.56</v>
          </cell>
        </row>
        <row r="6106">
          <cell r="D6106">
            <v>269800.39</v>
          </cell>
        </row>
        <row r="6107">
          <cell r="D6107">
            <v>1290204.69</v>
          </cell>
        </row>
        <row r="6108">
          <cell r="D6108">
            <v>245129.63</v>
          </cell>
        </row>
        <row r="6109">
          <cell r="D6109">
            <v>22626.93</v>
          </cell>
        </row>
        <row r="6110">
          <cell r="D6110">
            <v>4134428.25</v>
          </cell>
        </row>
        <row r="6111">
          <cell r="D6111">
            <v>63494.61</v>
          </cell>
        </row>
        <row r="6112">
          <cell r="D6112">
            <v>22647582.719999999</v>
          </cell>
        </row>
        <row r="6113">
          <cell r="D6113">
            <v>10353546.26</v>
          </cell>
        </row>
        <row r="6114">
          <cell r="D6114">
            <v>2897181.06</v>
          </cell>
        </row>
        <row r="6115">
          <cell r="D6115">
            <v>3474518.7</v>
          </cell>
        </row>
        <row r="6116">
          <cell r="D6116">
            <v>230728.81</v>
          </cell>
        </row>
        <row r="6117">
          <cell r="D6117">
            <v>0</v>
          </cell>
        </row>
        <row r="6118">
          <cell r="D6118">
            <v>15640167.880000001</v>
          </cell>
        </row>
        <row r="6119">
          <cell r="D6119">
            <v>188598.94</v>
          </cell>
        </row>
        <row r="6120">
          <cell r="D6120">
            <v>295370.58</v>
          </cell>
        </row>
        <row r="6121">
          <cell r="D6121">
            <v>143776.56</v>
          </cell>
        </row>
        <row r="6122">
          <cell r="D6122">
            <v>391275.21</v>
          </cell>
        </row>
        <row r="6123">
          <cell r="D6123">
            <v>793343.45</v>
          </cell>
        </row>
        <row r="6124">
          <cell r="D6124">
            <v>549864.94999999995</v>
          </cell>
        </row>
        <row r="6125">
          <cell r="D6125">
            <v>97208.43</v>
          </cell>
        </row>
        <row r="6126">
          <cell r="D6126">
            <v>16655768.6</v>
          </cell>
        </row>
        <row r="6127">
          <cell r="D6127">
            <v>2702737.39</v>
          </cell>
        </row>
        <row r="6128">
          <cell r="D6128">
            <v>6570536.4100000001</v>
          </cell>
        </row>
        <row r="6129">
          <cell r="D6129">
            <v>618288.14</v>
          </cell>
        </row>
        <row r="6130">
          <cell r="D6130">
            <v>85931.38</v>
          </cell>
        </row>
        <row r="6131">
          <cell r="D6131">
            <v>11660940.01</v>
          </cell>
        </row>
        <row r="6132">
          <cell r="D6132">
            <v>90204.45</v>
          </cell>
        </row>
        <row r="6133">
          <cell r="D6133">
            <v>407876.84</v>
          </cell>
        </row>
        <row r="6134">
          <cell r="D6134">
            <v>6929337.4100000001</v>
          </cell>
        </row>
        <row r="6135">
          <cell r="D6135">
            <v>1857631.11</v>
          </cell>
        </row>
        <row r="6136">
          <cell r="D6136">
            <v>2233354.44</v>
          </cell>
        </row>
        <row r="6137">
          <cell r="D6137">
            <v>600000</v>
          </cell>
        </row>
        <row r="6138">
          <cell r="D6138">
            <v>575640.80000000005</v>
          </cell>
        </row>
        <row r="6139">
          <cell r="D6139">
            <v>4586972.75</v>
          </cell>
        </row>
        <row r="6140">
          <cell r="D6140">
            <v>556181.93000000005</v>
          </cell>
        </row>
        <row r="6141">
          <cell r="D6141">
            <v>8003017.4400000004</v>
          </cell>
        </row>
        <row r="6142">
          <cell r="D6142">
            <v>11246108.300000001</v>
          </cell>
        </row>
        <row r="6143">
          <cell r="D6143">
            <v>0</v>
          </cell>
        </row>
        <row r="6144">
          <cell r="D6144">
            <v>2754718.96</v>
          </cell>
        </row>
        <row r="6145">
          <cell r="D6145">
            <v>13943679.02</v>
          </cell>
        </row>
        <row r="6146">
          <cell r="D6146">
            <v>1841619.87</v>
          </cell>
        </row>
        <row r="6147">
          <cell r="D6147">
            <v>1950296.04</v>
          </cell>
        </row>
        <row r="6148">
          <cell r="D6148">
            <v>506148.23</v>
          </cell>
        </row>
        <row r="6149">
          <cell r="D6149">
            <v>1285649.08</v>
          </cell>
        </row>
        <row r="6150">
          <cell r="D6150">
            <v>2200095.7799999998</v>
          </cell>
        </row>
        <row r="6151">
          <cell r="D6151">
            <v>38578.660000000003</v>
          </cell>
        </row>
        <row r="6152">
          <cell r="D6152">
            <v>177729.77</v>
          </cell>
        </row>
        <row r="6153">
          <cell r="D6153">
            <v>417540.35</v>
          </cell>
        </row>
        <row r="6154">
          <cell r="D6154">
            <v>386597.29</v>
          </cell>
        </row>
        <row r="6155">
          <cell r="D6155">
            <v>2664684.4</v>
          </cell>
        </row>
        <row r="6156">
          <cell r="D6156">
            <v>37890.339999999997</v>
          </cell>
        </row>
        <row r="6157">
          <cell r="D6157">
            <v>429818.3</v>
          </cell>
        </row>
        <row r="6158">
          <cell r="D6158">
            <v>17899863.559999999</v>
          </cell>
        </row>
        <row r="6159">
          <cell r="D6159">
            <v>9531628.3000000007</v>
          </cell>
        </row>
        <row r="6160">
          <cell r="D6160">
            <v>133918.13</v>
          </cell>
        </row>
        <row r="6161">
          <cell r="D6161">
            <v>392074.21</v>
          </cell>
        </row>
        <row r="6162">
          <cell r="D6162">
            <v>4588794.8099999996</v>
          </cell>
        </row>
        <row r="6163">
          <cell r="D6163">
            <v>213829.7</v>
          </cell>
        </row>
        <row r="6164">
          <cell r="D6164">
            <v>60000</v>
          </cell>
        </row>
        <row r="6165">
          <cell r="D6165">
            <v>1451720.67</v>
          </cell>
        </row>
        <row r="6166">
          <cell r="D6166">
            <v>129818.96</v>
          </cell>
        </row>
        <row r="6167">
          <cell r="D6167">
            <v>1449794.5600000001</v>
          </cell>
        </row>
        <row r="6168">
          <cell r="D6168">
            <v>1608643.38</v>
          </cell>
        </row>
        <row r="6169">
          <cell r="D6169">
            <v>13074.96</v>
          </cell>
        </row>
        <row r="6170">
          <cell r="D6170">
            <v>4057327.55</v>
          </cell>
        </row>
        <row r="6171">
          <cell r="D6171">
            <v>47200.59</v>
          </cell>
        </row>
        <row r="6172">
          <cell r="D6172">
            <v>303979.71000000002</v>
          </cell>
        </row>
        <row r="6173">
          <cell r="D6173">
            <v>256538.26</v>
          </cell>
        </row>
        <row r="6174">
          <cell r="D6174">
            <v>1260508.31</v>
          </cell>
        </row>
        <row r="6175">
          <cell r="D6175">
            <v>1159308.8</v>
          </cell>
        </row>
        <row r="6176">
          <cell r="D6176">
            <v>4336886.4000000004</v>
          </cell>
        </row>
        <row r="6177">
          <cell r="D6177">
            <v>70079.44</v>
          </cell>
        </row>
        <row r="6178">
          <cell r="D6178">
            <v>476054.83</v>
          </cell>
        </row>
        <row r="6179">
          <cell r="D6179">
            <v>2797019.41</v>
          </cell>
        </row>
        <row r="6180">
          <cell r="D6180">
            <v>23313097.02</v>
          </cell>
        </row>
        <row r="6181">
          <cell r="D6181">
            <v>4007284.42</v>
          </cell>
        </row>
        <row r="6182">
          <cell r="D6182">
            <v>159826.23000000001</v>
          </cell>
        </row>
        <row r="6183">
          <cell r="D6183">
            <v>8192699.4400000004</v>
          </cell>
        </row>
        <row r="6184">
          <cell r="D6184">
            <v>11013100.49</v>
          </cell>
        </row>
        <row r="6185">
          <cell r="D6185">
            <v>428829.72</v>
          </cell>
        </row>
        <row r="6186">
          <cell r="D6186">
            <v>1094480.2</v>
          </cell>
        </row>
        <row r="6187">
          <cell r="D6187">
            <v>819778.4</v>
          </cell>
        </row>
        <row r="6188">
          <cell r="D6188">
            <v>543436.48</v>
          </cell>
        </row>
        <row r="6189">
          <cell r="D6189">
            <v>26895952.530000001</v>
          </cell>
        </row>
        <row r="6190">
          <cell r="D6190">
            <v>1760867.08</v>
          </cell>
        </row>
        <row r="6191">
          <cell r="D6191">
            <v>7007250</v>
          </cell>
        </row>
        <row r="6192">
          <cell r="D6192">
            <v>584307.31000000006</v>
          </cell>
        </row>
        <row r="6193">
          <cell r="D6193">
            <v>2643147.73</v>
          </cell>
        </row>
        <row r="6194">
          <cell r="D6194">
            <v>1662489.75</v>
          </cell>
        </row>
        <row r="6195">
          <cell r="D6195">
            <v>39011405.68</v>
          </cell>
        </row>
        <row r="6196">
          <cell r="D6196">
            <v>7360014.2300000004</v>
          </cell>
        </row>
        <row r="6197">
          <cell r="D6197">
            <v>738139.54</v>
          </cell>
        </row>
        <row r="6198">
          <cell r="D6198">
            <v>3320336.5</v>
          </cell>
        </row>
        <row r="6199">
          <cell r="D6199">
            <v>3251269.98</v>
          </cell>
        </row>
        <row r="6200">
          <cell r="D6200">
            <v>189986.42</v>
          </cell>
        </row>
        <row r="6201">
          <cell r="D6201">
            <v>775551.64</v>
          </cell>
        </row>
        <row r="6202">
          <cell r="D6202">
            <v>27162686.030000001</v>
          </cell>
        </row>
        <row r="6203">
          <cell r="D6203">
            <v>695766.6</v>
          </cell>
        </row>
        <row r="6204">
          <cell r="D6204">
            <v>101527.49</v>
          </cell>
        </row>
        <row r="6205">
          <cell r="D6205">
            <v>91569.97</v>
          </cell>
        </row>
        <row r="6206">
          <cell r="D6206">
            <v>2996916.86</v>
          </cell>
        </row>
        <row r="6207">
          <cell r="D6207">
            <v>7188960.7400000002</v>
          </cell>
        </row>
        <row r="6208">
          <cell r="D6208">
            <v>6400552.5599999996</v>
          </cell>
        </row>
        <row r="6209">
          <cell r="D6209">
            <v>411791.7</v>
          </cell>
        </row>
        <row r="6210">
          <cell r="D6210">
            <v>10000000</v>
          </cell>
        </row>
        <row r="6211">
          <cell r="D6211">
            <v>3662169.79</v>
          </cell>
        </row>
        <row r="6212">
          <cell r="D6212">
            <v>0</v>
          </cell>
        </row>
        <row r="6213">
          <cell r="D6213">
            <v>191852.06</v>
          </cell>
        </row>
        <row r="6214">
          <cell r="D6214">
            <v>145749.41</v>
          </cell>
        </row>
        <row r="6215">
          <cell r="D6215">
            <v>986263.22</v>
          </cell>
        </row>
        <row r="6216">
          <cell r="D6216">
            <v>2125108.96</v>
          </cell>
        </row>
        <row r="6217">
          <cell r="D6217">
            <v>1434947.58</v>
          </cell>
        </row>
        <row r="6218">
          <cell r="D6218">
            <v>135122.17000000001</v>
          </cell>
        </row>
        <row r="6219">
          <cell r="D6219">
            <v>350338.2</v>
          </cell>
        </row>
        <row r="6220">
          <cell r="D6220">
            <v>1515441.92</v>
          </cell>
        </row>
        <row r="6221">
          <cell r="D6221">
            <v>395632.9</v>
          </cell>
        </row>
        <row r="6222">
          <cell r="D6222">
            <v>83603.929999999993</v>
          </cell>
        </row>
        <row r="6223">
          <cell r="D6223">
            <v>10337235.199999999</v>
          </cell>
        </row>
        <row r="6224">
          <cell r="D6224">
            <v>9846685.4800000004</v>
          </cell>
        </row>
        <row r="6225">
          <cell r="D6225">
            <v>5725935.5199999996</v>
          </cell>
        </row>
        <row r="6226">
          <cell r="D6226">
            <v>991506.23</v>
          </cell>
        </row>
        <row r="6227">
          <cell r="D6227">
            <v>8174845.7199999997</v>
          </cell>
        </row>
        <row r="6228">
          <cell r="D6228">
            <v>2649298.1</v>
          </cell>
        </row>
        <row r="6229">
          <cell r="D6229">
            <v>23513658.989999998</v>
          </cell>
        </row>
        <row r="6230">
          <cell r="D6230">
            <v>759634.45</v>
          </cell>
        </row>
        <row r="6231">
          <cell r="D6231">
            <v>3949691.24</v>
          </cell>
        </row>
        <row r="6232">
          <cell r="D6232">
            <v>0</v>
          </cell>
        </row>
        <row r="6233">
          <cell r="D6233">
            <v>56022.36</v>
          </cell>
        </row>
        <row r="6234">
          <cell r="D6234">
            <v>15777267.380000001</v>
          </cell>
        </row>
        <row r="6235">
          <cell r="D6235">
            <v>344695.67</v>
          </cell>
        </row>
        <row r="6236">
          <cell r="D6236">
            <v>6720504.9400000004</v>
          </cell>
        </row>
        <row r="6237">
          <cell r="D6237">
            <v>3720198.72</v>
          </cell>
        </row>
        <row r="6238">
          <cell r="D6238">
            <v>1617143.17</v>
          </cell>
        </row>
        <row r="6239">
          <cell r="D6239">
            <v>4479072.1100000003</v>
          </cell>
        </row>
        <row r="6240">
          <cell r="D6240">
            <v>216183.22</v>
          </cell>
        </row>
        <row r="6241">
          <cell r="D6241">
            <v>3617866.29</v>
          </cell>
        </row>
        <row r="6242">
          <cell r="D6242">
            <v>767840.37</v>
          </cell>
        </row>
        <row r="6243">
          <cell r="D6243">
            <v>363800.54</v>
          </cell>
        </row>
        <row r="6244">
          <cell r="D6244">
            <v>1254482.3899999999</v>
          </cell>
        </row>
        <row r="6245">
          <cell r="D6245">
            <v>675432.04</v>
          </cell>
        </row>
        <row r="6246">
          <cell r="D6246">
            <v>474957.17</v>
          </cell>
        </row>
        <row r="6247">
          <cell r="D6247">
            <v>7073791.1799999997</v>
          </cell>
        </row>
        <row r="6248">
          <cell r="D6248">
            <v>288867.8</v>
          </cell>
        </row>
        <row r="6249">
          <cell r="D6249">
            <v>1754831.94</v>
          </cell>
        </row>
        <row r="6250">
          <cell r="D6250">
            <v>1779692.84</v>
          </cell>
        </row>
        <row r="6251">
          <cell r="D6251">
            <v>122167.39</v>
          </cell>
        </row>
        <row r="6252">
          <cell r="D6252">
            <v>407492.95</v>
          </cell>
        </row>
        <row r="6253">
          <cell r="D6253">
            <v>131614.87</v>
          </cell>
        </row>
        <row r="6254">
          <cell r="D6254">
            <v>97854.09</v>
          </cell>
        </row>
        <row r="6255">
          <cell r="D6255">
            <v>8769968.6699999999</v>
          </cell>
        </row>
        <row r="6256">
          <cell r="D6256">
            <v>1321844.1399999999</v>
          </cell>
        </row>
        <row r="6257">
          <cell r="D6257">
            <v>103321.52</v>
          </cell>
        </row>
        <row r="6258">
          <cell r="D6258">
            <v>11512569.039999999</v>
          </cell>
        </row>
        <row r="6259">
          <cell r="D6259">
            <v>414356.47</v>
          </cell>
        </row>
        <row r="6260">
          <cell r="D6260">
            <v>366405.13</v>
          </cell>
        </row>
        <row r="6261">
          <cell r="D6261">
            <v>586122.93000000005</v>
          </cell>
        </row>
        <row r="6262">
          <cell r="D6262">
            <v>6581513.2400000002</v>
          </cell>
        </row>
        <row r="6263">
          <cell r="D6263">
            <v>4211432.68</v>
          </cell>
        </row>
        <row r="6264">
          <cell r="D6264">
            <v>600000</v>
          </cell>
        </row>
        <row r="6265">
          <cell r="D6265">
            <v>1028933.54</v>
          </cell>
        </row>
        <row r="6266">
          <cell r="D6266">
            <v>3556429.04</v>
          </cell>
        </row>
        <row r="6267">
          <cell r="D6267">
            <v>3443749</v>
          </cell>
        </row>
        <row r="6268">
          <cell r="D6268">
            <v>1342861.6</v>
          </cell>
        </row>
        <row r="6269">
          <cell r="D6269">
            <v>3535364.81</v>
          </cell>
        </row>
        <row r="6270">
          <cell r="D6270">
            <v>1494068.88</v>
          </cell>
        </row>
        <row r="6271">
          <cell r="D6271">
            <v>322613.5</v>
          </cell>
        </row>
        <row r="6272">
          <cell r="D6272">
            <v>417319.7</v>
          </cell>
        </row>
        <row r="6273">
          <cell r="D6273">
            <v>1543351.44</v>
          </cell>
        </row>
        <row r="6274">
          <cell r="D6274">
            <v>90447.82</v>
          </cell>
        </row>
        <row r="6275">
          <cell r="D6275">
            <v>180083.82</v>
          </cell>
        </row>
        <row r="6276">
          <cell r="D6276">
            <v>21469646.100000001</v>
          </cell>
        </row>
        <row r="6277">
          <cell r="D6277">
            <v>23845128.579999998</v>
          </cell>
        </row>
        <row r="6278">
          <cell r="D6278">
            <v>400000</v>
          </cell>
        </row>
        <row r="6279">
          <cell r="D6279">
            <v>442528.08</v>
          </cell>
        </row>
        <row r="6280">
          <cell r="D6280">
            <v>3535518.42</v>
          </cell>
        </row>
        <row r="6281">
          <cell r="D6281">
            <v>21522127.620000001</v>
          </cell>
        </row>
        <row r="6282">
          <cell r="D6282">
            <v>3512350.52</v>
          </cell>
        </row>
        <row r="6283">
          <cell r="D6283">
            <v>4683086.18</v>
          </cell>
        </row>
        <row r="6284">
          <cell r="D6284">
            <v>25780708.030000001</v>
          </cell>
        </row>
        <row r="6285">
          <cell r="D6285">
            <v>9440771.4000000004</v>
          </cell>
        </row>
        <row r="6288">
          <cell r="D6288">
            <v>2725774</v>
          </cell>
        </row>
        <row r="6289">
          <cell r="D6289">
            <v>1022390.04</v>
          </cell>
        </row>
        <row r="6290">
          <cell r="D6290">
            <v>1593960.34</v>
          </cell>
        </row>
        <row r="6291">
          <cell r="D6291">
            <v>27646714.539999999</v>
          </cell>
        </row>
        <row r="6292">
          <cell r="D6292">
            <v>12966296.689999999</v>
          </cell>
        </row>
        <row r="6293">
          <cell r="D6293">
            <v>2446404.2799999998</v>
          </cell>
        </row>
        <row r="6294">
          <cell r="D6294">
            <v>3064551.15</v>
          </cell>
        </row>
        <row r="6295">
          <cell r="D6295">
            <v>99562.45</v>
          </cell>
        </row>
        <row r="6296">
          <cell r="D6296">
            <v>15709309.27</v>
          </cell>
        </row>
        <row r="6297">
          <cell r="D6297">
            <v>978805.64</v>
          </cell>
        </row>
        <row r="6298">
          <cell r="D6298">
            <v>7230483.3700000001</v>
          </cell>
        </row>
        <row r="6299">
          <cell r="D6299">
            <v>993218.87</v>
          </cell>
        </row>
        <row r="6300">
          <cell r="D6300">
            <v>0</v>
          </cell>
        </row>
        <row r="6301">
          <cell r="D6301">
            <v>7694263.7400000002</v>
          </cell>
        </row>
        <row r="6302">
          <cell r="D6302">
            <v>6933405.8499999996</v>
          </cell>
        </row>
        <row r="6303">
          <cell r="D6303">
            <v>35158740</v>
          </cell>
        </row>
        <row r="6304">
          <cell r="D6304">
            <v>1307383.72</v>
          </cell>
        </row>
        <row r="6305">
          <cell r="D6305">
            <v>4825386.2300000004</v>
          </cell>
        </row>
        <row r="6306">
          <cell r="D6306">
            <v>297094.92</v>
          </cell>
        </row>
        <row r="6307">
          <cell r="D6307">
            <v>1279028.24</v>
          </cell>
        </row>
        <row r="6308">
          <cell r="D6308">
            <v>8960451.0800000001</v>
          </cell>
        </row>
        <row r="6309">
          <cell r="D6309">
            <v>950506.46</v>
          </cell>
        </row>
        <row r="6310">
          <cell r="D6310">
            <v>7538409.7300000004</v>
          </cell>
        </row>
        <row r="6311">
          <cell r="D6311">
            <v>2421322.94</v>
          </cell>
        </row>
        <row r="6312">
          <cell r="D6312">
            <v>38794316.270000003</v>
          </cell>
        </row>
        <row r="6313">
          <cell r="D6313">
            <v>1162870.6399999999</v>
          </cell>
        </row>
        <row r="6314">
          <cell r="D6314">
            <v>479093.02</v>
          </cell>
        </row>
        <row r="6315">
          <cell r="D6315">
            <v>11784309.130000001</v>
          </cell>
        </row>
        <row r="6316">
          <cell r="D6316">
            <v>730292.6</v>
          </cell>
        </row>
        <row r="6317">
          <cell r="D6317">
            <v>13948269.01</v>
          </cell>
        </row>
        <row r="6318">
          <cell r="D6318">
            <v>853244.77</v>
          </cell>
        </row>
        <row r="6319">
          <cell r="D6319">
            <v>893478.93</v>
          </cell>
        </row>
        <row r="6320">
          <cell r="D6320">
            <v>1894178.58</v>
          </cell>
        </row>
        <row r="6322">
          <cell r="D6322">
            <v>4000000</v>
          </cell>
        </row>
        <row r="6323">
          <cell r="D6323">
            <v>1981761.51</v>
          </cell>
        </row>
        <row r="6324">
          <cell r="D6324">
            <v>429559.15</v>
          </cell>
        </row>
        <row r="6325">
          <cell r="D6325">
            <v>639923.61</v>
          </cell>
        </row>
        <row r="6326">
          <cell r="D6326">
            <v>1085343.2</v>
          </cell>
        </row>
        <row r="6327">
          <cell r="D6327">
            <v>283790.09999999998</v>
          </cell>
        </row>
        <row r="6328">
          <cell r="D6328">
            <v>417515.37</v>
          </cell>
        </row>
        <row r="6329">
          <cell r="D6329">
            <v>3215524.3</v>
          </cell>
        </row>
        <row r="6330">
          <cell r="D6330">
            <v>2876762.8</v>
          </cell>
        </row>
        <row r="6331">
          <cell r="D6331">
            <v>203476.78</v>
          </cell>
        </row>
        <row r="6332">
          <cell r="D6332">
            <v>1772071.86</v>
          </cell>
        </row>
        <row r="6333">
          <cell r="D6333">
            <v>3458277.57</v>
          </cell>
        </row>
        <row r="6334">
          <cell r="D6334">
            <v>8502542.7799999993</v>
          </cell>
        </row>
        <row r="6335">
          <cell r="D6335">
            <v>5413514.5199999996</v>
          </cell>
        </row>
        <row r="6336">
          <cell r="D6336">
            <v>1724603.13</v>
          </cell>
        </row>
        <row r="6337">
          <cell r="D6337">
            <v>12117003.800000001</v>
          </cell>
        </row>
        <row r="6339">
          <cell r="D6339">
            <v>6244272.46</v>
          </cell>
        </row>
        <row r="6340">
          <cell r="D6340">
            <v>400021.25</v>
          </cell>
        </row>
        <row r="6341">
          <cell r="D6341">
            <v>882482.65</v>
          </cell>
        </row>
        <row r="6342">
          <cell r="D6342">
            <v>485739.31</v>
          </cell>
        </row>
        <row r="6343">
          <cell r="D6343">
            <v>127122.16</v>
          </cell>
        </row>
        <row r="6344">
          <cell r="D6344">
            <v>5079958.75</v>
          </cell>
        </row>
        <row r="6345">
          <cell r="D6345">
            <v>15111435.039999999</v>
          </cell>
        </row>
        <row r="6346">
          <cell r="D6346">
            <v>2595055.2999999998</v>
          </cell>
        </row>
        <row r="6347">
          <cell r="D6347">
            <v>16858149.129999999</v>
          </cell>
        </row>
        <row r="6348">
          <cell r="D6348">
            <v>680305.53</v>
          </cell>
        </row>
        <row r="6349">
          <cell r="D6349">
            <v>770965.5</v>
          </cell>
        </row>
        <row r="6350">
          <cell r="D6350">
            <v>2244733.9300000002</v>
          </cell>
        </row>
        <row r="6351">
          <cell r="D6351">
            <v>1973773.92</v>
          </cell>
        </row>
        <row r="6352">
          <cell r="D6352">
            <v>1359606.47</v>
          </cell>
        </row>
        <row r="6353">
          <cell r="D6353">
            <v>1573078.62</v>
          </cell>
        </row>
        <row r="6354">
          <cell r="D6354">
            <v>64090222.359999999</v>
          </cell>
        </row>
        <row r="6355">
          <cell r="D6355">
            <v>595280.31999999995</v>
          </cell>
        </row>
        <row r="6356">
          <cell r="D6356">
            <v>786613</v>
          </cell>
        </row>
        <row r="6357">
          <cell r="D6357">
            <v>18050251.66</v>
          </cell>
        </row>
        <row r="6358">
          <cell r="D6358">
            <v>11225495.73</v>
          </cell>
        </row>
        <row r="6359">
          <cell r="D6359">
            <v>242611.02</v>
          </cell>
        </row>
        <row r="6360">
          <cell r="D6360">
            <v>82387.17</v>
          </cell>
        </row>
        <row r="6361">
          <cell r="D6361">
            <v>7392071.5599999996</v>
          </cell>
        </row>
        <row r="6362">
          <cell r="D6362">
            <v>3455893.68</v>
          </cell>
        </row>
        <row r="6363">
          <cell r="D6363">
            <v>3766907.63</v>
          </cell>
        </row>
        <row r="6364">
          <cell r="D6364">
            <v>0</v>
          </cell>
        </row>
        <row r="6365">
          <cell r="D6365">
            <v>1766981.44</v>
          </cell>
        </row>
        <row r="6366">
          <cell r="D6366">
            <v>179100.67</v>
          </cell>
        </row>
        <row r="6367">
          <cell r="D6367">
            <v>493444.97</v>
          </cell>
        </row>
        <row r="6368">
          <cell r="D6368">
            <v>16680891.24</v>
          </cell>
        </row>
        <row r="6369">
          <cell r="D6369">
            <v>143929.59</v>
          </cell>
        </row>
        <row r="6370">
          <cell r="D6370">
            <v>4649777.16</v>
          </cell>
        </row>
        <row r="6371">
          <cell r="D6371">
            <v>19835241.309999999</v>
          </cell>
        </row>
        <row r="6372">
          <cell r="D6372">
            <v>271978.18</v>
          </cell>
        </row>
        <row r="6373">
          <cell r="D6373">
            <v>193704.3</v>
          </cell>
        </row>
        <row r="6374">
          <cell r="D6374">
            <v>1648648.5</v>
          </cell>
        </row>
        <row r="6375">
          <cell r="D6375">
            <v>270402</v>
          </cell>
        </row>
        <row r="6376">
          <cell r="D6376">
            <v>2462800.14</v>
          </cell>
        </row>
        <row r="6377">
          <cell r="D6377">
            <v>346928.32</v>
          </cell>
        </row>
        <row r="6378">
          <cell r="D6378">
            <v>10506541.99</v>
          </cell>
        </row>
        <row r="6379">
          <cell r="D6379">
            <v>1301984.58</v>
          </cell>
        </row>
        <row r="6380">
          <cell r="D6380">
            <v>5823391.0199999996</v>
          </cell>
        </row>
        <row r="6381">
          <cell r="D6381">
            <v>3122979.6</v>
          </cell>
        </row>
        <row r="6382">
          <cell r="D6382">
            <v>13650967.18</v>
          </cell>
        </row>
        <row r="6383">
          <cell r="D6383">
            <v>21195473.030000001</v>
          </cell>
        </row>
        <row r="6384">
          <cell r="D6384">
            <v>3592234.09</v>
          </cell>
        </row>
        <row r="6385">
          <cell r="D6385">
            <v>154681.79</v>
          </cell>
        </row>
        <row r="6386">
          <cell r="D6386">
            <v>1676568.28</v>
          </cell>
        </row>
        <row r="6387">
          <cell r="D6387">
            <v>2306735.66</v>
          </cell>
        </row>
        <row r="6388">
          <cell r="D6388">
            <v>561102.19999999995</v>
          </cell>
        </row>
        <row r="6389">
          <cell r="D6389">
            <v>20367925.449999999</v>
          </cell>
        </row>
        <row r="6390">
          <cell r="D6390">
            <v>2126379.7999999998</v>
          </cell>
        </row>
        <row r="6391">
          <cell r="D6391">
            <v>3257916.85</v>
          </cell>
        </row>
        <row r="6392">
          <cell r="D6392">
            <v>591899.71</v>
          </cell>
        </row>
        <row r="6393">
          <cell r="D6393">
            <v>5442306.6699999999</v>
          </cell>
        </row>
        <row r="6394">
          <cell r="D6394">
            <v>3198913.73</v>
          </cell>
        </row>
        <row r="6395">
          <cell r="D6395">
            <v>2938495.77</v>
          </cell>
        </row>
        <row r="6396">
          <cell r="D6396">
            <v>1196194.44</v>
          </cell>
        </row>
        <row r="6397">
          <cell r="D6397">
            <v>0</v>
          </cell>
        </row>
        <row r="6398">
          <cell r="D6398">
            <v>286280.92</v>
          </cell>
        </row>
        <row r="6399">
          <cell r="D6399">
            <v>607853.5</v>
          </cell>
        </row>
        <row r="6400">
          <cell r="D6400">
            <v>11707673.5</v>
          </cell>
        </row>
        <row r="6401">
          <cell r="D6401">
            <v>3478386.73</v>
          </cell>
        </row>
        <row r="6402">
          <cell r="D6402">
            <v>11268797.439999999</v>
          </cell>
        </row>
        <row r="6403">
          <cell r="D6403">
            <v>2743158.68</v>
          </cell>
        </row>
        <row r="6404">
          <cell r="D6404">
            <v>531431.06999999995</v>
          </cell>
        </row>
        <row r="6405">
          <cell r="D6405">
            <v>12216990.74</v>
          </cell>
        </row>
        <row r="6406">
          <cell r="D6406">
            <v>1502930.54</v>
          </cell>
        </row>
        <row r="6407">
          <cell r="D6407">
            <v>488327.62</v>
          </cell>
        </row>
        <row r="6408">
          <cell r="D6408">
            <v>26208142.449999999</v>
          </cell>
        </row>
        <row r="6409">
          <cell r="D6409">
            <v>1866218.07</v>
          </cell>
        </row>
        <row r="6410">
          <cell r="D6410">
            <v>623887.79</v>
          </cell>
        </row>
        <row r="6411">
          <cell r="D6411">
            <v>10760818.27</v>
          </cell>
        </row>
        <row r="6412">
          <cell r="D6412">
            <v>258881.13</v>
          </cell>
        </row>
        <row r="6413">
          <cell r="D6413">
            <v>4571965.93</v>
          </cell>
        </row>
        <row r="6414">
          <cell r="D6414">
            <v>602996.94999999995</v>
          </cell>
        </row>
        <row r="6415">
          <cell r="D6415">
            <v>320885.87</v>
          </cell>
        </row>
        <row r="6416">
          <cell r="D6416">
            <v>3651121.38</v>
          </cell>
        </row>
        <row r="6417">
          <cell r="D6417">
            <v>15791.23</v>
          </cell>
        </row>
        <row r="6418">
          <cell r="D6418">
            <v>3633542.45</v>
          </cell>
        </row>
        <row r="6419">
          <cell r="D6419">
            <v>3433282.14</v>
          </cell>
        </row>
        <row r="6420">
          <cell r="D6420">
            <v>175068.26</v>
          </cell>
        </row>
        <row r="6421">
          <cell r="D6421">
            <v>115034.77</v>
          </cell>
        </row>
        <row r="6422">
          <cell r="D6422">
            <v>5406167.5800000001</v>
          </cell>
        </row>
        <row r="6423">
          <cell r="D6423">
            <v>1008048.38</v>
          </cell>
        </row>
        <row r="6424">
          <cell r="D6424">
            <v>1934154.49</v>
          </cell>
        </row>
        <row r="6425">
          <cell r="D6425">
            <v>18343576.02</v>
          </cell>
        </row>
        <row r="6426">
          <cell r="D6426">
            <v>1474404.55</v>
          </cell>
        </row>
        <row r="6427">
          <cell r="D6427">
            <v>13720000</v>
          </cell>
        </row>
        <row r="6428">
          <cell r="D6428">
            <v>122255.1</v>
          </cell>
        </row>
        <row r="6429">
          <cell r="D6429">
            <v>3214928.17</v>
          </cell>
        </row>
        <row r="6430">
          <cell r="D6430">
            <v>36298.18</v>
          </cell>
        </row>
        <row r="6431">
          <cell r="D6431">
            <v>51482.79</v>
          </cell>
        </row>
        <row r="6432">
          <cell r="D6432">
            <v>5512261.1900000004</v>
          </cell>
        </row>
        <row r="6433">
          <cell r="D6433">
            <v>15759.11</v>
          </cell>
        </row>
        <row r="6434">
          <cell r="D6434">
            <v>2797264.83</v>
          </cell>
        </row>
        <row r="6435">
          <cell r="D6435">
            <v>846527.64</v>
          </cell>
        </row>
        <row r="6436">
          <cell r="D6436">
            <v>1813157.51</v>
          </cell>
        </row>
        <row r="6437">
          <cell r="D6437">
            <v>957462.94</v>
          </cell>
        </row>
        <row r="6438">
          <cell r="D6438">
            <v>1700296.8</v>
          </cell>
        </row>
        <row r="6439">
          <cell r="D6439">
            <v>317570.02</v>
          </cell>
        </row>
        <row r="6440">
          <cell r="D6440">
            <v>4983000</v>
          </cell>
        </row>
        <row r="6441">
          <cell r="D6441">
            <v>9550561.5800000001</v>
          </cell>
        </row>
        <row r="6442">
          <cell r="D6442">
            <v>6447743.3399999999</v>
          </cell>
        </row>
        <row r="6443">
          <cell r="D6443">
            <v>1902829.99</v>
          </cell>
        </row>
        <row r="6444">
          <cell r="D6444">
            <v>4338178.42</v>
          </cell>
        </row>
        <row r="6445">
          <cell r="D6445">
            <v>160677.39000000001</v>
          </cell>
        </row>
        <row r="6446">
          <cell r="D6446">
            <v>99940.79</v>
          </cell>
        </row>
        <row r="6447">
          <cell r="D6447">
            <v>9721400.1600000001</v>
          </cell>
        </row>
        <row r="6448">
          <cell r="D6448">
            <v>8837217.7300000004</v>
          </cell>
        </row>
        <row r="6449">
          <cell r="D6449">
            <v>9616306.1500000004</v>
          </cell>
        </row>
        <row r="6450">
          <cell r="D6450">
            <v>205661.85</v>
          </cell>
        </row>
        <row r="6451">
          <cell r="D6451">
            <v>418813.55</v>
          </cell>
        </row>
        <row r="6452">
          <cell r="D6452">
            <v>11001594.17</v>
          </cell>
        </row>
        <row r="6453">
          <cell r="D6453">
            <v>1372142.57</v>
          </cell>
        </row>
        <row r="6454">
          <cell r="D6454">
            <v>505997.43</v>
          </cell>
        </row>
        <row r="6455">
          <cell r="D6455">
            <v>83504.42</v>
          </cell>
        </row>
        <row r="6456">
          <cell r="D6456">
            <v>5817090.8499999996</v>
          </cell>
        </row>
        <row r="6457">
          <cell r="D6457">
            <v>1665443.66</v>
          </cell>
        </row>
        <row r="6458">
          <cell r="D6458">
            <v>37548.629999999997</v>
          </cell>
        </row>
        <row r="6459">
          <cell r="D6459">
            <v>1297208.31</v>
          </cell>
        </row>
        <row r="6460">
          <cell r="D6460">
            <v>695068.63</v>
          </cell>
        </row>
        <row r="6461">
          <cell r="D6461">
            <v>734269.32</v>
          </cell>
        </row>
        <row r="6462">
          <cell r="D6462">
            <v>502072.56</v>
          </cell>
        </row>
        <row r="6463">
          <cell r="D6463">
            <v>141102.63</v>
          </cell>
        </row>
        <row r="6464">
          <cell r="D6464">
            <v>246053.69</v>
          </cell>
        </row>
        <row r="6465">
          <cell r="D6465">
            <v>1765230.22</v>
          </cell>
        </row>
        <row r="6466">
          <cell r="D6466">
            <v>4344111.12</v>
          </cell>
        </row>
        <row r="6467">
          <cell r="D6467">
            <v>4384599.93</v>
          </cell>
        </row>
        <row r="6468">
          <cell r="D6468">
            <v>1089901.8600000001</v>
          </cell>
        </row>
        <row r="6469">
          <cell r="D6469">
            <v>6344330.3200000003</v>
          </cell>
        </row>
        <row r="6470">
          <cell r="D6470">
            <v>1965389.8</v>
          </cell>
        </row>
        <row r="6471">
          <cell r="D6471">
            <v>3063701.62</v>
          </cell>
        </row>
        <row r="6472">
          <cell r="D6472">
            <v>4600000</v>
          </cell>
        </row>
        <row r="6473">
          <cell r="D6473">
            <v>163221.51</v>
          </cell>
        </row>
        <row r="6474">
          <cell r="D6474">
            <v>803224.9</v>
          </cell>
        </row>
        <row r="6475">
          <cell r="D6475">
            <v>1977070.59</v>
          </cell>
        </row>
        <row r="6476">
          <cell r="D6476">
            <v>4324277</v>
          </cell>
        </row>
        <row r="6477">
          <cell r="D6477">
            <v>6987894.0899999999</v>
          </cell>
        </row>
        <row r="6478">
          <cell r="D6478">
            <v>937142.59</v>
          </cell>
        </row>
        <row r="6479">
          <cell r="D6479">
            <v>48635916.369999997</v>
          </cell>
        </row>
        <row r="6480">
          <cell r="D6480">
            <v>211521.7</v>
          </cell>
        </row>
        <row r="6481">
          <cell r="D6481">
            <v>1515542.61</v>
          </cell>
        </row>
        <row r="6482">
          <cell r="D6482">
            <v>413543.82</v>
          </cell>
        </row>
        <row r="6483">
          <cell r="D6483">
            <v>6784295.5899999999</v>
          </cell>
        </row>
        <row r="6484">
          <cell r="D6484">
            <v>258931.38</v>
          </cell>
        </row>
        <row r="6485">
          <cell r="D6485">
            <v>6020.11</v>
          </cell>
        </row>
        <row r="6486">
          <cell r="D6486">
            <v>197932.98</v>
          </cell>
        </row>
        <row r="6487">
          <cell r="D6487">
            <v>291407.09999999998</v>
          </cell>
        </row>
        <row r="6488">
          <cell r="D6488">
            <v>368798.03</v>
          </cell>
        </row>
        <row r="6489">
          <cell r="D6489">
            <v>6454731.4000000004</v>
          </cell>
        </row>
        <row r="6490">
          <cell r="D6490">
            <v>416903.64</v>
          </cell>
        </row>
        <row r="6491">
          <cell r="D6491">
            <v>706482.24</v>
          </cell>
        </row>
        <row r="6492">
          <cell r="D6492">
            <v>6619977.7199999997</v>
          </cell>
        </row>
        <row r="6493">
          <cell r="D6493">
            <v>350717.94</v>
          </cell>
        </row>
        <row r="6494">
          <cell r="D6494">
            <v>415761.13</v>
          </cell>
        </row>
        <row r="6495">
          <cell r="D6495">
            <v>7990855.0099999998</v>
          </cell>
        </row>
        <row r="6496">
          <cell r="D6496">
            <v>5870.03</v>
          </cell>
        </row>
        <row r="6497">
          <cell r="D6497">
            <v>2183586.61</v>
          </cell>
        </row>
        <row r="6498">
          <cell r="D6498">
            <v>29968807.75</v>
          </cell>
        </row>
        <row r="6499">
          <cell r="D6499">
            <v>491727.77</v>
          </cell>
        </row>
        <row r="6500">
          <cell r="D6500">
            <v>189343.35</v>
          </cell>
        </row>
        <row r="6501">
          <cell r="D6501">
            <v>10084912.74</v>
          </cell>
        </row>
        <row r="6502">
          <cell r="D6502">
            <v>212716323.46000001</v>
          </cell>
        </row>
        <row r="6503">
          <cell r="D6503">
            <v>24586004.91</v>
          </cell>
        </row>
        <row r="6504">
          <cell r="D6504">
            <v>3108960.06</v>
          </cell>
        </row>
        <row r="6505">
          <cell r="D6505">
            <v>4684.8</v>
          </cell>
        </row>
        <row r="6506">
          <cell r="D6506">
            <v>77760.259999999995</v>
          </cell>
        </row>
        <row r="6507">
          <cell r="D6507">
            <v>2482175.2999999998</v>
          </cell>
        </row>
        <row r="6508">
          <cell r="D6508">
            <v>6517583.5</v>
          </cell>
        </row>
        <row r="6509">
          <cell r="D6509">
            <v>8803811.9399999995</v>
          </cell>
        </row>
        <row r="6510">
          <cell r="D6510">
            <v>4200032.82</v>
          </cell>
        </row>
        <row r="6511">
          <cell r="D6511">
            <v>295870.65000000002</v>
          </cell>
        </row>
        <row r="6512">
          <cell r="D6512">
            <v>1269785.6599999999</v>
          </cell>
        </row>
        <row r="6513">
          <cell r="D6513">
            <v>117252.05</v>
          </cell>
        </row>
        <row r="6515">
          <cell r="D6515">
            <v>4272650.78</v>
          </cell>
        </row>
        <row r="6516">
          <cell r="D6516">
            <v>3368273.61</v>
          </cell>
        </row>
        <row r="6517">
          <cell r="D6517">
            <v>5863692</v>
          </cell>
        </row>
        <row r="6518">
          <cell r="D6518">
            <v>221245.71</v>
          </cell>
        </row>
        <row r="6519">
          <cell r="D6519">
            <v>607095.76</v>
          </cell>
        </row>
        <row r="6520">
          <cell r="D6520">
            <v>392937.75</v>
          </cell>
        </row>
        <row r="6521">
          <cell r="D6521">
            <v>1069137.1200000001</v>
          </cell>
        </row>
        <row r="6522">
          <cell r="D6522">
            <v>94879.88</v>
          </cell>
        </row>
        <row r="6523">
          <cell r="D6523">
            <v>2821344.3</v>
          </cell>
        </row>
        <row r="6524">
          <cell r="D6524">
            <v>11904555.609999999</v>
          </cell>
        </row>
        <row r="6525">
          <cell r="D6525">
            <v>2586136.94</v>
          </cell>
        </row>
        <row r="6526">
          <cell r="D6526">
            <v>5211607.1900000004</v>
          </cell>
        </row>
        <row r="6527">
          <cell r="D6527">
            <v>1386432.09</v>
          </cell>
        </row>
        <row r="6528">
          <cell r="D6528">
            <v>1543970.49</v>
          </cell>
        </row>
        <row r="6529">
          <cell r="D6529">
            <v>1729189.15</v>
          </cell>
        </row>
        <row r="6530">
          <cell r="D6530">
            <v>509317.21</v>
          </cell>
        </row>
        <row r="6531">
          <cell r="D6531">
            <v>3705813.92</v>
          </cell>
        </row>
        <row r="6532">
          <cell r="D6532">
            <v>2533142.11</v>
          </cell>
        </row>
        <row r="6533">
          <cell r="D6533">
            <v>1321017.3500000001</v>
          </cell>
        </row>
        <row r="6534">
          <cell r="D6534">
            <v>5288312.43</v>
          </cell>
        </row>
        <row r="6535">
          <cell r="D6535">
            <v>2506138.4500000002</v>
          </cell>
        </row>
        <row r="6536">
          <cell r="D6536">
            <v>8112864.7000000002</v>
          </cell>
        </row>
        <row r="6537">
          <cell r="D6537">
            <v>22886788.09</v>
          </cell>
        </row>
        <row r="6538">
          <cell r="D6538">
            <v>2448956.16</v>
          </cell>
        </row>
        <row r="6539">
          <cell r="D6539">
            <v>894788.72</v>
          </cell>
        </row>
        <row r="6540">
          <cell r="D6540">
            <v>2009660.22</v>
          </cell>
        </row>
        <row r="6541">
          <cell r="D6541">
            <v>11087773.33</v>
          </cell>
        </row>
        <row r="6542">
          <cell r="D6542">
            <v>57940.65</v>
          </cell>
        </row>
        <row r="6543">
          <cell r="D6543">
            <v>4288185.12</v>
          </cell>
        </row>
        <row r="6544">
          <cell r="D6544">
            <v>88930.47</v>
          </cell>
        </row>
        <row r="6545">
          <cell r="D6545">
            <v>2233579.66</v>
          </cell>
        </row>
        <row r="6546">
          <cell r="D6546">
            <v>32186562.609999999</v>
          </cell>
        </row>
        <row r="6547">
          <cell r="D6547">
            <v>238520.97</v>
          </cell>
        </row>
        <row r="6548">
          <cell r="D6548">
            <v>1574127.69</v>
          </cell>
        </row>
        <row r="6549">
          <cell r="D6549">
            <v>85684553.890000001</v>
          </cell>
        </row>
        <row r="6550">
          <cell r="D6550">
            <v>4597122.3</v>
          </cell>
        </row>
        <row r="6551">
          <cell r="D6551">
            <v>8106387.3300000001</v>
          </cell>
        </row>
        <row r="6552">
          <cell r="D6552">
            <v>7780290.7300000004</v>
          </cell>
        </row>
        <row r="6553">
          <cell r="D6553">
            <v>5850581.6799999997</v>
          </cell>
        </row>
        <row r="6554">
          <cell r="D6554">
            <v>10087495.58</v>
          </cell>
        </row>
        <row r="6555">
          <cell r="D6555">
            <v>2099804.31</v>
          </cell>
        </row>
        <row r="6556">
          <cell r="D6556">
            <v>6966536.5899999999</v>
          </cell>
        </row>
        <row r="6557">
          <cell r="D6557">
            <v>3598235.7</v>
          </cell>
        </row>
        <row r="6558">
          <cell r="D6558">
            <v>169387.85</v>
          </cell>
        </row>
        <row r="6559">
          <cell r="D6559">
            <v>1566690.94</v>
          </cell>
        </row>
        <row r="6560">
          <cell r="D6560">
            <v>10000000</v>
          </cell>
        </row>
        <row r="6561">
          <cell r="D6561">
            <v>4847981.1900000004</v>
          </cell>
        </row>
        <row r="6562">
          <cell r="D6562">
            <v>13054861.529999999</v>
          </cell>
        </row>
        <row r="6563">
          <cell r="D6563">
            <v>9535095.2899999991</v>
          </cell>
        </row>
        <row r="6564">
          <cell r="D6564">
            <v>0</v>
          </cell>
        </row>
        <row r="6565">
          <cell r="D6565">
            <v>232299151.72</v>
          </cell>
        </row>
        <row r="6566">
          <cell r="D6566">
            <v>12637165.82</v>
          </cell>
        </row>
        <row r="6567">
          <cell r="D6567">
            <v>0</v>
          </cell>
        </row>
        <row r="6568">
          <cell r="D6568">
            <v>991042.6</v>
          </cell>
        </row>
        <row r="6569">
          <cell r="D6569">
            <v>1053220.6100000001</v>
          </cell>
        </row>
        <row r="6570">
          <cell r="D6570">
            <v>115783736.38</v>
          </cell>
        </row>
        <row r="6571">
          <cell r="D6571">
            <v>2450619.9</v>
          </cell>
        </row>
        <row r="6572">
          <cell r="D6572">
            <v>11493190.310000001</v>
          </cell>
        </row>
        <row r="6573">
          <cell r="D6573">
            <v>179188.68</v>
          </cell>
        </row>
        <row r="6574">
          <cell r="D6574">
            <v>234418.1</v>
          </cell>
        </row>
        <row r="6575">
          <cell r="D6575">
            <v>9013882.5199999996</v>
          </cell>
        </row>
        <row r="6576">
          <cell r="D6576">
            <v>7282586.4900000002</v>
          </cell>
        </row>
        <row r="6577">
          <cell r="D6577">
            <v>893623.38</v>
          </cell>
        </row>
        <row r="6578">
          <cell r="D6578">
            <v>64558028.130000003</v>
          </cell>
        </row>
        <row r="6579">
          <cell r="D6579">
            <v>1703312.48</v>
          </cell>
        </row>
        <row r="6580">
          <cell r="D6580">
            <v>397976.95</v>
          </cell>
        </row>
        <row r="6581">
          <cell r="D6581">
            <v>1533814.69</v>
          </cell>
        </row>
        <row r="6582">
          <cell r="D6582">
            <v>15059.85</v>
          </cell>
        </row>
        <row r="6583">
          <cell r="D6583">
            <v>21770515.460000001</v>
          </cell>
        </row>
        <row r="6584">
          <cell r="D6584">
            <v>4053919.11</v>
          </cell>
        </row>
        <row r="6585">
          <cell r="D6585">
            <v>13968489.08</v>
          </cell>
        </row>
        <row r="6586">
          <cell r="D6586">
            <v>66556.61</v>
          </cell>
        </row>
        <row r="6587">
          <cell r="D6587">
            <v>5854117.04</v>
          </cell>
        </row>
        <row r="6588">
          <cell r="D6588">
            <v>188961.99</v>
          </cell>
        </row>
        <row r="6589">
          <cell r="D6589">
            <v>20829021.300000001</v>
          </cell>
        </row>
        <row r="6590">
          <cell r="D6590">
            <v>8624944.6300000008</v>
          </cell>
        </row>
        <row r="6591">
          <cell r="D6591">
            <v>2326758.9900000002</v>
          </cell>
        </row>
        <row r="6592">
          <cell r="D6592">
            <v>4395306</v>
          </cell>
        </row>
        <row r="6593">
          <cell r="D6593">
            <v>5715723.2199999997</v>
          </cell>
        </row>
        <row r="6594">
          <cell r="D6594">
            <v>132020.75</v>
          </cell>
        </row>
        <row r="6595">
          <cell r="D6595">
            <v>421713.56</v>
          </cell>
        </row>
        <row r="6596">
          <cell r="D6596">
            <v>3591716.22</v>
          </cell>
        </row>
        <row r="6597">
          <cell r="D6597">
            <v>1725780.45</v>
          </cell>
        </row>
        <row r="6598">
          <cell r="D6598">
            <v>63574665.409999996</v>
          </cell>
        </row>
        <row r="6599">
          <cell r="D6599">
            <v>437986.16</v>
          </cell>
        </row>
        <row r="6600">
          <cell r="D6600">
            <v>1721802.56</v>
          </cell>
        </row>
        <row r="6601">
          <cell r="D6601">
            <v>22031279.23</v>
          </cell>
        </row>
        <row r="6602">
          <cell r="D6602">
            <v>496329.02</v>
          </cell>
        </row>
        <row r="6603">
          <cell r="D6603">
            <v>315671.74</v>
          </cell>
        </row>
        <row r="6604">
          <cell r="D6604">
            <v>4394580.24</v>
          </cell>
        </row>
        <row r="6605">
          <cell r="D6605">
            <v>107037.57</v>
          </cell>
        </row>
        <row r="6606">
          <cell r="D6606">
            <v>370574.22</v>
          </cell>
        </row>
        <row r="6607">
          <cell r="D6607">
            <v>3363769.75</v>
          </cell>
        </row>
        <row r="6608">
          <cell r="D6608">
            <v>882727.15</v>
          </cell>
        </row>
        <row r="6609">
          <cell r="D6609">
            <v>5876843.6600000001</v>
          </cell>
        </row>
        <row r="6610">
          <cell r="D6610">
            <v>1090000</v>
          </cell>
        </row>
        <row r="6611">
          <cell r="D6611">
            <v>1299560.57</v>
          </cell>
        </row>
        <row r="6612">
          <cell r="D6612">
            <v>42543.81</v>
          </cell>
        </row>
        <row r="6613">
          <cell r="D6613">
            <v>3233.8</v>
          </cell>
        </row>
        <row r="6614">
          <cell r="D6614">
            <v>4939297.54</v>
          </cell>
        </row>
        <row r="6615">
          <cell r="D6615">
            <v>1094716.8500000001</v>
          </cell>
        </row>
        <row r="6616">
          <cell r="D6616">
            <v>16669391.300000001</v>
          </cell>
        </row>
        <row r="6617">
          <cell r="D6617">
            <v>2812951.03</v>
          </cell>
        </row>
        <row r="6618">
          <cell r="D6618">
            <v>360577.83</v>
          </cell>
        </row>
        <row r="6619">
          <cell r="D6619">
            <v>2603320.92</v>
          </cell>
        </row>
        <row r="6620">
          <cell r="D6620">
            <v>2625932.7200000002</v>
          </cell>
        </row>
        <row r="6621">
          <cell r="D6621">
            <v>4669.97</v>
          </cell>
        </row>
        <row r="6622">
          <cell r="D6622">
            <v>7328347.5599999996</v>
          </cell>
        </row>
        <row r="6623">
          <cell r="D6623">
            <v>16970.490000000002</v>
          </cell>
        </row>
        <row r="6624">
          <cell r="D6624">
            <v>45605.98</v>
          </cell>
        </row>
        <row r="6625">
          <cell r="D6625">
            <v>6973435.0700000003</v>
          </cell>
        </row>
        <row r="6626">
          <cell r="D6626">
            <v>493124.03</v>
          </cell>
        </row>
        <row r="6627">
          <cell r="D6627">
            <v>1187589.22</v>
          </cell>
        </row>
        <row r="6628">
          <cell r="D6628">
            <v>203312.99</v>
          </cell>
        </row>
        <row r="6629">
          <cell r="D6629">
            <v>3733223.44</v>
          </cell>
        </row>
        <row r="6630">
          <cell r="D6630">
            <v>1871079.11</v>
          </cell>
        </row>
        <row r="6631">
          <cell r="D6631">
            <v>0</v>
          </cell>
        </row>
        <row r="6632">
          <cell r="D6632">
            <v>3534571.43</v>
          </cell>
        </row>
        <row r="6633">
          <cell r="D6633">
            <v>1317473.6100000001</v>
          </cell>
        </row>
        <row r="6634">
          <cell r="D6634">
            <v>4254565.6399999997</v>
          </cell>
        </row>
        <row r="6635">
          <cell r="D6635">
            <v>10438477.26</v>
          </cell>
        </row>
        <row r="6636">
          <cell r="D6636">
            <v>808630.35</v>
          </cell>
        </row>
        <row r="6637">
          <cell r="D6637">
            <v>1894198.59</v>
          </cell>
        </row>
        <row r="6638">
          <cell r="D6638">
            <v>733222.48</v>
          </cell>
        </row>
        <row r="6639">
          <cell r="D6639">
            <v>659627.85</v>
          </cell>
        </row>
        <row r="6640">
          <cell r="D6640">
            <v>22753477.850000001</v>
          </cell>
        </row>
        <row r="6641">
          <cell r="D6641">
            <v>592937.96</v>
          </cell>
        </row>
        <row r="6642">
          <cell r="D6642">
            <v>323660.46999999997</v>
          </cell>
        </row>
        <row r="6643">
          <cell r="D6643">
            <v>1360019.5</v>
          </cell>
        </row>
        <row r="6644">
          <cell r="D6644">
            <v>0</v>
          </cell>
        </row>
        <row r="6645">
          <cell r="D6645">
            <v>2094446.6</v>
          </cell>
        </row>
        <row r="6646">
          <cell r="D6646">
            <v>22248.87</v>
          </cell>
        </row>
        <row r="6647">
          <cell r="D6647">
            <v>163119.01999999999</v>
          </cell>
        </row>
        <row r="6648">
          <cell r="D6648">
            <v>6196899.8300000001</v>
          </cell>
        </row>
        <row r="6649">
          <cell r="D6649">
            <v>1279036.6299999999</v>
          </cell>
        </row>
        <row r="6650">
          <cell r="D6650">
            <v>7373967.9299999997</v>
          </cell>
        </row>
        <row r="6651">
          <cell r="D6651">
            <v>1662917.63</v>
          </cell>
        </row>
        <row r="6652">
          <cell r="D6652">
            <v>20138.63</v>
          </cell>
        </row>
        <row r="6653">
          <cell r="D6653">
            <v>3000000</v>
          </cell>
        </row>
        <row r="6654">
          <cell r="D6654">
            <v>4596854.05</v>
          </cell>
        </row>
        <row r="6655">
          <cell r="D6655">
            <v>676510.15</v>
          </cell>
        </row>
        <row r="6656">
          <cell r="D6656">
            <v>670297.81000000006</v>
          </cell>
        </row>
        <row r="6657">
          <cell r="D6657">
            <v>124479.78</v>
          </cell>
        </row>
        <row r="6658">
          <cell r="D6658">
            <v>3666884.4</v>
          </cell>
        </row>
        <row r="6659">
          <cell r="D6659">
            <v>9207178.5299999993</v>
          </cell>
        </row>
        <row r="6660">
          <cell r="D6660">
            <v>145565.66</v>
          </cell>
        </row>
        <row r="6661">
          <cell r="D6661">
            <v>385451.6</v>
          </cell>
        </row>
        <row r="6662">
          <cell r="D6662">
            <v>3451747.27</v>
          </cell>
        </row>
        <row r="6663">
          <cell r="D6663">
            <v>966415.19</v>
          </cell>
        </row>
        <row r="6664">
          <cell r="D6664">
            <v>150335</v>
          </cell>
        </row>
        <row r="6665">
          <cell r="D6665">
            <v>2357965.86</v>
          </cell>
        </row>
        <row r="6666">
          <cell r="D6666">
            <v>486672.41</v>
          </cell>
        </row>
        <row r="6667">
          <cell r="D6667">
            <v>481026.92</v>
          </cell>
        </row>
        <row r="6668">
          <cell r="D6668">
            <v>2435689.86</v>
          </cell>
        </row>
        <row r="6669">
          <cell r="D6669">
            <v>889467.76</v>
          </cell>
        </row>
        <row r="6670">
          <cell r="D6670">
            <v>511042.83</v>
          </cell>
        </row>
        <row r="6671">
          <cell r="D6671">
            <v>9689588.4900000002</v>
          </cell>
        </row>
        <row r="6672">
          <cell r="D6672">
            <v>369377.88</v>
          </cell>
        </row>
        <row r="6673">
          <cell r="D6673">
            <v>2162555.14</v>
          </cell>
        </row>
        <row r="6674">
          <cell r="D6674">
            <v>722786.76</v>
          </cell>
        </row>
        <row r="6675">
          <cell r="D6675">
            <v>504026.24</v>
          </cell>
        </row>
        <row r="6676">
          <cell r="D6676">
            <v>672076.58</v>
          </cell>
        </row>
        <row r="6677">
          <cell r="D6677">
            <v>134560.53</v>
          </cell>
        </row>
        <row r="6678">
          <cell r="D6678">
            <v>2149178.9500000002</v>
          </cell>
        </row>
        <row r="6679">
          <cell r="D6679">
            <v>1786525.4</v>
          </cell>
        </row>
        <row r="6680">
          <cell r="D6680">
            <v>3019945.11</v>
          </cell>
        </row>
        <row r="6681">
          <cell r="D6681">
            <v>719407.35</v>
          </cell>
        </row>
        <row r="6682">
          <cell r="D6682">
            <v>6047.17</v>
          </cell>
        </row>
        <row r="6683">
          <cell r="D6683">
            <v>986726.71</v>
          </cell>
        </row>
        <row r="6684">
          <cell r="D6684">
            <v>178573.76</v>
          </cell>
        </row>
        <row r="6685">
          <cell r="D6685">
            <v>626745.9</v>
          </cell>
        </row>
        <row r="6686">
          <cell r="D6686">
            <v>12993266.84</v>
          </cell>
        </row>
        <row r="6687">
          <cell r="D6687">
            <v>4532279.88</v>
          </cell>
        </row>
        <row r="6688">
          <cell r="D6688">
            <v>0</v>
          </cell>
        </row>
        <row r="6689">
          <cell r="D6689">
            <v>1998312.34</v>
          </cell>
        </row>
        <row r="6690">
          <cell r="D6690">
            <v>0</v>
          </cell>
        </row>
        <row r="6691">
          <cell r="D6691">
            <v>146641.79999999999</v>
          </cell>
        </row>
        <row r="6692">
          <cell r="D6692">
            <v>540091</v>
          </cell>
        </row>
        <row r="6693">
          <cell r="D6693">
            <v>5346590.2</v>
          </cell>
        </row>
        <row r="6694">
          <cell r="D6694">
            <v>4296306.2300000004</v>
          </cell>
        </row>
        <row r="6695">
          <cell r="D6695">
            <v>3486200.36</v>
          </cell>
        </row>
        <row r="6696">
          <cell r="D6696">
            <v>293523.44</v>
          </cell>
        </row>
        <row r="6697">
          <cell r="D6697">
            <v>295124.14</v>
          </cell>
        </row>
        <row r="6698">
          <cell r="D6698">
            <v>804793.9</v>
          </cell>
        </row>
        <row r="6699">
          <cell r="D6699">
            <v>39899817.340000004</v>
          </cell>
        </row>
        <row r="6700">
          <cell r="D6700">
            <v>1203.95</v>
          </cell>
        </row>
        <row r="6701">
          <cell r="D6701">
            <v>58428442.060000002</v>
          </cell>
        </row>
        <row r="6702">
          <cell r="D6702">
            <v>386832</v>
          </cell>
        </row>
        <row r="6703">
          <cell r="D6703">
            <v>237871.83</v>
          </cell>
        </row>
        <row r="6704">
          <cell r="D6704">
            <v>10185634.470000001</v>
          </cell>
        </row>
        <row r="6705">
          <cell r="D6705">
            <v>5302344.49</v>
          </cell>
        </row>
        <row r="6706">
          <cell r="D6706">
            <v>759288.46</v>
          </cell>
        </row>
        <row r="6707">
          <cell r="D6707">
            <v>496549.88</v>
          </cell>
        </row>
        <row r="6708">
          <cell r="D6708">
            <v>269360.99</v>
          </cell>
        </row>
        <row r="6709">
          <cell r="D6709">
            <v>3483031.92</v>
          </cell>
        </row>
        <row r="6710">
          <cell r="D6710">
            <v>42315788.890000001</v>
          </cell>
        </row>
        <row r="6711">
          <cell r="D6711">
            <v>290708.81</v>
          </cell>
        </row>
        <row r="6712">
          <cell r="D6712">
            <v>1316662.8700000001</v>
          </cell>
        </row>
        <row r="6713">
          <cell r="D6713">
            <v>1112648.32</v>
          </cell>
        </row>
        <row r="6714">
          <cell r="D6714">
            <v>543727.06999999995</v>
          </cell>
        </row>
        <row r="6715">
          <cell r="D6715">
            <v>734616.85</v>
          </cell>
        </row>
        <row r="6716">
          <cell r="D6716">
            <v>15314174.76</v>
          </cell>
        </row>
        <row r="6717">
          <cell r="D6717">
            <v>4497895.68</v>
          </cell>
        </row>
        <row r="6718">
          <cell r="D6718">
            <v>818017.94</v>
          </cell>
        </row>
        <row r="6719">
          <cell r="D6719">
            <v>6159330.8899999997</v>
          </cell>
        </row>
        <row r="6720">
          <cell r="D6720">
            <v>122401.64</v>
          </cell>
        </row>
        <row r="6721">
          <cell r="D6721">
            <v>444823.03999999998</v>
          </cell>
        </row>
        <row r="6722">
          <cell r="D6722">
            <v>983395.68</v>
          </cell>
        </row>
        <row r="6723">
          <cell r="D6723">
            <v>228813.41</v>
          </cell>
        </row>
        <row r="6724">
          <cell r="D6724">
            <v>330121.87</v>
          </cell>
        </row>
        <row r="6725">
          <cell r="D6725">
            <v>437266.69</v>
          </cell>
        </row>
        <row r="6726">
          <cell r="D6726">
            <v>2530195.0099999998</v>
          </cell>
        </row>
        <row r="6727">
          <cell r="D6727">
            <v>476946.29</v>
          </cell>
        </row>
        <row r="6728">
          <cell r="D6728">
            <v>3554630.38</v>
          </cell>
        </row>
        <row r="6729">
          <cell r="D6729">
            <v>609010.59</v>
          </cell>
        </row>
        <row r="6730">
          <cell r="D6730">
            <v>2692096.39</v>
          </cell>
        </row>
        <row r="6731">
          <cell r="D6731">
            <v>52210.33</v>
          </cell>
        </row>
        <row r="6732">
          <cell r="D6732">
            <v>1476041.56</v>
          </cell>
        </row>
        <row r="6733">
          <cell r="D6733">
            <v>1697741.23</v>
          </cell>
        </row>
        <row r="6734">
          <cell r="D6734">
            <v>138139.88</v>
          </cell>
        </row>
        <row r="6735">
          <cell r="D6735">
            <v>24436.720000000001</v>
          </cell>
        </row>
        <row r="6736">
          <cell r="D6736">
            <v>6892529.5499999998</v>
          </cell>
        </row>
        <row r="6737">
          <cell r="D6737">
            <v>4690859.01</v>
          </cell>
        </row>
        <row r="6738">
          <cell r="D6738">
            <v>20813210.449999999</v>
          </cell>
        </row>
        <row r="6739">
          <cell r="D6739">
            <v>463880.01</v>
          </cell>
        </row>
        <row r="6740">
          <cell r="D6740">
            <v>978831.7</v>
          </cell>
        </row>
        <row r="6741">
          <cell r="D6741">
            <v>20611.45</v>
          </cell>
        </row>
        <row r="6742">
          <cell r="D6742">
            <v>699953.15</v>
          </cell>
        </row>
        <row r="6743">
          <cell r="D6743">
            <v>3299232.04</v>
          </cell>
        </row>
        <row r="6744">
          <cell r="D6744">
            <v>0</v>
          </cell>
        </row>
        <row r="6745">
          <cell r="D6745">
            <v>17781975.859999999</v>
          </cell>
        </row>
        <row r="6746">
          <cell r="D6746">
            <v>55790.17</v>
          </cell>
        </row>
        <row r="6747">
          <cell r="D6747">
            <v>668440.94999999995</v>
          </cell>
        </row>
        <row r="6748">
          <cell r="D6748">
            <v>17299145.440000001</v>
          </cell>
        </row>
        <row r="6749">
          <cell r="D6749">
            <v>339446.84</v>
          </cell>
        </row>
        <row r="6750">
          <cell r="D6750">
            <v>2239763.5299999998</v>
          </cell>
        </row>
        <row r="6751">
          <cell r="D6751">
            <v>3910259.16</v>
          </cell>
        </row>
        <row r="6752">
          <cell r="D6752">
            <v>576960.91</v>
          </cell>
        </row>
        <row r="6753">
          <cell r="D6753">
            <v>3866503.64</v>
          </cell>
        </row>
        <row r="6754">
          <cell r="D6754">
            <v>145201642.75</v>
          </cell>
        </row>
        <row r="6755">
          <cell r="D6755">
            <v>887964.53</v>
          </cell>
        </row>
        <row r="6756">
          <cell r="D6756">
            <v>750000</v>
          </cell>
        </row>
        <row r="6757">
          <cell r="D6757">
            <v>0</v>
          </cell>
        </row>
        <row r="6758">
          <cell r="D6758">
            <v>591765.37</v>
          </cell>
        </row>
        <row r="6759">
          <cell r="D6759">
            <v>228250.79</v>
          </cell>
        </row>
        <row r="6760">
          <cell r="D6760">
            <v>309643.18</v>
          </cell>
        </row>
        <row r="6761">
          <cell r="D6761">
            <v>0</v>
          </cell>
        </row>
        <row r="6762">
          <cell r="D6762">
            <v>205664.06</v>
          </cell>
        </row>
        <row r="6763">
          <cell r="D6763">
            <v>1456597.94</v>
          </cell>
        </row>
        <row r="6764">
          <cell r="D6764">
            <v>2551226.81</v>
          </cell>
        </row>
        <row r="6765">
          <cell r="D6765">
            <v>5587213.5199999996</v>
          </cell>
        </row>
        <row r="6766">
          <cell r="D6766">
            <v>9778305.2100000009</v>
          </cell>
        </row>
        <row r="6767">
          <cell r="D6767">
            <v>2250000</v>
          </cell>
        </row>
        <row r="6768">
          <cell r="D6768">
            <v>12970612.84</v>
          </cell>
        </row>
        <row r="6769">
          <cell r="D6769">
            <v>1186103.03</v>
          </cell>
        </row>
        <row r="6770">
          <cell r="D6770">
            <v>6000000</v>
          </cell>
        </row>
        <row r="6771">
          <cell r="D6771">
            <v>531429</v>
          </cell>
        </row>
        <row r="6772">
          <cell r="D6772">
            <v>376427.34</v>
          </cell>
        </row>
        <row r="6773">
          <cell r="D6773">
            <v>2540293.0699999998</v>
          </cell>
        </row>
        <row r="6774">
          <cell r="D6774">
            <v>28686728.940000001</v>
          </cell>
        </row>
        <row r="6775">
          <cell r="D6775">
            <v>476771.39</v>
          </cell>
        </row>
        <row r="6776">
          <cell r="D6776">
            <v>7504851.3799999999</v>
          </cell>
        </row>
        <row r="6777">
          <cell r="D6777">
            <v>501358.19</v>
          </cell>
        </row>
        <row r="6778">
          <cell r="D6778">
            <v>1070597.6000000001</v>
          </cell>
        </row>
        <row r="6779">
          <cell r="D6779">
            <v>336469.59</v>
          </cell>
        </row>
        <row r="6780">
          <cell r="D6780">
            <v>9314779.4299999997</v>
          </cell>
        </row>
        <row r="6781">
          <cell r="D6781">
            <v>873054.47</v>
          </cell>
        </row>
        <row r="6782">
          <cell r="D6782">
            <v>141447.13</v>
          </cell>
        </row>
        <row r="6783">
          <cell r="D6783">
            <v>2070617.51</v>
          </cell>
        </row>
        <row r="6784">
          <cell r="D6784">
            <v>206489.67</v>
          </cell>
        </row>
        <row r="6785">
          <cell r="D6785">
            <v>1962334.65</v>
          </cell>
        </row>
        <row r="6786">
          <cell r="D6786">
            <v>6599050.6100000003</v>
          </cell>
        </row>
        <row r="6787">
          <cell r="D6787">
            <v>1109940.51</v>
          </cell>
        </row>
        <row r="6788">
          <cell r="D6788">
            <v>240481.48</v>
          </cell>
        </row>
        <row r="6789">
          <cell r="D6789">
            <v>213288.17</v>
          </cell>
        </row>
        <row r="6790">
          <cell r="D6790">
            <v>5590976.7800000003</v>
          </cell>
        </row>
        <row r="6791">
          <cell r="D6791">
            <v>1842498.94</v>
          </cell>
        </row>
        <row r="6792">
          <cell r="D6792">
            <v>2519223.85</v>
          </cell>
        </row>
        <row r="6793">
          <cell r="D6793">
            <v>51188.24</v>
          </cell>
        </row>
        <row r="6794">
          <cell r="D6794">
            <v>349140.71</v>
          </cell>
        </row>
        <row r="6795">
          <cell r="D6795">
            <v>579509.81999999995</v>
          </cell>
        </row>
        <row r="6796">
          <cell r="D6796">
            <v>13913505.6</v>
          </cell>
        </row>
        <row r="6797">
          <cell r="D6797">
            <v>17301583.27</v>
          </cell>
        </row>
        <row r="6798">
          <cell r="D6798">
            <v>132750.85</v>
          </cell>
        </row>
        <row r="6799">
          <cell r="D6799">
            <v>301330.52</v>
          </cell>
        </row>
        <row r="6800">
          <cell r="D6800">
            <v>77554.289999999994</v>
          </cell>
        </row>
        <row r="6801">
          <cell r="D6801">
            <v>2943955.29</v>
          </cell>
        </row>
        <row r="6802">
          <cell r="D6802">
            <v>1241268.5</v>
          </cell>
        </row>
        <row r="6803">
          <cell r="D6803">
            <v>100000</v>
          </cell>
        </row>
        <row r="6804">
          <cell r="D6804">
            <v>6598028.1500000004</v>
          </cell>
        </row>
        <row r="6805">
          <cell r="D6805">
            <v>1508661.89</v>
          </cell>
        </row>
        <row r="6806">
          <cell r="D6806">
            <v>4263784.58</v>
          </cell>
        </row>
        <row r="6807">
          <cell r="D6807">
            <v>659294.24</v>
          </cell>
        </row>
        <row r="6808">
          <cell r="D6808">
            <v>353885.86</v>
          </cell>
        </row>
        <row r="6809">
          <cell r="D6809">
            <v>7600866.4000000004</v>
          </cell>
        </row>
        <row r="6810">
          <cell r="D6810">
            <v>637534.46</v>
          </cell>
        </row>
        <row r="6811">
          <cell r="D6811">
            <v>0</v>
          </cell>
        </row>
        <row r="6812">
          <cell r="D6812">
            <v>859113.56</v>
          </cell>
        </row>
        <row r="6813">
          <cell r="D6813">
            <v>1335018.08</v>
          </cell>
        </row>
        <row r="6814">
          <cell r="D6814">
            <v>307518.32</v>
          </cell>
        </row>
        <row r="6815">
          <cell r="D6815">
            <v>493768.3</v>
          </cell>
        </row>
        <row r="6816">
          <cell r="D6816">
            <v>122738.5</v>
          </cell>
        </row>
        <row r="6817">
          <cell r="D6817">
            <v>1179262.8700000001</v>
          </cell>
        </row>
        <row r="6818">
          <cell r="D6818">
            <v>197356.02</v>
          </cell>
        </row>
        <row r="6819">
          <cell r="D6819">
            <v>8148018.4500000002</v>
          </cell>
        </row>
        <row r="6820">
          <cell r="D6820">
            <v>189555.69</v>
          </cell>
        </row>
        <row r="6821">
          <cell r="D6821">
            <v>0</v>
          </cell>
        </row>
        <row r="6822">
          <cell r="D6822">
            <v>1420168.85</v>
          </cell>
        </row>
        <row r="6823">
          <cell r="D6823">
            <v>1347290.32</v>
          </cell>
        </row>
        <row r="6824">
          <cell r="D6824">
            <v>22933.040000000001</v>
          </cell>
        </row>
        <row r="6825">
          <cell r="D6825">
            <v>22236.720000000001</v>
          </cell>
        </row>
        <row r="6826">
          <cell r="D6826">
            <v>1716358.48</v>
          </cell>
        </row>
        <row r="6827">
          <cell r="D6827">
            <v>820391.94</v>
          </cell>
        </row>
        <row r="6828">
          <cell r="D6828">
            <v>2592414.29</v>
          </cell>
        </row>
        <row r="6829">
          <cell r="D6829">
            <v>26826724.52</v>
          </cell>
        </row>
        <row r="6830">
          <cell r="D6830">
            <v>1175292.03</v>
          </cell>
        </row>
        <row r="6831">
          <cell r="D6831">
            <v>2163844.13</v>
          </cell>
        </row>
        <row r="6832">
          <cell r="D6832">
            <v>350000</v>
          </cell>
        </row>
        <row r="6833">
          <cell r="D6833">
            <v>494981.52</v>
          </cell>
        </row>
        <row r="6835">
          <cell r="D6835">
            <v>377879.25</v>
          </cell>
        </row>
        <row r="6836">
          <cell r="D6836">
            <v>1119336.1499999999</v>
          </cell>
        </row>
        <row r="6837">
          <cell r="D6837">
            <v>210422.75</v>
          </cell>
        </row>
        <row r="6838">
          <cell r="D6838">
            <v>176608.93</v>
          </cell>
        </row>
        <row r="6839">
          <cell r="D6839">
            <v>547749.14</v>
          </cell>
        </row>
        <row r="6840">
          <cell r="D6840">
            <v>787503.52</v>
          </cell>
        </row>
        <row r="6841">
          <cell r="D6841">
            <v>2542800.9500000002</v>
          </cell>
        </row>
        <row r="6842">
          <cell r="D6842">
            <v>65478.69</v>
          </cell>
        </row>
        <row r="6843">
          <cell r="D6843">
            <v>4502177.13</v>
          </cell>
        </row>
        <row r="6844">
          <cell r="D6844">
            <v>2661936.59</v>
          </cell>
        </row>
        <row r="6845">
          <cell r="D6845">
            <v>0</v>
          </cell>
        </row>
        <row r="6846">
          <cell r="D6846">
            <v>144318.49</v>
          </cell>
        </row>
        <row r="6847">
          <cell r="D6847">
            <v>24459357.149999999</v>
          </cell>
        </row>
        <row r="6848">
          <cell r="D6848">
            <v>151919.45000000001</v>
          </cell>
        </row>
        <row r="6849">
          <cell r="D6849">
            <v>586124.87</v>
          </cell>
        </row>
        <row r="6850">
          <cell r="D6850">
            <v>275544.34999999998</v>
          </cell>
        </row>
        <row r="6851">
          <cell r="D6851">
            <v>5534281.4199999999</v>
          </cell>
        </row>
        <row r="6852">
          <cell r="D6852">
            <v>3177822.04</v>
          </cell>
        </row>
        <row r="6853">
          <cell r="D6853">
            <v>20506436.27</v>
          </cell>
        </row>
        <row r="6854">
          <cell r="D6854">
            <v>1509003.87</v>
          </cell>
        </row>
        <row r="6855">
          <cell r="D6855">
            <v>46862.02</v>
          </cell>
        </row>
        <row r="6856">
          <cell r="D6856">
            <v>72726.740000000005</v>
          </cell>
        </row>
        <row r="6857">
          <cell r="D6857">
            <v>2923660.15</v>
          </cell>
        </row>
        <row r="6858">
          <cell r="D6858">
            <v>200822.8</v>
          </cell>
        </row>
        <row r="6859">
          <cell r="D6859">
            <v>484984.12</v>
          </cell>
        </row>
        <row r="6860">
          <cell r="D6860">
            <v>0</v>
          </cell>
        </row>
        <row r="6861">
          <cell r="D6861">
            <v>50038.09</v>
          </cell>
        </row>
        <row r="6862">
          <cell r="D6862">
            <v>0</v>
          </cell>
        </row>
        <row r="6863">
          <cell r="D6863">
            <v>1283884.83</v>
          </cell>
        </row>
        <row r="6864">
          <cell r="D6864">
            <v>467891.1</v>
          </cell>
        </row>
        <row r="6865">
          <cell r="D6865">
            <v>274931.75</v>
          </cell>
        </row>
        <row r="6866">
          <cell r="D6866">
            <v>66302.98</v>
          </cell>
        </row>
        <row r="6867">
          <cell r="D6867">
            <v>0</v>
          </cell>
        </row>
        <row r="6868">
          <cell r="D6868">
            <v>2009820.96</v>
          </cell>
        </row>
        <row r="6869">
          <cell r="D6869">
            <v>291332.73</v>
          </cell>
        </row>
        <row r="6870">
          <cell r="D6870">
            <v>20379.68</v>
          </cell>
        </row>
        <row r="6871">
          <cell r="D6871">
            <v>1558996.35</v>
          </cell>
        </row>
        <row r="6872">
          <cell r="D6872">
            <v>1084262.57</v>
          </cell>
        </row>
        <row r="6873">
          <cell r="D6873">
            <v>430214.04</v>
          </cell>
        </row>
        <row r="6874">
          <cell r="D6874">
            <v>282546.84000000003</v>
          </cell>
        </row>
        <row r="6875">
          <cell r="D6875">
            <v>2152118.5699999998</v>
          </cell>
        </row>
        <row r="6876">
          <cell r="D6876">
            <v>3027050.04</v>
          </cell>
        </row>
        <row r="6877">
          <cell r="D6877">
            <v>327995.76</v>
          </cell>
        </row>
        <row r="6878">
          <cell r="D6878">
            <v>443824.1</v>
          </cell>
        </row>
        <row r="6879">
          <cell r="D6879">
            <v>32337985</v>
          </cell>
        </row>
        <row r="6880">
          <cell r="D6880">
            <v>1847848.32</v>
          </cell>
        </row>
        <row r="6881">
          <cell r="D6881">
            <v>3112650.12</v>
          </cell>
        </row>
        <row r="6882">
          <cell r="D6882">
            <v>259569.54</v>
          </cell>
        </row>
        <row r="6883">
          <cell r="D6883">
            <v>3541524.87</v>
          </cell>
        </row>
        <row r="6884">
          <cell r="D6884">
            <v>2071361.5</v>
          </cell>
        </row>
        <row r="6885">
          <cell r="D6885">
            <v>211910.41</v>
          </cell>
        </row>
        <row r="6886">
          <cell r="D6886">
            <v>2049772.77</v>
          </cell>
        </row>
        <row r="6887">
          <cell r="D6887">
            <v>3800441.31</v>
          </cell>
        </row>
        <row r="6888">
          <cell r="D6888">
            <v>47503.24</v>
          </cell>
        </row>
        <row r="6889">
          <cell r="D6889">
            <v>44548.57</v>
          </cell>
        </row>
        <row r="6890">
          <cell r="D6890">
            <v>386989.25</v>
          </cell>
        </row>
        <row r="6891">
          <cell r="D6891">
            <v>2925994.64</v>
          </cell>
        </row>
        <row r="6892">
          <cell r="D6892">
            <v>193737.12</v>
          </cell>
        </row>
        <row r="6893">
          <cell r="D6893">
            <v>3403485.79</v>
          </cell>
        </row>
        <row r="6894">
          <cell r="D6894">
            <v>28358500.460000001</v>
          </cell>
        </row>
        <row r="6895">
          <cell r="D6895">
            <v>252601.04</v>
          </cell>
        </row>
        <row r="6896">
          <cell r="D6896">
            <v>1735133.74</v>
          </cell>
        </row>
        <row r="6897">
          <cell r="D6897">
            <v>1384577.35</v>
          </cell>
        </row>
        <row r="6898">
          <cell r="D6898">
            <v>588154.91</v>
          </cell>
        </row>
        <row r="6899">
          <cell r="D6899">
            <v>17656496.379999999</v>
          </cell>
        </row>
        <row r="6900">
          <cell r="D6900">
            <v>186937.42</v>
          </cell>
        </row>
        <row r="6901">
          <cell r="D6901">
            <v>174374.28</v>
          </cell>
        </row>
        <row r="6902">
          <cell r="D6902">
            <v>35084.519999999997</v>
          </cell>
        </row>
        <row r="6903">
          <cell r="D6903">
            <v>47725.46</v>
          </cell>
        </row>
        <row r="6904">
          <cell r="D6904">
            <v>330281</v>
          </cell>
        </row>
        <row r="6905">
          <cell r="D6905">
            <v>339246.37</v>
          </cell>
        </row>
        <row r="6906">
          <cell r="D6906">
            <v>264754.88</v>
          </cell>
        </row>
        <row r="6907">
          <cell r="D6907">
            <v>5881870.4900000002</v>
          </cell>
        </row>
        <row r="6908">
          <cell r="D6908">
            <v>109657.08</v>
          </cell>
        </row>
        <row r="6909">
          <cell r="D6909">
            <v>0</v>
          </cell>
        </row>
        <row r="6910">
          <cell r="D6910">
            <v>175926.79</v>
          </cell>
        </row>
        <row r="6911">
          <cell r="D6911">
            <v>3452842.66</v>
          </cell>
        </row>
        <row r="6912">
          <cell r="D6912">
            <v>1244370.9099999999</v>
          </cell>
        </row>
        <row r="6913">
          <cell r="D6913">
            <v>479902.8</v>
          </cell>
        </row>
        <row r="6914">
          <cell r="D6914">
            <v>1962496.06</v>
          </cell>
        </row>
        <row r="6915">
          <cell r="D6915">
            <v>125362.06</v>
          </cell>
        </row>
        <row r="6916">
          <cell r="D6916">
            <v>0</v>
          </cell>
        </row>
        <row r="6917">
          <cell r="D6917">
            <v>0</v>
          </cell>
        </row>
        <row r="6918">
          <cell r="D6918">
            <v>1497051.1</v>
          </cell>
        </row>
        <row r="6919">
          <cell r="D6919">
            <v>663745.52</v>
          </cell>
        </row>
        <row r="6920">
          <cell r="D6920">
            <v>1215738.7</v>
          </cell>
        </row>
        <row r="6921">
          <cell r="D6921">
            <v>5320684.8600000003</v>
          </cell>
        </row>
        <row r="6922">
          <cell r="D6922">
            <v>129235.39</v>
          </cell>
        </row>
        <row r="6923">
          <cell r="D6923">
            <v>251162.31</v>
          </cell>
        </row>
        <row r="6924">
          <cell r="D6924">
            <v>2248618.9300000002</v>
          </cell>
        </row>
        <row r="6925">
          <cell r="D6925">
            <v>340409.34</v>
          </cell>
        </row>
        <row r="6926">
          <cell r="D6926">
            <v>3732895.05</v>
          </cell>
        </row>
        <row r="6927">
          <cell r="D6927">
            <v>172901.95</v>
          </cell>
        </row>
        <row r="6928">
          <cell r="D6928">
            <v>1210266.05</v>
          </cell>
        </row>
        <row r="6929">
          <cell r="D6929">
            <v>15973431.82</v>
          </cell>
        </row>
        <row r="6930">
          <cell r="D6930">
            <v>10697041.689999999</v>
          </cell>
        </row>
        <row r="6931">
          <cell r="D6931">
            <v>774964.49</v>
          </cell>
        </row>
        <row r="6932">
          <cell r="D6932">
            <v>476392.96000000002</v>
          </cell>
        </row>
        <row r="6933">
          <cell r="D6933">
            <v>207279.17</v>
          </cell>
        </row>
        <row r="6934">
          <cell r="D6934">
            <v>3782831.46</v>
          </cell>
        </row>
        <row r="6935">
          <cell r="D6935">
            <v>118762.41</v>
          </cell>
        </row>
        <row r="6936">
          <cell r="D6936">
            <v>956.58</v>
          </cell>
        </row>
        <row r="6937">
          <cell r="D6937">
            <v>186307.45</v>
          </cell>
        </row>
        <row r="6938">
          <cell r="D6938">
            <v>9714165.4800000004</v>
          </cell>
        </row>
        <row r="6939">
          <cell r="D6939">
            <v>1391648.34</v>
          </cell>
        </row>
        <row r="6940">
          <cell r="D6940">
            <v>976691.09</v>
          </cell>
        </row>
        <row r="6941">
          <cell r="D6941">
            <v>219926.71</v>
          </cell>
        </row>
        <row r="6942">
          <cell r="D6942">
            <v>8743259.9100000001</v>
          </cell>
        </row>
        <row r="6943">
          <cell r="D6943">
            <v>1836766.89</v>
          </cell>
        </row>
        <row r="6944">
          <cell r="D6944">
            <v>8590453.4499999993</v>
          </cell>
        </row>
        <row r="6945">
          <cell r="D6945">
            <v>32946541.829999998</v>
          </cell>
        </row>
        <row r="6946">
          <cell r="D6946">
            <v>447249.98</v>
          </cell>
        </row>
        <row r="6947">
          <cell r="D6947">
            <v>23068.57</v>
          </cell>
        </row>
        <row r="6948">
          <cell r="D6948">
            <v>282729.03000000003</v>
          </cell>
        </row>
        <row r="6949">
          <cell r="D6949">
            <v>2028774.79</v>
          </cell>
        </row>
        <row r="6950">
          <cell r="D6950">
            <v>371535.01</v>
          </cell>
        </row>
        <row r="6951">
          <cell r="D6951">
            <v>2787497.26</v>
          </cell>
        </row>
        <row r="6952">
          <cell r="D6952">
            <v>0</v>
          </cell>
        </row>
        <row r="6953">
          <cell r="D6953">
            <v>1691185.36</v>
          </cell>
        </row>
        <row r="6954">
          <cell r="D6954">
            <v>121063.9</v>
          </cell>
        </row>
        <row r="6955">
          <cell r="D6955">
            <v>17557185.359999999</v>
          </cell>
        </row>
        <row r="6956">
          <cell r="D6956">
            <v>1441658.66</v>
          </cell>
        </row>
        <row r="6957">
          <cell r="D6957">
            <v>33894511.859999999</v>
          </cell>
        </row>
        <row r="6958">
          <cell r="D6958">
            <v>15160605.07</v>
          </cell>
        </row>
        <row r="6959">
          <cell r="D6959">
            <v>256132.09</v>
          </cell>
        </row>
        <row r="6960">
          <cell r="D6960">
            <v>305882.90000000002</v>
          </cell>
        </row>
        <row r="6961">
          <cell r="D6961">
            <v>5351444.84</v>
          </cell>
        </row>
        <row r="6962">
          <cell r="D6962">
            <v>220030.17</v>
          </cell>
        </row>
        <row r="6963">
          <cell r="D6963">
            <v>80937.09</v>
          </cell>
        </row>
        <row r="6964">
          <cell r="D6964">
            <v>4781552.5</v>
          </cell>
        </row>
        <row r="6965">
          <cell r="D6965">
            <v>479668.7</v>
          </cell>
        </row>
        <row r="6966">
          <cell r="D6966">
            <v>2941934.88</v>
          </cell>
        </row>
        <row r="6967">
          <cell r="D6967">
            <v>0</v>
          </cell>
        </row>
        <row r="6969">
          <cell r="D6969">
            <v>451186.97</v>
          </cell>
        </row>
        <row r="6970">
          <cell r="D6970">
            <v>4730612.45</v>
          </cell>
        </row>
        <row r="6971">
          <cell r="D6971">
            <v>3880468.91</v>
          </cell>
        </row>
        <row r="6972">
          <cell r="D6972">
            <v>71105.48</v>
          </cell>
        </row>
        <row r="6973">
          <cell r="D6973">
            <v>2687032.14</v>
          </cell>
        </row>
        <row r="6974">
          <cell r="D6974">
            <v>248589.16</v>
          </cell>
        </row>
        <row r="6975">
          <cell r="D6975">
            <v>196687.66</v>
          </cell>
        </row>
        <row r="6976">
          <cell r="D6976">
            <v>25584979.149999999</v>
          </cell>
        </row>
        <row r="6977">
          <cell r="D6977">
            <v>2877365.83</v>
          </cell>
        </row>
        <row r="6978">
          <cell r="D6978">
            <v>1506475.72</v>
          </cell>
        </row>
        <row r="6979">
          <cell r="D6979">
            <v>397422.17</v>
          </cell>
        </row>
        <row r="6980">
          <cell r="D6980">
            <v>7831171.4699999997</v>
          </cell>
        </row>
        <row r="6981">
          <cell r="D6981">
            <v>311032.64</v>
          </cell>
        </row>
        <row r="6982">
          <cell r="D6982">
            <v>777868.04</v>
          </cell>
        </row>
        <row r="6983">
          <cell r="D6983">
            <v>409228.96</v>
          </cell>
        </row>
        <row r="6984">
          <cell r="D6984">
            <v>25763848.239999998</v>
          </cell>
        </row>
        <row r="6985">
          <cell r="D6985">
            <v>2853368.75</v>
          </cell>
        </row>
        <row r="6986">
          <cell r="D6986">
            <v>2346110.2400000002</v>
          </cell>
        </row>
        <row r="6987">
          <cell r="D6987">
            <v>9004053.1500000004</v>
          </cell>
        </row>
        <row r="6988">
          <cell r="D6988">
            <v>334116.89</v>
          </cell>
        </row>
        <row r="6989">
          <cell r="D6989">
            <v>1870546.63</v>
          </cell>
        </row>
        <row r="6990">
          <cell r="D6990">
            <v>0</v>
          </cell>
        </row>
        <row r="6991">
          <cell r="D6991">
            <v>1900019.47</v>
          </cell>
        </row>
        <row r="6992">
          <cell r="D6992">
            <v>11994700.609999999</v>
          </cell>
        </row>
        <row r="6993">
          <cell r="D6993">
            <v>1064896.7</v>
          </cell>
        </row>
        <row r="6994">
          <cell r="D6994">
            <v>1187884.95</v>
          </cell>
        </row>
        <row r="6995">
          <cell r="D6995">
            <v>11965186.119999999</v>
          </cell>
        </row>
        <row r="6996">
          <cell r="D6996">
            <v>252407.3</v>
          </cell>
        </row>
        <row r="6997">
          <cell r="D6997">
            <v>34981263.439999998</v>
          </cell>
        </row>
        <row r="6998">
          <cell r="D6998">
            <v>4094790.18</v>
          </cell>
        </row>
        <row r="6999">
          <cell r="D6999">
            <v>631566.65</v>
          </cell>
        </row>
        <row r="7000">
          <cell r="D7000">
            <v>330511.31</v>
          </cell>
        </row>
        <row r="7001">
          <cell r="D7001">
            <v>7178845.2199999997</v>
          </cell>
        </row>
        <row r="7002">
          <cell r="D7002">
            <v>2690208.69</v>
          </cell>
        </row>
        <row r="7003">
          <cell r="D7003">
            <v>4053022.23</v>
          </cell>
        </row>
        <row r="7004">
          <cell r="D7004">
            <v>991585.44</v>
          </cell>
        </row>
        <row r="7005">
          <cell r="D7005">
            <v>3917413.01</v>
          </cell>
        </row>
        <row r="7006">
          <cell r="D7006">
            <v>1087196.95</v>
          </cell>
        </row>
        <row r="7007">
          <cell r="D7007">
            <v>2017359.8</v>
          </cell>
        </row>
        <row r="7008">
          <cell r="D7008">
            <v>2478608.7999999998</v>
          </cell>
        </row>
        <row r="7009">
          <cell r="D7009">
            <v>716008.28</v>
          </cell>
        </row>
        <row r="7010">
          <cell r="D7010">
            <v>1304276.51</v>
          </cell>
        </row>
        <row r="7011">
          <cell r="D7011">
            <v>44699606.200000003</v>
          </cell>
        </row>
        <row r="7012">
          <cell r="D7012">
            <v>10562115.42</v>
          </cell>
        </row>
        <row r="7013">
          <cell r="D7013">
            <v>541960.78</v>
          </cell>
        </row>
        <row r="7014">
          <cell r="D7014">
            <v>13250.18</v>
          </cell>
        </row>
        <row r="7015">
          <cell r="D7015">
            <v>4493241.75</v>
          </cell>
        </row>
        <row r="7016">
          <cell r="D7016">
            <v>102067.4</v>
          </cell>
        </row>
        <row r="7017">
          <cell r="D7017">
            <v>3745173.52</v>
          </cell>
        </row>
        <row r="7018">
          <cell r="D7018">
            <v>4698089.76</v>
          </cell>
        </row>
        <row r="7019">
          <cell r="D7019">
            <v>132563.93</v>
          </cell>
        </row>
        <row r="7020">
          <cell r="D7020">
            <v>77906.94</v>
          </cell>
        </row>
        <row r="7021">
          <cell r="D7021">
            <v>269469.48</v>
          </cell>
        </row>
        <row r="7022">
          <cell r="D7022">
            <v>160000</v>
          </cell>
        </row>
        <row r="7023">
          <cell r="D7023">
            <v>3718806.31</v>
          </cell>
        </row>
        <row r="7024">
          <cell r="D7024">
            <v>170086.53</v>
          </cell>
        </row>
        <row r="7025">
          <cell r="D7025">
            <v>190933.71</v>
          </cell>
        </row>
        <row r="7026">
          <cell r="D7026">
            <v>45885020.219999999</v>
          </cell>
        </row>
        <row r="7027">
          <cell r="D7027">
            <v>6498513.7199999997</v>
          </cell>
        </row>
        <row r="7028">
          <cell r="D7028">
            <v>242741.76000000001</v>
          </cell>
        </row>
        <row r="7029">
          <cell r="D7029">
            <v>466569.55</v>
          </cell>
        </row>
        <row r="7030">
          <cell r="D7030">
            <v>299273.57</v>
          </cell>
        </row>
        <row r="7031">
          <cell r="D7031">
            <v>110175186.65000001</v>
          </cell>
        </row>
        <row r="7032">
          <cell r="D7032">
            <v>250000</v>
          </cell>
        </row>
        <row r="7033">
          <cell r="D7033">
            <v>2753318.02</v>
          </cell>
        </row>
        <row r="7034">
          <cell r="D7034">
            <v>324243.12</v>
          </cell>
        </row>
        <row r="7035">
          <cell r="D7035">
            <v>677134.48</v>
          </cell>
        </row>
        <row r="7036">
          <cell r="D7036">
            <v>7895308.3399999999</v>
          </cell>
        </row>
        <row r="7037">
          <cell r="D7037">
            <v>13435989.460000001</v>
          </cell>
        </row>
        <row r="7038">
          <cell r="D7038">
            <v>0</v>
          </cell>
        </row>
        <row r="7039">
          <cell r="D7039">
            <v>299848.14</v>
          </cell>
        </row>
        <row r="7040">
          <cell r="D7040">
            <v>2432622.96</v>
          </cell>
        </row>
        <row r="7041">
          <cell r="D7041">
            <v>0</v>
          </cell>
        </row>
        <row r="7042">
          <cell r="D7042">
            <v>7249281.75</v>
          </cell>
        </row>
        <row r="7043">
          <cell r="D7043">
            <v>3301254.5</v>
          </cell>
        </row>
        <row r="7044">
          <cell r="D7044">
            <v>6004333.8899999997</v>
          </cell>
        </row>
        <row r="7045">
          <cell r="D7045">
            <v>409219.83</v>
          </cell>
        </row>
        <row r="7046">
          <cell r="D7046">
            <v>3500000</v>
          </cell>
        </row>
        <row r="7047">
          <cell r="D7047">
            <v>222575.4</v>
          </cell>
        </row>
        <row r="7048">
          <cell r="D7048">
            <v>337984.09</v>
          </cell>
        </row>
        <row r="7049">
          <cell r="D7049">
            <v>6020694.2199999997</v>
          </cell>
        </row>
        <row r="7050">
          <cell r="D7050">
            <v>14537471.32</v>
          </cell>
        </row>
        <row r="7051">
          <cell r="D7051">
            <v>300079.42</v>
          </cell>
        </row>
        <row r="7052">
          <cell r="D7052">
            <v>394008.47</v>
          </cell>
        </row>
        <row r="7053">
          <cell r="D7053">
            <v>4247513.18</v>
          </cell>
        </row>
        <row r="7054">
          <cell r="D7054">
            <v>188961.33</v>
          </cell>
        </row>
        <row r="7055">
          <cell r="D7055">
            <v>40891.519999999997</v>
          </cell>
        </row>
        <row r="7056">
          <cell r="D7056">
            <v>819920.09</v>
          </cell>
        </row>
        <row r="7057">
          <cell r="D7057">
            <v>1999260.45</v>
          </cell>
        </row>
        <row r="7058">
          <cell r="D7058">
            <v>0</v>
          </cell>
        </row>
        <row r="7059">
          <cell r="D7059">
            <v>978474.33</v>
          </cell>
        </row>
        <row r="7060">
          <cell r="D7060">
            <v>24036327.350000001</v>
          </cell>
        </row>
        <row r="7061">
          <cell r="D7061">
            <v>201774.21</v>
          </cell>
        </row>
        <row r="7062">
          <cell r="D7062">
            <v>28978448.16</v>
          </cell>
        </row>
        <row r="7063">
          <cell r="D7063">
            <v>19765466.219999999</v>
          </cell>
        </row>
        <row r="7064">
          <cell r="D7064">
            <v>589250.74</v>
          </cell>
        </row>
        <row r="7065">
          <cell r="D7065">
            <v>24059977.23</v>
          </cell>
        </row>
        <row r="7066">
          <cell r="D7066">
            <v>664107.07999999996</v>
          </cell>
        </row>
        <row r="7067">
          <cell r="D7067">
            <v>4611215.84</v>
          </cell>
        </row>
        <row r="7068">
          <cell r="D7068">
            <v>3404686.53</v>
          </cell>
        </row>
        <row r="7070">
          <cell r="D7070">
            <v>6861812.1600000001</v>
          </cell>
        </row>
        <row r="7071">
          <cell r="D7071">
            <v>1913378.35</v>
          </cell>
        </row>
        <row r="7072">
          <cell r="D7072">
            <v>34769162.439999998</v>
          </cell>
        </row>
        <row r="7073">
          <cell r="D7073">
            <v>272349.44</v>
          </cell>
        </row>
        <row r="7074">
          <cell r="D7074">
            <v>6787928.2800000003</v>
          </cell>
        </row>
        <row r="7075">
          <cell r="D7075">
            <v>559271.25</v>
          </cell>
        </row>
        <row r="7076">
          <cell r="D7076">
            <v>30890992.649999999</v>
          </cell>
        </row>
        <row r="7077">
          <cell r="D7077">
            <v>7313170.4800000004</v>
          </cell>
        </row>
        <row r="7078">
          <cell r="D7078">
            <v>353873.5</v>
          </cell>
        </row>
        <row r="7079">
          <cell r="D7079">
            <v>4241539.93</v>
          </cell>
        </row>
        <row r="7080">
          <cell r="D7080">
            <v>162078645.30000001</v>
          </cell>
        </row>
        <row r="7081">
          <cell r="D7081">
            <v>7962511.0700000003</v>
          </cell>
        </row>
        <row r="7082">
          <cell r="D7082">
            <v>123774.46</v>
          </cell>
        </row>
        <row r="7083">
          <cell r="D7083">
            <v>761111.1</v>
          </cell>
        </row>
        <row r="7084">
          <cell r="D7084">
            <v>5159858.5</v>
          </cell>
        </row>
        <row r="7085">
          <cell r="D7085">
            <v>16547515.289999999</v>
          </cell>
        </row>
        <row r="7086">
          <cell r="D7086">
            <v>859863.68</v>
          </cell>
        </row>
        <row r="7087">
          <cell r="D7087">
            <v>1991361.47</v>
          </cell>
        </row>
        <row r="7088">
          <cell r="D7088">
            <v>1717803.65</v>
          </cell>
        </row>
        <row r="7089">
          <cell r="D7089">
            <v>17068487.989999998</v>
          </cell>
        </row>
        <row r="7090">
          <cell r="D7090">
            <v>3775531.38</v>
          </cell>
        </row>
        <row r="7091">
          <cell r="D7091">
            <v>5960228.1799999997</v>
          </cell>
        </row>
        <row r="7092">
          <cell r="D7092">
            <v>75913998.489999995</v>
          </cell>
        </row>
        <row r="7093">
          <cell r="D7093">
            <v>13759110.74</v>
          </cell>
        </row>
        <row r="7094">
          <cell r="D7094">
            <v>932540.15</v>
          </cell>
        </row>
        <row r="7095">
          <cell r="D7095">
            <v>340238.03</v>
          </cell>
        </row>
        <row r="7096">
          <cell r="D7096">
            <v>12647539.08</v>
          </cell>
        </row>
        <row r="7098">
          <cell r="D7098">
            <v>2247196.5499999998</v>
          </cell>
        </row>
        <row r="7099">
          <cell r="D7099">
            <v>9696093.6300000008</v>
          </cell>
        </row>
        <row r="7100">
          <cell r="D7100">
            <v>348638.58</v>
          </cell>
        </row>
        <row r="7101">
          <cell r="D7101">
            <v>172432.51</v>
          </cell>
        </row>
        <row r="7102">
          <cell r="D7102">
            <v>116360.93</v>
          </cell>
        </row>
        <row r="7103">
          <cell r="D7103">
            <v>16979.63</v>
          </cell>
        </row>
        <row r="7104">
          <cell r="D7104">
            <v>70000</v>
          </cell>
        </row>
        <row r="7105">
          <cell r="D7105">
            <v>0</v>
          </cell>
        </row>
        <row r="7106">
          <cell r="D7106">
            <v>246461.94</v>
          </cell>
        </row>
        <row r="7107">
          <cell r="D7107">
            <v>20291.39</v>
          </cell>
        </row>
        <row r="7108">
          <cell r="D7108">
            <v>140942.01</v>
          </cell>
        </row>
        <row r="7109">
          <cell r="D7109">
            <v>2759322.82</v>
          </cell>
        </row>
        <row r="7110">
          <cell r="D7110">
            <v>377874.12</v>
          </cell>
        </row>
        <row r="7111">
          <cell r="D7111">
            <v>482231.52</v>
          </cell>
        </row>
        <row r="7112">
          <cell r="D7112">
            <v>5445532.7999999998</v>
          </cell>
        </row>
        <row r="7113">
          <cell r="D7113">
            <v>213545.61</v>
          </cell>
        </row>
        <row r="7114">
          <cell r="D7114">
            <v>2184590.2200000002</v>
          </cell>
        </row>
        <row r="7115">
          <cell r="D7115">
            <v>3002082.42</v>
          </cell>
        </row>
        <row r="7116">
          <cell r="D7116">
            <v>684113.78</v>
          </cell>
        </row>
        <row r="7117">
          <cell r="D7117">
            <v>248423.51</v>
          </cell>
        </row>
        <row r="7118">
          <cell r="D7118">
            <v>208622.1</v>
          </cell>
        </row>
        <row r="7119">
          <cell r="D7119">
            <v>795211.79</v>
          </cell>
        </row>
        <row r="7120">
          <cell r="D7120">
            <v>1064597.57</v>
          </cell>
        </row>
        <row r="7121">
          <cell r="D7121">
            <v>170620.09</v>
          </cell>
        </row>
        <row r="7122">
          <cell r="D7122">
            <v>403693.81</v>
          </cell>
        </row>
        <row r="7123">
          <cell r="D7123">
            <v>5098320.17</v>
          </cell>
        </row>
        <row r="7124">
          <cell r="D7124">
            <v>3991007.16</v>
          </cell>
        </row>
        <row r="7125">
          <cell r="D7125">
            <v>26093820.34</v>
          </cell>
        </row>
        <row r="7126">
          <cell r="D7126">
            <v>1388490.35</v>
          </cell>
        </row>
        <row r="7127">
          <cell r="D7127">
            <v>2676997.96</v>
          </cell>
        </row>
        <row r="7128">
          <cell r="D7128">
            <v>7514559.46</v>
          </cell>
        </row>
        <row r="7129">
          <cell r="D7129">
            <v>4845157.1100000003</v>
          </cell>
        </row>
        <row r="7130">
          <cell r="D7130">
            <v>6392145.0700000003</v>
          </cell>
        </row>
        <row r="7131">
          <cell r="D7131">
            <v>2354093.61</v>
          </cell>
        </row>
        <row r="7132">
          <cell r="D7132">
            <v>707584.56</v>
          </cell>
        </row>
        <row r="7133">
          <cell r="D7133">
            <v>399188.16</v>
          </cell>
        </row>
        <row r="7134">
          <cell r="D7134">
            <v>476978.92</v>
          </cell>
        </row>
        <row r="7135">
          <cell r="D7135">
            <v>245576.21</v>
          </cell>
        </row>
        <row r="7136">
          <cell r="D7136">
            <v>72964.67</v>
          </cell>
        </row>
        <row r="7137">
          <cell r="D7137">
            <v>451549.6</v>
          </cell>
        </row>
        <row r="7138">
          <cell r="D7138">
            <v>11968769.189999999</v>
          </cell>
        </row>
        <row r="7139">
          <cell r="D7139">
            <v>21604849.07</v>
          </cell>
        </row>
        <row r="7140">
          <cell r="D7140">
            <v>1153269.08</v>
          </cell>
        </row>
        <row r="7141">
          <cell r="D7141">
            <v>3070.05</v>
          </cell>
        </row>
        <row r="7142">
          <cell r="D7142">
            <v>1905065.67</v>
          </cell>
        </row>
        <row r="7143">
          <cell r="D7143">
            <v>1305020.92</v>
          </cell>
        </row>
        <row r="7144">
          <cell r="D7144">
            <v>894234.44</v>
          </cell>
        </row>
        <row r="7145">
          <cell r="D7145">
            <v>5472569.4100000001</v>
          </cell>
        </row>
        <row r="7146">
          <cell r="D7146">
            <v>103035.41</v>
          </cell>
        </row>
        <row r="7147">
          <cell r="D7147">
            <v>31758.44</v>
          </cell>
        </row>
        <row r="7148">
          <cell r="D7148">
            <v>1353351.26</v>
          </cell>
        </row>
        <row r="7149">
          <cell r="D7149">
            <v>464649.31</v>
          </cell>
        </row>
        <row r="7150">
          <cell r="D7150">
            <v>2509815.3199999998</v>
          </cell>
        </row>
        <row r="7151">
          <cell r="D7151">
            <v>3000000</v>
          </cell>
        </row>
        <row r="7152">
          <cell r="D7152">
            <v>497876.62</v>
          </cell>
        </row>
        <row r="7154">
          <cell r="D7154">
            <v>16968820.079999998</v>
          </cell>
        </row>
        <row r="7155">
          <cell r="D7155">
            <v>5578200.7000000002</v>
          </cell>
        </row>
        <row r="7156">
          <cell r="D7156">
            <v>1685092.37</v>
          </cell>
        </row>
        <row r="7157">
          <cell r="D7157">
            <v>115369.84</v>
          </cell>
        </row>
        <row r="7158">
          <cell r="D7158">
            <v>17201809.140000001</v>
          </cell>
        </row>
        <row r="7159">
          <cell r="D7159">
            <v>14485189.99</v>
          </cell>
        </row>
        <row r="7160">
          <cell r="D7160">
            <v>13100549.01</v>
          </cell>
        </row>
        <row r="7161">
          <cell r="D7161">
            <v>3907633.1</v>
          </cell>
        </row>
        <row r="7162">
          <cell r="D7162">
            <v>2340547.86</v>
          </cell>
        </row>
        <row r="7164">
          <cell r="D7164">
            <v>2825334.94</v>
          </cell>
        </row>
        <row r="7165">
          <cell r="D7165">
            <v>43304772.619999997</v>
          </cell>
        </row>
        <row r="7166">
          <cell r="D7166">
            <v>1939189.03</v>
          </cell>
        </row>
        <row r="7167">
          <cell r="D7167">
            <v>9840690.3900000006</v>
          </cell>
        </row>
        <row r="7168">
          <cell r="D7168">
            <v>476185.57</v>
          </cell>
        </row>
        <row r="7170">
          <cell r="D7170">
            <v>83583915.840000004</v>
          </cell>
        </row>
        <row r="7171">
          <cell r="D7171">
            <v>6653434.4900000002</v>
          </cell>
        </row>
        <row r="7172">
          <cell r="D7172">
            <v>11518265.73</v>
          </cell>
        </row>
        <row r="7173">
          <cell r="D7173">
            <v>283405.53000000003</v>
          </cell>
        </row>
        <row r="7174">
          <cell r="D7174">
            <v>1166250.71</v>
          </cell>
        </row>
        <row r="7175">
          <cell r="D7175">
            <v>2214615.39</v>
          </cell>
        </row>
        <row r="7176">
          <cell r="D7176">
            <v>12923949.279999999</v>
          </cell>
        </row>
        <row r="7177">
          <cell r="D7177">
            <v>7070798.2000000002</v>
          </cell>
        </row>
        <row r="7179">
          <cell r="D7179">
            <v>310741.28999999998</v>
          </cell>
        </row>
        <row r="7180">
          <cell r="D7180">
            <v>1137274.1599999999</v>
          </cell>
        </row>
        <row r="7181">
          <cell r="D7181">
            <v>27069910.859999999</v>
          </cell>
        </row>
        <row r="7182">
          <cell r="D7182">
            <v>1770404.43</v>
          </cell>
        </row>
        <row r="7183">
          <cell r="D7183">
            <v>457526.26</v>
          </cell>
        </row>
        <row r="7184">
          <cell r="D7184">
            <v>981817.05</v>
          </cell>
        </row>
        <row r="7185">
          <cell r="D7185">
            <v>4005398.59</v>
          </cell>
        </row>
        <row r="7186">
          <cell r="D7186">
            <v>70797061.379999995</v>
          </cell>
        </row>
        <row r="7187">
          <cell r="D7187">
            <v>13889955.66</v>
          </cell>
        </row>
        <row r="7188">
          <cell r="D7188">
            <v>0</v>
          </cell>
        </row>
        <row r="7189">
          <cell r="D7189">
            <v>0</v>
          </cell>
        </row>
        <row r="7190">
          <cell r="D7190">
            <v>0</v>
          </cell>
        </row>
        <row r="7191">
          <cell r="D7191">
            <v>1878065.23</v>
          </cell>
        </row>
        <row r="7192">
          <cell r="D7192">
            <v>13462062.5</v>
          </cell>
        </row>
        <row r="7193">
          <cell r="D7193">
            <v>101269.79</v>
          </cell>
        </row>
        <row r="7194">
          <cell r="D7194">
            <v>12544519.91</v>
          </cell>
        </row>
        <row r="7195">
          <cell r="D7195">
            <v>19190317.010000002</v>
          </cell>
        </row>
        <row r="7196">
          <cell r="D7196">
            <v>0</v>
          </cell>
        </row>
        <row r="7197">
          <cell r="D7197">
            <v>1463528.76</v>
          </cell>
        </row>
        <row r="7198">
          <cell r="D7198">
            <v>174770.19</v>
          </cell>
        </row>
        <row r="7199">
          <cell r="D7199">
            <v>198702.13</v>
          </cell>
        </row>
        <row r="7200">
          <cell r="D7200">
            <v>7113948.0800000001</v>
          </cell>
        </row>
        <row r="7201">
          <cell r="D7201">
            <v>18432232.68</v>
          </cell>
        </row>
        <row r="7202">
          <cell r="D7202">
            <v>1000000</v>
          </cell>
        </row>
        <row r="7203">
          <cell r="D7203">
            <v>14139196.92</v>
          </cell>
        </row>
        <row r="7204">
          <cell r="D7204">
            <v>8190751.0099999998</v>
          </cell>
        </row>
        <row r="7205">
          <cell r="D7205">
            <v>5355905.01</v>
          </cell>
        </row>
        <row r="7206">
          <cell r="D7206">
            <v>94249634.129999995</v>
          </cell>
        </row>
        <row r="7207">
          <cell r="D7207">
            <v>1768333.35</v>
          </cell>
        </row>
        <row r="7208">
          <cell r="D7208">
            <v>8513219.1099999994</v>
          </cell>
        </row>
        <row r="7209">
          <cell r="D7209">
            <v>151505.35</v>
          </cell>
        </row>
        <row r="7210">
          <cell r="D7210">
            <v>11213471.9</v>
          </cell>
        </row>
        <row r="7211">
          <cell r="D7211">
            <v>5517127.2999999998</v>
          </cell>
        </row>
        <row r="7212">
          <cell r="D7212">
            <v>2977908.91</v>
          </cell>
        </row>
        <row r="7213">
          <cell r="D7213">
            <v>6799309.8099999996</v>
          </cell>
        </row>
        <row r="7214">
          <cell r="D7214">
            <v>1260466.47</v>
          </cell>
        </row>
        <row r="7215">
          <cell r="D7215">
            <v>4506686.6100000003</v>
          </cell>
        </row>
        <row r="7216">
          <cell r="D7216">
            <v>6045407.2800000003</v>
          </cell>
        </row>
        <row r="7217">
          <cell r="D7217">
            <v>313311.48</v>
          </cell>
        </row>
        <row r="7218">
          <cell r="D7218">
            <v>473511.09</v>
          </cell>
        </row>
        <row r="7219">
          <cell r="D7219">
            <v>544132.92000000004</v>
          </cell>
        </row>
        <row r="7220">
          <cell r="D7220">
            <v>0</v>
          </cell>
        </row>
        <row r="7221">
          <cell r="D7221">
            <v>0</v>
          </cell>
        </row>
        <row r="7222">
          <cell r="D7222">
            <v>37435704.579999998</v>
          </cell>
        </row>
        <row r="7223">
          <cell r="D7223">
            <v>4521698.71</v>
          </cell>
        </row>
        <row r="7224">
          <cell r="D7224">
            <v>1639036.32</v>
          </cell>
        </row>
        <row r="7225">
          <cell r="D7225">
            <v>2232515.58</v>
          </cell>
        </row>
        <row r="7226">
          <cell r="D7226">
            <v>64229456.780000001</v>
          </cell>
        </row>
        <row r="7227">
          <cell r="D7227">
            <v>2141428.9300000002</v>
          </cell>
        </row>
        <row r="7228">
          <cell r="D7228">
            <v>7393459.2699999996</v>
          </cell>
        </row>
        <row r="7229">
          <cell r="D7229">
            <v>21627954.879999999</v>
          </cell>
        </row>
        <row r="7230">
          <cell r="D7230">
            <v>2897734.16</v>
          </cell>
        </row>
        <row r="7231">
          <cell r="D7231">
            <v>18216978.530000001</v>
          </cell>
        </row>
        <row r="7232">
          <cell r="D7232">
            <v>932742.7</v>
          </cell>
        </row>
        <row r="7233">
          <cell r="D7233">
            <v>55361704.920000002</v>
          </cell>
        </row>
        <row r="7234">
          <cell r="D7234">
            <v>61554655.289999999</v>
          </cell>
        </row>
        <row r="7235">
          <cell r="D7235">
            <v>2890287.84</v>
          </cell>
        </row>
        <row r="7236">
          <cell r="D7236">
            <v>4860010.1500000004</v>
          </cell>
        </row>
        <row r="7237">
          <cell r="D7237">
            <v>8795418.5800000001</v>
          </cell>
        </row>
        <row r="7238">
          <cell r="D7238">
            <v>342364.09</v>
          </cell>
        </row>
        <row r="7239">
          <cell r="D7239">
            <v>25922.25</v>
          </cell>
        </row>
        <row r="7240">
          <cell r="D7240">
            <v>503763.93</v>
          </cell>
        </row>
        <row r="7241">
          <cell r="D7241">
            <v>1814068.76</v>
          </cell>
        </row>
        <row r="7242">
          <cell r="D7242">
            <v>1844686.58</v>
          </cell>
        </row>
        <row r="7243">
          <cell r="D7243">
            <v>4550817.6500000004</v>
          </cell>
        </row>
        <row r="7244">
          <cell r="D7244">
            <v>0</v>
          </cell>
        </row>
        <row r="7245">
          <cell r="D7245">
            <v>10906519.6</v>
          </cell>
        </row>
        <row r="7246">
          <cell r="D7246">
            <v>1278020.6499999999</v>
          </cell>
        </row>
        <row r="7247">
          <cell r="D7247">
            <v>0</v>
          </cell>
        </row>
        <row r="7248">
          <cell r="D7248">
            <v>2274710.31</v>
          </cell>
        </row>
        <row r="7249">
          <cell r="D7249">
            <v>281080</v>
          </cell>
        </row>
        <row r="7250">
          <cell r="D7250">
            <v>20836735.27</v>
          </cell>
        </row>
        <row r="7251">
          <cell r="D7251">
            <v>490894.26</v>
          </cell>
        </row>
        <row r="7252">
          <cell r="D7252">
            <v>1029713.25</v>
          </cell>
        </row>
        <row r="7253">
          <cell r="D7253">
            <v>19188534.460000001</v>
          </cell>
        </row>
        <row r="7254">
          <cell r="D7254">
            <v>428085.16</v>
          </cell>
        </row>
        <row r="7255">
          <cell r="D7255">
            <v>89096451.060000002</v>
          </cell>
        </row>
        <row r="7256">
          <cell r="D7256">
            <v>2152445.13</v>
          </cell>
        </row>
        <row r="7257">
          <cell r="D7257">
            <v>454345.05</v>
          </cell>
        </row>
        <row r="7258">
          <cell r="D7258">
            <v>2460515.66</v>
          </cell>
        </row>
        <row r="7259">
          <cell r="D7259">
            <v>0</v>
          </cell>
        </row>
        <row r="7260">
          <cell r="D7260">
            <v>276370.51</v>
          </cell>
        </row>
        <row r="7261">
          <cell r="D7261">
            <v>0</v>
          </cell>
        </row>
        <row r="7262">
          <cell r="D7262">
            <v>166062.26999999999</v>
          </cell>
        </row>
        <row r="7263">
          <cell r="D7263">
            <v>180207.15</v>
          </cell>
        </row>
        <row r="7264">
          <cell r="D7264">
            <v>2140422.91</v>
          </cell>
        </row>
        <row r="7265">
          <cell r="D7265">
            <v>417802.91</v>
          </cell>
        </row>
        <row r="7266">
          <cell r="D7266">
            <v>0</v>
          </cell>
        </row>
        <row r="7267">
          <cell r="D7267">
            <v>19893113.789999999</v>
          </cell>
        </row>
        <row r="7268">
          <cell r="D7268">
            <v>3096198.15</v>
          </cell>
        </row>
        <row r="7269">
          <cell r="D7269">
            <v>6917215.4500000002</v>
          </cell>
        </row>
        <row r="7270">
          <cell r="D7270">
            <v>28739570.43</v>
          </cell>
        </row>
        <row r="7271">
          <cell r="D7271">
            <v>4392485.8499999996</v>
          </cell>
        </row>
        <row r="7272">
          <cell r="D7272">
            <v>10469092.130000001</v>
          </cell>
        </row>
        <row r="7273">
          <cell r="D7273">
            <v>0</v>
          </cell>
        </row>
        <row r="7274">
          <cell r="D7274">
            <v>353615.41</v>
          </cell>
        </row>
        <row r="7275">
          <cell r="D7275">
            <v>159760.28</v>
          </cell>
        </row>
        <row r="7276">
          <cell r="D7276">
            <v>3429538.81</v>
          </cell>
        </row>
        <row r="7277">
          <cell r="D7277">
            <v>110000</v>
          </cell>
        </row>
        <row r="7278">
          <cell r="D7278">
            <v>0</v>
          </cell>
        </row>
        <row r="7279">
          <cell r="D7279">
            <v>14109682.02</v>
          </cell>
        </row>
        <row r="7280">
          <cell r="D7280">
            <v>10045433.24</v>
          </cell>
        </row>
        <row r="7281">
          <cell r="D7281">
            <v>1784895.19</v>
          </cell>
        </row>
        <row r="7282">
          <cell r="D7282">
            <v>1139840.74</v>
          </cell>
        </row>
        <row r="7283">
          <cell r="D7283">
            <v>7389317.5599999996</v>
          </cell>
        </row>
        <row r="7284">
          <cell r="D7284">
            <v>1086593.68</v>
          </cell>
        </row>
        <row r="7285">
          <cell r="D7285">
            <v>3819804.46</v>
          </cell>
        </row>
        <row r="7286">
          <cell r="D7286">
            <v>1246056.97</v>
          </cell>
        </row>
        <row r="7287">
          <cell r="D7287">
            <v>100643102.06999999</v>
          </cell>
        </row>
        <row r="7288">
          <cell r="D7288">
            <v>1135565.47</v>
          </cell>
        </row>
        <row r="7289">
          <cell r="D7289">
            <v>10000381.060000001</v>
          </cell>
        </row>
        <row r="7290">
          <cell r="D7290">
            <v>261622.47</v>
          </cell>
        </row>
        <row r="7291">
          <cell r="D7291">
            <v>2453209.15</v>
          </cell>
        </row>
        <row r="7292">
          <cell r="D7292">
            <v>62773430.780000001</v>
          </cell>
        </row>
        <row r="7293">
          <cell r="D7293">
            <v>472263.6</v>
          </cell>
        </row>
        <row r="7294">
          <cell r="D7294">
            <v>1000000</v>
          </cell>
        </row>
        <row r="7295">
          <cell r="D7295">
            <v>2877120.72</v>
          </cell>
        </row>
        <row r="7296">
          <cell r="D7296">
            <v>4475048.95</v>
          </cell>
        </row>
        <row r="7297">
          <cell r="D7297">
            <v>2384917.7999999998</v>
          </cell>
        </row>
        <row r="7298">
          <cell r="D7298">
            <v>389513.93</v>
          </cell>
        </row>
        <row r="7299">
          <cell r="D7299">
            <v>491959.29</v>
          </cell>
        </row>
        <row r="7300">
          <cell r="D7300">
            <v>76814.62</v>
          </cell>
        </row>
        <row r="7301">
          <cell r="D7301">
            <v>1090487.24</v>
          </cell>
        </row>
        <row r="7302">
          <cell r="D7302">
            <v>2864104.62</v>
          </cell>
        </row>
        <row r="7303">
          <cell r="D7303">
            <v>6914781.0599999996</v>
          </cell>
        </row>
        <row r="7304">
          <cell r="D7304">
            <v>5916789.7800000003</v>
          </cell>
        </row>
        <row r="7305">
          <cell r="D7305">
            <v>2386600.54</v>
          </cell>
        </row>
        <row r="7306">
          <cell r="D7306">
            <v>18409849.84</v>
          </cell>
        </row>
        <row r="7307">
          <cell r="D7307">
            <v>146195.41</v>
          </cell>
        </row>
        <row r="7308">
          <cell r="D7308">
            <v>17951142.949999999</v>
          </cell>
        </row>
        <row r="7309">
          <cell r="D7309">
            <v>9538103.6300000008</v>
          </cell>
        </row>
        <row r="7310">
          <cell r="D7310">
            <v>6364178.96</v>
          </cell>
        </row>
        <row r="7311">
          <cell r="D7311">
            <v>14777354.1</v>
          </cell>
        </row>
        <row r="7312">
          <cell r="D7312">
            <v>14384414.52</v>
          </cell>
        </row>
        <row r="7313">
          <cell r="D7313">
            <v>180000</v>
          </cell>
        </row>
        <row r="7314">
          <cell r="D7314">
            <v>1866328.51</v>
          </cell>
        </row>
        <row r="7315">
          <cell r="D7315">
            <v>1751668.44</v>
          </cell>
        </row>
        <row r="7316">
          <cell r="D7316">
            <v>530950.25</v>
          </cell>
        </row>
        <row r="7317">
          <cell r="D7317">
            <v>3357552.97</v>
          </cell>
        </row>
        <row r="7318">
          <cell r="D7318">
            <v>618605.04</v>
          </cell>
        </row>
        <row r="7319">
          <cell r="D7319">
            <v>5043945.74</v>
          </cell>
        </row>
        <row r="7320">
          <cell r="D7320">
            <v>2062715.65</v>
          </cell>
        </row>
        <row r="7321">
          <cell r="D7321">
            <v>190372.27</v>
          </cell>
        </row>
        <row r="7322">
          <cell r="D7322">
            <v>238852.77</v>
          </cell>
        </row>
        <row r="7323">
          <cell r="D7323">
            <v>9306.52</v>
          </cell>
        </row>
        <row r="7325">
          <cell r="D7325">
            <v>189456.98</v>
          </cell>
        </row>
        <row r="7326">
          <cell r="D7326">
            <v>1415588.32</v>
          </cell>
        </row>
        <row r="7327">
          <cell r="D7327">
            <v>1740015.17</v>
          </cell>
        </row>
        <row r="7328">
          <cell r="D7328">
            <v>4592587.75</v>
          </cell>
        </row>
        <row r="7329">
          <cell r="D7329">
            <v>8394673.2200000007</v>
          </cell>
        </row>
        <row r="7330">
          <cell r="D7330">
            <v>4250000</v>
          </cell>
        </row>
        <row r="7331">
          <cell r="D7331">
            <v>497337.97</v>
          </cell>
        </row>
        <row r="7332">
          <cell r="D7332">
            <v>5261062.75</v>
          </cell>
        </row>
        <row r="7333">
          <cell r="D7333">
            <v>175965.12</v>
          </cell>
        </row>
        <row r="7334">
          <cell r="D7334">
            <v>2469160.84</v>
          </cell>
        </row>
        <row r="7335">
          <cell r="D7335">
            <v>12654995.34</v>
          </cell>
        </row>
        <row r="7336">
          <cell r="D7336">
            <v>755338.2</v>
          </cell>
        </row>
        <row r="7337">
          <cell r="D7337">
            <v>1069396.74</v>
          </cell>
        </row>
        <row r="7338">
          <cell r="D7338">
            <v>403454.3</v>
          </cell>
        </row>
        <row r="7339">
          <cell r="D7339">
            <v>1979511.08</v>
          </cell>
        </row>
        <row r="7340">
          <cell r="D7340">
            <v>1007230.85</v>
          </cell>
        </row>
        <row r="7341">
          <cell r="D7341">
            <v>290606.89</v>
          </cell>
        </row>
        <row r="7342">
          <cell r="D7342">
            <v>855134.55</v>
          </cell>
        </row>
        <row r="7343">
          <cell r="D7343">
            <v>184872.76</v>
          </cell>
        </row>
        <row r="7344">
          <cell r="D7344">
            <v>0</v>
          </cell>
        </row>
        <row r="7345">
          <cell r="D7345">
            <v>0</v>
          </cell>
        </row>
        <row r="7346">
          <cell r="D7346">
            <v>2173660.35</v>
          </cell>
        </row>
        <row r="7347">
          <cell r="D7347">
            <v>103153.39</v>
          </cell>
        </row>
        <row r="7348">
          <cell r="D7348">
            <v>988363.64</v>
          </cell>
        </row>
        <row r="7349">
          <cell r="D7349">
            <v>4991337</v>
          </cell>
        </row>
        <row r="7350">
          <cell r="D7350">
            <v>494.27</v>
          </cell>
        </row>
        <row r="7351">
          <cell r="D7351">
            <v>249471442.02000001</v>
          </cell>
        </row>
        <row r="7352">
          <cell r="D7352">
            <v>22235098.329999998</v>
          </cell>
        </row>
        <row r="7353">
          <cell r="D7353">
            <v>9078106.2899999991</v>
          </cell>
        </row>
        <row r="7354">
          <cell r="D7354">
            <v>5019171.12</v>
          </cell>
        </row>
        <row r="7355">
          <cell r="D7355">
            <v>952594.85</v>
          </cell>
        </row>
        <row r="7357">
          <cell r="D7357">
            <v>24211746.43</v>
          </cell>
        </row>
        <row r="7358">
          <cell r="D7358">
            <v>3850129.34</v>
          </cell>
        </row>
        <row r="7359">
          <cell r="D7359">
            <v>3672220.26</v>
          </cell>
        </row>
        <row r="7360">
          <cell r="D7360">
            <v>6961518.7599999998</v>
          </cell>
        </row>
        <row r="7361">
          <cell r="D7361">
            <v>4029704.83</v>
          </cell>
        </row>
        <row r="7362">
          <cell r="D7362">
            <v>2295768.04</v>
          </cell>
        </row>
        <row r="7363">
          <cell r="D7363">
            <v>1484578.72</v>
          </cell>
        </row>
        <row r="7364">
          <cell r="D7364">
            <v>397727.42</v>
          </cell>
        </row>
        <row r="7365">
          <cell r="D7365">
            <v>3673013.53</v>
          </cell>
        </row>
        <row r="7366">
          <cell r="D7366">
            <v>9311828.6199999992</v>
          </cell>
        </row>
        <row r="7367">
          <cell r="D7367">
            <v>9522231.2899999991</v>
          </cell>
        </row>
        <row r="7368">
          <cell r="D7368">
            <v>18861845.57</v>
          </cell>
        </row>
        <row r="7369">
          <cell r="D7369">
            <v>3776871.83</v>
          </cell>
        </row>
        <row r="7370">
          <cell r="D7370">
            <v>8756439.0700000003</v>
          </cell>
        </row>
        <row r="7371">
          <cell r="D7371">
            <v>2126597.84</v>
          </cell>
        </row>
        <row r="7372">
          <cell r="D7372">
            <v>5232547.7</v>
          </cell>
        </row>
        <row r="7373">
          <cell r="D7373">
            <v>1450270.44</v>
          </cell>
        </row>
        <row r="7374">
          <cell r="D7374">
            <v>3653847.9</v>
          </cell>
        </row>
        <row r="7375">
          <cell r="D7375">
            <v>91685273.540000007</v>
          </cell>
        </row>
        <row r="7376">
          <cell r="D7376">
            <v>10303263.949999999</v>
          </cell>
        </row>
        <row r="7377">
          <cell r="D7377">
            <v>23468991.640000001</v>
          </cell>
        </row>
        <row r="7378">
          <cell r="D7378">
            <v>1577726.23</v>
          </cell>
        </row>
        <row r="7379">
          <cell r="D7379">
            <v>0</v>
          </cell>
        </row>
        <row r="7380">
          <cell r="D7380">
            <v>2746384.81</v>
          </cell>
        </row>
        <row r="7381">
          <cell r="D7381">
            <v>42802260.82</v>
          </cell>
        </row>
        <row r="7382">
          <cell r="D7382">
            <v>60553.599999999999</v>
          </cell>
        </row>
        <row r="7383">
          <cell r="D7383">
            <v>8585795.4199999999</v>
          </cell>
        </row>
        <row r="7384">
          <cell r="D7384">
            <v>1959054.96</v>
          </cell>
        </row>
        <row r="7385">
          <cell r="D7385">
            <v>1604342.12</v>
          </cell>
        </row>
        <row r="7386">
          <cell r="D7386">
            <v>345214.82</v>
          </cell>
        </row>
        <row r="7387">
          <cell r="D7387">
            <v>4943569.43</v>
          </cell>
        </row>
        <row r="7388">
          <cell r="D7388">
            <v>1268720.33</v>
          </cell>
        </row>
        <row r="7389">
          <cell r="D7389">
            <v>60990.21</v>
          </cell>
        </row>
        <row r="7390">
          <cell r="D7390">
            <v>326663.15000000002</v>
          </cell>
        </row>
        <row r="7391">
          <cell r="D7391">
            <v>272495.15999999997</v>
          </cell>
        </row>
        <row r="7392">
          <cell r="D7392">
            <v>10481841.720000001</v>
          </cell>
        </row>
        <row r="7393">
          <cell r="D7393">
            <v>2582485.15</v>
          </cell>
        </row>
        <row r="7394">
          <cell r="D7394">
            <v>2657580.62</v>
          </cell>
        </row>
        <row r="7395">
          <cell r="D7395">
            <v>16815884.760000002</v>
          </cell>
        </row>
        <row r="7396">
          <cell r="D7396">
            <v>249145.62</v>
          </cell>
        </row>
        <row r="7397">
          <cell r="D7397">
            <v>4708640.91</v>
          </cell>
        </row>
        <row r="7398">
          <cell r="D7398">
            <v>1132379.69</v>
          </cell>
        </row>
        <row r="7399">
          <cell r="D7399">
            <v>0</v>
          </cell>
        </row>
        <row r="7400">
          <cell r="D7400">
            <v>2963301.37</v>
          </cell>
        </row>
        <row r="7401">
          <cell r="D7401">
            <v>2493405.21</v>
          </cell>
        </row>
        <row r="7402">
          <cell r="D7402">
            <v>3052439.14</v>
          </cell>
        </row>
        <row r="7403">
          <cell r="D7403">
            <v>401016.15</v>
          </cell>
        </row>
        <row r="7404">
          <cell r="D7404">
            <v>622204.62</v>
          </cell>
        </row>
        <row r="7405">
          <cell r="D7405">
            <v>212187.91</v>
          </cell>
        </row>
        <row r="7406">
          <cell r="D7406">
            <v>559077.21</v>
          </cell>
        </row>
        <row r="7407">
          <cell r="D7407">
            <v>2469853.0699999998</v>
          </cell>
        </row>
        <row r="7408">
          <cell r="D7408">
            <v>832330.59</v>
          </cell>
        </row>
        <row r="7409">
          <cell r="D7409">
            <v>0</v>
          </cell>
        </row>
        <row r="7410">
          <cell r="D7410">
            <v>1858799.9</v>
          </cell>
        </row>
        <row r="7411">
          <cell r="D7411">
            <v>430373.41</v>
          </cell>
        </row>
        <row r="7412">
          <cell r="D7412">
            <v>3643291.61</v>
          </cell>
        </row>
        <row r="7413">
          <cell r="D7413">
            <v>6502015.3099999996</v>
          </cell>
        </row>
        <row r="7414">
          <cell r="D7414">
            <v>0</v>
          </cell>
        </row>
        <row r="7415">
          <cell r="D7415">
            <v>1521121.05</v>
          </cell>
        </row>
        <row r="7416">
          <cell r="D7416">
            <v>126937.02</v>
          </cell>
        </row>
        <row r="7417">
          <cell r="D7417">
            <v>952414.66</v>
          </cell>
        </row>
        <row r="7418">
          <cell r="D7418">
            <v>4442675.7300000004</v>
          </cell>
        </row>
        <row r="7419">
          <cell r="D7419">
            <v>6566807.9500000002</v>
          </cell>
        </row>
        <row r="7420">
          <cell r="D7420">
            <v>14309590.949999999</v>
          </cell>
        </row>
        <row r="7421">
          <cell r="D7421">
            <v>17017.07</v>
          </cell>
        </row>
        <row r="7422">
          <cell r="D7422">
            <v>11511786.82</v>
          </cell>
        </row>
        <row r="7423">
          <cell r="D7423">
            <v>1993062.49</v>
          </cell>
        </row>
        <row r="7424">
          <cell r="D7424">
            <v>538609.35</v>
          </cell>
        </row>
        <row r="7425">
          <cell r="D7425">
            <v>1000000</v>
          </cell>
        </row>
        <row r="7426">
          <cell r="D7426">
            <v>736068.52</v>
          </cell>
        </row>
        <row r="7427">
          <cell r="D7427">
            <v>835961.33</v>
          </cell>
        </row>
        <row r="7428">
          <cell r="D7428">
            <v>1565000</v>
          </cell>
        </row>
        <row r="7429">
          <cell r="D7429">
            <v>2007091.43</v>
          </cell>
        </row>
        <row r="7430">
          <cell r="D7430">
            <v>996814.19</v>
          </cell>
        </row>
        <row r="7431">
          <cell r="D7431">
            <v>39273.65</v>
          </cell>
        </row>
        <row r="7432">
          <cell r="D7432">
            <v>13345787.83</v>
          </cell>
        </row>
        <row r="7433">
          <cell r="D7433">
            <v>2349049.42</v>
          </cell>
        </row>
        <row r="7434">
          <cell r="D7434">
            <v>17573132.350000001</v>
          </cell>
        </row>
        <row r="7435">
          <cell r="D7435">
            <v>756353.87</v>
          </cell>
        </row>
        <row r="7436">
          <cell r="D7436">
            <v>471933.85</v>
          </cell>
        </row>
        <row r="7437">
          <cell r="D7437">
            <v>384243.69</v>
          </cell>
        </row>
        <row r="7438">
          <cell r="D7438">
            <v>0</v>
          </cell>
        </row>
        <row r="7439">
          <cell r="D7439">
            <v>0</v>
          </cell>
        </row>
        <row r="7440">
          <cell r="D7440">
            <v>5636574.1299999999</v>
          </cell>
        </row>
        <row r="7441">
          <cell r="D7441">
            <v>1511925.45</v>
          </cell>
        </row>
        <row r="7442">
          <cell r="D7442">
            <v>3533447.96</v>
          </cell>
        </row>
        <row r="7443">
          <cell r="D7443">
            <v>1272235.24</v>
          </cell>
        </row>
        <row r="7444">
          <cell r="D7444">
            <v>312.58</v>
          </cell>
        </row>
        <row r="7445">
          <cell r="D7445">
            <v>0</v>
          </cell>
        </row>
        <row r="7446">
          <cell r="D7446">
            <v>9368670.9900000002</v>
          </cell>
        </row>
        <row r="7447">
          <cell r="D7447">
            <v>4125213.71</v>
          </cell>
        </row>
        <row r="7448">
          <cell r="D7448">
            <v>3013505.24</v>
          </cell>
        </row>
        <row r="7449">
          <cell r="D7449">
            <v>4695538.42</v>
          </cell>
        </row>
        <row r="7450">
          <cell r="D7450">
            <v>4880613.76</v>
          </cell>
        </row>
        <row r="7451">
          <cell r="D7451">
            <v>71170013.049999997</v>
          </cell>
        </row>
        <row r="7452">
          <cell r="D7452">
            <v>3094525.8</v>
          </cell>
        </row>
        <row r="7453">
          <cell r="D7453">
            <v>30532041.629999999</v>
          </cell>
        </row>
        <row r="7454">
          <cell r="D7454">
            <v>4115629.71</v>
          </cell>
        </row>
        <row r="7455">
          <cell r="D7455">
            <v>17383562.170000002</v>
          </cell>
        </row>
        <row r="7456">
          <cell r="D7456">
            <v>110497.15</v>
          </cell>
        </row>
        <row r="7457">
          <cell r="D7457">
            <v>9366618.6799999997</v>
          </cell>
        </row>
        <row r="7458">
          <cell r="D7458">
            <v>614764.89</v>
          </cell>
        </row>
        <row r="7459">
          <cell r="D7459">
            <v>1726872.43</v>
          </cell>
        </row>
        <row r="7460">
          <cell r="D7460">
            <v>4442180.72</v>
          </cell>
        </row>
        <row r="7461">
          <cell r="D7461">
            <v>2032553.8</v>
          </cell>
        </row>
        <row r="7462">
          <cell r="D7462">
            <v>1382106.64</v>
          </cell>
        </row>
        <row r="7463">
          <cell r="D7463">
            <v>1487404.44</v>
          </cell>
        </row>
        <row r="7464">
          <cell r="D7464">
            <v>564032.86</v>
          </cell>
        </row>
        <row r="7465">
          <cell r="D7465">
            <v>1276145.99</v>
          </cell>
        </row>
        <row r="7466">
          <cell r="D7466">
            <v>72900.02</v>
          </cell>
        </row>
        <row r="7467">
          <cell r="D7467">
            <v>41903647.740000002</v>
          </cell>
        </row>
        <row r="7468">
          <cell r="D7468">
            <v>0</v>
          </cell>
        </row>
        <row r="7469">
          <cell r="D7469">
            <v>737849.2</v>
          </cell>
        </row>
        <row r="7470">
          <cell r="D7470">
            <v>355924.41</v>
          </cell>
        </row>
        <row r="7471">
          <cell r="D7471">
            <v>4385203.49</v>
          </cell>
        </row>
        <row r="7472">
          <cell r="D7472">
            <v>1975517.11</v>
          </cell>
        </row>
        <row r="7473">
          <cell r="D7473">
            <v>9404769.9399999995</v>
          </cell>
        </row>
        <row r="7474">
          <cell r="D7474">
            <v>20222.88</v>
          </cell>
        </row>
        <row r="7475">
          <cell r="D7475">
            <v>2392289.59</v>
          </cell>
        </row>
        <row r="7476">
          <cell r="D7476">
            <v>343019.11</v>
          </cell>
        </row>
        <row r="7477">
          <cell r="D7477">
            <v>176146.58</v>
          </cell>
        </row>
        <row r="7478">
          <cell r="D7478">
            <v>209239.89</v>
          </cell>
        </row>
        <row r="7479">
          <cell r="D7479">
            <v>13600685.210000001</v>
          </cell>
        </row>
        <row r="7480">
          <cell r="D7480">
            <v>580027.56999999995</v>
          </cell>
        </row>
        <row r="7481">
          <cell r="D7481">
            <v>224945.49</v>
          </cell>
        </row>
        <row r="7482">
          <cell r="D7482">
            <v>4807417.01</v>
          </cell>
        </row>
        <row r="7483">
          <cell r="D7483">
            <v>439476.28</v>
          </cell>
        </row>
        <row r="7484">
          <cell r="D7484">
            <v>350239.48</v>
          </cell>
        </row>
        <row r="7485">
          <cell r="D7485">
            <v>2745033.07</v>
          </cell>
        </row>
        <row r="7486">
          <cell r="D7486">
            <v>1899072.88</v>
          </cell>
        </row>
        <row r="7488">
          <cell r="D7488">
            <v>4133504.44</v>
          </cell>
        </row>
        <row r="7489">
          <cell r="D7489">
            <v>84998.2</v>
          </cell>
        </row>
        <row r="7490">
          <cell r="D7490">
            <v>3999423.24</v>
          </cell>
        </row>
        <row r="7491">
          <cell r="D7491">
            <v>2871442.8</v>
          </cell>
        </row>
        <row r="7492">
          <cell r="D7492">
            <v>743038.8</v>
          </cell>
        </row>
        <row r="7493">
          <cell r="D7493">
            <v>2239672.58</v>
          </cell>
        </row>
        <row r="7494">
          <cell r="D7494">
            <v>2096046.42</v>
          </cell>
        </row>
        <row r="7495">
          <cell r="D7495">
            <v>671541.84</v>
          </cell>
        </row>
        <row r="7496">
          <cell r="D7496">
            <v>347907.65</v>
          </cell>
        </row>
        <row r="7497">
          <cell r="D7497">
            <v>1429170.39</v>
          </cell>
        </row>
        <row r="7498">
          <cell r="D7498">
            <v>1428940.9</v>
          </cell>
        </row>
        <row r="7499">
          <cell r="D7499">
            <v>225682.93</v>
          </cell>
        </row>
        <row r="7500">
          <cell r="D7500">
            <v>786318.3</v>
          </cell>
        </row>
        <row r="7501">
          <cell r="D7501">
            <v>0</v>
          </cell>
        </row>
        <row r="7502">
          <cell r="D7502">
            <v>1518533.76</v>
          </cell>
        </row>
        <row r="7503">
          <cell r="D7503">
            <v>232.12</v>
          </cell>
        </row>
        <row r="7504">
          <cell r="D7504">
            <v>356805.62</v>
          </cell>
        </row>
        <row r="7505">
          <cell r="D7505">
            <v>41212.6</v>
          </cell>
        </row>
        <row r="7506">
          <cell r="D7506">
            <v>14258201.66</v>
          </cell>
        </row>
        <row r="7507">
          <cell r="D7507">
            <v>398620.2</v>
          </cell>
        </row>
        <row r="7508">
          <cell r="D7508">
            <v>4319598.4800000004</v>
          </cell>
        </row>
        <row r="7509">
          <cell r="D7509">
            <v>1078845.95</v>
          </cell>
        </row>
        <row r="7510">
          <cell r="D7510">
            <v>21956198.550000001</v>
          </cell>
        </row>
        <row r="7511">
          <cell r="D7511">
            <v>797320.22</v>
          </cell>
        </row>
        <row r="7512">
          <cell r="D7512">
            <v>0</v>
          </cell>
        </row>
        <row r="7513">
          <cell r="D7513">
            <v>664030.69999999995</v>
          </cell>
        </row>
        <row r="7514">
          <cell r="D7514">
            <v>335251.96999999997</v>
          </cell>
        </row>
        <row r="7515">
          <cell r="D7515">
            <v>0</v>
          </cell>
        </row>
        <row r="7516">
          <cell r="D7516">
            <v>9760180.2300000004</v>
          </cell>
        </row>
        <row r="7517">
          <cell r="D7517">
            <v>1004182.81</v>
          </cell>
        </row>
        <row r="7518">
          <cell r="D7518">
            <v>2664091.5499999998</v>
          </cell>
        </row>
        <row r="7519">
          <cell r="D7519">
            <v>19779029.960000001</v>
          </cell>
        </row>
        <row r="7520">
          <cell r="D7520">
            <v>13376496.470000001</v>
          </cell>
        </row>
        <row r="7521">
          <cell r="D7521">
            <v>5228692.16</v>
          </cell>
        </row>
        <row r="7522">
          <cell r="D7522">
            <v>13177356.449999999</v>
          </cell>
        </row>
        <row r="7523">
          <cell r="D7523">
            <v>65.959999999999994</v>
          </cell>
        </row>
        <row r="7524">
          <cell r="D7524">
            <v>2102715.31</v>
          </cell>
        </row>
        <row r="7525">
          <cell r="D7525">
            <v>5926881.5099999998</v>
          </cell>
        </row>
        <row r="7526">
          <cell r="D7526">
            <v>136846.28</v>
          </cell>
        </row>
        <row r="7527">
          <cell r="D7527">
            <v>6440357.7400000002</v>
          </cell>
        </row>
        <row r="7528">
          <cell r="D7528">
            <v>39189.61</v>
          </cell>
        </row>
        <row r="7529">
          <cell r="D7529">
            <v>32543756.84</v>
          </cell>
        </row>
        <row r="7530">
          <cell r="D7530">
            <v>439624.77</v>
          </cell>
        </row>
        <row r="7531">
          <cell r="D7531">
            <v>5777915.7699999996</v>
          </cell>
        </row>
        <row r="7532">
          <cell r="D7532">
            <v>2995465.33</v>
          </cell>
        </row>
        <row r="7533">
          <cell r="D7533">
            <v>59141578.130000003</v>
          </cell>
        </row>
        <row r="7534">
          <cell r="D7534">
            <v>7874273.6200000001</v>
          </cell>
        </row>
        <row r="7535">
          <cell r="D7535">
            <v>7511426.4900000002</v>
          </cell>
        </row>
        <row r="7536">
          <cell r="D7536">
            <v>148102.45000000001</v>
          </cell>
        </row>
        <row r="7537">
          <cell r="D7537">
            <v>14117678.01</v>
          </cell>
        </row>
        <row r="7538">
          <cell r="D7538">
            <v>4300859.87</v>
          </cell>
        </row>
        <row r="7539">
          <cell r="D7539">
            <v>791034.41</v>
          </cell>
        </row>
        <row r="7540">
          <cell r="D7540">
            <v>4470582.99</v>
          </cell>
        </row>
        <row r="7541">
          <cell r="D7541">
            <v>9936978.8000000007</v>
          </cell>
        </row>
        <row r="7542">
          <cell r="D7542">
            <v>0</v>
          </cell>
        </row>
        <row r="7543">
          <cell r="D7543">
            <v>402846.29</v>
          </cell>
        </row>
        <row r="7544">
          <cell r="D7544">
            <v>44370</v>
          </cell>
        </row>
        <row r="7545">
          <cell r="D7545">
            <v>1915387.51</v>
          </cell>
        </row>
        <row r="7546">
          <cell r="D7546">
            <v>1041092.38</v>
          </cell>
        </row>
        <row r="7547">
          <cell r="D7547">
            <v>1353726.16</v>
          </cell>
        </row>
        <row r="7548">
          <cell r="D7548">
            <v>0</v>
          </cell>
        </row>
        <row r="7549">
          <cell r="D7549">
            <v>1293692.02</v>
          </cell>
        </row>
        <row r="7550">
          <cell r="D7550">
            <v>24072.28</v>
          </cell>
        </row>
        <row r="7551">
          <cell r="D7551">
            <v>0</v>
          </cell>
        </row>
        <row r="7552">
          <cell r="D7552">
            <v>58033.21</v>
          </cell>
        </row>
        <row r="7553">
          <cell r="D7553">
            <v>0</v>
          </cell>
        </row>
        <row r="7554">
          <cell r="D7554">
            <v>4741220.1500000004</v>
          </cell>
        </row>
        <row r="7555">
          <cell r="D7555">
            <v>2801440.29</v>
          </cell>
        </row>
        <row r="7556">
          <cell r="D7556">
            <v>1831942.42</v>
          </cell>
        </row>
        <row r="7557">
          <cell r="D7557">
            <v>66221.78</v>
          </cell>
        </row>
        <row r="7558">
          <cell r="D7558">
            <v>500000</v>
          </cell>
        </row>
        <row r="7559">
          <cell r="D7559">
            <v>1224482.44</v>
          </cell>
        </row>
        <row r="7560">
          <cell r="D7560">
            <v>25.28</v>
          </cell>
        </row>
        <row r="7561">
          <cell r="D7561">
            <v>0</v>
          </cell>
        </row>
        <row r="7562">
          <cell r="D7562">
            <v>2401837.9300000002</v>
          </cell>
        </row>
        <row r="7563">
          <cell r="D7563">
            <v>1359698.83</v>
          </cell>
        </row>
        <row r="7564">
          <cell r="D7564">
            <v>61206.46</v>
          </cell>
        </row>
        <row r="7565">
          <cell r="D7565">
            <v>34047211.740000002</v>
          </cell>
        </row>
        <row r="7566">
          <cell r="D7566">
            <v>1016377.72</v>
          </cell>
        </row>
        <row r="7567">
          <cell r="D7567">
            <v>4425459.62</v>
          </cell>
        </row>
        <row r="7568">
          <cell r="D7568">
            <v>21063354.079999998</v>
          </cell>
        </row>
        <row r="7569">
          <cell r="D7569">
            <v>1259123.1200000001</v>
          </cell>
        </row>
        <row r="7570">
          <cell r="D7570">
            <v>4837713.6500000004</v>
          </cell>
        </row>
        <row r="7571">
          <cell r="D7571">
            <v>1243452.6200000001</v>
          </cell>
        </row>
        <row r="7572">
          <cell r="D7572">
            <v>68807.03</v>
          </cell>
        </row>
        <row r="7573">
          <cell r="D7573">
            <v>2568874.66</v>
          </cell>
        </row>
        <row r="7574">
          <cell r="D7574">
            <v>9344996.5500000007</v>
          </cell>
        </row>
        <row r="7575">
          <cell r="D7575">
            <v>6739862.4699999997</v>
          </cell>
        </row>
        <row r="7576">
          <cell r="D7576">
            <v>1335000</v>
          </cell>
        </row>
        <row r="7577">
          <cell r="D7577">
            <v>12014339.82</v>
          </cell>
        </row>
        <row r="7578">
          <cell r="D7578">
            <v>1243471.73</v>
          </cell>
        </row>
        <row r="7579">
          <cell r="D7579">
            <v>3783326.82</v>
          </cell>
        </row>
        <row r="7580">
          <cell r="D7580">
            <v>51566383.149999999</v>
          </cell>
        </row>
        <row r="7581">
          <cell r="D7581">
            <v>1527793.53</v>
          </cell>
        </row>
        <row r="7582">
          <cell r="D7582">
            <v>0</v>
          </cell>
        </row>
        <row r="7583">
          <cell r="D7583">
            <v>323226.37</v>
          </cell>
        </row>
        <row r="7584">
          <cell r="D7584">
            <v>5450526.3099999996</v>
          </cell>
        </row>
        <row r="7585">
          <cell r="D7585">
            <v>1443294.77</v>
          </cell>
        </row>
        <row r="7586">
          <cell r="D7586">
            <v>400000000</v>
          </cell>
        </row>
        <row r="7587">
          <cell r="D7587">
            <v>16072308.460000001</v>
          </cell>
        </row>
        <row r="7588">
          <cell r="D7588">
            <v>850161.96</v>
          </cell>
        </row>
        <row r="7589">
          <cell r="D7589">
            <v>2275368.04</v>
          </cell>
        </row>
        <row r="7590">
          <cell r="D7590">
            <v>1894854.73</v>
          </cell>
        </row>
        <row r="7591">
          <cell r="D7591">
            <v>24843790.809999999</v>
          </cell>
        </row>
        <row r="7592">
          <cell r="D7592">
            <v>5021929.5</v>
          </cell>
        </row>
        <row r="7593">
          <cell r="D7593">
            <v>20567897.870000001</v>
          </cell>
        </row>
        <row r="7594">
          <cell r="D7594">
            <v>8510674.5299999993</v>
          </cell>
        </row>
        <row r="7595">
          <cell r="D7595">
            <v>1355694.99</v>
          </cell>
        </row>
        <row r="7596">
          <cell r="D7596">
            <v>1506749.92</v>
          </cell>
        </row>
        <row r="7597">
          <cell r="D7597">
            <v>1301503.22</v>
          </cell>
        </row>
        <row r="7598">
          <cell r="D7598">
            <v>2287.23</v>
          </cell>
        </row>
        <row r="7599">
          <cell r="D7599">
            <v>261516.82</v>
          </cell>
        </row>
        <row r="7600">
          <cell r="D7600">
            <v>261869.41</v>
          </cell>
        </row>
        <row r="7601">
          <cell r="D7601">
            <v>234229.02</v>
          </cell>
        </row>
        <row r="7602">
          <cell r="D7602">
            <v>1723496.54</v>
          </cell>
        </row>
        <row r="7603">
          <cell r="D7603">
            <v>295666.53000000003</v>
          </cell>
        </row>
        <row r="7604">
          <cell r="D7604">
            <v>54332.93</v>
          </cell>
        </row>
        <row r="7605">
          <cell r="D7605">
            <v>2621473.4300000002</v>
          </cell>
        </row>
        <row r="7606">
          <cell r="D7606">
            <v>3238143.4</v>
          </cell>
        </row>
        <row r="7607">
          <cell r="D7607">
            <v>174790.31</v>
          </cell>
        </row>
        <row r="7608">
          <cell r="D7608">
            <v>0</v>
          </cell>
        </row>
        <row r="7609">
          <cell r="D7609">
            <v>656821.53</v>
          </cell>
        </row>
        <row r="7610">
          <cell r="D7610">
            <v>1758330.96</v>
          </cell>
        </row>
        <row r="7611">
          <cell r="D7611">
            <v>912755.98</v>
          </cell>
        </row>
        <row r="7612">
          <cell r="D7612">
            <v>860621.66</v>
          </cell>
        </row>
        <row r="7613">
          <cell r="D7613">
            <v>4849846.5199999996</v>
          </cell>
        </row>
        <row r="7614">
          <cell r="D7614">
            <v>300347.76</v>
          </cell>
        </row>
        <row r="7615">
          <cell r="D7615">
            <v>5686869.9299999997</v>
          </cell>
        </row>
        <row r="7616">
          <cell r="D7616">
            <v>1900000</v>
          </cell>
        </row>
        <row r="7617">
          <cell r="D7617">
            <v>299349.38</v>
          </cell>
        </row>
        <row r="7618">
          <cell r="D7618">
            <v>671389.69</v>
          </cell>
        </row>
        <row r="7619">
          <cell r="D7619">
            <v>2422334.4700000002</v>
          </cell>
        </row>
        <row r="7620">
          <cell r="D7620">
            <v>14421905.49</v>
          </cell>
        </row>
        <row r="7621">
          <cell r="D7621">
            <v>2098856.7000000002</v>
          </cell>
        </row>
        <row r="7622">
          <cell r="D7622">
            <v>192799.63</v>
          </cell>
        </row>
        <row r="7623">
          <cell r="D7623">
            <v>5336461.34</v>
          </cell>
        </row>
        <row r="7624">
          <cell r="D7624">
            <v>1265885.24</v>
          </cell>
        </row>
        <row r="7625">
          <cell r="D7625">
            <v>323788.58</v>
          </cell>
        </row>
        <row r="7626">
          <cell r="D7626">
            <v>100107.04</v>
          </cell>
        </row>
        <row r="7627">
          <cell r="D7627">
            <v>297907.7</v>
          </cell>
        </row>
        <row r="7629">
          <cell r="D7629">
            <v>2906753.79</v>
          </cell>
        </row>
        <row r="7630">
          <cell r="D7630">
            <v>485925.43</v>
          </cell>
        </row>
        <row r="7631">
          <cell r="D7631">
            <v>9399611.0399999991</v>
          </cell>
        </row>
        <row r="7632">
          <cell r="D7632">
            <v>179495.86</v>
          </cell>
        </row>
        <row r="7633">
          <cell r="D7633">
            <v>8183113.7300000004</v>
          </cell>
        </row>
        <row r="7634">
          <cell r="D7634">
            <v>2529493.89</v>
          </cell>
        </row>
        <row r="7635">
          <cell r="D7635">
            <v>200904.77</v>
          </cell>
        </row>
        <row r="7636">
          <cell r="D7636">
            <v>25242247.18</v>
          </cell>
        </row>
        <row r="7637">
          <cell r="D7637">
            <v>1197112.58</v>
          </cell>
        </row>
        <row r="7638">
          <cell r="D7638">
            <v>6165377.9100000001</v>
          </cell>
        </row>
        <row r="7639">
          <cell r="D7639">
            <v>7933561.7400000002</v>
          </cell>
        </row>
        <row r="7640">
          <cell r="D7640">
            <v>2486395.23</v>
          </cell>
        </row>
        <row r="7641">
          <cell r="D7641">
            <v>2270874.77</v>
          </cell>
        </row>
        <row r="7642">
          <cell r="D7642">
            <v>0</v>
          </cell>
        </row>
        <row r="7643">
          <cell r="D7643">
            <v>1310445.57</v>
          </cell>
        </row>
        <row r="7644">
          <cell r="D7644">
            <v>472375.46</v>
          </cell>
        </row>
        <row r="7645">
          <cell r="D7645">
            <v>2998296.98</v>
          </cell>
        </row>
        <row r="7646">
          <cell r="D7646">
            <v>39762032.770000003</v>
          </cell>
        </row>
        <row r="7647">
          <cell r="D7647">
            <v>1085375.31</v>
          </cell>
        </row>
        <row r="7648">
          <cell r="D7648">
            <v>46642688.310000002</v>
          </cell>
        </row>
        <row r="7649">
          <cell r="D7649">
            <v>3427750.99</v>
          </cell>
        </row>
        <row r="7650">
          <cell r="D7650">
            <v>2760368.72</v>
          </cell>
        </row>
        <row r="7651">
          <cell r="D7651">
            <v>437358.05</v>
          </cell>
        </row>
        <row r="7652">
          <cell r="D7652">
            <v>9127.94</v>
          </cell>
        </row>
        <row r="7653">
          <cell r="D7653">
            <v>44295564.640000001</v>
          </cell>
        </row>
        <row r="7654">
          <cell r="D7654">
            <v>12092259.609999999</v>
          </cell>
        </row>
        <row r="7655">
          <cell r="D7655">
            <v>1194993.01</v>
          </cell>
        </row>
        <row r="7656">
          <cell r="D7656">
            <v>140000000</v>
          </cell>
        </row>
        <row r="7657">
          <cell r="D7657">
            <v>10709834.18</v>
          </cell>
        </row>
        <row r="7658">
          <cell r="D7658">
            <v>160962.17000000001</v>
          </cell>
        </row>
        <row r="7659">
          <cell r="D7659">
            <v>75722.13</v>
          </cell>
        </row>
        <row r="7660">
          <cell r="D7660">
            <v>0</v>
          </cell>
        </row>
        <row r="7661">
          <cell r="D7661">
            <v>21612429.719999999</v>
          </cell>
        </row>
        <row r="7662">
          <cell r="D7662">
            <v>498496.49</v>
          </cell>
        </row>
        <row r="7663">
          <cell r="D7663">
            <v>9842.17</v>
          </cell>
        </row>
        <row r="7664">
          <cell r="D7664">
            <v>769409.57</v>
          </cell>
        </row>
        <row r="7665">
          <cell r="D7665">
            <v>89967.14</v>
          </cell>
        </row>
        <row r="7666">
          <cell r="D7666">
            <v>444047.35999999999</v>
          </cell>
        </row>
        <row r="7667">
          <cell r="D7667">
            <v>3988255.52</v>
          </cell>
        </row>
        <row r="7668">
          <cell r="D7668">
            <v>15467894.859999999</v>
          </cell>
        </row>
        <row r="7669">
          <cell r="D7669">
            <v>3388088.26</v>
          </cell>
        </row>
        <row r="7670">
          <cell r="D7670">
            <v>4018458.91</v>
          </cell>
        </row>
        <row r="7671">
          <cell r="D7671">
            <v>317312.81</v>
          </cell>
        </row>
        <row r="7672">
          <cell r="D7672">
            <v>35767204.909999996</v>
          </cell>
        </row>
        <row r="7673">
          <cell r="D7673">
            <v>265549.90000000002</v>
          </cell>
        </row>
        <row r="7674">
          <cell r="D7674">
            <v>4577345.01</v>
          </cell>
        </row>
        <row r="7675">
          <cell r="D7675">
            <v>17899954.809999999</v>
          </cell>
        </row>
        <row r="7676">
          <cell r="D7676">
            <v>5579254.7800000003</v>
          </cell>
        </row>
        <row r="7677">
          <cell r="D7677">
            <v>878376.29</v>
          </cell>
        </row>
        <row r="7678">
          <cell r="D7678">
            <v>441515.08</v>
          </cell>
        </row>
        <row r="7679">
          <cell r="D7679">
            <v>3.65</v>
          </cell>
        </row>
        <row r="7680">
          <cell r="D7680">
            <v>811645.17</v>
          </cell>
        </row>
        <row r="7681">
          <cell r="D7681">
            <v>3442708.65</v>
          </cell>
        </row>
        <row r="7682">
          <cell r="D7682">
            <v>507293</v>
          </cell>
        </row>
        <row r="7683">
          <cell r="D7683">
            <v>4892491.4400000004</v>
          </cell>
        </row>
        <row r="7684">
          <cell r="D7684">
            <v>939705.7</v>
          </cell>
        </row>
        <row r="7685">
          <cell r="D7685">
            <v>58853.73</v>
          </cell>
        </row>
        <row r="7686">
          <cell r="D7686">
            <v>208863378.99000001</v>
          </cell>
        </row>
        <row r="7687">
          <cell r="D7687">
            <v>0</v>
          </cell>
        </row>
        <row r="7688">
          <cell r="D7688">
            <v>2482632.92</v>
          </cell>
        </row>
        <row r="7689">
          <cell r="D7689">
            <v>1377554.8</v>
          </cell>
        </row>
        <row r="7690">
          <cell r="D7690">
            <v>24357182.190000001</v>
          </cell>
        </row>
        <row r="7691">
          <cell r="D7691">
            <v>5476993.2400000002</v>
          </cell>
        </row>
        <row r="7692">
          <cell r="D7692">
            <v>1284600.31</v>
          </cell>
        </row>
        <row r="7693">
          <cell r="D7693">
            <v>1149812.3600000001</v>
          </cell>
        </row>
        <row r="7694">
          <cell r="D7694">
            <v>16256335.689999999</v>
          </cell>
        </row>
        <row r="7695">
          <cell r="D7695">
            <v>99838.06</v>
          </cell>
        </row>
        <row r="7696">
          <cell r="D7696">
            <v>255836.56</v>
          </cell>
        </row>
        <row r="7697">
          <cell r="D7697">
            <v>7796970.2000000002</v>
          </cell>
        </row>
        <row r="7698">
          <cell r="D7698">
            <v>307484.57</v>
          </cell>
        </row>
        <row r="7699">
          <cell r="D7699">
            <v>10000000</v>
          </cell>
        </row>
        <row r="7700">
          <cell r="D7700">
            <v>1675912.22</v>
          </cell>
        </row>
        <row r="7701">
          <cell r="D7701">
            <v>309635.03000000003</v>
          </cell>
        </row>
        <row r="7702">
          <cell r="D7702">
            <v>1968923.03</v>
          </cell>
        </row>
        <row r="7703">
          <cell r="D7703">
            <v>13490680.609999999</v>
          </cell>
        </row>
        <row r="7704">
          <cell r="D7704">
            <v>3591190.81</v>
          </cell>
        </row>
        <row r="7705">
          <cell r="D7705">
            <v>490045.9</v>
          </cell>
        </row>
        <row r="7706">
          <cell r="D7706">
            <v>206259.14</v>
          </cell>
        </row>
        <row r="7707">
          <cell r="D7707">
            <v>1457422.24</v>
          </cell>
        </row>
        <row r="7708">
          <cell r="D7708">
            <v>2662134.98</v>
          </cell>
        </row>
        <row r="7709">
          <cell r="D7709">
            <v>1599419.21</v>
          </cell>
        </row>
        <row r="7710">
          <cell r="D7710">
            <v>719180.6</v>
          </cell>
        </row>
        <row r="7711">
          <cell r="D7711">
            <v>459102.19</v>
          </cell>
        </row>
        <row r="7712">
          <cell r="D7712">
            <v>2955861.34</v>
          </cell>
        </row>
        <row r="7713">
          <cell r="D7713">
            <v>612292.74</v>
          </cell>
        </row>
        <row r="7714">
          <cell r="D7714">
            <v>12347342.550000001</v>
          </cell>
        </row>
        <row r="7715">
          <cell r="D7715">
            <v>1472502.57</v>
          </cell>
        </row>
        <row r="7716">
          <cell r="D7716">
            <v>1400000</v>
          </cell>
        </row>
        <row r="7717">
          <cell r="D7717">
            <v>149112.4</v>
          </cell>
        </row>
        <row r="7718">
          <cell r="D7718">
            <v>11521924.02</v>
          </cell>
        </row>
        <row r="7719">
          <cell r="D7719">
            <v>0</v>
          </cell>
        </row>
        <row r="7720">
          <cell r="D7720">
            <v>3172898.81</v>
          </cell>
        </row>
        <row r="7721">
          <cell r="D7721">
            <v>2597028.41</v>
          </cell>
        </row>
        <row r="7722">
          <cell r="D7722">
            <v>215100.99</v>
          </cell>
        </row>
        <row r="7723">
          <cell r="D7723">
            <v>39699190.740000002</v>
          </cell>
        </row>
        <row r="7724">
          <cell r="D7724">
            <v>456908.27</v>
          </cell>
        </row>
        <row r="7725">
          <cell r="D7725">
            <v>123805</v>
          </cell>
        </row>
        <row r="7726">
          <cell r="D7726">
            <v>255586.99</v>
          </cell>
        </row>
        <row r="7727">
          <cell r="D7727">
            <v>20998.61</v>
          </cell>
        </row>
        <row r="7728">
          <cell r="D7728">
            <v>220511.19</v>
          </cell>
        </row>
        <row r="7729">
          <cell r="D7729">
            <v>13998285.6</v>
          </cell>
        </row>
        <row r="7730">
          <cell r="D7730">
            <v>303405.78000000003</v>
          </cell>
        </row>
        <row r="7731">
          <cell r="D7731">
            <v>5485803.5300000003</v>
          </cell>
        </row>
        <row r="7732">
          <cell r="D7732">
            <v>355009.16</v>
          </cell>
        </row>
        <row r="7733">
          <cell r="D7733">
            <v>43860202.869999997</v>
          </cell>
        </row>
        <row r="7734">
          <cell r="D7734">
            <v>6524606.0899999999</v>
          </cell>
        </row>
        <row r="7735">
          <cell r="D7735">
            <v>20890518.550000001</v>
          </cell>
        </row>
        <row r="7736">
          <cell r="D7736">
            <v>554890.18000000005</v>
          </cell>
        </row>
        <row r="7737">
          <cell r="D7737">
            <v>19657181.440000001</v>
          </cell>
        </row>
        <row r="7739">
          <cell r="D7739">
            <v>16918148.379999999</v>
          </cell>
        </row>
        <row r="7740">
          <cell r="D7740">
            <v>646958.88</v>
          </cell>
        </row>
        <row r="7741">
          <cell r="D7741">
            <v>430550.17</v>
          </cell>
        </row>
        <row r="7742">
          <cell r="D7742">
            <v>1042473.92</v>
          </cell>
        </row>
        <row r="7743">
          <cell r="D7743">
            <v>30908610.84</v>
          </cell>
        </row>
        <row r="7744">
          <cell r="D7744">
            <v>0</v>
          </cell>
        </row>
        <row r="7745">
          <cell r="D7745">
            <v>24721626.52</v>
          </cell>
        </row>
        <row r="7746">
          <cell r="D7746">
            <v>1839345.56</v>
          </cell>
        </row>
        <row r="7747">
          <cell r="D7747">
            <v>21500401.41</v>
          </cell>
        </row>
        <row r="7748">
          <cell r="D7748">
            <v>40761335.159999996</v>
          </cell>
        </row>
        <row r="7749">
          <cell r="D7749">
            <v>2356031.0299999998</v>
          </cell>
        </row>
        <row r="7750">
          <cell r="D7750">
            <v>4001587.98</v>
          </cell>
        </row>
        <row r="7751">
          <cell r="D7751">
            <v>529273.66</v>
          </cell>
        </row>
        <row r="7752">
          <cell r="D7752">
            <v>0</v>
          </cell>
        </row>
        <row r="7753">
          <cell r="D7753">
            <v>0</v>
          </cell>
        </row>
        <row r="7754">
          <cell r="D7754">
            <v>5891884.5</v>
          </cell>
        </row>
        <row r="7755">
          <cell r="D7755">
            <v>81298.81</v>
          </cell>
        </row>
        <row r="7756">
          <cell r="D7756">
            <v>4502019.01</v>
          </cell>
        </row>
        <row r="7757">
          <cell r="D7757">
            <v>4529000</v>
          </cell>
        </row>
        <row r="7758">
          <cell r="D7758">
            <v>17670207.379999999</v>
          </cell>
        </row>
        <row r="7759">
          <cell r="D7759">
            <v>20320661.670000002</v>
          </cell>
        </row>
        <row r="7760">
          <cell r="D7760">
            <v>2053759.94</v>
          </cell>
        </row>
        <row r="7761">
          <cell r="D7761">
            <v>86976.22</v>
          </cell>
        </row>
        <row r="7762">
          <cell r="D7762">
            <v>16321.32</v>
          </cell>
        </row>
        <row r="7763">
          <cell r="D7763">
            <v>2532591.2799999998</v>
          </cell>
        </row>
        <row r="7764">
          <cell r="D7764">
            <v>255188.86</v>
          </cell>
        </row>
        <row r="7765">
          <cell r="D7765">
            <v>4679713.57</v>
          </cell>
        </row>
        <row r="7766">
          <cell r="D7766">
            <v>1533138.19</v>
          </cell>
        </row>
        <row r="7767">
          <cell r="D7767">
            <v>412302.77</v>
          </cell>
        </row>
        <row r="7768">
          <cell r="D7768">
            <v>11709101.970000001</v>
          </cell>
        </row>
        <row r="7769">
          <cell r="D7769">
            <v>652880.51</v>
          </cell>
        </row>
        <row r="7770">
          <cell r="D7770">
            <v>6644939.7300000004</v>
          </cell>
        </row>
        <row r="7771">
          <cell r="D7771">
            <v>101508523.48</v>
          </cell>
        </row>
        <row r="7772">
          <cell r="D7772">
            <v>457966.79</v>
          </cell>
        </row>
        <row r="7773">
          <cell r="D7773">
            <v>64775065.119999997</v>
          </cell>
        </row>
        <row r="7774">
          <cell r="D7774">
            <v>1291853.47</v>
          </cell>
        </row>
        <row r="7775">
          <cell r="D7775">
            <v>2508353.21</v>
          </cell>
        </row>
        <row r="7776">
          <cell r="D7776">
            <v>23137657.02</v>
          </cell>
        </row>
        <row r="7777">
          <cell r="D7777">
            <v>119390.64</v>
          </cell>
        </row>
        <row r="7778">
          <cell r="D7778">
            <v>13942801.98</v>
          </cell>
        </row>
        <row r="7779">
          <cell r="D7779">
            <v>24223044.77</v>
          </cell>
        </row>
        <row r="7780">
          <cell r="D7780">
            <v>2479933.89</v>
          </cell>
        </row>
        <row r="7781">
          <cell r="D7781">
            <v>2029746.16</v>
          </cell>
        </row>
        <row r="7782">
          <cell r="D7782">
            <v>1045132.27</v>
          </cell>
        </row>
        <row r="7783">
          <cell r="D7783">
            <v>289834.13</v>
          </cell>
        </row>
        <row r="7784">
          <cell r="D7784">
            <v>50989.13</v>
          </cell>
        </row>
        <row r="7785">
          <cell r="D7785">
            <v>4980068.47</v>
          </cell>
        </row>
        <row r="7786">
          <cell r="D7786">
            <v>187394.08</v>
          </cell>
        </row>
        <row r="7787">
          <cell r="D7787">
            <v>3664057.53</v>
          </cell>
        </row>
        <row r="7788">
          <cell r="D7788">
            <v>763064.61</v>
          </cell>
        </row>
        <row r="7789">
          <cell r="D7789">
            <v>5698553.8499999996</v>
          </cell>
        </row>
        <row r="7790">
          <cell r="D7790">
            <v>145989.29</v>
          </cell>
        </row>
        <row r="7791">
          <cell r="D7791">
            <v>139672.85999999999</v>
          </cell>
        </row>
        <row r="7792">
          <cell r="D7792">
            <v>6438563.6299999999</v>
          </cell>
        </row>
        <row r="7793">
          <cell r="D7793">
            <v>190133.29</v>
          </cell>
        </row>
        <row r="7794">
          <cell r="D7794">
            <v>0</v>
          </cell>
        </row>
        <row r="7795">
          <cell r="D7795">
            <v>7877767.0099999998</v>
          </cell>
        </row>
        <row r="7796">
          <cell r="D7796">
            <v>4423769.66</v>
          </cell>
        </row>
        <row r="7797">
          <cell r="D7797">
            <v>8324613.6200000001</v>
          </cell>
        </row>
        <row r="7798">
          <cell r="D7798">
            <v>42633.51</v>
          </cell>
        </row>
        <row r="7799">
          <cell r="D7799">
            <v>1036297.63</v>
          </cell>
        </row>
        <row r="7800">
          <cell r="D7800">
            <v>320233.56</v>
          </cell>
        </row>
        <row r="7801">
          <cell r="D7801">
            <v>480024.86</v>
          </cell>
        </row>
        <row r="7802">
          <cell r="D7802">
            <v>970702.01</v>
          </cell>
        </row>
        <row r="7803">
          <cell r="D7803">
            <v>2878018.02</v>
          </cell>
        </row>
        <row r="7804">
          <cell r="D7804">
            <v>50481.23</v>
          </cell>
        </row>
        <row r="7805">
          <cell r="D7805">
            <v>125322.18</v>
          </cell>
        </row>
        <row r="7806">
          <cell r="D7806">
            <v>2152563.2000000002</v>
          </cell>
        </row>
        <row r="7807">
          <cell r="D7807">
            <v>939231.39</v>
          </cell>
        </row>
        <row r="7808">
          <cell r="D7808">
            <v>258731.7</v>
          </cell>
        </row>
        <row r="7809">
          <cell r="D7809">
            <v>4975671.66</v>
          </cell>
        </row>
        <row r="7810">
          <cell r="D7810">
            <v>63757</v>
          </cell>
        </row>
        <row r="7811">
          <cell r="D7811">
            <v>752289.23</v>
          </cell>
        </row>
        <row r="7812">
          <cell r="D7812">
            <v>620987.05000000005</v>
          </cell>
        </row>
        <row r="7813">
          <cell r="D7813">
            <v>6486304.9800000004</v>
          </cell>
        </row>
        <row r="7814">
          <cell r="D7814">
            <v>1145632.6200000001</v>
          </cell>
        </row>
        <row r="7815">
          <cell r="D7815">
            <v>658823.81000000006</v>
          </cell>
        </row>
        <row r="7816">
          <cell r="D7816">
            <v>3004153.41</v>
          </cell>
        </row>
        <row r="7817">
          <cell r="D7817">
            <v>216213.9</v>
          </cell>
        </row>
        <row r="7818">
          <cell r="D7818">
            <v>70093.02</v>
          </cell>
        </row>
        <row r="7819">
          <cell r="D7819">
            <v>1881786.39</v>
          </cell>
        </row>
        <row r="7820">
          <cell r="D7820">
            <v>153598.89000000001</v>
          </cell>
        </row>
        <row r="7821">
          <cell r="D7821">
            <v>0</v>
          </cell>
        </row>
        <row r="7822">
          <cell r="D7822">
            <v>3504426.33</v>
          </cell>
        </row>
        <row r="7823">
          <cell r="D7823">
            <v>388227.67</v>
          </cell>
        </row>
        <row r="7824">
          <cell r="D7824">
            <v>5690261.46</v>
          </cell>
        </row>
        <row r="7825">
          <cell r="D7825">
            <v>918663.16</v>
          </cell>
        </row>
        <row r="7826">
          <cell r="D7826">
            <v>16891735.949999999</v>
          </cell>
        </row>
        <row r="7827">
          <cell r="D7827">
            <v>363714.93</v>
          </cell>
        </row>
        <row r="7829">
          <cell r="D7829">
            <v>281388.92</v>
          </cell>
        </row>
        <row r="7830">
          <cell r="D7830">
            <v>510933.07</v>
          </cell>
        </row>
        <row r="7831">
          <cell r="D7831">
            <v>339830.86</v>
          </cell>
        </row>
        <row r="7832">
          <cell r="D7832">
            <v>3763605.61</v>
          </cell>
        </row>
        <row r="7833">
          <cell r="D7833">
            <v>7239211.1500000004</v>
          </cell>
        </row>
        <row r="7834">
          <cell r="D7834">
            <v>1294418.02</v>
          </cell>
        </row>
        <row r="7835">
          <cell r="D7835">
            <v>20129103.57</v>
          </cell>
        </row>
        <row r="7836">
          <cell r="D7836">
            <v>2048777.4</v>
          </cell>
        </row>
        <row r="7837">
          <cell r="D7837">
            <v>302235.49</v>
          </cell>
        </row>
        <row r="7838">
          <cell r="D7838">
            <v>432266.68</v>
          </cell>
        </row>
        <row r="7839">
          <cell r="D7839">
            <v>3512176.27</v>
          </cell>
        </row>
        <row r="7840">
          <cell r="D7840">
            <v>223253.76000000001</v>
          </cell>
        </row>
        <row r="7841">
          <cell r="D7841">
            <v>1067899.08</v>
          </cell>
        </row>
        <row r="7842">
          <cell r="D7842">
            <v>77978.28</v>
          </cell>
        </row>
        <row r="7843">
          <cell r="D7843">
            <v>42743.85</v>
          </cell>
        </row>
        <row r="7844">
          <cell r="D7844">
            <v>769680.63</v>
          </cell>
        </row>
        <row r="7845">
          <cell r="D7845">
            <v>472044.93</v>
          </cell>
        </row>
        <row r="7846">
          <cell r="D7846">
            <v>5058.83</v>
          </cell>
        </row>
        <row r="7847">
          <cell r="D7847">
            <v>62014.84</v>
          </cell>
        </row>
        <row r="7848">
          <cell r="D7848">
            <v>775784.44</v>
          </cell>
        </row>
        <row r="7849">
          <cell r="D7849">
            <v>337109.83</v>
          </cell>
        </row>
        <row r="7850">
          <cell r="D7850">
            <v>415391.53</v>
          </cell>
        </row>
        <row r="7851">
          <cell r="D7851">
            <v>6567410.1200000001</v>
          </cell>
        </row>
        <row r="7852">
          <cell r="D7852">
            <v>476802.28</v>
          </cell>
        </row>
        <row r="7853">
          <cell r="D7853">
            <v>1412278.88</v>
          </cell>
        </row>
        <row r="7854">
          <cell r="D7854">
            <v>0</v>
          </cell>
        </row>
        <row r="7855">
          <cell r="D7855">
            <v>104277921.56</v>
          </cell>
        </row>
        <row r="7856">
          <cell r="D7856">
            <v>9845269.6999999993</v>
          </cell>
        </row>
        <row r="7857">
          <cell r="D7857">
            <v>272005.64</v>
          </cell>
        </row>
        <row r="7858">
          <cell r="D7858">
            <v>1083641.01</v>
          </cell>
        </row>
        <row r="7859">
          <cell r="D7859">
            <v>2572981.64</v>
          </cell>
        </row>
        <row r="7860">
          <cell r="D7860">
            <v>18707477.649999999</v>
          </cell>
        </row>
        <row r="7861">
          <cell r="D7861">
            <v>9629540.9800000004</v>
          </cell>
        </row>
        <row r="7862">
          <cell r="D7862">
            <v>286911.64</v>
          </cell>
        </row>
        <row r="7863">
          <cell r="D7863">
            <v>26907.79</v>
          </cell>
        </row>
        <row r="7864">
          <cell r="D7864">
            <v>7192407.5999999996</v>
          </cell>
        </row>
        <row r="7865">
          <cell r="D7865">
            <v>6003686.8499999996</v>
          </cell>
        </row>
        <row r="7866">
          <cell r="D7866">
            <v>2078805.17</v>
          </cell>
        </row>
        <row r="7867">
          <cell r="D7867">
            <v>321810.39</v>
          </cell>
        </row>
        <row r="7868">
          <cell r="D7868">
            <v>10445754.32</v>
          </cell>
        </row>
        <row r="7869">
          <cell r="D7869">
            <v>89374.1</v>
          </cell>
        </row>
        <row r="7870">
          <cell r="D7870">
            <v>1928635.98</v>
          </cell>
        </row>
        <row r="7871">
          <cell r="D7871">
            <v>598520.44999999995</v>
          </cell>
        </row>
        <row r="7872">
          <cell r="D7872">
            <v>6472710.5300000003</v>
          </cell>
        </row>
        <row r="7873">
          <cell r="D7873">
            <v>97184.86</v>
          </cell>
        </row>
        <row r="7874">
          <cell r="D7874">
            <v>3470180.15</v>
          </cell>
        </row>
        <row r="7875">
          <cell r="D7875">
            <v>1929074.78</v>
          </cell>
        </row>
        <row r="7876">
          <cell r="D7876">
            <v>23602094.559999999</v>
          </cell>
        </row>
        <row r="7877">
          <cell r="D7877">
            <v>47290</v>
          </cell>
        </row>
        <row r="7878">
          <cell r="D7878">
            <v>1659322.36</v>
          </cell>
        </row>
        <row r="7879">
          <cell r="D7879">
            <v>157408.22</v>
          </cell>
        </row>
        <row r="7880">
          <cell r="D7880">
            <v>27774645.960000001</v>
          </cell>
        </row>
        <row r="7881">
          <cell r="D7881">
            <v>270238.18</v>
          </cell>
        </row>
        <row r="7882">
          <cell r="D7882">
            <v>5572058.5999999996</v>
          </cell>
        </row>
        <row r="7883">
          <cell r="D7883">
            <v>1108558.04</v>
          </cell>
        </row>
        <row r="7884">
          <cell r="D7884">
            <v>4059.25</v>
          </cell>
        </row>
        <row r="7885">
          <cell r="D7885">
            <v>189029.22</v>
          </cell>
        </row>
        <row r="7886">
          <cell r="D7886">
            <v>13169329.26</v>
          </cell>
        </row>
        <row r="7887">
          <cell r="D7887">
            <v>457598.59</v>
          </cell>
        </row>
        <row r="7888">
          <cell r="D7888">
            <v>9745191.1899999995</v>
          </cell>
        </row>
        <row r="7889">
          <cell r="D7889">
            <v>9117863.0399999991</v>
          </cell>
        </row>
        <row r="7890">
          <cell r="D7890">
            <v>0</v>
          </cell>
        </row>
        <row r="7891">
          <cell r="D7891">
            <v>5211584.21</v>
          </cell>
        </row>
        <row r="7892">
          <cell r="D7892">
            <v>254581.22</v>
          </cell>
        </row>
        <row r="7893">
          <cell r="D7893">
            <v>2067642.43</v>
          </cell>
        </row>
        <row r="7894">
          <cell r="D7894">
            <v>0</v>
          </cell>
        </row>
        <row r="7895">
          <cell r="D7895">
            <v>152687.26999999999</v>
          </cell>
        </row>
        <row r="7896">
          <cell r="D7896">
            <v>6990737.0800000001</v>
          </cell>
        </row>
        <row r="7897">
          <cell r="D7897">
            <v>0</v>
          </cell>
        </row>
        <row r="7898">
          <cell r="D7898">
            <v>64387.67</v>
          </cell>
        </row>
        <row r="7899">
          <cell r="D7899">
            <v>47634712.359999999</v>
          </cell>
        </row>
        <row r="7900">
          <cell r="D7900">
            <v>1229507.08</v>
          </cell>
        </row>
        <row r="7901">
          <cell r="D7901">
            <v>1414675.05</v>
          </cell>
        </row>
        <row r="7902">
          <cell r="D7902">
            <v>1925060.92</v>
          </cell>
        </row>
        <row r="7903">
          <cell r="D7903">
            <v>9057790.1600000001</v>
          </cell>
        </row>
        <row r="7904">
          <cell r="D7904">
            <v>1851317.49</v>
          </cell>
        </row>
        <row r="7905">
          <cell r="D7905">
            <v>22829520.350000001</v>
          </cell>
        </row>
        <row r="7906">
          <cell r="D7906">
            <v>1572065.56</v>
          </cell>
        </row>
        <row r="7907">
          <cell r="D7907">
            <v>1867769.05</v>
          </cell>
        </row>
        <row r="7908">
          <cell r="D7908">
            <v>941925.52</v>
          </cell>
        </row>
        <row r="7909">
          <cell r="D7909">
            <v>2496022.44</v>
          </cell>
        </row>
        <row r="7910">
          <cell r="D7910">
            <v>1586563.88</v>
          </cell>
        </row>
        <row r="7911">
          <cell r="D7911">
            <v>1945514.74</v>
          </cell>
        </row>
        <row r="7912">
          <cell r="D7912">
            <v>30003625.879999999</v>
          </cell>
        </row>
        <row r="7913">
          <cell r="D7913">
            <v>0</v>
          </cell>
        </row>
        <row r="7914">
          <cell r="D7914">
            <v>11507858.939999999</v>
          </cell>
        </row>
        <row r="7915">
          <cell r="D7915">
            <v>193143.89</v>
          </cell>
        </row>
        <row r="7916">
          <cell r="D7916">
            <v>5030011.04</v>
          </cell>
        </row>
        <row r="7917">
          <cell r="D7917">
            <v>232073.37</v>
          </cell>
        </row>
        <row r="7918">
          <cell r="D7918">
            <v>95319.25</v>
          </cell>
        </row>
        <row r="7919">
          <cell r="D7919">
            <v>13321862.59</v>
          </cell>
        </row>
        <row r="7920">
          <cell r="D7920">
            <v>696753.59</v>
          </cell>
        </row>
        <row r="7921">
          <cell r="D7921">
            <v>108505.3</v>
          </cell>
        </row>
        <row r="7922">
          <cell r="D7922">
            <v>561346.09</v>
          </cell>
        </row>
        <row r="7923">
          <cell r="D7923">
            <v>5778884.3799999999</v>
          </cell>
        </row>
        <row r="7924">
          <cell r="D7924">
            <v>68676.990000000005</v>
          </cell>
        </row>
        <row r="7925">
          <cell r="D7925">
            <v>1127000</v>
          </cell>
        </row>
        <row r="7926">
          <cell r="D7926">
            <v>363899.59</v>
          </cell>
        </row>
        <row r="7927">
          <cell r="D7927">
            <v>42653.46</v>
          </cell>
        </row>
        <row r="7928">
          <cell r="D7928">
            <v>66176.039999999994</v>
          </cell>
        </row>
        <row r="7929">
          <cell r="D7929">
            <v>1894124.26</v>
          </cell>
        </row>
        <row r="7930">
          <cell r="D7930">
            <v>485979.33</v>
          </cell>
        </row>
        <row r="7931">
          <cell r="D7931">
            <v>270703.26</v>
          </cell>
        </row>
        <row r="7932">
          <cell r="D7932">
            <v>2356489.2799999998</v>
          </cell>
        </row>
        <row r="7933">
          <cell r="D7933">
            <v>3116941.48</v>
          </cell>
        </row>
        <row r="7934">
          <cell r="D7934">
            <v>151117.24</v>
          </cell>
        </row>
        <row r="7935">
          <cell r="D7935">
            <v>208818.41</v>
          </cell>
        </row>
        <row r="7936">
          <cell r="D7936">
            <v>99044.93</v>
          </cell>
        </row>
        <row r="7937">
          <cell r="D7937">
            <v>6405594.6399999997</v>
          </cell>
        </row>
        <row r="7938">
          <cell r="D7938">
            <v>356619.43</v>
          </cell>
        </row>
        <row r="7939">
          <cell r="D7939">
            <v>0</v>
          </cell>
        </row>
        <row r="7940">
          <cell r="D7940">
            <v>199718.79</v>
          </cell>
        </row>
        <row r="7941">
          <cell r="D7941">
            <v>2541939.44</v>
          </cell>
        </row>
        <row r="7943">
          <cell r="D7943">
            <v>179667.67</v>
          </cell>
        </row>
        <row r="7944">
          <cell r="D7944">
            <v>306437.3</v>
          </cell>
        </row>
        <row r="7945">
          <cell r="D7945">
            <v>339806.48</v>
          </cell>
        </row>
        <row r="7946">
          <cell r="D7946">
            <v>5138596.72</v>
          </cell>
        </row>
        <row r="7947">
          <cell r="D7947">
            <v>2148296.2999999998</v>
          </cell>
        </row>
        <row r="7948">
          <cell r="D7948">
            <v>3736.64</v>
          </cell>
        </row>
        <row r="7949">
          <cell r="D7949">
            <v>217327.7</v>
          </cell>
        </row>
        <row r="7950">
          <cell r="D7950">
            <v>813095.79</v>
          </cell>
        </row>
        <row r="7951">
          <cell r="D7951">
            <v>405561.55</v>
          </cell>
        </row>
        <row r="7952">
          <cell r="D7952">
            <v>16540.3</v>
          </cell>
        </row>
        <row r="7953">
          <cell r="D7953">
            <v>579180.86</v>
          </cell>
        </row>
        <row r="7954">
          <cell r="D7954">
            <v>1109072.79</v>
          </cell>
        </row>
        <row r="7955">
          <cell r="D7955">
            <v>39123.85</v>
          </cell>
        </row>
        <row r="7956">
          <cell r="D7956">
            <v>47770.62</v>
          </cell>
        </row>
        <row r="7957">
          <cell r="D7957">
            <v>7700009.7599999998</v>
          </cell>
        </row>
        <row r="7958">
          <cell r="D7958">
            <v>195361.42</v>
          </cell>
        </row>
        <row r="7959">
          <cell r="D7959">
            <v>142578.73000000001</v>
          </cell>
        </row>
        <row r="7960">
          <cell r="D7960">
            <v>89998.19</v>
          </cell>
        </row>
        <row r="7961">
          <cell r="D7961">
            <v>46758847.119999997</v>
          </cell>
        </row>
        <row r="7962">
          <cell r="D7962">
            <v>441154.27</v>
          </cell>
        </row>
        <row r="7963">
          <cell r="D7963">
            <v>6086037.3200000003</v>
          </cell>
        </row>
        <row r="7964">
          <cell r="D7964">
            <v>79080866.200000003</v>
          </cell>
        </row>
        <row r="7965">
          <cell r="D7965">
            <v>492367.8</v>
          </cell>
        </row>
        <row r="7966">
          <cell r="D7966">
            <v>636382.04</v>
          </cell>
        </row>
        <row r="7967">
          <cell r="D7967">
            <v>322590</v>
          </cell>
        </row>
        <row r="7968">
          <cell r="D7968">
            <v>2891339</v>
          </cell>
        </row>
        <row r="7969">
          <cell r="D7969">
            <v>84081.25</v>
          </cell>
        </row>
        <row r="7970">
          <cell r="D7970">
            <v>3909255.87</v>
          </cell>
        </row>
        <row r="7972">
          <cell r="D7972">
            <v>611582</v>
          </cell>
        </row>
        <row r="7973">
          <cell r="D7973">
            <v>145861.24</v>
          </cell>
        </row>
        <row r="7974">
          <cell r="D7974">
            <v>9561124.0700000003</v>
          </cell>
        </row>
        <row r="7975">
          <cell r="D7975">
            <v>0</v>
          </cell>
        </row>
        <row r="7976">
          <cell r="D7976">
            <v>681132.77</v>
          </cell>
        </row>
        <row r="7977">
          <cell r="D7977">
            <v>4196601.99</v>
          </cell>
        </row>
        <row r="7978">
          <cell r="D7978">
            <v>310868.78000000003</v>
          </cell>
        </row>
        <row r="7979">
          <cell r="D7979">
            <v>129984.43</v>
          </cell>
        </row>
        <row r="7980">
          <cell r="D7980">
            <v>571570.80000000005</v>
          </cell>
        </row>
        <row r="7981">
          <cell r="D7981">
            <v>4653861.9000000004</v>
          </cell>
        </row>
        <row r="7982">
          <cell r="D7982">
            <v>12634348.380000001</v>
          </cell>
        </row>
        <row r="7983">
          <cell r="D7983">
            <v>3351937.5</v>
          </cell>
        </row>
        <row r="7984">
          <cell r="D7984">
            <v>15851612.800000001</v>
          </cell>
        </row>
        <row r="7985">
          <cell r="D7985">
            <v>194018.7</v>
          </cell>
        </row>
        <row r="7986">
          <cell r="D7986">
            <v>1268695.97</v>
          </cell>
        </row>
        <row r="7987">
          <cell r="D7987">
            <v>0</v>
          </cell>
        </row>
        <row r="7988">
          <cell r="D7988">
            <v>656430.03</v>
          </cell>
        </row>
        <row r="7989">
          <cell r="D7989">
            <v>10809377.460000001</v>
          </cell>
        </row>
        <row r="7990">
          <cell r="D7990">
            <v>3756427.94</v>
          </cell>
        </row>
        <row r="7991">
          <cell r="D7991">
            <v>315669.27</v>
          </cell>
        </row>
        <row r="7992">
          <cell r="D7992">
            <v>193277.89</v>
          </cell>
        </row>
        <row r="7993">
          <cell r="D7993">
            <v>189229.01</v>
          </cell>
        </row>
        <row r="7994">
          <cell r="D7994">
            <v>18376407.649999999</v>
          </cell>
        </row>
        <row r="7995">
          <cell r="D7995">
            <v>312556.68</v>
          </cell>
        </row>
        <row r="7996">
          <cell r="D7996">
            <v>310910.25</v>
          </cell>
        </row>
        <row r="7997">
          <cell r="D7997">
            <v>52277.19</v>
          </cell>
        </row>
        <row r="7998">
          <cell r="D7998">
            <v>2397144.48</v>
          </cell>
        </row>
        <row r="7999">
          <cell r="D7999">
            <v>555095.07999999996</v>
          </cell>
        </row>
        <row r="8000">
          <cell r="D8000">
            <v>5162831.03</v>
          </cell>
        </row>
        <row r="8001">
          <cell r="D8001">
            <v>70372064.709999993</v>
          </cell>
        </row>
        <row r="8002">
          <cell r="D8002">
            <v>1205486.7</v>
          </cell>
        </row>
        <row r="8003">
          <cell r="D8003">
            <v>3648389.34</v>
          </cell>
        </row>
        <row r="8004">
          <cell r="D8004">
            <v>2603354.52</v>
          </cell>
        </row>
        <row r="8005">
          <cell r="D8005">
            <v>1910870.81</v>
          </cell>
        </row>
        <row r="8006">
          <cell r="D8006">
            <v>61294.15</v>
          </cell>
        </row>
        <row r="8007">
          <cell r="D8007">
            <v>6355893.9900000002</v>
          </cell>
        </row>
        <row r="8008">
          <cell r="D8008">
            <v>1022957.65</v>
          </cell>
        </row>
        <row r="8009">
          <cell r="D8009">
            <v>9256789.3300000001</v>
          </cell>
        </row>
        <row r="8010">
          <cell r="D8010">
            <v>89653.04</v>
          </cell>
        </row>
        <row r="8011">
          <cell r="D8011">
            <v>46535.88</v>
          </cell>
        </row>
        <row r="8012">
          <cell r="D8012">
            <v>189456.43</v>
          </cell>
        </row>
        <row r="8013">
          <cell r="D8013">
            <v>1477777.96</v>
          </cell>
        </row>
        <row r="8014">
          <cell r="D8014">
            <v>1452122.03</v>
          </cell>
        </row>
        <row r="8015">
          <cell r="D8015">
            <v>3495217.75</v>
          </cell>
        </row>
        <row r="8016">
          <cell r="D8016">
            <v>57319.76</v>
          </cell>
        </row>
        <row r="8017">
          <cell r="D8017">
            <v>2179907.33</v>
          </cell>
        </row>
        <row r="8018">
          <cell r="D8018">
            <v>8389006.2300000004</v>
          </cell>
        </row>
        <row r="8019">
          <cell r="D8019">
            <v>100261.22</v>
          </cell>
        </row>
        <row r="8020">
          <cell r="D8020">
            <v>225649.2</v>
          </cell>
        </row>
        <row r="8021">
          <cell r="D8021">
            <v>400997.83</v>
          </cell>
        </row>
        <row r="8022">
          <cell r="D8022">
            <v>3691513.35</v>
          </cell>
        </row>
        <row r="8023">
          <cell r="D8023">
            <v>164784.15</v>
          </cell>
        </row>
        <row r="8024">
          <cell r="D8024">
            <v>290642.63</v>
          </cell>
        </row>
        <row r="8025">
          <cell r="D8025">
            <v>127024.98</v>
          </cell>
        </row>
        <row r="8026">
          <cell r="D8026">
            <v>12595367.1</v>
          </cell>
        </row>
        <row r="8027">
          <cell r="D8027">
            <v>4294657.47</v>
          </cell>
        </row>
        <row r="8028">
          <cell r="D8028">
            <v>159746.84</v>
          </cell>
        </row>
        <row r="8029">
          <cell r="D8029">
            <v>27.8</v>
          </cell>
        </row>
        <row r="8030">
          <cell r="D8030">
            <v>0</v>
          </cell>
        </row>
        <row r="8031">
          <cell r="D8031">
            <v>0</v>
          </cell>
        </row>
        <row r="8033">
          <cell r="D8033">
            <v>17901776.370000001</v>
          </cell>
        </row>
        <row r="8034">
          <cell r="D8034">
            <v>1274299.69</v>
          </cell>
        </row>
        <row r="8035">
          <cell r="D8035">
            <v>9033811.8000000007</v>
          </cell>
        </row>
        <row r="8036">
          <cell r="D8036">
            <v>5443267.5300000003</v>
          </cell>
        </row>
        <row r="8037">
          <cell r="D8037">
            <v>285820.59999999998</v>
          </cell>
        </row>
        <row r="8038">
          <cell r="D8038">
            <v>8198765.7599999998</v>
          </cell>
        </row>
        <row r="8039">
          <cell r="D8039">
            <v>1625171.22</v>
          </cell>
        </row>
        <row r="8040">
          <cell r="D8040">
            <v>526160.49</v>
          </cell>
        </row>
        <row r="8041">
          <cell r="D8041">
            <v>659662.41</v>
          </cell>
        </row>
        <row r="8042">
          <cell r="D8042">
            <v>661941.97</v>
          </cell>
        </row>
        <row r="8043">
          <cell r="D8043">
            <v>365361.64</v>
          </cell>
        </row>
        <row r="8044">
          <cell r="D8044">
            <v>573547.30000000005</v>
          </cell>
        </row>
        <row r="8045">
          <cell r="D8045">
            <v>1412513.46</v>
          </cell>
        </row>
        <row r="8046">
          <cell r="D8046">
            <v>354517.94</v>
          </cell>
        </row>
        <row r="8047">
          <cell r="D8047">
            <v>5004401</v>
          </cell>
        </row>
        <row r="8048">
          <cell r="D8048">
            <v>188757.21</v>
          </cell>
        </row>
        <row r="8050">
          <cell r="D8050">
            <v>7953.06</v>
          </cell>
        </row>
        <row r="8051">
          <cell r="D8051">
            <v>432094.77</v>
          </cell>
        </row>
        <row r="8052">
          <cell r="D8052">
            <v>2573616.8199999998</v>
          </cell>
        </row>
        <row r="8053">
          <cell r="D8053">
            <v>769899.14</v>
          </cell>
        </row>
        <row r="8054">
          <cell r="D8054">
            <v>164821.04</v>
          </cell>
        </row>
        <row r="8055">
          <cell r="D8055">
            <v>27348444.640000001</v>
          </cell>
        </row>
        <row r="8056">
          <cell r="D8056">
            <v>683504.56</v>
          </cell>
        </row>
        <row r="8057">
          <cell r="D8057">
            <v>52773534.039999999</v>
          </cell>
        </row>
        <row r="8058">
          <cell r="D8058">
            <v>6417418.1799999997</v>
          </cell>
        </row>
        <row r="8059">
          <cell r="D8059">
            <v>7678827.7199999997</v>
          </cell>
        </row>
        <row r="8060">
          <cell r="D8060">
            <v>615354.29</v>
          </cell>
        </row>
        <row r="8061">
          <cell r="D8061">
            <v>1432125.73</v>
          </cell>
        </row>
        <row r="8062">
          <cell r="D8062">
            <v>3339814.56</v>
          </cell>
        </row>
        <row r="8063">
          <cell r="D8063">
            <v>17459076.16</v>
          </cell>
        </row>
        <row r="8064">
          <cell r="D8064">
            <v>682972.61</v>
          </cell>
        </row>
        <row r="8065">
          <cell r="D8065">
            <v>1385541.55</v>
          </cell>
        </row>
        <row r="8066">
          <cell r="D8066">
            <v>244015.72</v>
          </cell>
        </row>
        <row r="8067">
          <cell r="D8067">
            <v>19574208.739999998</v>
          </cell>
        </row>
        <row r="8068">
          <cell r="D8068">
            <v>1929631.93</v>
          </cell>
        </row>
        <row r="8070">
          <cell r="D8070">
            <v>176651.81</v>
          </cell>
        </row>
        <row r="8071">
          <cell r="D8071">
            <v>2831903.55</v>
          </cell>
        </row>
        <row r="8072">
          <cell r="D8072">
            <v>24689032.600000001</v>
          </cell>
        </row>
        <row r="8073">
          <cell r="D8073">
            <v>95776.55</v>
          </cell>
        </row>
        <row r="8074">
          <cell r="D8074">
            <v>32616881.800000001</v>
          </cell>
        </row>
        <row r="8075">
          <cell r="D8075">
            <v>1988374.94</v>
          </cell>
        </row>
        <row r="8076">
          <cell r="D8076">
            <v>2230334.0699999998</v>
          </cell>
        </row>
        <row r="8077">
          <cell r="D8077">
            <v>1064739.81</v>
          </cell>
        </row>
        <row r="8078">
          <cell r="D8078">
            <v>268775.34999999998</v>
          </cell>
        </row>
        <row r="8079">
          <cell r="D8079">
            <v>6872580</v>
          </cell>
        </row>
        <row r="8080">
          <cell r="D8080">
            <v>197053.28</v>
          </cell>
        </row>
        <row r="8081">
          <cell r="D8081">
            <v>115408.86</v>
          </cell>
        </row>
        <row r="8082">
          <cell r="D8082">
            <v>3817466.05</v>
          </cell>
        </row>
        <row r="8083">
          <cell r="D8083">
            <v>22054.38</v>
          </cell>
        </row>
        <row r="8084">
          <cell r="D8084">
            <v>1500535.42</v>
          </cell>
        </row>
        <row r="8085">
          <cell r="D8085">
            <v>0</v>
          </cell>
        </row>
        <row r="8086">
          <cell r="D8086">
            <v>596483.55000000005</v>
          </cell>
        </row>
        <row r="8087">
          <cell r="D8087">
            <v>6219.18</v>
          </cell>
        </row>
        <row r="8088">
          <cell r="D8088">
            <v>1678722.04</v>
          </cell>
        </row>
        <row r="8089">
          <cell r="D8089">
            <v>455433.14</v>
          </cell>
        </row>
        <row r="8090">
          <cell r="D8090">
            <v>4326785.91</v>
          </cell>
        </row>
        <row r="8091">
          <cell r="D8091">
            <v>3371905.32</v>
          </cell>
        </row>
        <row r="8092">
          <cell r="D8092">
            <v>128283435.58</v>
          </cell>
        </row>
        <row r="8093">
          <cell r="D8093">
            <v>32345382.530000001</v>
          </cell>
        </row>
        <row r="8094">
          <cell r="D8094">
            <v>20089878.559999999</v>
          </cell>
        </row>
        <row r="8095">
          <cell r="D8095">
            <v>243714.87</v>
          </cell>
        </row>
        <row r="8096">
          <cell r="D8096">
            <v>1948.22</v>
          </cell>
        </row>
        <row r="8097">
          <cell r="D8097">
            <v>14182739.15</v>
          </cell>
        </row>
        <row r="8098">
          <cell r="D8098">
            <v>100337.77</v>
          </cell>
        </row>
        <row r="8099">
          <cell r="D8099">
            <v>515654.15</v>
          </cell>
        </row>
        <row r="8100">
          <cell r="D8100">
            <v>311789.18</v>
          </cell>
        </row>
        <row r="8101">
          <cell r="D8101">
            <v>113441</v>
          </cell>
        </row>
        <row r="8102">
          <cell r="D8102">
            <v>2457695.59</v>
          </cell>
        </row>
        <row r="8103">
          <cell r="D8103">
            <v>242838.62</v>
          </cell>
        </row>
        <row r="8104">
          <cell r="D8104">
            <v>414870.21</v>
          </cell>
        </row>
        <row r="8105">
          <cell r="D8105">
            <v>290065.24</v>
          </cell>
        </row>
        <row r="8106">
          <cell r="D8106">
            <v>2725260.82</v>
          </cell>
        </row>
        <row r="8107">
          <cell r="D8107">
            <v>467728.86</v>
          </cell>
        </row>
        <row r="8108">
          <cell r="D8108">
            <v>155765.13</v>
          </cell>
        </row>
        <row r="8109">
          <cell r="D8109">
            <v>2196275.21</v>
          </cell>
        </row>
        <row r="8110">
          <cell r="D8110">
            <v>744206.89</v>
          </cell>
        </row>
        <row r="8111">
          <cell r="D8111">
            <v>2949169.34</v>
          </cell>
        </row>
        <row r="8112">
          <cell r="D8112">
            <v>18924.95</v>
          </cell>
        </row>
        <row r="8113">
          <cell r="D8113">
            <v>19127.349999999999</v>
          </cell>
        </row>
        <row r="8114">
          <cell r="D8114">
            <v>6688426.8899999997</v>
          </cell>
        </row>
        <row r="8115">
          <cell r="D8115">
            <v>1167367.69</v>
          </cell>
        </row>
        <row r="8116">
          <cell r="D8116">
            <v>6655113.7800000003</v>
          </cell>
        </row>
        <row r="8117">
          <cell r="D8117">
            <v>10996206.41</v>
          </cell>
        </row>
        <row r="8118">
          <cell r="D8118">
            <v>1188766.0900000001</v>
          </cell>
        </row>
        <row r="8119">
          <cell r="D8119">
            <v>1698375.86</v>
          </cell>
        </row>
        <row r="8120">
          <cell r="D8120">
            <v>1849419.45</v>
          </cell>
        </row>
        <row r="8121">
          <cell r="D8121">
            <v>96203.95</v>
          </cell>
        </row>
        <row r="8122">
          <cell r="D8122">
            <v>14769115.210000001</v>
          </cell>
        </row>
        <row r="8123">
          <cell r="D8123">
            <v>447713.83</v>
          </cell>
        </row>
        <row r="8124">
          <cell r="D8124">
            <v>18661031.280000001</v>
          </cell>
        </row>
        <row r="8125">
          <cell r="D8125">
            <v>5479471.25</v>
          </cell>
        </row>
        <row r="8126">
          <cell r="D8126">
            <v>2100947.59</v>
          </cell>
        </row>
        <row r="8127">
          <cell r="D8127">
            <v>7702546.4100000001</v>
          </cell>
        </row>
        <row r="8128">
          <cell r="D8128">
            <v>1699485.57</v>
          </cell>
        </row>
        <row r="8129">
          <cell r="D8129">
            <v>4093557.27</v>
          </cell>
        </row>
        <row r="8130">
          <cell r="D8130">
            <v>738901.1</v>
          </cell>
        </row>
        <row r="8131">
          <cell r="D8131">
            <v>10799045.77</v>
          </cell>
        </row>
        <row r="8132">
          <cell r="D8132">
            <v>3840018.16</v>
          </cell>
        </row>
        <row r="8133">
          <cell r="D8133">
            <v>2036900.69</v>
          </cell>
        </row>
        <row r="8134">
          <cell r="D8134">
            <v>0</v>
          </cell>
        </row>
        <row r="8135">
          <cell r="D8135">
            <v>163611.89000000001</v>
          </cell>
        </row>
        <row r="8136">
          <cell r="D8136">
            <v>150413.85999999999</v>
          </cell>
        </row>
        <row r="8137">
          <cell r="D8137">
            <v>11549264.880000001</v>
          </cell>
        </row>
        <row r="8138">
          <cell r="D8138">
            <v>1865076.12</v>
          </cell>
        </row>
        <row r="8139">
          <cell r="D8139">
            <v>6287398.2599999998</v>
          </cell>
        </row>
        <row r="8140">
          <cell r="D8140">
            <v>100000</v>
          </cell>
        </row>
        <row r="8141">
          <cell r="D8141">
            <v>1360648.57</v>
          </cell>
        </row>
        <row r="8142">
          <cell r="D8142">
            <v>449816.05</v>
          </cell>
        </row>
        <row r="8143">
          <cell r="D8143">
            <v>4578580.5999999996</v>
          </cell>
        </row>
        <row r="8144">
          <cell r="D8144">
            <v>1195548.81</v>
          </cell>
        </row>
        <row r="8145">
          <cell r="D8145">
            <v>1387974.07</v>
          </cell>
        </row>
        <row r="8146">
          <cell r="D8146">
            <v>52552870.57</v>
          </cell>
        </row>
        <row r="8147">
          <cell r="D8147">
            <v>18848826.530000001</v>
          </cell>
        </row>
        <row r="8148">
          <cell r="D8148">
            <v>922467.95</v>
          </cell>
        </row>
        <row r="8149">
          <cell r="D8149">
            <v>682784.38</v>
          </cell>
        </row>
        <row r="8150">
          <cell r="D8150">
            <v>3358167.46</v>
          </cell>
        </row>
        <row r="8151">
          <cell r="D8151">
            <v>250000</v>
          </cell>
        </row>
        <row r="8152">
          <cell r="D8152">
            <v>6055116.6600000001</v>
          </cell>
        </row>
        <row r="8153">
          <cell r="D8153">
            <v>6435394.5800000001</v>
          </cell>
        </row>
        <row r="8154">
          <cell r="D8154">
            <v>446353.04</v>
          </cell>
        </row>
        <row r="8155">
          <cell r="D8155">
            <v>50659.94</v>
          </cell>
        </row>
        <row r="8156">
          <cell r="D8156">
            <v>8311643.0300000096</v>
          </cell>
        </row>
        <row r="8157">
          <cell r="D8157">
            <v>236661.8</v>
          </cell>
        </row>
        <row r="8158">
          <cell r="D8158">
            <v>190000</v>
          </cell>
        </row>
        <row r="8159">
          <cell r="D8159">
            <v>1008052.74</v>
          </cell>
        </row>
        <row r="8160">
          <cell r="D8160">
            <v>8694389.0299999993</v>
          </cell>
        </row>
        <row r="8161">
          <cell r="D8161">
            <v>8041102</v>
          </cell>
        </row>
        <row r="8162">
          <cell r="D8162">
            <v>999864.4</v>
          </cell>
        </row>
        <row r="8163">
          <cell r="D8163">
            <v>678555.9</v>
          </cell>
        </row>
        <row r="8164">
          <cell r="D8164">
            <v>204398.59</v>
          </cell>
        </row>
        <row r="8165">
          <cell r="D8165">
            <v>234858.81</v>
          </cell>
        </row>
        <row r="8166">
          <cell r="D8166">
            <v>237798.21</v>
          </cell>
        </row>
        <row r="8167">
          <cell r="D8167">
            <v>420765.95</v>
          </cell>
        </row>
        <row r="8168">
          <cell r="D8168">
            <v>2757300.7</v>
          </cell>
        </row>
        <row r="8169">
          <cell r="D8169">
            <v>218777.3</v>
          </cell>
        </row>
        <row r="8170">
          <cell r="D8170">
            <v>542587.41</v>
          </cell>
        </row>
        <row r="8171">
          <cell r="D8171">
            <v>1300000</v>
          </cell>
        </row>
        <row r="8172">
          <cell r="D8172">
            <v>168481.94</v>
          </cell>
        </row>
        <row r="8173">
          <cell r="D8173">
            <v>245201.85</v>
          </cell>
        </row>
        <row r="8174">
          <cell r="D8174">
            <v>1997092.77</v>
          </cell>
        </row>
        <row r="8175">
          <cell r="D8175">
            <v>3143535.13</v>
          </cell>
        </row>
        <row r="8176">
          <cell r="D8176">
            <v>1518336.78</v>
          </cell>
        </row>
        <row r="8177">
          <cell r="D8177">
            <v>345578.88</v>
          </cell>
        </row>
        <row r="8178">
          <cell r="D8178">
            <v>69111.16</v>
          </cell>
        </row>
        <row r="8179">
          <cell r="D8179">
            <v>5256920.5199999996</v>
          </cell>
        </row>
        <row r="8180">
          <cell r="D8180">
            <v>311993.38</v>
          </cell>
        </row>
        <row r="8181">
          <cell r="D8181">
            <v>22996872.210000001</v>
          </cell>
        </row>
        <row r="8182">
          <cell r="D8182">
            <v>529898.59</v>
          </cell>
        </row>
        <row r="8183">
          <cell r="D8183">
            <v>552689.35</v>
          </cell>
        </row>
        <row r="8184">
          <cell r="D8184">
            <v>150000</v>
          </cell>
        </row>
        <row r="8185">
          <cell r="D8185">
            <v>1920255.38</v>
          </cell>
        </row>
        <row r="8186">
          <cell r="D8186">
            <v>244336.65</v>
          </cell>
        </row>
        <row r="8187">
          <cell r="D8187">
            <v>570098.22</v>
          </cell>
        </row>
        <row r="8188">
          <cell r="D8188">
            <v>2220086.67</v>
          </cell>
        </row>
        <row r="8189">
          <cell r="D8189">
            <v>2037644.68</v>
          </cell>
        </row>
        <row r="8190">
          <cell r="D8190">
            <v>384043.56</v>
          </cell>
        </row>
        <row r="8191">
          <cell r="D8191">
            <v>17502069.280000001</v>
          </cell>
        </row>
        <row r="8192">
          <cell r="D8192">
            <v>356241.36</v>
          </cell>
        </row>
        <row r="8193">
          <cell r="D8193">
            <v>415109.11</v>
          </cell>
        </row>
        <row r="8194">
          <cell r="D8194">
            <v>0</v>
          </cell>
        </row>
        <row r="8195">
          <cell r="D8195">
            <v>3705654.23</v>
          </cell>
        </row>
        <row r="8196">
          <cell r="D8196">
            <v>36590.089999999997</v>
          </cell>
        </row>
        <row r="8197">
          <cell r="D8197">
            <v>2465352.04</v>
          </cell>
        </row>
        <row r="8198">
          <cell r="D8198">
            <v>24640.97</v>
          </cell>
        </row>
        <row r="8199">
          <cell r="D8199">
            <v>5876240.25</v>
          </cell>
        </row>
        <row r="8200">
          <cell r="D8200">
            <v>4509094.04</v>
          </cell>
        </row>
        <row r="8201">
          <cell r="D8201">
            <v>389665.43</v>
          </cell>
        </row>
        <row r="8202">
          <cell r="D8202">
            <v>965216.98</v>
          </cell>
        </row>
        <row r="8203">
          <cell r="D8203">
            <v>0</v>
          </cell>
        </row>
        <row r="8204">
          <cell r="D8204">
            <v>321031.78000000003</v>
          </cell>
        </row>
        <row r="8205">
          <cell r="D8205">
            <v>3014123.42</v>
          </cell>
        </row>
        <row r="8206">
          <cell r="D8206">
            <v>166442.59</v>
          </cell>
        </row>
        <row r="8207">
          <cell r="D8207">
            <v>1870485.81</v>
          </cell>
        </row>
        <row r="8208">
          <cell r="D8208">
            <v>181823.49</v>
          </cell>
        </row>
        <row r="8209">
          <cell r="D8209">
            <v>312813.23</v>
          </cell>
        </row>
        <row r="8210">
          <cell r="D8210">
            <v>37258193.850000001</v>
          </cell>
        </row>
        <row r="8211">
          <cell r="D8211">
            <v>336041.43</v>
          </cell>
        </row>
        <row r="8212">
          <cell r="D8212">
            <v>4199972.63</v>
          </cell>
        </row>
        <row r="8213">
          <cell r="D8213">
            <v>215372.09</v>
          </cell>
        </row>
        <row r="8214">
          <cell r="D8214">
            <v>619634.02</v>
          </cell>
        </row>
        <row r="8215">
          <cell r="D8215">
            <v>3670651.92</v>
          </cell>
        </row>
        <row r="8216">
          <cell r="D8216">
            <v>1149648.23</v>
          </cell>
        </row>
        <row r="8217">
          <cell r="D8217">
            <v>226415.9</v>
          </cell>
        </row>
        <row r="8218">
          <cell r="D8218">
            <v>2367072.34</v>
          </cell>
        </row>
        <row r="8219">
          <cell r="D8219">
            <v>141125.9</v>
          </cell>
        </row>
        <row r="8220">
          <cell r="D8220">
            <v>364100.06</v>
          </cell>
        </row>
        <row r="8221">
          <cell r="D8221">
            <v>177574.93</v>
          </cell>
        </row>
        <row r="8222">
          <cell r="D8222">
            <v>90388896.560000002</v>
          </cell>
        </row>
        <row r="8223">
          <cell r="D8223">
            <v>1360318.65</v>
          </cell>
        </row>
        <row r="8224">
          <cell r="D8224">
            <v>41724528.030000001</v>
          </cell>
        </row>
        <row r="8225">
          <cell r="D8225">
            <v>0</v>
          </cell>
        </row>
        <row r="8226">
          <cell r="D8226">
            <v>2280749.13</v>
          </cell>
        </row>
        <row r="8227">
          <cell r="D8227">
            <v>951363.77</v>
          </cell>
        </row>
        <row r="8228">
          <cell r="D8228">
            <v>32757762.73</v>
          </cell>
        </row>
        <row r="8229">
          <cell r="D8229">
            <v>1216.3900000000001</v>
          </cell>
        </row>
        <row r="8230">
          <cell r="D8230">
            <v>1195008.5900000001</v>
          </cell>
        </row>
        <row r="8231">
          <cell r="D8231">
            <v>0</v>
          </cell>
        </row>
        <row r="8232">
          <cell r="D8232">
            <v>1001850.29</v>
          </cell>
        </row>
        <row r="8233">
          <cell r="D8233">
            <v>206602</v>
          </cell>
        </row>
        <row r="8234">
          <cell r="D8234">
            <v>3772258.79</v>
          </cell>
        </row>
        <row r="8235">
          <cell r="D8235">
            <v>2387736.25</v>
          </cell>
        </row>
        <row r="8236">
          <cell r="D8236">
            <v>500000</v>
          </cell>
        </row>
        <row r="8237">
          <cell r="D8237">
            <v>4289945.7699999996</v>
          </cell>
        </row>
        <row r="8238">
          <cell r="D8238">
            <v>199365.92</v>
          </cell>
        </row>
        <row r="8239">
          <cell r="D8239">
            <v>1211625.6200000001</v>
          </cell>
        </row>
        <row r="8240">
          <cell r="D8240">
            <v>3991017.92</v>
          </cell>
        </row>
        <row r="8241">
          <cell r="D8241">
            <v>1063482.01</v>
          </cell>
        </row>
        <row r="8242">
          <cell r="D8242">
            <v>6497888.5999999996</v>
          </cell>
        </row>
        <row r="8243">
          <cell r="D8243">
            <v>466420.46</v>
          </cell>
        </row>
        <row r="8244">
          <cell r="D8244">
            <v>1174992.22</v>
          </cell>
        </row>
        <row r="8245">
          <cell r="D8245">
            <v>4991114.2</v>
          </cell>
        </row>
        <row r="8246">
          <cell r="D8246">
            <v>30477506.75</v>
          </cell>
        </row>
        <row r="8247">
          <cell r="D8247">
            <v>3616.87</v>
          </cell>
        </row>
        <row r="8248">
          <cell r="D8248">
            <v>150000</v>
          </cell>
        </row>
        <row r="8249">
          <cell r="D8249">
            <v>1033429.79</v>
          </cell>
        </row>
        <row r="8250">
          <cell r="D8250">
            <v>915932.99</v>
          </cell>
        </row>
        <row r="8251">
          <cell r="D8251">
            <v>11725855.869999999</v>
          </cell>
        </row>
        <row r="8252">
          <cell r="D8252">
            <v>0</v>
          </cell>
        </row>
        <row r="8253">
          <cell r="D8253">
            <v>707360.45</v>
          </cell>
        </row>
        <row r="8254">
          <cell r="D8254">
            <v>479653.37</v>
          </cell>
        </row>
        <row r="8255">
          <cell r="D8255">
            <v>1979133.14</v>
          </cell>
        </row>
        <row r="8256">
          <cell r="D8256">
            <v>944742.44</v>
          </cell>
        </row>
        <row r="8257">
          <cell r="D8257">
            <v>153654.89000000001</v>
          </cell>
        </row>
        <row r="8258">
          <cell r="D8258">
            <v>674948.44</v>
          </cell>
        </row>
        <row r="8259">
          <cell r="D8259">
            <v>643025.53</v>
          </cell>
        </row>
        <row r="8260">
          <cell r="D8260">
            <v>5201018.1399999997</v>
          </cell>
        </row>
        <row r="8261">
          <cell r="D8261">
            <v>499780.06</v>
          </cell>
        </row>
        <row r="8262">
          <cell r="D8262">
            <v>3961513.68</v>
          </cell>
        </row>
        <row r="8263">
          <cell r="D8263">
            <v>5217220.28</v>
          </cell>
        </row>
        <row r="8264">
          <cell r="D8264">
            <v>16604751.98</v>
          </cell>
        </row>
        <row r="8265">
          <cell r="D8265">
            <v>400492.53</v>
          </cell>
        </row>
        <row r="8266">
          <cell r="D8266">
            <v>479960.13</v>
          </cell>
        </row>
        <row r="8267">
          <cell r="D8267">
            <v>1784639.66</v>
          </cell>
        </row>
        <row r="8268">
          <cell r="D8268">
            <v>16728.7</v>
          </cell>
        </row>
        <row r="8269">
          <cell r="D8269">
            <v>344450.51</v>
          </cell>
        </row>
        <row r="8270">
          <cell r="D8270">
            <v>858406.19</v>
          </cell>
        </row>
        <row r="8271">
          <cell r="D8271">
            <v>13636486.630000001</v>
          </cell>
        </row>
        <row r="8272">
          <cell r="D8272">
            <v>982134.18</v>
          </cell>
        </row>
        <row r="8273">
          <cell r="D8273">
            <v>993253.22</v>
          </cell>
        </row>
        <row r="8274">
          <cell r="D8274">
            <v>3829660.58</v>
          </cell>
        </row>
        <row r="8275">
          <cell r="D8275">
            <v>15237.82</v>
          </cell>
        </row>
        <row r="8276">
          <cell r="D8276">
            <v>580297.6</v>
          </cell>
        </row>
        <row r="8277">
          <cell r="D8277">
            <v>5843411.3099999996</v>
          </cell>
        </row>
        <row r="8278">
          <cell r="D8278">
            <v>13873968.75</v>
          </cell>
        </row>
        <row r="8279">
          <cell r="D8279">
            <v>350264.87</v>
          </cell>
        </row>
        <row r="8280">
          <cell r="D8280">
            <v>266615.36</v>
          </cell>
        </row>
        <row r="8281">
          <cell r="D8281">
            <v>48409.01</v>
          </cell>
        </row>
        <row r="8282">
          <cell r="D8282">
            <v>207863.27</v>
          </cell>
        </row>
        <row r="8283">
          <cell r="D8283">
            <v>1802153.51</v>
          </cell>
        </row>
        <row r="8284">
          <cell r="D8284">
            <v>1157413.25</v>
          </cell>
        </row>
        <row r="8285">
          <cell r="D8285">
            <v>1117960.6599999999</v>
          </cell>
        </row>
        <row r="8286">
          <cell r="D8286">
            <v>556385.52</v>
          </cell>
        </row>
        <row r="8287">
          <cell r="D8287">
            <v>145628.24</v>
          </cell>
        </row>
        <row r="8288">
          <cell r="D8288">
            <v>5774125.3200000003</v>
          </cell>
        </row>
        <row r="8289">
          <cell r="D8289">
            <v>1949240.48</v>
          </cell>
        </row>
        <row r="8290">
          <cell r="D8290">
            <v>1290151.1399999999</v>
          </cell>
        </row>
        <row r="8291">
          <cell r="D8291">
            <v>0</v>
          </cell>
        </row>
        <row r="8292">
          <cell r="D8292">
            <v>89772.85</v>
          </cell>
        </row>
        <row r="8293">
          <cell r="D8293">
            <v>1337173.1000000001</v>
          </cell>
        </row>
        <row r="8294">
          <cell r="D8294">
            <v>3647499.93</v>
          </cell>
        </row>
        <row r="8295">
          <cell r="D8295">
            <v>321986.40999999997</v>
          </cell>
        </row>
        <row r="8296">
          <cell r="D8296">
            <v>1035171.24</v>
          </cell>
        </row>
        <row r="8297">
          <cell r="D8297">
            <v>6270503.2999999998</v>
          </cell>
        </row>
        <row r="8298">
          <cell r="D8298">
            <v>4519125.24</v>
          </cell>
        </row>
        <row r="8299">
          <cell r="D8299">
            <v>663491.56000000006</v>
          </cell>
        </row>
        <row r="8300">
          <cell r="D8300">
            <v>125221.44</v>
          </cell>
        </row>
        <row r="8301">
          <cell r="D8301">
            <v>332086.53999999998</v>
          </cell>
        </row>
        <row r="8302">
          <cell r="D8302">
            <v>705746.54</v>
          </cell>
        </row>
        <row r="8303">
          <cell r="D8303">
            <v>263950.86</v>
          </cell>
        </row>
        <row r="8304">
          <cell r="D8304">
            <v>1794533.68</v>
          </cell>
        </row>
        <row r="8305">
          <cell r="D8305">
            <v>10910316.5</v>
          </cell>
        </row>
        <row r="8306">
          <cell r="D8306">
            <v>489976.75</v>
          </cell>
        </row>
        <row r="8307">
          <cell r="D8307">
            <v>1083815.27</v>
          </cell>
        </row>
        <row r="8308">
          <cell r="D8308">
            <v>784835.54</v>
          </cell>
        </row>
        <row r="8309">
          <cell r="D8309">
            <v>38226.47</v>
          </cell>
        </row>
        <row r="8310">
          <cell r="D8310">
            <v>32017426.449999999</v>
          </cell>
        </row>
        <row r="8311">
          <cell r="D8311">
            <v>312351.48</v>
          </cell>
        </row>
        <row r="8312">
          <cell r="D8312">
            <v>3600270.91</v>
          </cell>
        </row>
        <row r="8313">
          <cell r="D8313">
            <v>110074.81</v>
          </cell>
        </row>
        <row r="8314">
          <cell r="D8314">
            <v>64299.72</v>
          </cell>
        </row>
        <row r="8315">
          <cell r="D8315">
            <v>391738.23</v>
          </cell>
        </row>
        <row r="8316">
          <cell r="D8316">
            <v>2615188.16</v>
          </cell>
        </row>
        <row r="8317">
          <cell r="D8317">
            <v>1307587.29</v>
          </cell>
        </row>
        <row r="8318">
          <cell r="D8318">
            <v>196278.32</v>
          </cell>
        </row>
        <row r="8319">
          <cell r="D8319">
            <v>300016.95</v>
          </cell>
        </row>
        <row r="8320">
          <cell r="D8320">
            <v>22934.33</v>
          </cell>
        </row>
        <row r="8321">
          <cell r="D8321">
            <v>1636126.27</v>
          </cell>
        </row>
        <row r="8322">
          <cell r="D8322">
            <v>3899115.87</v>
          </cell>
        </row>
        <row r="8323">
          <cell r="D8323">
            <v>56608.47</v>
          </cell>
        </row>
        <row r="8324">
          <cell r="D8324">
            <v>1910485.64</v>
          </cell>
        </row>
        <row r="8325">
          <cell r="D8325">
            <v>1617725.43</v>
          </cell>
        </row>
        <row r="8326">
          <cell r="D8326">
            <v>1230305.75</v>
          </cell>
        </row>
        <row r="8327">
          <cell r="D8327">
            <v>2299312.64</v>
          </cell>
        </row>
        <row r="8328">
          <cell r="D8328">
            <v>308828.53999999998</v>
          </cell>
        </row>
        <row r="8329">
          <cell r="D8329">
            <v>768751.1</v>
          </cell>
        </row>
        <row r="8330">
          <cell r="D8330">
            <v>4196750.45</v>
          </cell>
        </row>
        <row r="8331">
          <cell r="D8331">
            <v>1685663.32</v>
          </cell>
        </row>
        <row r="8332">
          <cell r="D8332">
            <v>455168.23</v>
          </cell>
        </row>
        <row r="8333">
          <cell r="D8333">
            <v>2204405.65</v>
          </cell>
        </row>
        <row r="8334">
          <cell r="D8334">
            <v>605835.6</v>
          </cell>
        </row>
        <row r="8335">
          <cell r="D8335">
            <v>501203.77</v>
          </cell>
        </row>
        <row r="8336">
          <cell r="D8336">
            <v>1342385.19</v>
          </cell>
        </row>
        <row r="8337">
          <cell r="D8337">
            <v>4000000</v>
          </cell>
        </row>
        <row r="8338">
          <cell r="D8338">
            <v>3738904.09</v>
          </cell>
        </row>
        <row r="8339">
          <cell r="D8339">
            <v>2632885.64</v>
          </cell>
        </row>
        <row r="8340">
          <cell r="D8340">
            <v>243068.79999999999</v>
          </cell>
        </row>
        <row r="8341">
          <cell r="D8341">
            <v>5508069.2300000004</v>
          </cell>
        </row>
        <row r="8342">
          <cell r="D8342">
            <v>953767.74</v>
          </cell>
        </row>
        <row r="8344">
          <cell r="D8344">
            <v>2650148.2200000002</v>
          </cell>
        </row>
        <row r="8345">
          <cell r="D8345">
            <v>7374595.21</v>
          </cell>
        </row>
        <row r="8346">
          <cell r="D8346">
            <v>81391511.799999997</v>
          </cell>
        </row>
        <row r="8347">
          <cell r="D8347">
            <v>287132.92</v>
          </cell>
        </row>
        <row r="8348">
          <cell r="D8348">
            <v>619934.01</v>
          </cell>
        </row>
        <row r="8349">
          <cell r="D8349">
            <v>2132989.37</v>
          </cell>
        </row>
        <row r="8350">
          <cell r="D8350">
            <v>6941843.1500000004</v>
          </cell>
        </row>
        <row r="8351">
          <cell r="D8351">
            <v>1440015.75</v>
          </cell>
        </row>
        <row r="8352">
          <cell r="D8352">
            <v>524651.22</v>
          </cell>
        </row>
        <row r="8353">
          <cell r="D8353">
            <v>2352052.5699999998</v>
          </cell>
        </row>
        <row r="8354">
          <cell r="D8354">
            <v>376238.59</v>
          </cell>
        </row>
        <row r="8355">
          <cell r="D8355">
            <v>195602.03</v>
          </cell>
        </row>
        <row r="8356">
          <cell r="D8356">
            <v>5784183.0199999996</v>
          </cell>
        </row>
        <row r="8357">
          <cell r="D8357">
            <v>778163.47</v>
          </cell>
        </row>
        <row r="8358">
          <cell r="D8358">
            <v>1617850.93</v>
          </cell>
        </row>
        <row r="8359">
          <cell r="D8359">
            <v>508225.81</v>
          </cell>
        </row>
        <row r="8360">
          <cell r="D8360">
            <v>180207.42</v>
          </cell>
        </row>
        <row r="8361">
          <cell r="D8361">
            <v>124585.24</v>
          </cell>
        </row>
        <row r="8362">
          <cell r="D8362">
            <v>401480.95</v>
          </cell>
        </row>
        <row r="8363">
          <cell r="D8363">
            <v>24671595.59</v>
          </cell>
        </row>
        <row r="8364">
          <cell r="D8364">
            <v>62792.27</v>
          </cell>
        </row>
        <row r="8365">
          <cell r="D8365">
            <v>14194222.609999999</v>
          </cell>
        </row>
        <row r="8366">
          <cell r="D8366">
            <v>5785025.5300000003</v>
          </cell>
        </row>
        <row r="8367">
          <cell r="D8367">
            <v>91606.5</v>
          </cell>
        </row>
        <row r="8368">
          <cell r="D8368">
            <v>187272.44</v>
          </cell>
        </row>
        <row r="8369">
          <cell r="D8369">
            <v>619562.68999999994</v>
          </cell>
        </row>
        <row r="8370">
          <cell r="D8370">
            <v>3542450.08</v>
          </cell>
        </row>
        <row r="8372">
          <cell r="D8372">
            <v>0</v>
          </cell>
        </row>
        <row r="8373">
          <cell r="D8373">
            <v>3280564.18</v>
          </cell>
        </row>
        <row r="8374">
          <cell r="D8374">
            <v>4778362.8099999996</v>
          </cell>
        </row>
        <row r="8375">
          <cell r="D8375">
            <v>998039.22</v>
          </cell>
        </row>
        <row r="8376">
          <cell r="D8376">
            <v>2209401.35</v>
          </cell>
        </row>
        <row r="8377">
          <cell r="D8377">
            <v>919204.2</v>
          </cell>
        </row>
        <row r="8378">
          <cell r="D8378">
            <v>2193086.8199999998</v>
          </cell>
        </row>
        <row r="8379">
          <cell r="D8379">
            <v>0</v>
          </cell>
        </row>
        <row r="8380">
          <cell r="D8380">
            <v>425165.6</v>
          </cell>
        </row>
        <row r="8381">
          <cell r="D8381">
            <v>1527186.48</v>
          </cell>
        </row>
        <row r="8382">
          <cell r="D8382">
            <v>246820.75</v>
          </cell>
        </row>
        <row r="8383">
          <cell r="D8383">
            <v>9568430.5700000003</v>
          </cell>
        </row>
        <row r="8384">
          <cell r="D8384">
            <v>445020.19</v>
          </cell>
        </row>
        <row r="8385">
          <cell r="D8385">
            <v>1465004.19</v>
          </cell>
        </row>
        <row r="8386">
          <cell r="D8386">
            <v>3324075.26</v>
          </cell>
        </row>
        <row r="8387">
          <cell r="D8387">
            <v>15107985.33</v>
          </cell>
        </row>
        <row r="8388">
          <cell r="D8388">
            <v>1971867.91</v>
          </cell>
        </row>
        <row r="8389">
          <cell r="D8389">
            <v>5124011.1399999997</v>
          </cell>
        </row>
        <row r="8390">
          <cell r="D8390">
            <v>53824.22</v>
          </cell>
        </row>
        <row r="8391">
          <cell r="D8391">
            <v>11944074.74</v>
          </cell>
        </row>
        <row r="8392">
          <cell r="D8392">
            <v>641274.5</v>
          </cell>
        </row>
        <row r="8393">
          <cell r="D8393">
            <v>399753.4</v>
          </cell>
        </row>
        <row r="8394">
          <cell r="D8394">
            <v>8384756.6600000001</v>
          </cell>
        </row>
        <row r="8395">
          <cell r="D8395">
            <v>263871.64</v>
          </cell>
        </row>
        <row r="8396">
          <cell r="D8396">
            <v>2903982.98</v>
          </cell>
        </row>
        <row r="8397">
          <cell r="D8397">
            <v>194873.29</v>
          </cell>
        </row>
        <row r="8398">
          <cell r="D8398">
            <v>282098.55</v>
          </cell>
        </row>
        <row r="8399">
          <cell r="D8399">
            <v>668745.13</v>
          </cell>
        </row>
        <row r="8400">
          <cell r="D8400">
            <v>385443.81</v>
          </cell>
        </row>
        <row r="8401">
          <cell r="D8401">
            <v>10681940.34</v>
          </cell>
        </row>
        <row r="8402">
          <cell r="D8402">
            <v>116131.02</v>
          </cell>
        </row>
        <row r="8403">
          <cell r="D8403">
            <v>2856533.85</v>
          </cell>
        </row>
        <row r="8404">
          <cell r="D8404">
            <v>34169518.030000001</v>
          </cell>
        </row>
        <row r="8405">
          <cell r="D8405">
            <v>1906785.92</v>
          </cell>
        </row>
        <row r="8406">
          <cell r="D8406">
            <v>28720501.07</v>
          </cell>
        </row>
        <row r="8407">
          <cell r="D8407">
            <v>1662613.08</v>
          </cell>
        </row>
        <row r="8408">
          <cell r="D8408">
            <v>7409087.7199999997</v>
          </cell>
        </row>
        <row r="8409">
          <cell r="D8409">
            <v>57372.43</v>
          </cell>
        </row>
        <row r="8410">
          <cell r="D8410">
            <v>28750.02</v>
          </cell>
        </row>
        <row r="8411">
          <cell r="D8411">
            <v>22081.65</v>
          </cell>
        </row>
        <row r="8412">
          <cell r="D8412">
            <v>3234681.13</v>
          </cell>
        </row>
        <row r="8413">
          <cell r="D8413">
            <v>50158.63</v>
          </cell>
        </row>
        <row r="8414">
          <cell r="D8414">
            <v>367022.6</v>
          </cell>
        </row>
        <row r="8415">
          <cell r="D8415">
            <v>58273.48</v>
          </cell>
        </row>
        <row r="8416">
          <cell r="D8416">
            <v>251601.05</v>
          </cell>
        </row>
        <row r="8417">
          <cell r="D8417">
            <v>78309902.040000007</v>
          </cell>
        </row>
        <row r="8418">
          <cell r="D8418">
            <v>8363274.8399999999</v>
          </cell>
        </row>
        <row r="8419">
          <cell r="D8419">
            <v>493970.52</v>
          </cell>
        </row>
        <row r="8420">
          <cell r="D8420">
            <v>19362912.219999999</v>
          </cell>
        </row>
        <row r="8421">
          <cell r="D8421">
            <v>822937.76</v>
          </cell>
        </row>
        <row r="8422">
          <cell r="D8422">
            <v>0</v>
          </cell>
        </row>
        <row r="8423">
          <cell r="D8423">
            <v>7295588.1699999999</v>
          </cell>
        </row>
        <row r="8424">
          <cell r="D8424">
            <v>2640447.62</v>
          </cell>
        </row>
        <row r="8425">
          <cell r="D8425">
            <v>4073002.22</v>
          </cell>
        </row>
        <row r="8426">
          <cell r="D8426">
            <v>0</v>
          </cell>
        </row>
        <row r="8427">
          <cell r="D8427">
            <v>869167.29</v>
          </cell>
        </row>
        <row r="8428">
          <cell r="D8428">
            <v>3468744.73</v>
          </cell>
        </row>
        <row r="8429">
          <cell r="D8429">
            <v>335079.28999999998</v>
          </cell>
        </row>
        <row r="8430">
          <cell r="D8430">
            <v>8180.51</v>
          </cell>
        </row>
        <row r="8431">
          <cell r="D8431">
            <v>0</v>
          </cell>
        </row>
        <row r="8432">
          <cell r="D8432">
            <v>851290.82</v>
          </cell>
        </row>
        <row r="8433">
          <cell r="D8433">
            <v>3431893.88</v>
          </cell>
        </row>
        <row r="8434">
          <cell r="D8434">
            <v>484171.53</v>
          </cell>
        </row>
        <row r="8435">
          <cell r="D8435">
            <v>12850545.26</v>
          </cell>
        </row>
        <row r="8436">
          <cell r="D8436">
            <v>119083.72</v>
          </cell>
        </row>
        <row r="8437">
          <cell r="D8437">
            <v>1533886.42</v>
          </cell>
        </row>
        <row r="8438">
          <cell r="D8438">
            <v>10302804.15</v>
          </cell>
        </row>
        <row r="8439">
          <cell r="D8439">
            <v>3408988.06</v>
          </cell>
        </row>
        <row r="8440">
          <cell r="D8440">
            <v>8198655.6799999997</v>
          </cell>
        </row>
        <row r="8441">
          <cell r="D8441">
            <v>6795136.6799999997</v>
          </cell>
        </row>
        <row r="8442">
          <cell r="D8442">
            <v>1722070.7</v>
          </cell>
        </row>
        <row r="8444">
          <cell r="D8444">
            <v>8092470.2199999997</v>
          </cell>
        </row>
        <row r="8445">
          <cell r="D8445">
            <v>489915.93</v>
          </cell>
        </row>
        <row r="8446">
          <cell r="D8446">
            <v>9202448.2899999991</v>
          </cell>
        </row>
        <row r="8447">
          <cell r="D8447">
            <v>22817607.100000001</v>
          </cell>
        </row>
        <row r="8448">
          <cell r="D8448">
            <v>501272.59</v>
          </cell>
        </row>
        <row r="8449">
          <cell r="D8449">
            <v>82986.17</v>
          </cell>
        </row>
        <row r="8450">
          <cell r="D8450">
            <v>8183044.1500000004</v>
          </cell>
        </row>
        <row r="8451">
          <cell r="D8451">
            <v>614042.85</v>
          </cell>
        </row>
        <row r="8452">
          <cell r="D8452">
            <v>2331387.08</v>
          </cell>
        </row>
        <row r="8453">
          <cell r="D8453">
            <v>548035.86</v>
          </cell>
        </row>
        <row r="8454">
          <cell r="D8454">
            <v>1164376.8899999999</v>
          </cell>
        </row>
        <row r="8455">
          <cell r="D8455">
            <v>59872489.649999999</v>
          </cell>
        </row>
        <row r="8456">
          <cell r="D8456">
            <v>7621189.6600000001</v>
          </cell>
        </row>
        <row r="8457">
          <cell r="D8457">
            <v>504363.11</v>
          </cell>
        </row>
        <row r="8458">
          <cell r="D8458">
            <v>29610.51</v>
          </cell>
        </row>
        <row r="8459">
          <cell r="D8459">
            <v>17530103.059999999</v>
          </cell>
        </row>
        <row r="8460">
          <cell r="D8460">
            <v>3780229.91</v>
          </cell>
        </row>
        <row r="8461">
          <cell r="D8461">
            <v>180842.84</v>
          </cell>
        </row>
        <row r="8462">
          <cell r="D8462">
            <v>1015017.27</v>
          </cell>
        </row>
        <row r="8463">
          <cell r="D8463">
            <v>526990.26</v>
          </cell>
        </row>
        <row r="8464">
          <cell r="D8464">
            <v>40462.79</v>
          </cell>
        </row>
        <row r="8465">
          <cell r="D8465">
            <v>26835.55</v>
          </cell>
        </row>
        <row r="8466">
          <cell r="D8466">
            <v>4453657.01</v>
          </cell>
        </row>
        <row r="8467">
          <cell r="D8467">
            <v>9164.74</v>
          </cell>
        </row>
        <row r="8468">
          <cell r="D8468">
            <v>26493.06</v>
          </cell>
        </row>
        <row r="8469">
          <cell r="D8469">
            <v>6137995.0099999998</v>
          </cell>
        </row>
        <row r="8470">
          <cell r="D8470">
            <v>871153.76</v>
          </cell>
        </row>
        <row r="8471">
          <cell r="D8471">
            <v>69989.070000000007</v>
          </cell>
        </row>
        <row r="8472">
          <cell r="D8472">
            <v>29500.43</v>
          </cell>
        </row>
        <row r="8473">
          <cell r="D8473">
            <v>496144.77</v>
          </cell>
        </row>
        <row r="8474">
          <cell r="D8474">
            <v>0</v>
          </cell>
        </row>
        <row r="8475">
          <cell r="D8475">
            <v>289.95999999999998</v>
          </cell>
        </row>
        <row r="8476">
          <cell r="D8476">
            <v>1815355.38</v>
          </cell>
        </row>
        <row r="8477">
          <cell r="D8477">
            <v>550447.18000000005</v>
          </cell>
        </row>
        <row r="8478">
          <cell r="D8478">
            <v>6406606.5300000003</v>
          </cell>
        </row>
        <row r="8479">
          <cell r="D8479">
            <v>386614.12</v>
          </cell>
        </row>
        <row r="8480">
          <cell r="D8480">
            <v>150496.31</v>
          </cell>
        </row>
        <row r="8481">
          <cell r="D8481">
            <v>7624369.2999999998</v>
          </cell>
        </row>
        <row r="8482">
          <cell r="D8482">
            <v>589896.39</v>
          </cell>
        </row>
        <row r="8483">
          <cell r="D8483">
            <v>292957.09999999998</v>
          </cell>
        </row>
        <row r="8484">
          <cell r="D8484">
            <v>1106477.06</v>
          </cell>
        </row>
        <row r="8485">
          <cell r="D8485">
            <v>3040260.44</v>
          </cell>
        </row>
        <row r="8486">
          <cell r="D8486">
            <v>6225666.9500000002</v>
          </cell>
        </row>
        <row r="8487">
          <cell r="D8487">
            <v>257573.19</v>
          </cell>
        </row>
        <row r="8488">
          <cell r="D8488">
            <v>1277690.44</v>
          </cell>
        </row>
        <row r="8489">
          <cell r="D8489">
            <v>1156611.8500000001</v>
          </cell>
        </row>
        <row r="8490">
          <cell r="D8490">
            <v>229818.85</v>
          </cell>
        </row>
        <row r="8491">
          <cell r="D8491">
            <v>73861.06</v>
          </cell>
        </row>
        <row r="8492">
          <cell r="D8492">
            <v>147035.98000000001</v>
          </cell>
        </row>
        <row r="8493">
          <cell r="D8493">
            <v>1494843.34</v>
          </cell>
        </row>
        <row r="8494">
          <cell r="D8494">
            <v>144806.41</v>
          </cell>
        </row>
        <row r="8495">
          <cell r="D8495">
            <v>4068806.68</v>
          </cell>
        </row>
        <row r="8496">
          <cell r="D8496">
            <v>9177.11</v>
          </cell>
        </row>
        <row r="8497">
          <cell r="D8497">
            <v>731499.18</v>
          </cell>
        </row>
        <row r="8498">
          <cell r="D8498">
            <v>506513.34</v>
          </cell>
        </row>
        <row r="8499">
          <cell r="D8499">
            <v>0</v>
          </cell>
        </row>
        <row r="8500">
          <cell r="D8500">
            <v>697930.09</v>
          </cell>
        </row>
        <row r="8501">
          <cell r="D8501">
            <v>5831.39</v>
          </cell>
        </row>
        <row r="8502">
          <cell r="D8502">
            <v>1367466</v>
          </cell>
        </row>
        <row r="8503">
          <cell r="D8503">
            <v>1818821.34</v>
          </cell>
        </row>
        <row r="8504">
          <cell r="D8504">
            <v>14058752.02</v>
          </cell>
        </row>
        <row r="8505">
          <cell r="D8505">
            <v>807263.47</v>
          </cell>
        </row>
        <row r="8506">
          <cell r="D8506">
            <v>2999691.73</v>
          </cell>
        </row>
        <row r="8507">
          <cell r="D8507">
            <v>199261.95</v>
          </cell>
        </row>
        <row r="8508">
          <cell r="D8508">
            <v>119945.57</v>
          </cell>
        </row>
        <row r="8509">
          <cell r="D8509">
            <v>2749941.73</v>
          </cell>
        </row>
        <row r="8510">
          <cell r="D8510">
            <v>1275399.8799999999</v>
          </cell>
        </row>
        <row r="8511">
          <cell r="D8511">
            <v>957388.67</v>
          </cell>
        </row>
        <row r="8512">
          <cell r="D8512">
            <v>102023.4</v>
          </cell>
        </row>
        <row r="8513">
          <cell r="D8513">
            <v>320142.87</v>
          </cell>
        </row>
        <row r="8514">
          <cell r="D8514">
            <v>10027523.789999999</v>
          </cell>
        </row>
        <row r="8515">
          <cell r="D8515">
            <v>1108205.45</v>
          </cell>
        </row>
        <row r="8516">
          <cell r="D8516">
            <v>34440.230000000003</v>
          </cell>
        </row>
        <row r="8517">
          <cell r="D8517">
            <v>379870.4</v>
          </cell>
        </row>
        <row r="8518">
          <cell r="D8518">
            <v>2945181.28</v>
          </cell>
        </row>
        <row r="8519">
          <cell r="D8519">
            <v>105889.25</v>
          </cell>
        </row>
        <row r="8520">
          <cell r="D8520">
            <v>678030.79</v>
          </cell>
        </row>
        <row r="8521">
          <cell r="D8521">
            <v>1390765.72</v>
          </cell>
        </row>
        <row r="8522">
          <cell r="D8522">
            <v>126292.37</v>
          </cell>
        </row>
        <row r="8523">
          <cell r="D8523">
            <v>45640.31</v>
          </cell>
        </row>
        <row r="8524">
          <cell r="D8524">
            <v>109254.97</v>
          </cell>
        </row>
        <row r="8525">
          <cell r="D8525">
            <v>1715324.17</v>
          </cell>
        </row>
        <row r="8526">
          <cell r="D8526">
            <v>1225255.0900000001</v>
          </cell>
        </row>
        <row r="8527">
          <cell r="D8527">
            <v>76383.86</v>
          </cell>
        </row>
        <row r="8528">
          <cell r="D8528">
            <v>103378.62</v>
          </cell>
        </row>
        <row r="8529">
          <cell r="D8529">
            <v>718754.23</v>
          </cell>
        </row>
        <row r="8530">
          <cell r="D8530">
            <v>2087261.79</v>
          </cell>
        </row>
        <row r="8531">
          <cell r="D8531">
            <v>925688.36</v>
          </cell>
        </row>
        <row r="8532">
          <cell r="D8532">
            <v>206441.58</v>
          </cell>
        </row>
        <row r="8533">
          <cell r="D8533">
            <v>128508.61</v>
          </cell>
        </row>
        <row r="8534">
          <cell r="D8534">
            <v>1241508.08</v>
          </cell>
        </row>
        <row r="8535">
          <cell r="D8535">
            <v>282488.77</v>
          </cell>
        </row>
        <row r="8536">
          <cell r="D8536">
            <v>999909.11</v>
          </cell>
        </row>
        <row r="8537">
          <cell r="D8537">
            <v>1756980.76</v>
          </cell>
        </row>
        <row r="8538">
          <cell r="D8538">
            <v>1820154.53</v>
          </cell>
        </row>
        <row r="8539">
          <cell r="D8539">
            <v>162196.01999999999</v>
          </cell>
        </row>
        <row r="8540">
          <cell r="D8540">
            <v>508637.19</v>
          </cell>
        </row>
        <row r="8541">
          <cell r="D8541">
            <v>937847.79</v>
          </cell>
        </row>
        <row r="8542">
          <cell r="D8542">
            <v>0</v>
          </cell>
        </row>
        <row r="8543">
          <cell r="D8543">
            <v>463061.48</v>
          </cell>
        </row>
        <row r="8544">
          <cell r="D8544">
            <v>2189303.31</v>
          </cell>
        </row>
        <row r="8545">
          <cell r="D8545">
            <v>281410.28999999998</v>
          </cell>
        </row>
        <row r="8546">
          <cell r="D8546">
            <v>365390.19</v>
          </cell>
        </row>
        <row r="8547">
          <cell r="D8547">
            <v>661995.14</v>
          </cell>
        </row>
        <row r="8548">
          <cell r="D8548">
            <v>249683.57</v>
          </cell>
        </row>
        <row r="8549">
          <cell r="D8549">
            <v>62386.66</v>
          </cell>
        </row>
        <row r="8550">
          <cell r="D8550">
            <v>0</v>
          </cell>
        </row>
        <row r="8551">
          <cell r="D8551">
            <v>169326.71</v>
          </cell>
        </row>
        <row r="8552">
          <cell r="D8552">
            <v>170706.78</v>
          </cell>
        </row>
        <row r="8553">
          <cell r="D8553">
            <v>109570.24000000001</v>
          </cell>
        </row>
        <row r="8554">
          <cell r="D8554">
            <v>906581.96</v>
          </cell>
        </row>
        <row r="8555">
          <cell r="D8555">
            <v>46038.64</v>
          </cell>
        </row>
        <row r="8556">
          <cell r="D8556">
            <v>637887.26</v>
          </cell>
        </row>
        <row r="8557">
          <cell r="D8557">
            <v>328669.98</v>
          </cell>
        </row>
        <row r="8558">
          <cell r="D8558">
            <v>542817.18000000005</v>
          </cell>
        </row>
        <row r="8559">
          <cell r="D8559">
            <v>148755.46</v>
          </cell>
        </row>
        <row r="8560">
          <cell r="D8560">
            <v>642.48</v>
          </cell>
        </row>
        <row r="8561">
          <cell r="D8561">
            <v>292183.99</v>
          </cell>
        </row>
        <row r="8562">
          <cell r="D8562">
            <v>2005268.79</v>
          </cell>
        </row>
        <row r="8563">
          <cell r="D8563">
            <v>878752.87</v>
          </cell>
        </row>
        <row r="8564">
          <cell r="D8564">
            <v>8416257.6500000004</v>
          </cell>
        </row>
        <row r="8565">
          <cell r="D8565">
            <v>2539868.94</v>
          </cell>
        </row>
        <row r="8566">
          <cell r="D8566">
            <v>398477.8</v>
          </cell>
        </row>
        <row r="8567">
          <cell r="D8567">
            <v>1233656.1499999999</v>
          </cell>
        </row>
        <row r="8568">
          <cell r="D8568">
            <v>1677046.08</v>
          </cell>
        </row>
        <row r="8569">
          <cell r="D8569">
            <v>8394.2900000000009</v>
          </cell>
        </row>
        <row r="8570">
          <cell r="D8570">
            <v>1486066.49</v>
          </cell>
        </row>
        <row r="8571">
          <cell r="D8571">
            <v>233319.06</v>
          </cell>
        </row>
        <row r="8572">
          <cell r="D8572">
            <v>347317.13</v>
          </cell>
        </row>
        <row r="8573">
          <cell r="D8573">
            <v>49253.65</v>
          </cell>
        </row>
        <row r="8574">
          <cell r="D8574">
            <v>684420.69</v>
          </cell>
        </row>
        <row r="8575">
          <cell r="D8575">
            <v>137063.47</v>
          </cell>
        </row>
        <row r="8576">
          <cell r="D8576">
            <v>6883200.2400000002</v>
          </cell>
        </row>
        <row r="8577">
          <cell r="D8577">
            <v>1738794.26</v>
          </cell>
        </row>
        <row r="8578">
          <cell r="D8578">
            <v>56593.39</v>
          </cell>
        </row>
        <row r="8579">
          <cell r="D8579">
            <v>622948.57999999996</v>
          </cell>
        </row>
        <row r="8580">
          <cell r="D8580">
            <v>127788.79</v>
          </cell>
        </row>
        <row r="8581">
          <cell r="D8581">
            <v>630163</v>
          </cell>
        </row>
        <row r="8582">
          <cell r="D8582">
            <v>2504402.17</v>
          </cell>
        </row>
        <row r="8583">
          <cell r="D8583">
            <v>408621.25</v>
          </cell>
        </row>
        <row r="8584">
          <cell r="D8584">
            <v>182021.08</v>
          </cell>
        </row>
        <row r="8585">
          <cell r="D8585">
            <v>242159.3</v>
          </cell>
        </row>
        <row r="8586">
          <cell r="D8586">
            <v>811353.59999999998</v>
          </cell>
        </row>
        <row r="8587">
          <cell r="D8587">
            <v>41461.24</v>
          </cell>
        </row>
        <row r="8588">
          <cell r="D8588">
            <v>9582490.9700000007</v>
          </cell>
        </row>
        <row r="8589">
          <cell r="D8589">
            <v>1988.06</v>
          </cell>
        </row>
        <row r="8590">
          <cell r="D8590">
            <v>1636442.6</v>
          </cell>
        </row>
        <row r="8591">
          <cell r="D8591">
            <v>270322.26</v>
          </cell>
        </row>
        <row r="8592">
          <cell r="D8592">
            <v>1258110.47</v>
          </cell>
        </row>
        <row r="8593">
          <cell r="D8593">
            <v>454330.18</v>
          </cell>
        </row>
        <row r="8594">
          <cell r="D8594">
            <v>460279.59</v>
          </cell>
        </row>
        <row r="8595">
          <cell r="D8595">
            <v>114750.95</v>
          </cell>
        </row>
        <row r="8596">
          <cell r="D8596">
            <v>2244070.9</v>
          </cell>
        </row>
        <row r="8597">
          <cell r="D8597">
            <v>257835.65</v>
          </cell>
        </row>
        <row r="8598">
          <cell r="D8598">
            <v>2981390.16</v>
          </cell>
        </row>
        <row r="8599">
          <cell r="D8599">
            <v>259277.31</v>
          </cell>
        </row>
        <row r="8600">
          <cell r="D8600">
            <v>2999133.46</v>
          </cell>
        </row>
        <row r="8601">
          <cell r="D8601">
            <v>3339191.05</v>
          </cell>
        </row>
        <row r="8602">
          <cell r="D8602">
            <v>5206078.09</v>
          </cell>
        </row>
        <row r="8603">
          <cell r="D8603">
            <v>28499.63</v>
          </cell>
        </row>
        <row r="8604">
          <cell r="D8604">
            <v>10390968.65</v>
          </cell>
        </row>
        <row r="8605">
          <cell r="D8605">
            <v>9479044.4800000004</v>
          </cell>
        </row>
        <row r="8606">
          <cell r="D8606">
            <v>58859.91</v>
          </cell>
        </row>
        <row r="8607">
          <cell r="D8607">
            <v>2025526.65</v>
          </cell>
        </row>
        <row r="8608">
          <cell r="D8608">
            <v>11088.89</v>
          </cell>
        </row>
        <row r="8609">
          <cell r="D8609">
            <v>60819.92</v>
          </cell>
        </row>
        <row r="8610">
          <cell r="D8610">
            <v>2657128.46</v>
          </cell>
        </row>
        <row r="8611">
          <cell r="D8611">
            <v>17373879.18</v>
          </cell>
        </row>
        <row r="8612">
          <cell r="D8612">
            <v>1035994.26</v>
          </cell>
        </row>
        <row r="8613">
          <cell r="D8613">
            <v>5692.11</v>
          </cell>
        </row>
        <row r="8614">
          <cell r="D8614">
            <v>553295.76</v>
          </cell>
        </row>
        <row r="8615">
          <cell r="D8615">
            <v>124548.85</v>
          </cell>
        </row>
        <row r="8616">
          <cell r="D8616">
            <v>206135.63</v>
          </cell>
        </row>
        <row r="8617">
          <cell r="D8617">
            <v>516585.2</v>
          </cell>
        </row>
        <row r="8618">
          <cell r="D8618">
            <v>868152.07</v>
          </cell>
        </row>
        <row r="8619">
          <cell r="D8619">
            <v>29653.89</v>
          </cell>
        </row>
        <row r="8620">
          <cell r="D8620">
            <v>31666.28</v>
          </cell>
        </row>
        <row r="8621">
          <cell r="D8621">
            <v>1489584.26</v>
          </cell>
        </row>
        <row r="8622">
          <cell r="D8622">
            <v>72131.899999999994</v>
          </cell>
        </row>
        <row r="8623">
          <cell r="D8623">
            <v>190679.05</v>
          </cell>
        </row>
        <row r="8624">
          <cell r="D8624">
            <v>439492.05</v>
          </cell>
        </row>
        <row r="8625">
          <cell r="D8625">
            <v>252997.63</v>
          </cell>
        </row>
        <row r="8626">
          <cell r="D8626">
            <v>254752.75</v>
          </cell>
        </row>
        <row r="8627">
          <cell r="D8627">
            <v>22772.07</v>
          </cell>
        </row>
        <row r="8628">
          <cell r="D8628">
            <v>0</v>
          </cell>
        </row>
        <row r="8629">
          <cell r="D8629">
            <v>205984.08</v>
          </cell>
        </row>
        <row r="8630">
          <cell r="D8630">
            <v>4812103.59</v>
          </cell>
        </row>
        <row r="8631">
          <cell r="D8631">
            <v>71930.22</v>
          </cell>
        </row>
        <row r="8632">
          <cell r="D8632">
            <v>345965.7</v>
          </cell>
        </row>
        <row r="8633">
          <cell r="D8633">
            <v>4846961.57</v>
          </cell>
        </row>
        <row r="8634">
          <cell r="D8634">
            <v>2862923.88</v>
          </cell>
        </row>
        <row r="8635">
          <cell r="D8635">
            <v>21976184.289999999</v>
          </cell>
        </row>
        <row r="8636">
          <cell r="D8636">
            <v>955979.83</v>
          </cell>
        </row>
        <row r="8637">
          <cell r="D8637">
            <v>2680645.77</v>
          </cell>
        </row>
        <row r="8638">
          <cell r="D8638">
            <v>1060053.6200000001</v>
          </cell>
        </row>
        <row r="8640">
          <cell r="D8640">
            <v>2781446.95</v>
          </cell>
        </row>
        <row r="8641">
          <cell r="D8641">
            <v>1463324.14</v>
          </cell>
        </row>
        <row r="8642">
          <cell r="D8642">
            <v>2813190.9</v>
          </cell>
        </row>
        <row r="8643">
          <cell r="D8643">
            <v>0</v>
          </cell>
        </row>
        <row r="8644">
          <cell r="D8644">
            <v>3422951.05</v>
          </cell>
        </row>
        <row r="8645">
          <cell r="D8645">
            <v>21177306.629999999</v>
          </cell>
        </row>
        <row r="8646">
          <cell r="D8646">
            <v>95365.04</v>
          </cell>
        </row>
        <row r="8647">
          <cell r="D8647">
            <v>71613.02</v>
          </cell>
        </row>
        <row r="8648">
          <cell r="D8648">
            <v>1330397.68</v>
          </cell>
        </row>
        <row r="8649">
          <cell r="D8649">
            <v>970508.62</v>
          </cell>
        </row>
        <row r="8650">
          <cell r="D8650">
            <v>5065376.2300000004</v>
          </cell>
        </row>
        <row r="8651">
          <cell r="D8651">
            <v>5370429.3399999999</v>
          </cell>
        </row>
        <row r="8652">
          <cell r="D8652">
            <v>2153404.89</v>
          </cell>
        </row>
        <row r="8653">
          <cell r="D8653">
            <v>1085168.25</v>
          </cell>
        </row>
        <row r="8654">
          <cell r="D8654">
            <v>917295.41</v>
          </cell>
        </row>
        <row r="8655">
          <cell r="D8655">
            <v>239274</v>
          </cell>
        </row>
        <row r="8656">
          <cell r="D8656">
            <v>16113482.140000001</v>
          </cell>
        </row>
        <row r="8657">
          <cell r="D8657">
            <v>154655.12</v>
          </cell>
        </row>
        <row r="8658">
          <cell r="D8658">
            <v>191988.71</v>
          </cell>
        </row>
        <row r="8659">
          <cell r="D8659">
            <v>2436924.34</v>
          </cell>
        </row>
        <row r="8660">
          <cell r="D8660">
            <v>6875063.96</v>
          </cell>
        </row>
        <row r="8661">
          <cell r="D8661">
            <v>4367963.8099999996</v>
          </cell>
        </row>
        <row r="8662">
          <cell r="D8662">
            <v>6563305.4500000002</v>
          </cell>
        </row>
        <row r="8663">
          <cell r="D8663">
            <v>1500000</v>
          </cell>
        </row>
        <row r="8664">
          <cell r="D8664">
            <v>1808275.39</v>
          </cell>
        </row>
        <row r="8665">
          <cell r="D8665">
            <v>23415621.41</v>
          </cell>
        </row>
        <row r="8666">
          <cell r="D8666">
            <v>548385.04</v>
          </cell>
        </row>
        <row r="8667">
          <cell r="D8667">
            <v>2411145.67</v>
          </cell>
        </row>
        <row r="8668">
          <cell r="D8668">
            <v>1333393.96</v>
          </cell>
        </row>
        <row r="8669">
          <cell r="D8669">
            <v>0</v>
          </cell>
        </row>
        <row r="8670">
          <cell r="D8670">
            <v>460000</v>
          </cell>
        </row>
        <row r="8671">
          <cell r="D8671">
            <v>4925755.79</v>
          </cell>
        </row>
        <row r="8672">
          <cell r="D8672">
            <v>180205.38</v>
          </cell>
        </row>
        <row r="8673">
          <cell r="D8673">
            <v>1838943.17</v>
          </cell>
        </row>
        <row r="8674">
          <cell r="D8674">
            <v>1358804.5</v>
          </cell>
        </row>
        <row r="8675">
          <cell r="D8675">
            <v>0</v>
          </cell>
        </row>
        <row r="8676">
          <cell r="D8676">
            <v>4660110.49</v>
          </cell>
        </row>
        <row r="8677">
          <cell r="D8677">
            <v>22801.200000000001</v>
          </cell>
        </row>
        <row r="8678">
          <cell r="D8678">
            <v>3061332.93</v>
          </cell>
        </row>
        <row r="8679">
          <cell r="D8679">
            <v>66104599.609999999</v>
          </cell>
        </row>
        <row r="8680">
          <cell r="D8680">
            <v>13538954.33</v>
          </cell>
        </row>
        <row r="8681">
          <cell r="D8681">
            <v>21908288.640000001</v>
          </cell>
        </row>
        <row r="8682">
          <cell r="D8682">
            <v>2395437.48</v>
          </cell>
        </row>
        <row r="8683">
          <cell r="D8683">
            <v>0</v>
          </cell>
        </row>
        <row r="8684">
          <cell r="D8684">
            <v>25019156.309999999</v>
          </cell>
        </row>
        <row r="8686">
          <cell r="D8686">
            <v>188963.64</v>
          </cell>
        </row>
        <row r="8687">
          <cell r="D8687">
            <v>925123</v>
          </cell>
        </row>
        <row r="8689">
          <cell r="D8689">
            <v>466880.49</v>
          </cell>
        </row>
        <row r="8690">
          <cell r="D8690">
            <v>1080081.72</v>
          </cell>
        </row>
        <row r="8691">
          <cell r="D8691">
            <v>2100699.61</v>
          </cell>
        </row>
        <row r="8692">
          <cell r="D8692">
            <v>37277744.759999998</v>
          </cell>
        </row>
        <row r="8693">
          <cell r="D8693">
            <v>1118476.3400000001</v>
          </cell>
        </row>
        <row r="8694">
          <cell r="D8694">
            <v>1481922.08</v>
          </cell>
        </row>
        <row r="8695">
          <cell r="D8695">
            <v>3145820.1</v>
          </cell>
        </row>
        <row r="8696">
          <cell r="D8696">
            <v>1314101.3899999999</v>
          </cell>
        </row>
        <row r="8697">
          <cell r="D8697">
            <v>2221797.06</v>
          </cell>
        </row>
        <row r="8698">
          <cell r="D8698">
            <v>44713577.549999997</v>
          </cell>
        </row>
        <row r="8699">
          <cell r="D8699">
            <v>3990162.03</v>
          </cell>
        </row>
        <row r="8700">
          <cell r="D8700">
            <v>14440731.550000001</v>
          </cell>
        </row>
        <row r="8701">
          <cell r="D8701">
            <v>908482.9</v>
          </cell>
        </row>
        <row r="8702">
          <cell r="D8702">
            <v>5039534.24</v>
          </cell>
        </row>
        <row r="8703">
          <cell r="D8703">
            <v>50717048.200000003</v>
          </cell>
        </row>
        <row r="8704">
          <cell r="D8704">
            <v>640105.26</v>
          </cell>
        </row>
        <row r="8705">
          <cell r="D8705">
            <v>31905892.199999999</v>
          </cell>
        </row>
        <row r="8706">
          <cell r="D8706">
            <v>1089716.83</v>
          </cell>
        </row>
        <row r="8707">
          <cell r="D8707">
            <v>1952157.46</v>
          </cell>
        </row>
        <row r="8708">
          <cell r="D8708">
            <v>16609067.119999999</v>
          </cell>
        </row>
        <row r="8709">
          <cell r="D8709">
            <v>2476469.7999999998</v>
          </cell>
        </row>
        <row r="8710">
          <cell r="D8710">
            <v>5944.81</v>
          </cell>
        </row>
        <row r="8711">
          <cell r="D8711">
            <v>66929.53</v>
          </cell>
        </row>
        <row r="8712">
          <cell r="D8712">
            <v>131446.44</v>
          </cell>
        </row>
        <row r="8713">
          <cell r="D8713">
            <v>482809.11</v>
          </cell>
        </row>
        <row r="8714">
          <cell r="D8714">
            <v>62255052.25</v>
          </cell>
        </row>
        <row r="8715">
          <cell r="D8715">
            <v>4786037.5199999996</v>
          </cell>
        </row>
        <row r="8716">
          <cell r="D8716">
            <v>188853.98</v>
          </cell>
        </row>
        <row r="8717">
          <cell r="D8717">
            <v>8418062.2400000002</v>
          </cell>
        </row>
        <row r="8718">
          <cell r="D8718">
            <v>109640.03</v>
          </cell>
        </row>
        <row r="8719">
          <cell r="D8719">
            <v>2013424.11</v>
          </cell>
        </row>
        <row r="8720">
          <cell r="D8720">
            <v>365340.05</v>
          </cell>
        </row>
        <row r="8721">
          <cell r="D8721">
            <v>162053.17000000001</v>
          </cell>
        </row>
        <row r="8722">
          <cell r="D8722">
            <v>156793.29999999999</v>
          </cell>
        </row>
        <row r="8723">
          <cell r="D8723">
            <v>599868.68000000005</v>
          </cell>
        </row>
        <row r="8724">
          <cell r="D8724">
            <v>813532.56</v>
          </cell>
        </row>
        <row r="8725">
          <cell r="D8725">
            <v>289831.09999999998</v>
          </cell>
        </row>
        <row r="8726">
          <cell r="D8726">
            <v>278324.46999999997</v>
          </cell>
        </row>
        <row r="8727">
          <cell r="D8727">
            <v>1322712.6399999999</v>
          </cell>
        </row>
        <row r="8728">
          <cell r="D8728">
            <v>3990051.68</v>
          </cell>
        </row>
        <row r="8729">
          <cell r="D8729">
            <v>526663.81000000006</v>
          </cell>
        </row>
        <row r="8730">
          <cell r="D8730">
            <v>484046.64</v>
          </cell>
        </row>
        <row r="8731">
          <cell r="D8731">
            <v>1931315.44</v>
          </cell>
        </row>
        <row r="8732">
          <cell r="D8732">
            <v>21211810.609999999</v>
          </cell>
        </row>
        <row r="8733">
          <cell r="D8733">
            <v>23537.26</v>
          </cell>
        </row>
        <row r="8734">
          <cell r="D8734">
            <v>2124511.7999999998</v>
          </cell>
        </row>
        <row r="8735">
          <cell r="D8735">
            <v>721279.65</v>
          </cell>
        </row>
        <row r="8736">
          <cell r="D8736">
            <v>818729.45</v>
          </cell>
        </row>
        <row r="8737">
          <cell r="D8737">
            <v>7814134.1799999997</v>
          </cell>
        </row>
        <row r="8739">
          <cell r="D8739">
            <v>448624.47</v>
          </cell>
        </row>
        <row r="8740">
          <cell r="D8740">
            <v>251752.83</v>
          </cell>
        </row>
        <row r="8741">
          <cell r="D8741">
            <v>2228275.92</v>
          </cell>
        </row>
        <row r="8742">
          <cell r="D8742">
            <v>562844.9</v>
          </cell>
        </row>
        <row r="8743">
          <cell r="D8743">
            <v>0</v>
          </cell>
        </row>
        <row r="8744">
          <cell r="D8744">
            <v>1669238.91</v>
          </cell>
        </row>
        <row r="8745">
          <cell r="D8745">
            <v>660398.43000000005</v>
          </cell>
        </row>
        <row r="8746">
          <cell r="D8746">
            <v>280404.65000000002</v>
          </cell>
        </row>
        <row r="8747">
          <cell r="D8747">
            <v>1470658.55</v>
          </cell>
        </row>
        <row r="8748">
          <cell r="D8748">
            <v>9155793.8300000001</v>
          </cell>
        </row>
        <row r="8749">
          <cell r="D8749">
            <v>532972.54</v>
          </cell>
        </row>
        <row r="8750">
          <cell r="D8750">
            <v>3754010.94</v>
          </cell>
        </row>
        <row r="8751">
          <cell r="D8751">
            <v>28481761.829999998</v>
          </cell>
        </row>
        <row r="8752">
          <cell r="D8752">
            <v>3277025.12</v>
          </cell>
        </row>
        <row r="8753">
          <cell r="D8753">
            <v>4047130.48</v>
          </cell>
        </row>
        <row r="8754">
          <cell r="D8754">
            <v>22756433.579999998</v>
          </cell>
        </row>
        <row r="8755">
          <cell r="D8755">
            <v>6754890.5300000003</v>
          </cell>
        </row>
        <row r="8756">
          <cell r="D8756">
            <v>606385.37</v>
          </cell>
        </row>
        <row r="8757">
          <cell r="D8757">
            <v>1238695.68</v>
          </cell>
        </row>
        <row r="8758">
          <cell r="D8758">
            <v>368477.57</v>
          </cell>
        </row>
        <row r="8759">
          <cell r="D8759">
            <v>6473456.4400000004</v>
          </cell>
        </row>
        <row r="8760">
          <cell r="D8760">
            <v>1476995.8</v>
          </cell>
        </row>
        <row r="8761">
          <cell r="D8761">
            <v>113244.55</v>
          </cell>
        </row>
        <row r="8762">
          <cell r="D8762">
            <v>1553775.87</v>
          </cell>
        </row>
        <row r="8763">
          <cell r="D8763">
            <v>1095556.03</v>
          </cell>
        </row>
        <row r="8764">
          <cell r="D8764">
            <v>15928506.779999999</v>
          </cell>
        </row>
        <row r="8765">
          <cell r="D8765">
            <v>992182.64</v>
          </cell>
        </row>
        <row r="8766">
          <cell r="D8766">
            <v>384341.06</v>
          </cell>
        </row>
        <row r="8767">
          <cell r="D8767">
            <v>933531.69</v>
          </cell>
        </row>
        <row r="8768">
          <cell r="D8768">
            <v>565124.92000000004</v>
          </cell>
        </row>
        <row r="8769">
          <cell r="D8769">
            <v>232007.46</v>
          </cell>
        </row>
        <row r="8770">
          <cell r="D8770">
            <v>606059.22</v>
          </cell>
        </row>
        <row r="8771">
          <cell r="D8771">
            <v>743206.84</v>
          </cell>
        </row>
        <row r="8772">
          <cell r="D8772">
            <v>348816.28</v>
          </cell>
        </row>
        <row r="8773">
          <cell r="D8773">
            <v>28885819.289999999</v>
          </cell>
        </row>
        <row r="8774">
          <cell r="D8774">
            <v>581451.88</v>
          </cell>
        </row>
        <row r="8775">
          <cell r="D8775">
            <v>37550.03</v>
          </cell>
        </row>
        <row r="8776">
          <cell r="D8776">
            <v>185394.62</v>
          </cell>
        </row>
        <row r="8777">
          <cell r="D8777">
            <v>850286.61</v>
          </cell>
        </row>
        <row r="8778">
          <cell r="D8778">
            <v>43052533.359999999</v>
          </cell>
        </row>
        <row r="8779">
          <cell r="D8779">
            <v>0</v>
          </cell>
        </row>
        <row r="8780">
          <cell r="D8780">
            <v>423947.02</v>
          </cell>
        </row>
        <row r="8781">
          <cell r="D8781">
            <v>1035471.51</v>
          </cell>
        </row>
        <row r="8782">
          <cell r="D8782">
            <v>656536</v>
          </cell>
        </row>
        <row r="8783">
          <cell r="D8783">
            <v>1650814.39</v>
          </cell>
        </row>
        <row r="8784">
          <cell r="D8784">
            <v>6923145.0099999998</v>
          </cell>
        </row>
        <row r="8785">
          <cell r="D8785">
            <v>5212321.74</v>
          </cell>
        </row>
        <row r="8786">
          <cell r="D8786">
            <v>12763617.619999999</v>
          </cell>
        </row>
        <row r="8787">
          <cell r="D8787">
            <v>4030188.77</v>
          </cell>
        </row>
        <row r="8788">
          <cell r="D8788">
            <v>332844.03000000003</v>
          </cell>
        </row>
        <row r="8789">
          <cell r="D8789">
            <v>1562292.98</v>
          </cell>
        </row>
        <row r="8790">
          <cell r="D8790">
            <v>1378454.92</v>
          </cell>
        </row>
        <row r="8791">
          <cell r="D8791">
            <v>2695503.84</v>
          </cell>
        </row>
        <row r="8792">
          <cell r="D8792">
            <v>31280.42</v>
          </cell>
        </row>
        <row r="8793">
          <cell r="D8793">
            <v>129199.79</v>
          </cell>
        </row>
        <row r="8794">
          <cell r="D8794">
            <v>69839.22</v>
          </cell>
        </row>
        <row r="8795">
          <cell r="D8795">
            <v>20603174.23</v>
          </cell>
        </row>
        <row r="8796">
          <cell r="D8796">
            <v>193116.1</v>
          </cell>
        </row>
        <row r="8797">
          <cell r="D8797">
            <v>1957604.95</v>
          </cell>
        </row>
        <row r="8798">
          <cell r="D8798">
            <v>4600539.0199999996</v>
          </cell>
        </row>
        <row r="8799">
          <cell r="D8799">
            <v>5696545</v>
          </cell>
        </row>
        <row r="8800">
          <cell r="D8800">
            <v>45204259.899999999</v>
          </cell>
        </row>
        <row r="8801">
          <cell r="D8801">
            <v>101465.32</v>
          </cell>
        </row>
        <row r="8802">
          <cell r="D8802">
            <v>10413446.08</v>
          </cell>
        </row>
        <row r="8803">
          <cell r="D8803">
            <v>4915206.4000000004</v>
          </cell>
        </row>
        <row r="8804">
          <cell r="D8804">
            <v>480489.1</v>
          </cell>
        </row>
        <row r="8805">
          <cell r="D8805">
            <v>21393.88</v>
          </cell>
        </row>
        <row r="8806">
          <cell r="D8806">
            <v>11351705.390000001</v>
          </cell>
        </row>
        <row r="8807">
          <cell r="D8807">
            <v>5809555.4500000002</v>
          </cell>
        </row>
        <row r="8809">
          <cell r="D8809">
            <v>2656177.67</v>
          </cell>
        </row>
        <row r="8810">
          <cell r="D8810">
            <v>13031318.48</v>
          </cell>
        </row>
        <row r="8811">
          <cell r="D8811">
            <v>4761007.3899999997</v>
          </cell>
        </row>
        <row r="8812">
          <cell r="D8812">
            <v>7299324.2699999996</v>
          </cell>
        </row>
        <row r="8813">
          <cell r="D8813">
            <v>2496327.8199999998</v>
          </cell>
        </row>
        <row r="8814">
          <cell r="D8814">
            <v>13660133.189999999</v>
          </cell>
        </row>
        <row r="8815">
          <cell r="D8815">
            <v>4461583.8099999996</v>
          </cell>
        </row>
        <row r="8816">
          <cell r="D8816">
            <v>20468127.670000002</v>
          </cell>
        </row>
        <row r="8817">
          <cell r="D8817">
            <v>116683.91</v>
          </cell>
        </row>
        <row r="8818">
          <cell r="D8818">
            <v>6373864.1299999999</v>
          </cell>
        </row>
        <row r="8819">
          <cell r="D8819">
            <v>0</v>
          </cell>
        </row>
        <row r="8820">
          <cell r="D8820">
            <v>543972.28</v>
          </cell>
        </row>
        <row r="8821">
          <cell r="D8821">
            <v>26652818.52</v>
          </cell>
        </row>
        <row r="8822">
          <cell r="D8822">
            <v>945584.62</v>
          </cell>
        </row>
        <row r="8823">
          <cell r="D8823">
            <v>12970776.699999999</v>
          </cell>
        </row>
        <row r="8824">
          <cell r="D8824">
            <v>1969098.68</v>
          </cell>
        </row>
        <row r="8825">
          <cell r="D8825">
            <v>6375843.21</v>
          </cell>
        </row>
        <row r="8826">
          <cell r="D8826">
            <v>4838626.6900000004</v>
          </cell>
        </row>
        <row r="8827">
          <cell r="D8827">
            <v>81095178.310000002</v>
          </cell>
        </row>
        <row r="8828">
          <cell r="D8828">
            <v>0</v>
          </cell>
        </row>
        <row r="8829">
          <cell r="D8829">
            <v>0</v>
          </cell>
        </row>
        <row r="8831">
          <cell r="D8831">
            <v>3996140.86</v>
          </cell>
        </row>
        <row r="8832">
          <cell r="D8832">
            <v>580444.18999999994</v>
          </cell>
        </row>
        <row r="8833">
          <cell r="D8833">
            <v>4083850.66</v>
          </cell>
        </row>
        <row r="8834">
          <cell r="D8834">
            <v>901954.65</v>
          </cell>
        </row>
        <row r="8835">
          <cell r="D8835">
            <v>608985559.36000001</v>
          </cell>
        </row>
        <row r="8836">
          <cell r="D8836">
            <v>16362184.560000001</v>
          </cell>
        </row>
        <row r="8837">
          <cell r="D8837">
            <v>0</v>
          </cell>
        </row>
        <row r="8838">
          <cell r="D8838">
            <v>9728979.8900000006</v>
          </cell>
        </row>
        <row r="8839">
          <cell r="D8839">
            <v>3914879.12</v>
          </cell>
        </row>
        <row r="8840">
          <cell r="D8840">
            <v>8716714.5700000003</v>
          </cell>
        </row>
        <row r="8841">
          <cell r="D8841">
            <v>8841552.5</v>
          </cell>
        </row>
        <row r="8842">
          <cell r="D8842">
            <v>7828683.7999999998</v>
          </cell>
        </row>
        <row r="8843">
          <cell r="D8843">
            <v>124302712.39</v>
          </cell>
        </row>
        <row r="8844">
          <cell r="D8844">
            <v>6100366.4000000004</v>
          </cell>
        </row>
        <row r="8845">
          <cell r="D8845">
            <v>18763656.75</v>
          </cell>
        </row>
        <row r="8846">
          <cell r="D8846">
            <v>1930576.77</v>
          </cell>
        </row>
        <row r="8847">
          <cell r="D8847">
            <v>1089983.93</v>
          </cell>
        </row>
        <row r="8848">
          <cell r="D8848">
            <v>21377748.73</v>
          </cell>
        </row>
        <row r="8849">
          <cell r="D8849">
            <v>213752.94</v>
          </cell>
        </row>
        <row r="8850">
          <cell r="D8850">
            <v>184078.73</v>
          </cell>
        </row>
        <row r="8851">
          <cell r="D8851">
            <v>23841.64</v>
          </cell>
        </row>
        <row r="8852">
          <cell r="D8852">
            <v>887970.21</v>
          </cell>
        </row>
        <row r="8853">
          <cell r="D8853">
            <v>35690457.920000002</v>
          </cell>
        </row>
        <row r="8854">
          <cell r="D8854">
            <v>3217165.38</v>
          </cell>
        </row>
        <row r="8855">
          <cell r="D8855">
            <v>10615708.800000001</v>
          </cell>
        </row>
        <row r="8856">
          <cell r="D8856">
            <v>22187998.18</v>
          </cell>
        </row>
        <row r="8857">
          <cell r="D8857">
            <v>10901365.27</v>
          </cell>
        </row>
        <row r="8858">
          <cell r="D8858">
            <v>13060705.560000001</v>
          </cell>
        </row>
        <row r="8859">
          <cell r="D8859">
            <v>197559.08</v>
          </cell>
        </row>
        <row r="8860">
          <cell r="D8860">
            <v>15500000</v>
          </cell>
        </row>
        <row r="8861">
          <cell r="D8861">
            <v>3162364.78</v>
          </cell>
        </row>
        <row r="8862">
          <cell r="D8862">
            <v>208755.78</v>
          </cell>
        </row>
        <row r="8863">
          <cell r="D8863">
            <v>162754.76999999999</v>
          </cell>
        </row>
        <row r="8864">
          <cell r="D8864">
            <v>8106047.6299999999</v>
          </cell>
        </row>
        <row r="8865">
          <cell r="D8865">
            <v>392872.47</v>
          </cell>
        </row>
        <row r="8866">
          <cell r="D8866">
            <v>1732582.69</v>
          </cell>
        </row>
        <row r="8867">
          <cell r="D8867">
            <v>180321.37</v>
          </cell>
        </row>
        <row r="8868">
          <cell r="D8868">
            <v>131859</v>
          </cell>
        </row>
        <row r="8869">
          <cell r="D8869">
            <v>6656764.4199999999</v>
          </cell>
        </row>
        <row r="8870">
          <cell r="D8870">
            <v>289654.37</v>
          </cell>
        </row>
        <row r="8871">
          <cell r="D8871">
            <v>1677.85</v>
          </cell>
        </row>
        <row r="8872">
          <cell r="D8872">
            <v>31414894.949999999</v>
          </cell>
        </row>
        <row r="8873">
          <cell r="D8873">
            <v>1672385.32</v>
          </cell>
        </row>
        <row r="8874">
          <cell r="D8874">
            <v>41098124.93</v>
          </cell>
        </row>
        <row r="8875">
          <cell r="D8875">
            <v>1635401.37</v>
          </cell>
        </row>
        <row r="8876">
          <cell r="D8876">
            <v>500506.65</v>
          </cell>
        </row>
        <row r="8877">
          <cell r="D8877">
            <v>1177548.93</v>
          </cell>
        </row>
        <row r="8878">
          <cell r="D8878">
            <v>3617328.91</v>
          </cell>
        </row>
        <row r="8879">
          <cell r="D8879">
            <v>5964287.4900000002</v>
          </cell>
        </row>
        <row r="8880">
          <cell r="D8880">
            <v>222647.56</v>
          </cell>
        </row>
        <row r="8881">
          <cell r="D8881">
            <v>157906.93</v>
          </cell>
        </row>
        <row r="8882">
          <cell r="D8882">
            <v>184570.11</v>
          </cell>
        </row>
        <row r="8883">
          <cell r="D8883">
            <v>4890602.71</v>
          </cell>
        </row>
        <row r="8884">
          <cell r="D8884">
            <v>3326748.01</v>
          </cell>
        </row>
        <row r="8885">
          <cell r="D8885">
            <v>553928.44999999995</v>
          </cell>
        </row>
        <row r="8886">
          <cell r="D8886">
            <v>11744301.279999999</v>
          </cell>
        </row>
        <row r="8887">
          <cell r="D8887">
            <v>2021612.59</v>
          </cell>
        </row>
        <row r="8888">
          <cell r="D8888">
            <v>32557840.59</v>
          </cell>
        </row>
        <row r="8889">
          <cell r="D8889">
            <v>0</v>
          </cell>
        </row>
        <row r="8890">
          <cell r="D8890">
            <v>1229263.69</v>
          </cell>
        </row>
        <row r="8891">
          <cell r="D8891">
            <v>1589181.01</v>
          </cell>
        </row>
        <row r="8892">
          <cell r="D8892">
            <v>1829287.58</v>
          </cell>
        </row>
        <row r="8893">
          <cell r="D8893">
            <v>36072921.799999997</v>
          </cell>
        </row>
        <row r="8894">
          <cell r="D8894">
            <v>78000</v>
          </cell>
        </row>
        <row r="8895">
          <cell r="D8895">
            <v>823180.98</v>
          </cell>
        </row>
        <row r="8896">
          <cell r="D8896">
            <v>24218.2</v>
          </cell>
        </row>
        <row r="8897">
          <cell r="D8897">
            <v>2265534.5699999998</v>
          </cell>
        </row>
        <row r="8898">
          <cell r="D8898">
            <v>191218.68</v>
          </cell>
        </row>
        <row r="8899">
          <cell r="D8899">
            <v>64708818.939999998</v>
          </cell>
        </row>
        <row r="8900">
          <cell r="D8900">
            <v>2495005.7000000002</v>
          </cell>
        </row>
        <row r="8901">
          <cell r="D8901">
            <v>1894184.41</v>
          </cell>
        </row>
        <row r="8902">
          <cell r="D8902">
            <v>21218.25</v>
          </cell>
        </row>
        <row r="8903">
          <cell r="D8903">
            <v>1736843.51</v>
          </cell>
        </row>
        <row r="8904">
          <cell r="D8904">
            <v>833699.45</v>
          </cell>
        </row>
        <row r="8905">
          <cell r="D8905">
            <v>8954506.5700000003</v>
          </cell>
        </row>
        <row r="8906">
          <cell r="D8906">
            <v>97435010.530000001</v>
          </cell>
        </row>
        <row r="8907">
          <cell r="D8907">
            <v>436447.79</v>
          </cell>
        </row>
        <row r="8908">
          <cell r="D8908">
            <v>22520189</v>
          </cell>
        </row>
        <row r="8909">
          <cell r="D8909">
            <v>294569.77</v>
          </cell>
        </row>
        <row r="8910">
          <cell r="D8910">
            <v>8615.8700000000008</v>
          </cell>
        </row>
        <row r="8911">
          <cell r="D8911">
            <v>9577570.3900000006</v>
          </cell>
        </row>
        <row r="8912">
          <cell r="D8912">
            <v>496650.74</v>
          </cell>
        </row>
        <row r="8913">
          <cell r="D8913">
            <v>2428881.4700000002</v>
          </cell>
        </row>
        <row r="8914">
          <cell r="D8914">
            <v>94627.42</v>
          </cell>
        </row>
        <row r="8915">
          <cell r="D8915">
            <v>1411333.09</v>
          </cell>
        </row>
        <row r="8916">
          <cell r="D8916">
            <v>85499.11</v>
          </cell>
        </row>
        <row r="8917">
          <cell r="D8917">
            <v>613368.96</v>
          </cell>
        </row>
        <row r="8918">
          <cell r="D8918">
            <v>11092301.83</v>
          </cell>
        </row>
        <row r="8919">
          <cell r="D8919">
            <v>2073335.14</v>
          </cell>
        </row>
        <row r="8920">
          <cell r="D8920">
            <v>118877.92</v>
          </cell>
        </row>
        <row r="8921">
          <cell r="D8921">
            <v>13416831.539999999</v>
          </cell>
        </row>
        <row r="8922">
          <cell r="D8922">
            <v>2253802.71</v>
          </cell>
        </row>
        <row r="8923">
          <cell r="D8923">
            <v>18219.25</v>
          </cell>
        </row>
        <row r="8924">
          <cell r="D8924">
            <v>20081155.34</v>
          </cell>
        </row>
        <row r="8925">
          <cell r="D8925">
            <v>760347.29</v>
          </cell>
        </row>
        <row r="8926">
          <cell r="D8926">
            <v>3176845.82</v>
          </cell>
        </row>
        <row r="8927">
          <cell r="D8927">
            <v>13130367.43</v>
          </cell>
        </row>
        <row r="8928">
          <cell r="D8928">
            <v>8230100.6399999997</v>
          </cell>
        </row>
        <row r="8929">
          <cell r="D8929">
            <v>43055.53</v>
          </cell>
        </row>
        <row r="8930">
          <cell r="D8930">
            <v>1385743.55</v>
          </cell>
        </row>
        <row r="8931">
          <cell r="D8931">
            <v>0</v>
          </cell>
        </row>
        <row r="8932">
          <cell r="D8932">
            <v>73341295.640000001</v>
          </cell>
        </row>
        <row r="8933">
          <cell r="D8933">
            <v>243271.69</v>
          </cell>
        </row>
        <row r="8934">
          <cell r="D8934">
            <v>1976536.78</v>
          </cell>
        </row>
        <row r="8935">
          <cell r="D8935">
            <v>47352.11</v>
          </cell>
        </row>
        <row r="8936">
          <cell r="D8936">
            <v>288231.71000000002</v>
          </cell>
        </row>
        <row r="8937">
          <cell r="D8937">
            <v>521233.63</v>
          </cell>
        </row>
        <row r="8938">
          <cell r="D8938">
            <v>1192735.1200000001</v>
          </cell>
        </row>
        <row r="8939">
          <cell r="D8939">
            <v>31852262.870000001</v>
          </cell>
        </row>
        <row r="8940">
          <cell r="D8940">
            <v>6350119.5800000001</v>
          </cell>
        </row>
        <row r="8941">
          <cell r="D8941">
            <v>86845.65</v>
          </cell>
        </row>
        <row r="8942">
          <cell r="D8942">
            <v>10553319.960000001</v>
          </cell>
        </row>
        <row r="8943">
          <cell r="D8943">
            <v>2576284.17</v>
          </cell>
        </row>
        <row r="8944">
          <cell r="D8944">
            <v>4239548.3499999996</v>
          </cell>
        </row>
        <row r="8945">
          <cell r="D8945">
            <v>248262.87</v>
          </cell>
        </row>
        <row r="8946">
          <cell r="D8946">
            <v>10751950.470000001</v>
          </cell>
        </row>
        <row r="8947">
          <cell r="D8947">
            <v>1642304.58</v>
          </cell>
        </row>
        <row r="8948">
          <cell r="D8948">
            <v>3901362.36</v>
          </cell>
        </row>
        <row r="8949">
          <cell r="D8949">
            <v>3435449.6</v>
          </cell>
        </row>
        <row r="8950">
          <cell r="D8950">
            <v>51722670.32</v>
          </cell>
        </row>
        <row r="8951">
          <cell r="D8951">
            <v>896242.57</v>
          </cell>
        </row>
        <row r="8952">
          <cell r="D8952">
            <v>908356.77</v>
          </cell>
        </row>
        <row r="8953">
          <cell r="D8953">
            <v>8748528.1099999994</v>
          </cell>
        </row>
        <row r="8954">
          <cell r="D8954">
            <v>5250562.83</v>
          </cell>
        </row>
        <row r="8955">
          <cell r="D8955">
            <v>114665.27</v>
          </cell>
        </row>
        <row r="8956">
          <cell r="D8956">
            <v>11436969.859999999</v>
          </cell>
        </row>
        <row r="8957">
          <cell r="D8957">
            <v>148065.71</v>
          </cell>
        </row>
        <row r="8958">
          <cell r="D8958">
            <v>529561.01</v>
          </cell>
        </row>
        <row r="8959">
          <cell r="D8959">
            <v>4113090</v>
          </cell>
        </row>
        <row r="8960">
          <cell r="D8960">
            <v>658629.62</v>
          </cell>
        </row>
        <row r="8961">
          <cell r="D8961">
            <v>4468416.16</v>
          </cell>
        </row>
        <row r="8962">
          <cell r="D8962">
            <v>20028426.129999999</v>
          </cell>
        </row>
        <row r="8963">
          <cell r="D8963">
            <v>0</v>
          </cell>
        </row>
        <row r="8964">
          <cell r="D8964">
            <v>1323900.92</v>
          </cell>
        </row>
        <row r="8965">
          <cell r="D8965">
            <v>592842.43000000005</v>
          </cell>
        </row>
        <row r="8966">
          <cell r="D8966">
            <v>2587035</v>
          </cell>
        </row>
        <row r="8967">
          <cell r="D8967">
            <v>49686521.189999998</v>
          </cell>
        </row>
        <row r="8968">
          <cell r="D8968">
            <v>494754.35</v>
          </cell>
        </row>
        <row r="8969">
          <cell r="D8969">
            <v>14103543.57</v>
          </cell>
        </row>
        <row r="8970">
          <cell r="D8970">
            <v>3723226.48</v>
          </cell>
        </row>
        <row r="8971">
          <cell r="D8971">
            <v>929232.38</v>
          </cell>
        </row>
        <row r="8972">
          <cell r="D8972">
            <v>866261.76</v>
          </cell>
        </row>
        <row r="8973">
          <cell r="D8973">
            <v>104257984.48</v>
          </cell>
        </row>
        <row r="8974">
          <cell r="D8974">
            <v>13438982.279999999</v>
          </cell>
        </row>
        <row r="8975">
          <cell r="D8975">
            <v>1105434.8</v>
          </cell>
        </row>
        <row r="8976">
          <cell r="D8976">
            <v>2019981.99</v>
          </cell>
        </row>
        <row r="8977">
          <cell r="D8977">
            <v>22853.63</v>
          </cell>
        </row>
        <row r="8978">
          <cell r="D8978">
            <v>1180518.92</v>
          </cell>
        </row>
        <row r="8979">
          <cell r="D8979">
            <v>3278755.5</v>
          </cell>
        </row>
        <row r="8980">
          <cell r="D8980">
            <v>11557365.77</v>
          </cell>
        </row>
        <row r="8981">
          <cell r="D8981">
            <v>12273857.76</v>
          </cell>
        </row>
        <row r="8982">
          <cell r="D8982">
            <v>73409798.849999994</v>
          </cell>
        </row>
        <row r="8983">
          <cell r="D8983">
            <v>13449222.16</v>
          </cell>
        </row>
        <row r="8984">
          <cell r="D8984">
            <v>546211.06000000006</v>
          </cell>
        </row>
        <row r="8985">
          <cell r="D8985">
            <v>86361.42</v>
          </cell>
        </row>
        <row r="8986">
          <cell r="D8986">
            <v>7582153.2699999996</v>
          </cell>
        </row>
        <row r="8987">
          <cell r="D8987">
            <v>1269813.56</v>
          </cell>
        </row>
        <row r="8988">
          <cell r="D8988">
            <v>997472.41</v>
          </cell>
        </row>
        <row r="8989">
          <cell r="D8989">
            <v>26107.56</v>
          </cell>
        </row>
        <row r="8990">
          <cell r="D8990">
            <v>2069213.12</v>
          </cell>
        </row>
        <row r="8991">
          <cell r="D8991">
            <v>19719607.27</v>
          </cell>
        </row>
        <row r="8993">
          <cell r="D8993">
            <v>20090707.690000001</v>
          </cell>
        </row>
        <row r="8994">
          <cell r="D8994">
            <v>499485.72</v>
          </cell>
        </row>
        <row r="8995">
          <cell r="D8995">
            <v>496743.48</v>
          </cell>
        </row>
        <row r="8996">
          <cell r="D8996">
            <v>461557.8</v>
          </cell>
        </row>
        <row r="8997">
          <cell r="D8997">
            <v>2840270.06</v>
          </cell>
        </row>
        <row r="8998">
          <cell r="D8998">
            <v>9441164.5700000003</v>
          </cell>
        </row>
        <row r="8999">
          <cell r="D8999">
            <v>171118.82</v>
          </cell>
        </row>
        <row r="9000">
          <cell r="D9000">
            <v>4706734.82</v>
          </cell>
        </row>
        <row r="9001">
          <cell r="D9001">
            <v>17336189.550000001</v>
          </cell>
        </row>
        <row r="9002">
          <cell r="D9002">
            <v>667479.16</v>
          </cell>
        </row>
        <row r="9003">
          <cell r="D9003">
            <v>383787.18</v>
          </cell>
        </row>
        <row r="9004">
          <cell r="D9004">
            <v>3480654.96</v>
          </cell>
        </row>
        <row r="9005">
          <cell r="D9005">
            <v>8447757.3399999999</v>
          </cell>
        </row>
        <row r="9006">
          <cell r="D9006">
            <v>10068522.859999999</v>
          </cell>
        </row>
        <row r="9007">
          <cell r="D9007">
            <v>635729.72</v>
          </cell>
        </row>
        <row r="9008">
          <cell r="D9008">
            <v>2269921.4700000002</v>
          </cell>
        </row>
        <row r="9009">
          <cell r="D9009">
            <v>3199253.54</v>
          </cell>
        </row>
        <row r="9010">
          <cell r="D9010">
            <v>2284787.35</v>
          </cell>
        </row>
        <row r="9011">
          <cell r="D9011">
            <v>14343605.74</v>
          </cell>
        </row>
        <row r="9012">
          <cell r="D9012">
            <v>1400407.83</v>
          </cell>
        </row>
        <row r="9013">
          <cell r="D9013">
            <v>756539.4</v>
          </cell>
        </row>
        <row r="9014">
          <cell r="D9014">
            <v>811900.79</v>
          </cell>
        </row>
        <row r="9015">
          <cell r="D9015">
            <v>2788377.15</v>
          </cell>
        </row>
        <row r="9016">
          <cell r="D9016">
            <v>9099982.9499999993</v>
          </cell>
        </row>
        <row r="9017">
          <cell r="D9017">
            <v>53148633.780000001</v>
          </cell>
        </row>
        <row r="9018">
          <cell r="D9018">
            <v>31931440.550000001</v>
          </cell>
        </row>
        <row r="9019">
          <cell r="D9019">
            <v>5526732.6500000004</v>
          </cell>
        </row>
        <row r="9020">
          <cell r="D9020">
            <v>6297838.1500000004</v>
          </cell>
        </row>
        <row r="9021">
          <cell r="D9021">
            <v>5047020.37</v>
          </cell>
        </row>
        <row r="9022">
          <cell r="D9022">
            <v>1943261.63</v>
          </cell>
        </row>
        <row r="9023">
          <cell r="D9023">
            <v>4455702.58</v>
          </cell>
        </row>
        <row r="9024">
          <cell r="D9024">
            <v>2502104.09</v>
          </cell>
        </row>
        <row r="9025">
          <cell r="D9025">
            <v>3464472.04</v>
          </cell>
        </row>
        <row r="9026">
          <cell r="D9026">
            <v>58431855.719999999</v>
          </cell>
        </row>
        <row r="9027">
          <cell r="D9027">
            <v>3869321.61</v>
          </cell>
        </row>
        <row r="9028">
          <cell r="D9028">
            <v>29293066.780000001</v>
          </cell>
        </row>
        <row r="9029">
          <cell r="D9029">
            <v>499266.29</v>
          </cell>
        </row>
        <row r="9030">
          <cell r="D9030">
            <v>2589580.19</v>
          </cell>
        </row>
        <row r="9031">
          <cell r="D9031">
            <v>261608.27</v>
          </cell>
        </row>
        <row r="9032">
          <cell r="D9032">
            <v>2018236.34</v>
          </cell>
        </row>
        <row r="9033">
          <cell r="D9033">
            <v>52499.91</v>
          </cell>
        </row>
        <row r="9034">
          <cell r="D9034">
            <v>500000</v>
          </cell>
        </row>
        <row r="9035">
          <cell r="D9035">
            <v>0</v>
          </cell>
        </row>
        <row r="9036">
          <cell r="D9036">
            <v>72145.990000000005</v>
          </cell>
        </row>
        <row r="9037">
          <cell r="D9037">
            <v>1479617.01</v>
          </cell>
        </row>
        <row r="9038">
          <cell r="D9038">
            <v>616981.05000000005</v>
          </cell>
        </row>
        <row r="9039">
          <cell r="D9039">
            <v>336582.65</v>
          </cell>
        </row>
        <row r="9040">
          <cell r="D9040">
            <v>1496422.31</v>
          </cell>
        </row>
        <row r="9041">
          <cell r="D9041">
            <v>2695142.82</v>
          </cell>
        </row>
        <row r="9042">
          <cell r="D9042">
            <v>130558.21</v>
          </cell>
        </row>
        <row r="9043">
          <cell r="D9043">
            <v>6468512.2800000003</v>
          </cell>
        </row>
        <row r="9044">
          <cell r="D9044">
            <v>284208.19</v>
          </cell>
        </row>
        <row r="9045">
          <cell r="D9045">
            <v>2371102.9300000002</v>
          </cell>
        </row>
        <row r="9046">
          <cell r="D9046">
            <v>94620.24</v>
          </cell>
        </row>
        <row r="9047">
          <cell r="D9047">
            <v>1546909.71</v>
          </cell>
        </row>
        <row r="9048">
          <cell r="D9048">
            <v>92778.66</v>
          </cell>
        </row>
        <row r="9049">
          <cell r="D9049">
            <v>9265159.0299999993</v>
          </cell>
        </row>
        <row r="9050">
          <cell r="D9050">
            <v>194006.47</v>
          </cell>
        </row>
        <row r="9051">
          <cell r="D9051">
            <v>7271192.3600000003</v>
          </cell>
        </row>
        <row r="9052">
          <cell r="D9052">
            <v>504258.77</v>
          </cell>
        </row>
        <row r="9053">
          <cell r="D9053">
            <v>184319.33</v>
          </cell>
        </row>
        <row r="9054">
          <cell r="D9054">
            <v>473564.04</v>
          </cell>
        </row>
        <row r="9055">
          <cell r="D9055">
            <v>0</v>
          </cell>
        </row>
        <row r="9056">
          <cell r="D9056">
            <v>39652.589999999997</v>
          </cell>
        </row>
        <row r="9057">
          <cell r="D9057">
            <v>208553.93</v>
          </cell>
        </row>
        <row r="9058">
          <cell r="D9058">
            <v>155947.48000000001</v>
          </cell>
        </row>
        <row r="9059">
          <cell r="D9059">
            <v>149121.35999999999</v>
          </cell>
        </row>
        <row r="9060">
          <cell r="D9060">
            <v>1663922.15</v>
          </cell>
        </row>
        <row r="9061">
          <cell r="D9061">
            <v>10123169.92</v>
          </cell>
        </row>
        <row r="9062">
          <cell r="D9062">
            <v>2808411.97</v>
          </cell>
        </row>
        <row r="9063">
          <cell r="D9063">
            <v>336208.73</v>
          </cell>
        </row>
        <row r="9064">
          <cell r="D9064">
            <v>4224418.75</v>
          </cell>
        </row>
        <row r="9065">
          <cell r="D9065">
            <v>7522003.9500000002</v>
          </cell>
        </row>
        <row r="9066">
          <cell r="D9066">
            <v>365249.03</v>
          </cell>
        </row>
        <row r="9067">
          <cell r="D9067">
            <v>18420.939999999999</v>
          </cell>
        </row>
        <row r="9068">
          <cell r="D9068">
            <v>457764.95</v>
          </cell>
        </row>
        <row r="9069">
          <cell r="D9069">
            <v>1297393.06</v>
          </cell>
        </row>
        <row r="9070">
          <cell r="D9070">
            <v>6305579.7999999998</v>
          </cell>
        </row>
        <row r="9071">
          <cell r="D9071">
            <v>420507.36</v>
          </cell>
        </row>
        <row r="9072">
          <cell r="D9072">
            <v>782400</v>
          </cell>
        </row>
        <row r="9073">
          <cell r="D9073">
            <v>3001709.92</v>
          </cell>
        </row>
        <row r="9074">
          <cell r="D9074">
            <v>240000</v>
          </cell>
        </row>
        <row r="9075">
          <cell r="D9075">
            <v>5463224.3099999996</v>
          </cell>
        </row>
        <row r="9076">
          <cell r="D9076">
            <v>17610662.219999999</v>
          </cell>
        </row>
        <row r="9077">
          <cell r="D9077">
            <v>3217610.62</v>
          </cell>
        </row>
        <row r="9078">
          <cell r="D9078">
            <v>45.5</v>
          </cell>
        </row>
        <row r="9079">
          <cell r="D9079">
            <v>505371.44</v>
          </cell>
        </row>
        <row r="9080">
          <cell r="D9080">
            <v>182976.3</v>
          </cell>
        </row>
        <row r="9081">
          <cell r="D9081">
            <v>445726.18</v>
          </cell>
        </row>
        <row r="9082">
          <cell r="D9082">
            <v>20715452</v>
          </cell>
        </row>
        <row r="9083">
          <cell r="D9083">
            <v>468762.74</v>
          </cell>
        </row>
        <row r="9084">
          <cell r="D9084">
            <v>614099.59</v>
          </cell>
        </row>
        <row r="9085">
          <cell r="D9085">
            <v>170401.76</v>
          </cell>
        </row>
        <row r="9086">
          <cell r="D9086">
            <v>284435.24</v>
          </cell>
        </row>
        <row r="9087">
          <cell r="D9087">
            <v>8379956.9299999997</v>
          </cell>
        </row>
        <row r="9088">
          <cell r="D9088">
            <v>280789.73</v>
          </cell>
        </row>
        <row r="9089">
          <cell r="D9089">
            <v>5427699.5700000003</v>
          </cell>
        </row>
        <row r="9090">
          <cell r="D9090">
            <v>92803.58</v>
          </cell>
        </row>
        <row r="9091">
          <cell r="D9091">
            <v>6973699.5899999999</v>
          </cell>
        </row>
        <row r="9092">
          <cell r="D9092">
            <v>2807329.56</v>
          </cell>
        </row>
        <row r="9093">
          <cell r="D9093">
            <v>3832094.22</v>
          </cell>
        </row>
        <row r="9094">
          <cell r="D9094">
            <v>640739.59</v>
          </cell>
        </row>
        <row r="9095">
          <cell r="D9095">
            <v>26795.32</v>
          </cell>
        </row>
        <row r="9096">
          <cell r="D9096">
            <v>21176.35</v>
          </cell>
        </row>
        <row r="9097">
          <cell r="D9097">
            <v>10233100.51</v>
          </cell>
        </row>
        <row r="9098">
          <cell r="D9098">
            <v>1983308.72</v>
          </cell>
        </row>
        <row r="9099">
          <cell r="D9099">
            <v>56622.97</v>
          </cell>
        </row>
        <row r="9100">
          <cell r="D9100">
            <v>73656.17</v>
          </cell>
        </row>
        <row r="9101">
          <cell r="D9101">
            <v>43233.3</v>
          </cell>
        </row>
        <row r="9102">
          <cell r="D9102">
            <v>1008183.47</v>
          </cell>
        </row>
        <row r="9103">
          <cell r="D9103">
            <v>7047473.8899999997</v>
          </cell>
        </row>
        <row r="9104">
          <cell r="D9104">
            <v>193707.47</v>
          </cell>
        </row>
        <row r="9105">
          <cell r="D9105">
            <v>225433.36</v>
          </cell>
        </row>
        <row r="9106">
          <cell r="D9106">
            <v>3025289.04</v>
          </cell>
        </row>
        <row r="9107">
          <cell r="D9107">
            <v>440367.25</v>
          </cell>
        </row>
        <row r="9108">
          <cell r="D9108">
            <v>229214.35</v>
          </cell>
        </row>
        <row r="9109">
          <cell r="D9109">
            <v>22014.68</v>
          </cell>
        </row>
        <row r="9110">
          <cell r="D9110">
            <v>7863526.0499999998</v>
          </cell>
        </row>
        <row r="9111">
          <cell r="D9111">
            <v>250000</v>
          </cell>
        </row>
        <row r="9112">
          <cell r="D9112">
            <v>94798.59</v>
          </cell>
        </row>
        <row r="9113">
          <cell r="D9113">
            <v>13689542.48</v>
          </cell>
        </row>
        <row r="9114">
          <cell r="D9114">
            <v>3442754.95</v>
          </cell>
        </row>
        <row r="9115">
          <cell r="D9115">
            <v>318780.59000000003</v>
          </cell>
        </row>
        <row r="9116">
          <cell r="D9116">
            <v>339262.21</v>
          </cell>
        </row>
        <row r="9117">
          <cell r="D9117">
            <v>1636886.87</v>
          </cell>
        </row>
        <row r="9118">
          <cell r="D9118">
            <v>1073138.07</v>
          </cell>
        </row>
        <row r="9119">
          <cell r="D9119">
            <v>114586.18</v>
          </cell>
        </row>
        <row r="9120">
          <cell r="D9120">
            <v>245063.01</v>
          </cell>
        </row>
        <row r="9121">
          <cell r="D9121">
            <v>1178288.79</v>
          </cell>
        </row>
        <row r="9122">
          <cell r="D9122">
            <v>8266875.9800000004</v>
          </cell>
        </row>
        <row r="9123">
          <cell r="D9123">
            <v>4687577.38</v>
          </cell>
        </row>
        <row r="9124">
          <cell r="D9124">
            <v>449152.92</v>
          </cell>
        </row>
        <row r="9125">
          <cell r="D9125">
            <v>843008.76</v>
          </cell>
        </row>
        <row r="9126">
          <cell r="D9126">
            <v>612669.16</v>
          </cell>
        </row>
        <row r="9127">
          <cell r="D9127">
            <v>774437.12</v>
          </cell>
        </row>
        <row r="9128">
          <cell r="D9128">
            <v>75350.210000000006</v>
          </cell>
        </row>
        <row r="9129">
          <cell r="D9129">
            <v>81388.179999999993</v>
          </cell>
        </row>
        <row r="9130">
          <cell r="D9130">
            <v>21145427.789999999</v>
          </cell>
        </row>
        <row r="9131">
          <cell r="D9131">
            <v>399259.74</v>
          </cell>
        </row>
        <row r="9132">
          <cell r="D9132">
            <v>357337.05</v>
          </cell>
        </row>
        <row r="9133">
          <cell r="D9133">
            <v>3906170.84</v>
          </cell>
        </row>
        <row r="9134">
          <cell r="D9134">
            <v>1330739.6299999999</v>
          </cell>
        </row>
        <row r="9135">
          <cell r="D9135">
            <v>142951209.97999999</v>
          </cell>
        </row>
        <row r="9136">
          <cell r="D9136">
            <v>5656429.96</v>
          </cell>
        </row>
        <row r="9137">
          <cell r="D9137">
            <v>90041.76</v>
          </cell>
        </row>
        <row r="9138">
          <cell r="D9138">
            <v>0</v>
          </cell>
        </row>
        <row r="9139">
          <cell r="D9139">
            <v>28165.73</v>
          </cell>
        </row>
        <row r="9140">
          <cell r="D9140">
            <v>7997828.6699999999</v>
          </cell>
        </row>
        <row r="9141">
          <cell r="D9141">
            <v>266561.46000000002</v>
          </cell>
        </row>
        <row r="9142">
          <cell r="D9142">
            <v>1243.82</v>
          </cell>
        </row>
        <row r="9143">
          <cell r="D9143">
            <v>3986589.84</v>
          </cell>
        </row>
        <row r="9144">
          <cell r="D9144">
            <v>440497.38</v>
          </cell>
        </row>
        <row r="9145">
          <cell r="D9145">
            <v>323322.65000000002</v>
          </cell>
        </row>
        <row r="9146">
          <cell r="D9146">
            <v>76322.67</v>
          </cell>
        </row>
        <row r="9147">
          <cell r="D9147">
            <v>2974697.23</v>
          </cell>
        </row>
        <row r="9148">
          <cell r="D9148">
            <v>1237758.8999999999</v>
          </cell>
        </row>
        <row r="9149">
          <cell r="D9149">
            <v>92754.53</v>
          </cell>
        </row>
        <row r="9150">
          <cell r="D9150">
            <v>742631.99</v>
          </cell>
        </row>
        <row r="9151">
          <cell r="D9151">
            <v>5231766.37</v>
          </cell>
        </row>
        <row r="9152">
          <cell r="D9152">
            <v>654908.37</v>
          </cell>
        </row>
        <row r="9153">
          <cell r="D9153">
            <v>565860.94999999995</v>
          </cell>
        </row>
        <row r="9154">
          <cell r="D9154">
            <v>6832826.7199999997</v>
          </cell>
        </row>
        <row r="9155">
          <cell r="D9155">
            <v>0</v>
          </cell>
        </row>
        <row r="9156">
          <cell r="D9156">
            <v>1921570.09</v>
          </cell>
        </row>
        <row r="9157">
          <cell r="D9157">
            <v>0</v>
          </cell>
        </row>
        <row r="9158">
          <cell r="D9158">
            <v>6914193.0700000003</v>
          </cell>
        </row>
        <row r="9159">
          <cell r="D9159">
            <v>293147.96000000002</v>
          </cell>
        </row>
        <row r="9160">
          <cell r="D9160">
            <v>194266.33</v>
          </cell>
        </row>
        <row r="9161">
          <cell r="D9161">
            <v>184795.44</v>
          </cell>
        </row>
        <row r="9162">
          <cell r="D9162">
            <v>14750719.029999999</v>
          </cell>
        </row>
        <row r="9163">
          <cell r="D9163">
            <v>1005.04</v>
          </cell>
        </row>
        <row r="9164">
          <cell r="D9164">
            <v>7143915.4100000001</v>
          </cell>
        </row>
        <row r="9165">
          <cell r="D9165">
            <v>2253390.5499999998</v>
          </cell>
        </row>
        <row r="9166">
          <cell r="D9166">
            <v>75748925.159999996</v>
          </cell>
        </row>
        <row r="9167">
          <cell r="D9167">
            <v>622524.03</v>
          </cell>
        </row>
        <row r="9168">
          <cell r="D9168">
            <v>8624488.8900000006</v>
          </cell>
        </row>
        <row r="9169">
          <cell r="D9169">
            <v>486338.81</v>
          </cell>
        </row>
        <row r="9170">
          <cell r="D9170">
            <v>189919.93</v>
          </cell>
        </row>
        <row r="9171">
          <cell r="D9171">
            <v>20752095.829999998</v>
          </cell>
        </row>
        <row r="9172">
          <cell r="D9172">
            <v>4767653.71</v>
          </cell>
        </row>
        <row r="9173">
          <cell r="D9173">
            <v>153462243.03</v>
          </cell>
        </row>
        <row r="9174">
          <cell r="D9174">
            <v>7548210.8799999999</v>
          </cell>
        </row>
        <row r="9175">
          <cell r="D9175">
            <v>1201199.8899999999</v>
          </cell>
        </row>
        <row r="9176">
          <cell r="D9176">
            <v>885593.93</v>
          </cell>
        </row>
        <row r="9177">
          <cell r="D9177">
            <v>2940338.69</v>
          </cell>
        </row>
        <row r="9178">
          <cell r="D9178">
            <v>688039.52</v>
          </cell>
        </row>
        <row r="9179">
          <cell r="D9179">
            <v>39589.9</v>
          </cell>
        </row>
        <row r="9180">
          <cell r="D9180">
            <v>12602652.380000001</v>
          </cell>
        </row>
        <row r="9181">
          <cell r="D9181">
            <v>580987.54</v>
          </cell>
        </row>
        <row r="9182">
          <cell r="D9182">
            <v>203125.91</v>
          </cell>
        </row>
        <row r="9183">
          <cell r="D9183">
            <v>352441.71</v>
          </cell>
        </row>
        <row r="9184">
          <cell r="D9184">
            <v>2377574.92</v>
          </cell>
        </row>
        <row r="9185">
          <cell r="D9185">
            <v>844673.95</v>
          </cell>
        </row>
        <row r="9186">
          <cell r="D9186">
            <v>70117.19</v>
          </cell>
        </row>
        <row r="9187">
          <cell r="D9187">
            <v>744382.66</v>
          </cell>
        </row>
        <row r="9188">
          <cell r="D9188">
            <v>2243685.4</v>
          </cell>
        </row>
        <row r="9189">
          <cell r="D9189">
            <v>800106.65</v>
          </cell>
        </row>
        <row r="9190">
          <cell r="D9190">
            <v>223589.72</v>
          </cell>
        </row>
        <row r="9193">
          <cell r="D9193">
            <v>6949000</v>
          </cell>
        </row>
        <row r="9194">
          <cell r="D9194">
            <v>6484000</v>
          </cell>
        </row>
        <row r="9195">
          <cell r="D9195">
            <v>996305.99</v>
          </cell>
        </row>
        <row r="9196">
          <cell r="D9196">
            <v>308821.7</v>
          </cell>
        </row>
        <row r="9197">
          <cell r="D9197">
            <v>1513427.28</v>
          </cell>
        </row>
        <row r="9198">
          <cell r="D9198">
            <v>281177.99</v>
          </cell>
        </row>
        <row r="9199">
          <cell r="D9199">
            <v>66780.149999999994</v>
          </cell>
        </row>
        <row r="9200">
          <cell r="D9200">
            <v>254210289.24000001</v>
          </cell>
        </row>
        <row r="9201">
          <cell r="D9201">
            <v>2440892.5699999998</v>
          </cell>
        </row>
        <row r="9202">
          <cell r="D9202">
            <v>485580.59</v>
          </cell>
        </row>
        <row r="9203">
          <cell r="D9203">
            <v>0</v>
          </cell>
        </row>
        <row r="9204">
          <cell r="D9204">
            <v>194150.14</v>
          </cell>
        </row>
        <row r="9205">
          <cell r="D9205">
            <v>15293232.460000001</v>
          </cell>
        </row>
        <row r="9206">
          <cell r="D9206">
            <v>95206679.160000101</v>
          </cell>
        </row>
        <row r="9207">
          <cell r="D9207">
            <v>9503615.9900000002</v>
          </cell>
        </row>
        <row r="9208">
          <cell r="D9208">
            <v>465130.57</v>
          </cell>
        </row>
        <row r="9209">
          <cell r="D9209">
            <v>8907219.5700000003</v>
          </cell>
        </row>
        <row r="9210">
          <cell r="D9210">
            <v>1986298.35</v>
          </cell>
        </row>
        <row r="9211">
          <cell r="D9211">
            <v>4421814.83</v>
          </cell>
        </row>
        <row r="9212">
          <cell r="D9212">
            <v>95404.84</v>
          </cell>
        </row>
        <row r="9213">
          <cell r="D9213">
            <v>668980.79</v>
          </cell>
        </row>
        <row r="9214">
          <cell r="D9214">
            <v>321364.98</v>
          </cell>
        </row>
        <row r="9215">
          <cell r="D9215">
            <v>2133195.39</v>
          </cell>
        </row>
        <row r="9216">
          <cell r="D9216">
            <v>5499225.6399999997</v>
          </cell>
        </row>
        <row r="9217">
          <cell r="D9217">
            <v>197636.8</v>
          </cell>
        </row>
        <row r="9218">
          <cell r="D9218">
            <v>281967.63</v>
          </cell>
        </row>
        <row r="9219">
          <cell r="D9219">
            <v>298027.25</v>
          </cell>
        </row>
        <row r="9220">
          <cell r="D9220">
            <v>0</v>
          </cell>
        </row>
        <row r="9221">
          <cell r="D9221">
            <v>162277.1</v>
          </cell>
        </row>
        <row r="9222">
          <cell r="D9222">
            <v>985741.98</v>
          </cell>
        </row>
        <row r="9223">
          <cell r="D9223">
            <v>561730.21</v>
          </cell>
        </row>
        <row r="9224">
          <cell r="D9224">
            <v>103486.21</v>
          </cell>
        </row>
        <row r="9225">
          <cell r="D9225">
            <v>1406523.84</v>
          </cell>
        </row>
        <row r="9226">
          <cell r="D9226">
            <v>202593.08</v>
          </cell>
        </row>
        <row r="9227">
          <cell r="D9227">
            <v>1888608.23</v>
          </cell>
        </row>
        <row r="9228">
          <cell r="D9228">
            <v>806263.39</v>
          </cell>
        </row>
        <row r="9229">
          <cell r="D9229">
            <v>934510.23</v>
          </cell>
        </row>
        <row r="9230">
          <cell r="D9230">
            <v>5907198.4699999997</v>
          </cell>
        </row>
        <row r="9231">
          <cell r="D9231">
            <v>877192.57</v>
          </cell>
        </row>
        <row r="9232">
          <cell r="D9232">
            <v>450241.5</v>
          </cell>
        </row>
        <row r="9233">
          <cell r="D9233">
            <v>194388.09</v>
          </cell>
        </row>
        <row r="9234">
          <cell r="D9234">
            <v>37400.65</v>
          </cell>
        </row>
        <row r="9235">
          <cell r="D9235">
            <v>1568893.24</v>
          </cell>
        </row>
        <row r="9236">
          <cell r="D9236">
            <v>76065.600000000006</v>
          </cell>
        </row>
        <row r="9237">
          <cell r="D9237">
            <v>353563.14</v>
          </cell>
        </row>
        <row r="9238">
          <cell r="D9238">
            <v>28007850.460000001</v>
          </cell>
        </row>
        <row r="9239">
          <cell r="D9239">
            <v>216071.35</v>
          </cell>
        </row>
        <row r="9240">
          <cell r="D9240">
            <v>873846.79</v>
          </cell>
        </row>
        <row r="9241">
          <cell r="D9241">
            <v>2100130.77</v>
          </cell>
        </row>
        <row r="9242">
          <cell r="D9242">
            <v>551738.53</v>
          </cell>
        </row>
        <row r="9243">
          <cell r="D9243">
            <v>858304.96</v>
          </cell>
        </row>
        <row r="9244">
          <cell r="D9244">
            <v>4994698.68</v>
          </cell>
        </row>
        <row r="9245">
          <cell r="D9245">
            <v>4073917.19</v>
          </cell>
        </row>
        <row r="9246">
          <cell r="D9246">
            <v>28016747.739999998</v>
          </cell>
        </row>
        <row r="9247">
          <cell r="D9247">
            <v>166136.15</v>
          </cell>
        </row>
        <row r="9248">
          <cell r="D9248">
            <v>386611.29</v>
          </cell>
        </row>
        <row r="9249">
          <cell r="D9249">
            <v>565262.89</v>
          </cell>
        </row>
        <row r="9250">
          <cell r="D9250">
            <v>0</v>
          </cell>
        </row>
        <row r="9251">
          <cell r="D9251">
            <v>7973830.1299999999</v>
          </cell>
        </row>
        <row r="9253">
          <cell r="D9253">
            <v>545850.01</v>
          </cell>
        </row>
        <row r="9255">
          <cell r="D9255">
            <v>384626.04</v>
          </cell>
        </row>
        <row r="9256">
          <cell r="D9256">
            <v>402324.7</v>
          </cell>
        </row>
        <row r="9257">
          <cell r="D9257">
            <v>4169411.37</v>
          </cell>
        </row>
        <row r="9258">
          <cell r="D9258">
            <v>300293.96999999997</v>
          </cell>
        </row>
        <row r="9259">
          <cell r="D9259">
            <v>200000</v>
          </cell>
        </row>
        <row r="9260">
          <cell r="D9260">
            <v>2777968.78</v>
          </cell>
        </row>
        <row r="9261">
          <cell r="D9261">
            <v>10735645.15</v>
          </cell>
        </row>
        <row r="9262">
          <cell r="D9262">
            <v>0</v>
          </cell>
        </row>
        <row r="9263">
          <cell r="D9263">
            <v>42718.83</v>
          </cell>
        </row>
        <row r="9264">
          <cell r="D9264">
            <v>2590022.2599999998</v>
          </cell>
        </row>
        <row r="9265">
          <cell r="D9265">
            <v>627084.1</v>
          </cell>
        </row>
        <row r="9266">
          <cell r="D9266">
            <v>2780761.41</v>
          </cell>
        </row>
        <row r="9267">
          <cell r="D9267">
            <v>2695165.63</v>
          </cell>
        </row>
        <row r="9268">
          <cell r="D9268">
            <v>1101109.8500000001</v>
          </cell>
        </row>
        <row r="9269">
          <cell r="D9269">
            <v>15047279.1</v>
          </cell>
        </row>
        <row r="9270">
          <cell r="D9270">
            <v>63235.21</v>
          </cell>
        </row>
        <row r="9271">
          <cell r="D9271">
            <v>1468150.24</v>
          </cell>
        </row>
        <row r="9272">
          <cell r="D9272">
            <v>3250345.9</v>
          </cell>
        </row>
        <row r="9273">
          <cell r="D9273">
            <v>158249.85999999999</v>
          </cell>
        </row>
        <row r="9274">
          <cell r="D9274">
            <v>1472324.96</v>
          </cell>
        </row>
        <row r="9275">
          <cell r="D9275">
            <v>1500000</v>
          </cell>
        </row>
        <row r="9276">
          <cell r="D9276">
            <v>452083.62</v>
          </cell>
        </row>
        <row r="9277">
          <cell r="D9277">
            <v>5293313.59</v>
          </cell>
        </row>
        <row r="9278">
          <cell r="D9278">
            <v>903349.21</v>
          </cell>
        </row>
        <row r="9279">
          <cell r="D9279">
            <v>186768.8</v>
          </cell>
        </row>
        <row r="9280">
          <cell r="D9280">
            <v>1199955.5</v>
          </cell>
        </row>
        <row r="9281">
          <cell r="D9281">
            <v>987787.24</v>
          </cell>
        </row>
        <row r="9282">
          <cell r="D9282">
            <v>3.32</v>
          </cell>
        </row>
        <row r="9283">
          <cell r="D9283">
            <v>13159657.15</v>
          </cell>
        </row>
        <row r="9284">
          <cell r="D9284">
            <v>6606.42</v>
          </cell>
        </row>
        <row r="9285">
          <cell r="D9285">
            <v>15392.41</v>
          </cell>
        </row>
        <row r="9286">
          <cell r="D9286">
            <v>682785.52</v>
          </cell>
        </row>
        <row r="9287">
          <cell r="D9287">
            <v>8028194.6799999997</v>
          </cell>
        </row>
        <row r="9288">
          <cell r="D9288">
            <v>20459268.949999999</v>
          </cell>
        </row>
        <row r="9289">
          <cell r="D9289">
            <v>46751312.07</v>
          </cell>
        </row>
        <row r="9290">
          <cell r="D9290">
            <v>340926.29</v>
          </cell>
        </row>
        <row r="9291">
          <cell r="D9291">
            <v>84456607.769999996</v>
          </cell>
        </row>
        <row r="9292">
          <cell r="D9292">
            <v>1388829.08</v>
          </cell>
        </row>
        <row r="9293">
          <cell r="D9293">
            <v>1761616.81</v>
          </cell>
        </row>
        <row r="9295">
          <cell r="D9295">
            <v>151626.70000000001</v>
          </cell>
        </row>
        <row r="9296">
          <cell r="D9296">
            <v>30178355.940000001</v>
          </cell>
        </row>
        <row r="9297">
          <cell r="D9297">
            <v>377702.65</v>
          </cell>
        </row>
        <row r="9298">
          <cell r="D9298">
            <v>543213.11</v>
          </cell>
        </row>
        <row r="9299">
          <cell r="D9299">
            <v>75889782.909999996</v>
          </cell>
        </row>
        <row r="9300">
          <cell r="D9300">
            <v>4579607.7</v>
          </cell>
        </row>
        <row r="9301">
          <cell r="D9301">
            <v>767509.2</v>
          </cell>
        </row>
        <row r="9302">
          <cell r="D9302">
            <v>1412525.22</v>
          </cell>
        </row>
        <row r="9303">
          <cell r="D9303">
            <v>4944239.46</v>
          </cell>
        </row>
        <row r="9304">
          <cell r="D9304">
            <v>5893351.04</v>
          </cell>
        </row>
        <row r="9305">
          <cell r="D9305">
            <v>119263296.54000001</v>
          </cell>
        </row>
        <row r="9306">
          <cell r="D9306">
            <v>35417867.07</v>
          </cell>
        </row>
        <row r="9307">
          <cell r="D9307">
            <v>18158945.530000001</v>
          </cell>
        </row>
        <row r="9308">
          <cell r="D9308">
            <v>1185358.48</v>
          </cell>
        </row>
        <row r="9309">
          <cell r="D9309">
            <v>509561.03</v>
          </cell>
        </row>
        <row r="9310">
          <cell r="D9310">
            <v>6857185.7400000002</v>
          </cell>
        </row>
        <row r="9311">
          <cell r="D9311">
            <v>157069.96</v>
          </cell>
        </row>
        <row r="9312">
          <cell r="D9312">
            <v>8277112.2000000002</v>
          </cell>
        </row>
        <row r="9313">
          <cell r="D9313">
            <v>542444.61</v>
          </cell>
        </row>
        <row r="9314">
          <cell r="D9314">
            <v>430511.56</v>
          </cell>
        </row>
        <row r="9315">
          <cell r="D9315">
            <v>46976.38</v>
          </cell>
        </row>
        <row r="9316">
          <cell r="D9316">
            <v>198555.94</v>
          </cell>
        </row>
        <row r="9317">
          <cell r="D9317">
            <v>251.9</v>
          </cell>
        </row>
        <row r="9318">
          <cell r="D9318">
            <v>1488053.74</v>
          </cell>
        </row>
        <row r="9319">
          <cell r="D9319">
            <v>3419054.76</v>
          </cell>
        </row>
        <row r="9320">
          <cell r="D9320">
            <v>66168257.909999996</v>
          </cell>
        </row>
        <row r="9321">
          <cell r="D9321">
            <v>118330.58</v>
          </cell>
        </row>
        <row r="9322">
          <cell r="D9322">
            <v>1519786.89</v>
          </cell>
        </row>
        <row r="9323">
          <cell r="D9323">
            <v>6037184.54</v>
          </cell>
        </row>
        <row r="9324">
          <cell r="D9324">
            <v>28218570.199999999</v>
          </cell>
        </row>
        <row r="9325">
          <cell r="D9325">
            <v>8653849.0899999999</v>
          </cell>
        </row>
        <row r="9326">
          <cell r="D9326">
            <v>47432995.840000004</v>
          </cell>
        </row>
        <row r="9327">
          <cell r="D9327">
            <v>34438731.990000002</v>
          </cell>
        </row>
        <row r="9328">
          <cell r="D9328">
            <v>477598.58</v>
          </cell>
        </row>
        <row r="9329">
          <cell r="D9329">
            <v>2662472.71</v>
          </cell>
        </row>
        <row r="9330">
          <cell r="D9330">
            <v>100679994.95</v>
          </cell>
        </row>
        <row r="9331">
          <cell r="D9331">
            <v>1237731.3999999999</v>
          </cell>
        </row>
        <row r="9332">
          <cell r="D9332">
            <v>19457548.59</v>
          </cell>
        </row>
        <row r="9333">
          <cell r="D9333">
            <v>80186637.769999996</v>
          </cell>
        </row>
        <row r="9334">
          <cell r="D9334">
            <v>177272220.94999999</v>
          </cell>
        </row>
        <row r="9335">
          <cell r="D9335">
            <v>3190133.15</v>
          </cell>
        </row>
        <row r="9336">
          <cell r="D9336">
            <v>9341443.4399999995</v>
          </cell>
        </row>
        <row r="9337">
          <cell r="D9337">
            <v>61105741.079999998</v>
          </cell>
        </row>
        <row r="9338">
          <cell r="D9338">
            <v>976753.27</v>
          </cell>
        </row>
        <row r="9339">
          <cell r="D9339">
            <v>239760031.94</v>
          </cell>
        </row>
        <row r="9340">
          <cell r="D9340">
            <v>326871.74</v>
          </cell>
        </row>
        <row r="9341">
          <cell r="D9341">
            <v>48857131.329999998</v>
          </cell>
        </row>
        <row r="9342">
          <cell r="D9342">
            <v>23415607.120000001</v>
          </cell>
        </row>
        <row r="9343">
          <cell r="D9343">
            <v>1869047.73</v>
          </cell>
        </row>
        <row r="9344">
          <cell r="D9344">
            <v>68102138.870000005</v>
          </cell>
        </row>
        <row r="9345">
          <cell r="D9345">
            <v>3288380.97</v>
          </cell>
        </row>
        <row r="9346">
          <cell r="D9346">
            <v>1001269.21</v>
          </cell>
        </row>
        <row r="9347">
          <cell r="D9347">
            <v>16851905.5</v>
          </cell>
        </row>
        <row r="9348">
          <cell r="D9348">
            <v>699042.45</v>
          </cell>
        </row>
        <row r="9349">
          <cell r="D9349">
            <v>27334.87</v>
          </cell>
        </row>
        <row r="9350">
          <cell r="D9350">
            <v>19720.07</v>
          </cell>
        </row>
        <row r="9351">
          <cell r="D9351">
            <v>189083.67</v>
          </cell>
        </row>
        <row r="9352">
          <cell r="D9352">
            <v>90023774.090000004</v>
          </cell>
        </row>
        <row r="9353">
          <cell r="D9353">
            <v>974.86</v>
          </cell>
        </row>
        <row r="9354">
          <cell r="D9354">
            <v>4020753.46</v>
          </cell>
        </row>
        <row r="9355">
          <cell r="D9355">
            <v>899023.1</v>
          </cell>
        </row>
        <row r="9356">
          <cell r="D9356">
            <v>5642121.7400000002</v>
          </cell>
        </row>
        <row r="9357">
          <cell r="D9357">
            <v>4562707.41</v>
          </cell>
        </row>
        <row r="9358">
          <cell r="D9358">
            <v>7224214.2999999998</v>
          </cell>
        </row>
        <row r="9359">
          <cell r="D9359">
            <v>1894280.72</v>
          </cell>
        </row>
        <row r="9360">
          <cell r="D9360">
            <v>27628097.210000001</v>
          </cell>
        </row>
        <row r="9361">
          <cell r="D9361">
            <v>2372677.89</v>
          </cell>
        </row>
        <row r="9362">
          <cell r="D9362">
            <v>25721865.609999999</v>
          </cell>
        </row>
        <row r="9363">
          <cell r="D9363">
            <v>807087.9</v>
          </cell>
        </row>
        <row r="9365">
          <cell r="D9365">
            <v>16010219.84</v>
          </cell>
        </row>
        <row r="9366">
          <cell r="D9366">
            <v>4630.55</v>
          </cell>
        </row>
        <row r="9367">
          <cell r="D9367">
            <v>455710.66</v>
          </cell>
        </row>
        <row r="9368">
          <cell r="D9368">
            <v>3577148.67</v>
          </cell>
        </row>
        <row r="9369">
          <cell r="D9369">
            <v>6190077.3799999999</v>
          </cell>
        </row>
        <row r="9370">
          <cell r="D9370">
            <v>17216260.059999999</v>
          </cell>
        </row>
        <row r="9371">
          <cell r="D9371">
            <v>0</v>
          </cell>
        </row>
        <row r="9372">
          <cell r="D9372">
            <v>13645363.960000001</v>
          </cell>
        </row>
        <row r="9373">
          <cell r="D9373">
            <v>10432481.640000001</v>
          </cell>
        </row>
        <row r="9374">
          <cell r="D9374">
            <v>2756760.39</v>
          </cell>
        </row>
        <row r="9375">
          <cell r="D9375">
            <v>67466.210000000006</v>
          </cell>
        </row>
        <row r="9376">
          <cell r="D9376">
            <v>2114700.1800000002</v>
          </cell>
        </row>
        <row r="9377">
          <cell r="D9377">
            <v>20715614.02</v>
          </cell>
        </row>
        <row r="9378">
          <cell r="D9378">
            <v>0</v>
          </cell>
        </row>
        <row r="9379">
          <cell r="D9379">
            <v>17475181.710000001</v>
          </cell>
        </row>
        <row r="9380">
          <cell r="D9380">
            <v>3402214.83</v>
          </cell>
        </row>
        <row r="9381">
          <cell r="D9381">
            <v>2794000.97</v>
          </cell>
        </row>
        <row r="9382">
          <cell r="D9382">
            <v>3974361.28</v>
          </cell>
        </row>
        <row r="9383">
          <cell r="D9383">
            <v>2253060.09</v>
          </cell>
        </row>
        <row r="9384">
          <cell r="D9384">
            <v>14663693.75</v>
          </cell>
        </row>
        <row r="9385">
          <cell r="D9385">
            <v>70676160.870000005</v>
          </cell>
        </row>
        <row r="9386">
          <cell r="D9386">
            <v>7231647.2300000004</v>
          </cell>
        </row>
        <row r="9387">
          <cell r="D9387">
            <v>23628320.120000001</v>
          </cell>
        </row>
        <row r="9388">
          <cell r="D9388">
            <v>1796366.6</v>
          </cell>
        </row>
        <row r="9389">
          <cell r="D9389">
            <v>369046.21</v>
          </cell>
        </row>
        <row r="9390">
          <cell r="D9390">
            <v>13523.12</v>
          </cell>
        </row>
        <row r="9391">
          <cell r="D9391">
            <v>24493290.609999999</v>
          </cell>
        </row>
        <row r="9392">
          <cell r="D9392">
            <v>466377.27</v>
          </cell>
        </row>
        <row r="9393">
          <cell r="D9393">
            <v>4779011.2300000004</v>
          </cell>
        </row>
        <row r="9394">
          <cell r="D9394">
            <v>6081.61</v>
          </cell>
        </row>
        <row r="9395">
          <cell r="D9395">
            <v>987809.59</v>
          </cell>
        </row>
        <row r="9396">
          <cell r="D9396">
            <v>28625</v>
          </cell>
        </row>
        <row r="9397">
          <cell r="D9397">
            <v>9660184.5299999993</v>
          </cell>
        </row>
        <row r="9398">
          <cell r="D9398">
            <v>192790344.05000001</v>
          </cell>
        </row>
        <row r="9399">
          <cell r="D9399">
            <v>1100000</v>
          </cell>
        </row>
        <row r="9400">
          <cell r="D9400">
            <v>2723471.37</v>
          </cell>
        </row>
        <row r="9401">
          <cell r="D9401">
            <v>2675291.4700000002</v>
          </cell>
        </row>
        <row r="9402">
          <cell r="D9402">
            <v>278098.58</v>
          </cell>
        </row>
        <row r="9403">
          <cell r="D9403">
            <v>695787.27</v>
          </cell>
        </row>
        <row r="9404">
          <cell r="D9404">
            <v>795962.09</v>
          </cell>
        </row>
        <row r="9405">
          <cell r="D9405">
            <v>347519.88</v>
          </cell>
        </row>
        <row r="9406">
          <cell r="D9406">
            <v>484702.5</v>
          </cell>
        </row>
        <row r="9407">
          <cell r="D9407">
            <v>372323.3</v>
          </cell>
        </row>
        <row r="9408">
          <cell r="D9408">
            <v>34127.85</v>
          </cell>
        </row>
        <row r="9409">
          <cell r="D9409">
            <v>40138316.960000001</v>
          </cell>
        </row>
        <row r="9410">
          <cell r="D9410">
            <v>24445269.699999999</v>
          </cell>
        </row>
        <row r="9411">
          <cell r="D9411">
            <v>1935815.3</v>
          </cell>
        </row>
        <row r="9412">
          <cell r="D9412">
            <v>220906.55</v>
          </cell>
        </row>
        <row r="9413">
          <cell r="D9413">
            <v>4198128.3</v>
          </cell>
        </row>
        <row r="9414">
          <cell r="D9414">
            <v>1677412.68</v>
          </cell>
        </row>
        <row r="9415">
          <cell r="D9415">
            <v>90759419.629999995</v>
          </cell>
        </row>
        <row r="9416">
          <cell r="D9416">
            <v>10482191.800000001</v>
          </cell>
        </row>
        <row r="9417">
          <cell r="D9417">
            <v>1241005.19</v>
          </cell>
        </row>
        <row r="9418">
          <cell r="D9418">
            <v>0</v>
          </cell>
        </row>
        <row r="9419">
          <cell r="D9419">
            <v>0</v>
          </cell>
        </row>
        <row r="9420">
          <cell r="D9420">
            <v>0</v>
          </cell>
        </row>
        <row r="9421">
          <cell r="D9421">
            <v>116733.5</v>
          </cell>
        </row>
        <row r="9422">
          <cell r="D9422">
            <v>183194.02</v>
          </cell>
        </row>
        <row r="9423">
          <cell r="D9423">
            <v>24328463.870000001</v>
          </cell>
        </row>
        <row r="9424">
          <cell r="D9424">
            <v>3752004.27</v>
          </cell>
        </row>
        <row r="9425">
          <cell r="D9425">
            <v>0</v>
          </cell>
        </row>
        <row r="9426">
          <cell r="D9426">
            <v>9711693.0700000003</v>
          </cell>
        </row>
        <row r="9427">
          <cell r="D9427">
            <v>250000000</v>
          </cell>
        </row>
        <row r="9428">
          <cell r="D9428">
            <v>745233.04</v>
          </cell>
        </row>
        <row r="9429">
          <cell r="D9429">
            <v>10051268.57</v>
          </cell>
        </row>
        <row r="9430">
          <cell r="D9430">
            <v>5857609.7699999996</v>
          </cell>
        </row>
        <row r="9431">
          <cell r="D9431">
            <v>183982.85</v>
          </cell>
        </row>
        <row r="9432">
          <cell r="D9432">
            <v>683506.49</v>
          </cell>
        </row>
        <row r="9433">
          <cell r="D9433">
            <v>949856.31</v>
          </cell>
        </row>
        <row r="9434">
          <cell r="D9434">
            <v>422252.93</v>
          </cell>
        </row>
        <row r="9435">
          <cell r="D9435">
            <v>62112810.649999999</v>
          </cell>
        </row>
        <row r="9436">
          <cell r="D9436">
            <v>1298304.55</v>
          </cell>
        </row>
        <row r="9437">
          <cell r="D9437">
            <v>7507169.3099999996</v>
          </cell>
        </row>
        <row r="9438">
          <cell r="D9438">
            <v>715373.02</v>
          </cell>
        </row>
        <row r="9439">
          <cell r="D9439">
            <v>126271.22</v>
          </cell>
        </row>
        <row r="9440">
          <cell r="D9440">
            <v>14931765.279999999</v>
          </cell>
        </row>
        <row r="9441">
          <cell r="D9441">
            <v>3959644.44</v>
          </cell>
        </row>
        <row r="9442">
          <cell r="D9442">
            <v>5279469.82</v>
          </cell>
        </row>
        <row r="9443">
          <cell r="D9443">
            <v>677937.4</v>
          </cell>
        </row>
        <row r="9444">
          <cell r="D9444">
            <v>1786943.45</v>
          </cell>
        </row>
        <row r="9445">
          <cell r="D9445">
            <v>230165.68</v>
          </cell>
        </row>
        <row r="9446">
          <cell r="D9446">
            <v>8393597.8900000006</v>
          </cell>
        </row>
        <row r="9447">
          <cell r="D9447">
            <v>1004789.29</v>
          </cell>
        </row>
        <row r="9448">
          <cell r="D9448">
            <v>1309325.2</v>
          </cell>
        </row>
        <row r="9449">
          <cell r="D9449">
            <v>3288240.99</v>
          </cell>
        </row>
        <row r="9451">
          <cell r="D9451">
            <v>273302.26</v>
          </cell>
        </row>
        <row r="9452">
          <cell r="D9452">
            <v>7577251</v>
          </cell>
        </row>
        <row r="9453">
          <cell r="D9453">
            <v>29632922.440000001</v>
          </cell>
        </row>
        <row r="9454">
          <cell r="D9454">
            <v>961364.58</v>
          </cell>
        </row>
        <row r="9455">
          <cell r="D9455">
            <v>6333164.0499999998</v>
          </cell>
        </row>
        <row r="9456">
          <cell r="D9456">
            <v>1381082.28</v>
          </cell>
        </row>
        <row r="9457">
          <cell r="D9457">
            <v>5843173.5199999996</v>
          </cell>
        </row>
        <row r="9458">
          <cell r="D9458">
            <v>26280488.640000001</v>
          </cell>
        </row>
        <row r="9459">
          <cell r="D9459">
            <v>220725.44</v>
          </cell>
        </row>
        <row r="9460">
          <cell r="D9460">
            <v>5947080.04</v>
          </cell>
        </row>
        <row r="9461">
          <cell r="D9461">
            <v>2610217.81</v>
          </cell>
        </row>
        <row r="9462">
          <cell r="D9462">
            <v>456750.2</v>
          </cell>
        </row>
        <row r="9463">
          <cell r="D9463">
            <v>881524.12</v>
          </cell>
        </row>
        <row r="9464">
          <cell r="D9464">
            <v>1876557.22</v>
          </cell>
        </row>
        <row r="9465">
          <cell r="D9465">
            <v>31151946.77</v>
          </cell>
        </row>
        <row r="9466">
          <cell r="D9466">
            <v>96650933.019999996</v>
          </cell>
        </row>
        <row r="9467">
          <cell r="D9467">
            <v>0</v>
          </cell>
        </row>
        <row r="9468">
          <cell r="D9468">
            <v>201093719.78999999</v>
          </cell>
        </row>
        <row r="9469">
          <cell r="D9469">
            <v>1966091.31</v>
          </cell>
        </row>
        <row r="9470">
          <cell r="D9470">
            <v>1428146.58</v>
          </cell>
        </row>
        <row r="9471">
          <cell r="D9471">
            <v>19160654.489999998</v>
          </cell>
        </row>
        <row r="9472">
          <cell r="D9472">
            <v>2430908.62</v>
          </cell>
        </row>
        <row r="9473">
          <cell r="D9473">
            <v>2152351.7400000002</v>
          </cell>
        </row>
        <row r="9474">
          <cell r="D9474">
            <v>150000</v>
          </cell>
        </row>
        <row r="9475">
          <cell r="D9475">
            <v>11891173.220000001</v>
          </cell>
        </row>
        <row r="9476">
          <cell r="D9476">
            <v>2709233.04</v>
          </cell>
        </row>
        <row r="9477">
          <cell r="D9477">
            <v>487768.9</v>
          </cell>
        </row>
        <row r="9479">
          <cell r="D9479">
            <v>11927105.25</v>
          </cell>
        </row>
        <row r="9480">
          <cell r="D9480">
            <v>5576657.6799999997</v>
          </cell>
        </row>
        <row r="9481">
          <cell r="D9481">
            <v>236747.62</v>
          </cell>
        </row>
        <row r="9482">
          <cell r="D9482">
            <v>11672225.619999999</v>
          </cell>
        </row>
        <row r="9483">
          <cell r="D9483">
            <v>43729.56</v>
          </cell>
        </row>
        <row r="9484">
          <cell r="D9484">
            <v>27887070.98</v>
          </cell>
        </row>
        <row r="9485">
          <cell r="D9485">
            <v>5006711.2699999996</v>
          </cell>
        </row>
        <row r="9486">
          <cell r="D9486">
            <v>1591680.07</v>
          </cell>
        </row>
        <row r="9487">
          <cell r="D9487">
            <v>931852.21</v>
          </cell>
        </row>
        <row r="9488">
          <cell r="D9488">
            <v>1672558.8</v>
          </cell>
        </row>
        <row r="9489">
          <cell r="D9489">
            <v>1294357.1499999999</v>
          </cell>
        </row>
        <row r="9490">
          <cell r="D9490">
            <v>17177584.350000001</v>
          </cell>
        </row>
        <row r="9491">
          <cell r="D9491">
            <v>5589227.7400000002</v>
          </cell>
        </row>
        <row r="9492">
          <cell r="D9492">
            <v>11303927.369999999</v>
          </cell>
        </row>
        <row r="9493">
          <cell r="D9493">
            <v>83469.31</v>
          </cell>
        </row>
        <row r="9494">
          <cell r="D9494">
            <v>47750319.200000003</v>
          </cell>
        </row>
        <row r="9495">
          <cell r="D9495">
            <v>3260563.88</v>
          </cell>
        </row>
        <row r="9496">
          <cell r="D9496">
            <v>69495.05</v>
          </cell>
        </row>
        <row r="9497">
          <cell r="D9497">
            <v>138860.51999999999</v>
          </cell>
        </row>
        <row r="9498">
          <cell r="D9498">
            <v>14170132</v>
          </cell>
        </row>
        <row r="9499">
          <cell r="D9499">
            <v>577924.57999999996</v>
          </cell>
        </row>
        <row r="9500">
          <cell r="D9500">
            <v>4639776.5999999996</v>
          </cell>
        </row>
        <row r="9501">
          <cell r="D9501">
            <v>956250.58</v>
          </cell>
        </row>
        <row r="9502">
          <cell r="D9502">
            <v>17349047.789999999</v>
          </cell>
        </row>
        <row r="9503">
          <cell r="D9503">
            <v>16027.68</v>
          </cell>
        </row>
        <row r="9504">
          <cell r="D9504">
            <v>3615618.52</v>
          </cell>
        </row>
        <row r="9505">
          <cell r="D9505">
            <v>4893010.18</v>
          </cell>
        </row>
        <row r="9507">
          <cell r="D9507">
            <v>0</v>
          </cell>
        </row>
        <row r="9508">
          <cell r="D9508">
            <v>920584.41</v>
          </cell>
        </row>
        <row r="9509">
          <cell r="D9509">
            <v>3472260.22</v>
          </cell>
        </row>
        <row r="9510">
          <cell r="D9510">
            <v>17019.8</v>
          </cell>
        </row>
        <row r="9511">
          <cell r="D9511">
            <v>0</v>
          </cell>
        </row>
        <row r="9512">
          <cell r="D9512">
            <v>541365.34</v>
          </cell>
        </row>
        <row r="9513">
          <cell r="D9513">
            <v>293668.31</v>
          </cell>
        </row>
        <row r="9514">
          <cell r="D9514">
            <v>8502.27</v>
          </cell>
        </row>
        <row r="9515">
          <cell r="D9515">
            <v>1099890.8999999999</v>
          </cell>
        </row>
        <row r="9516">
          <cell r="D9516">
            <v>332954.84000000003</v>
          </cell>
        </row>
        <row r="9517">
          <cell r="D9517">
            <v>166114.70000000001</v>
          </cell>
        </row>
        <row r="9518">
          <cell r="D9518">
            <v>2069424.68</v>
          </cell>
        </row>
        <row r="9519">
          <cell r="D9519">
            <v>26151197.82</v>
          </cell>
        </row>
        <row r="9520">
          <cell r="D9520">
            <v>656067.86</v>
          </cell>
        </row>
        <row r="9521">
          <cell r="D9521">
            <v>34008047.409999996</v>
          </cell>
        </row>
        <row r="9522">
          <cell r="D9522">
            <v>2118054.79</v>
          </cell>
        </row>
        <row r="9523">
          <cell r="D9523">
            <v>729583.21</v>
          </cell>
        </row>
        <row r="9524">
          <cell r="D9524">
            <v>25234.18</v>
          </cell>
        </row>
        <row r="9525">
          <cell r="D9525">
            <v>6292477.3899999997</v>
          </cell>
        </row>
        <row r="9526">
          <cell r="D9526">
            <v>2925853.76</v>
          </cell>
        </row>
        <row r="9527">
          <cell r="D9527">
            <v>1864239.33</v>
          </cell>
        </row>
        <row r="9528">
          <cell r="D9528">
            <v>7990812.8799999999</v>
          </cell>
        </row>
        <row r="9529">
          <cell r="D9529">
            <v>5095207.16</v>
          </cell>
        </row>
        <row r="9530">
          <cell r="D9530">
            <v>4930579.0599999996</v>
          </cell>
        </row>
        <row r="9531">
          <cell r="D9531">
            <v>2209928.88</v>
          </cell>
        </row>
        <row r="9532">
          <cell r="D9532">
            <v>1000852.83</v>
          </cell>
        </row>
        <row r="9533">
          <cell r="D9533">
            <v>17328839.300000001</v>
          </cell>
        </row>
        <row r="9534">
          <cell r="D9534">
            <v>3402551.64</v>
          </cell>
        </row>
        <row r="9535">
          <cell r="D9535">
            <v>24243876.469999999</v>
          </cell>
        </row>
        <row r="9536">
          <cell r="D9536">
            <v>14252838.01</v>
          </cell>
        </row>
        <row r="9537">
          <cell r="D9537">
            <v>2124800.2999999998</v>
          </cell>
        </row>
        <row r="9538">
          <cell r="D9538">
            <v>253144.77</v>
          </cell>
        </row>
        <row r="9539">
          <cell r="D9539">
            <v>1022988.81</v>
          </cell>
        </row>
        <row r="9540">
          <cell r="D9540">
            <v>4026256.26</v>
          </cell>
        </row>
        <row r="9541">
          <cell r="D9541">
            <v>337841.6</v>
          </cell>
        </row>
        <row r="9542">
          <cell r="D9542">
            <v>439940.02</v>
          </cell>
        </row>
        <row r="9543">
          <cell r="D9543">
            <v>62766.28</v>
          </cell>
        </row>
        <row r="9544">
          <cell r="D9544">
            <v>843206.95</v>
          </cell>
        </row>
        <row r="9545">
          <cell r="D9545">
            <v>1858475.9</v>
          </cell>
        </row>
        <row r="9546">
          <cell r="D9546">
            <v>206239.31</v>
          </cell>
        </row>
        <row r="9547">
          <cell r="D9547">
            <v>6828045.7599999998</v>
          </cell>
        </row>
        <row r="9548">
          <cell r="D9548">
            <v>2912876.92</v>
          </cell>
        </row>
        <row r="9549">
          <cell r="D9549">
            <v>1061000.4099999999</v>
          </cell>
        </row>
        <row r="9550">
          <cell r="D9550">
            <v>3267990.96</v>
          </cell>
        </row>
        <row r="9551">
          <cell r="D9551">
            <v>3349862.17</v>
          </cell>
        </row>
        <row r="9552">
          <cell r="D9552">
            <v>1733650.76</v>
          </cell>
        </row>
        <row r="9553">
          <cell r="D9553">
            <v>96393.47</v>
          </cell>
        </row>
        <row r="9554">
          <cell r="D9554">
            <v>188556.99</v>
          </cell>
        </row>
        <row r="9555">
          <cell r="D9555">
            <v>39742489.780000001</v>
          </cell>
        </row>
        <row r="9556">
          <cell r="D9556">
            <v>101232.91</v>
          </cell>
        </row>
        <row r="9557">
          <cell r="D9557">
            <v>14604946.460000001</v>
          </cell>
        </row>
        <row r="9558">
          <cell r="D9558">
            <v>336187.97</v>
          </cell>
        </row>
        <row r="9559">
          <cell r="D9559">
            <v>1303096.71</v>
          </cell>
        </row>
        <row r="9560">
          <cell r="D9560">
            <v>4089443.1</v>
          </cell>
        </row>
        <row r="9561">
          <cell r="D9561">
            <v>1231269.03</v>
          </cell>
        </row>
        <row r="9562">
          <cell r="D9562">
            <v>1500000</v>
          </cell>
        </row>
        <row r="9563">
          <cell r="D9563">
            <v>1811483.01</v>
          </cell>
        </row>
        <row r="9564">
          <cell r="D9564">
            <v>4562.1000000000004</v>
          </cell>
        </row>
        <row r="9565">
          <cell r="D9565">
            <v>3466477.74</v>
          </cell>
        </row>
        <row r="9566">
          <cell r="D9566">
            <v>527562.98</v>
          </cell>
        </row>
        <row r="9567">
          <cell r="D9567">
            <v>1965703.71</v>
          </cell>
        </row>
        <row r="9568">
          <cell r="D9568">
            <v>53194394.659999996</v>
          </cell>
        </row>
        <row r="9569">
          <cell r="D9569">
            <v>202410.51</v>
          </cell>
        </row>
        <row r="9570">
          <cell r="D9570">
            <v>149954.1</v>
          </cell>
        </row>
        <row r="9571">
          <cell r="D9571">
            <v>2177674.2599999998</v>
          </cell>
        </row>
        <row r="9572">
          <cell r="D9572">
            <v>84069845.840000004</v>
          </cell>
        </row>
        <row r="9573">
          <cell r="D9573">
            <v>24664032.199999999</v>
          </cell>
        </row>
        <row r="9574">
          <cell r="D9574">
            <v>908834.34</v>
          </cell>
        </row>
        <row r="9575">
          <cell r="D9575">
            <v>544290.49</v>
          </cell>
        </row>
        <row r="9576">
          <cell r="D9576">
            <v>6184757.5099999998</v>
          </cell>
        </row>
        <row r="9577">
          <cell r="D9577">
            <v>2000000</v>
          </cell>
        </row>
        <row r="9578">
          <cell r="D9578">
            <v>5969405.2000000002</v>
          </cell>
        </row>
        <row r="9579">
          <cell r="D9579">
            <v>3441351.95</v>
          </cell>
        </row>
        <row r="9580">
          <cell r="D9580">
            <v>800000</v>
          </cell>
        </row>
        <row r="9581">
          <cell r="D9581">
            <v>8917084.4800000004</v>
          </cell>
        </row>
        <row r="9582">
          <cell r="D9582">
            <v>1800000</v>
          </cell>
        </row>
        <row r="9583">
          <cell r="D9583">
            <v>12873239.539999999</v>
          </cell>
        </row>
        <row r="9584">
          <cell r="D9584">
            <v>11554684.119999999</v>
          </cell>
        </row>
        <row r="9585">
          <cell r="D9585">
            <v>12690025.16</v>
          </cell>
        </row>
        <row r="9586">
          <cell r="D9586">
            <v>2418348.79</v>
          </cell>
        </row>
        <row r="9587">
          <cell r="D9587">
            <v>920725.77</v>
          </cell>
        </row>
        <row r="9588">
          <cell r="D9588">
            <v>2000000</v>
          </cell>
        </row>
        <row r="9589">
          <cell r="D9589">
            <v>2385908.09</v>
          </cell>
        </row>
        <row r="9590">
          <cell r="D9590">
            <v>1682021.79</v>
          </cell>
        </row>
        <row r="9591">
          <cell r="D9591">
            <v>100000</v>
          </cell>
        </row>
        <row r="9592">
          <cell r="D9592">
            <v>111863.03</v>
          </cell>
        </row>
        <row r="9593">
          <cell r="D9593">
            <v>10339335.77</v>
          </cell>
        </row>
        <row r="9594">
          <cell r="D9594">
            <v>32303536.350000001</v>
          </cell>
        </row>
        <row r="9595">
          <cell r="D9595">
            <v>1127081.03</v>
          </cell>
        </row>
        <row r="9596">
          <cell r="D9596">
            <v>2029990.6</v>
          </cell>
        </row>
        <row r="9597">
          <cell r="D9597">
            <v>859153.33</v>
          </cell>
        </row>
        <row r="9598">
          <cell r="D9598">
            <v>23093.040000000001</v>
          </cell>
        </row>
        <row r="9600">
          <cell r="D9600">
            <v>876941.28</v>
          </cell>
        </row>
        <row r="9601">
          <cell r="D9601">
            <v>250097.3</v>
          </cell>
        </row>
        <row r="9602">
          <cell r="D9602">
            <v>514816.6</v>
          </cell>
        </row>
        <row r="9603">
          <cell r="D9603">
            <v>1363959.35</v>
          </cell>
        </row>
        <row r="9604">
          <cell r="D9604">
            <v>208062.55</v>
          </cell>
        </row>
        <row r="9605">
          <cell r="D9605">
            <v>644119.26</v>
          </cell>
        </row>
        <row r="9606">
          <cell r="D9606">
            <v>477875.02</v>
          </cell>
        </row>
        <row r="9607">
          <cell r="D9607">
            <v>211077.28</v>
          </cell>
        </row>
        <row r="9608">
          <cell r="D9608">
            <v>21741653.920000002</v>
          </cell>
        </row>
        <row r="9609">
          <cell r="D9609">
            <v>5459562.5800000001</v>
          </cell>
        </row>
        <row r="9610">
          <cell r="D9610">
            <v>6138251.4100000001</v>
          </cell>
        </row>
        <row r="9611">
          <cell r="D9611">
            <v>340924.26</v>
          </cell>
        </row>
        <row r="9612">
          <cell r="D9612">
            <v>32707772.52</v>
          </cell>
        </row>
        <row r="9613">
          <cell r="D9613">
            <v>67330.58</v>
          </cell>
        </row>
        <row r="9614">
          <cell r="D9614">
            <v>11495820.890000001</v>
          </cell>
        </row>
        <row r="9615">
          <cell r="D9615">
            <v>481844.94</v>
          </cell>
        </row>
        <row r="9616">
          <cell r="D9616">
            <v>88624.67</v>
          </cell>
        </row>
        <row r="9617">
          <cell r="D9617">
            <v>19809707.449999999</v>
          </cell>
        </row>
        <row r="9618">
          <cell r="D9618">
            <v>2206386.58</v>
          </cell>
        </row>
        <row r="9619">
          <cell r="D9619">
            <v>2859147.41</v>
          </cell>
        </row>
        <row r="9620">
          <cell r="D9620">
            <v>461071.51</v>
          </cell>
        </row>
        <row r="9621">
          <cell r="D9621">
            <v>3026074.18</v>
          </cell>
        </row>
        <row r="9622">
          <cell r="D9622">
            <v>9381764.9299999997</v>
          </cell>
        </row>
        <row r="9624">
          <cell r="D9624">
            <v>12858.19</v>
          </cell>
        </row>
        <row r="9625">
          <cell r="D9625">
            <v>10455660.23</v>
          </cell>
        </row>
        <row r="9626">
          <cell r="D9626">
            <v>1413087.73</v>
          </cell>
        </row>
        <row r="9627">
          <cell r="D9627">
            <v>297863.71999999997</v>
          </cell>
        </row>
        <row r="9628">
          <cell r="D9628">
            <v>9059335.6199999992</v>
          </cell>
        </row>
        <row r="9629">
          <cell r="D9629">
            <v>17528136.719999999</v>
          </cell>
        </row>
        <row r="9630">
          <cell r="D9630">
            <v>1540831.8</v>
          </cell>
        </row>
        <row r="9631">
          <cell r="D9631">
            <v>95480.52</v>
          </cell>
        </row>
        <row r="9632">
          <cell r="D9632">
            <v>354122.99</v>
          </cell>
        </row>
        <row r="9633">
          <cell r="D9633">
            <v>5078219.4400000004</v>
          </cell>
        </row>
        <row r="9634">
          <cell r="D9634">
            <v>1360157.12</v>
          </cell>
        </row>
        <row r="9635">
          <cell r="D9635">
            <v>775254.14</v>
          </cell>
        </row>
        <row r="9636">
          <cell r="D9636">
            <v>3401684.08</v>
          </cell>
        </row>
        <row r="9637">
          <cell r="D9637">
            <v>2523241.7999999998</v>
          </cell>
        </row>
        <row r="9638">
          <cell r="D9638">
            <v>8550091.2100000009</v>
          </cell>
        </row>
        <row r="9639">
          <cell r="D9639">
            <v>4049543.71</v>
          </cell>
        </row>
        <row r="9640">
          <cell r="D9640">
            <v>3928369.22</v>
          </cell>
        </row>
        <row r="9641">
          <cell r="D9641">
            <v>61102242.310000002</v>
          </cell>
        </row>
        <row r="9642">
          <cell r="D9642">
            <v>54742276.189999998</v>
          </cell>
        </row>
        <row r="9643">
          <cell r="D9643">
            <v>435862.54</v>
          </cell>
        </row>
        <row r="9644">
          <cell r="D9644">
            <v>10513325.68</v>
          </cell>
        </row>
        <row r="9645">
          <cell r="D9645">
            <v>6965865.0800000001</v>
          </cell>
        </row>
        <row r="9646">
          <cell r="D9646">
            <v>14092839.439999999</v>
          </cell>
        </row>
        <row r="9647">
          <cell r="D9647">
            <v>145634.44</v>
          </cell>
        </row>
        <row r="9648">
          <cell r="D9648">
            <v>495500.43</v>
          </cell>
        </row>
        <row r="9649">
          <cell r="D9649">
            <v>94580.82</v>
          </cell>
        </row>
        <row r="9650">
          <cell r="D9650">
            <v>30321128.829999998</v>
          </cell>
        </row>
        <row r="9651">
          <cell r="D9651">
            <v>2470647.62</v>
          </cell>
        </row>
        <row r="9652">
          <cell r="D9652">
            <v>2710608.66</v>
          </cell>
        </row>
        <row r="9653">
          <cell r="D9653">
            <v>2160637.14</v>
          </cell>
        </row>
        <row r="9654">
          <cell r="D9654">
            <v>564590.64</v>
          </cell>
        </row>
        <row r="9655">
          <cell r="D9655">
            <v>2487806.69</v>
          </cell>
        </row>
        <row r="9656">
          <cell r="D9656">
            <v>4733158.42</v>
          </cell>
        </row>
        <row r="9657">
          <cell r="D9657">
            <v>1607341.05</v>
          </cell>
        </row>
        <row r="9658">
          <cell r="D9658">
            <v>2355748.9700000002</v>
          </cell>
        </row>
        <row r="9659">
          <cell r="D9659">
            <v>230693.33</v>
          </cell>
        </row>
        <row r="9660">
          <cell r="D9660">
            <v>26617619.52</v>
          </cell>
        </row>
        <row r="9661">
          <cell r="D9661">
            <v>110581113.88</v>
          </cell>
        </row>
        <row r="9662">
          <cell r="D9662">
            <v>3398996.57</v>
          </cell>
        </row>
        <row r="9663">
          <cell r="D9663">
            <v>656453.14</v>
          </cell>
        </row>
        <row r="9664">
          <cell r="D9664">
            <v>2342296.61</v>
          </cell>
        </row>
        <row r="9665">
          <cell r="D9665">
            <v>452991.24</v>
          </cell>
        </row>
        <row r="9666">
          <cell r="D9666">
            <v>23433513.550000001</v>
          </cell>
        </row>
        <row r="9667">
          <cell r="D9667">
            <v>2500000</v>
          </cell>
        </row>
        <row r="9668">
          <cell r="D9668">
            <v>4781868.3499999996</v>
          </cell>
        </row>
        <row r="9669">
          <cell r="D9669">
            <v>1143381.1100000001</v>
          </cell>
        </row>
        <row r="9670">
          <cell r="D9670">
            <v>37670477</v>
          </cell>
        </row>
        <row r="9671">
          <cell r="D9671">
            <v>2573694.37</v>
          </cell>
        </row>
        <row r="9672">
          <cell r="D9672">
            <v>12931008.84</v>
          </cell>
        </row>
        <row r="9673">
          <cell r="D9673">
            <v>41112305.030000001</v>
          </cell>
        </row>
        <row r="9674">
          <cell r="D9674">
            <v>6242194.2199999997</v>
          </cell>
        </row>
        <row r="9675">
          <cell r="D9675">
            <v>277377.37</v>
          </cell>
        </row>
        <row r="9676">
          <cell r="D9676">
            <v>1622738.64</v>
          </cell>
        </row>
        <row r="9677">
          <cell r="D9677">
            <v>2734155.48</v>
          </cell>
        </row>
        <row r="9678">
          <cell r="D9678">
            <v>378767.38</v>
          </cell>
        </row>
        <row r="9679">
          <cell r="D9679">
            <v>259115.67</v>
          </cell>
        </row>
        <row r="9680">
          <cell r="D9680">
            <v>7520340.1799999997</v>
          </cell>
        </row>
        <row r="9681">
          <cell r="D9681">
            <v>3745264.1</v>
          </cell>
        </row>
        <row r="9682">
          <cell r="D9682">
            <v>0</v>
          </cell>
        </row>
        <row r="9683">
          <cell r="D9683">
            <v>1489592.56</v>
          </cell>
        </row>
        <row r="9684">
          <cell r="D9684">
            <v>27074.12</v>
          </cell>
        </row>
        <row r="9685">
          <cell r="D9685">
            <v>284075.75</v>
          </cell>
        </row>
        <row r="9686">
          <cell r="D9686">
            <v>828408.03</v>
          </cell>
        </row>
        <row r="9687">
          <cell r="D9687">
            <v>4533586.49</v>
          </cell>
        </row>
        <row r="9688">
          <cell r="D9688">
            <v>1847613.74</v>
          </cell>
        </row>
        <row r="9690">
          <cell r="D9690">
            <v>13567908.85</v>
          </cell>
        </row>
        <row r="9691">
          <cell r="D9691">
            <v>2905094.45</v>
          </cell>
        </row>
        <row r="9692">
          <cell r="D9692">
            <v>14318114.550000001</v>
          </cell>
        </row>
        <row r="9693">
          <cell r="D9693">
            <v>2333343.75</v>
          </cell>
        </row>
        <row r="9694">
          <cell r="D9694">
            <v>6618076.9500000002</v>
          </cell>
        </row>
        <row r="9695">
          <cell r="D9695">
            <v>46995.27</v>
          </cell>
        </row>
        <row r="9696">
          <cell r="D9696">
            <v>4099610.31</v>
          </cell>
        </row>
        <row r="9697">
          <cell r="D9697">
            <v>28494736.690000001</v>
          </cell>
        </row>
        <row r="9698">
          <cell r="D9698">
            <v>2385498.25</v>
          </cell>
        </row>
        <row r="9699">
          <cell r="D9699">
            <v>397369.63</v>
          </cell>
        </row>
        <row r="9700">
          <cell r="D9700">
            <v>2443851.7799999998</v>
          </cell>
        </row>
        <row r="9701">
          <cell r="D9701">
            <v>1942608.08</v>
          </cell>
        </row>
        <row r="9702">
          <cell r="D9702">
            <v>15784762.310000001</v>
          </cell>
        </row>
        <row r="9703">
          <cell r="D9703">
            <v>2006834.9</v>
          </cell>
        </row>
        <row r="9704">
          <cell r="D9704">
            <v>66754.100000000006</v>
          </cell>
        </row>
        <row r="9705">
          <cell r="D9705">
            <v>0</v>
          </cell>
        </row>
        <row r="9706">
          <cell r="D9706">
            <v>3607416.29</v>
          </cell>
        </row>
        <row r="9707">
          <cell r="D9707">
            <v>3567464.55</v>
          </cell>
        </row>
        <row r="9708">
          <cell r="D9708">
            <v>425051.93</v>
          </cell>
        </row>
        <row r="9709">
          <cell r="D9709">
            <v>7507.99</v>
          </cell>
        </row>
        <row r="9710">
          <cell r="D9710">
            <v>3560801.07</v>
          </cell>
        </row>
        <row r="9711">
          <cell r="D9711">
            <v>14882735.029999999</v>
          </cell>
        </row>
        <row r="9712">
          <cell r="D9712">
            <v>2000000</v>
          </cell>
        </row>
        <row r="9713">
          <cell r="D9713">
            <v>27312204.449999999</v>
          </cell>
        </row>
        <row r="9714">
          <cell r="D9714">
            <v>8816189.8100000005</v>
          </cell>
        </row>
        <row r="9715">
          <cell r="D9715">
            <v>47204740.289999999</v>
          </cell>
        </row>
        <row r="9716">
          <cell r="D9716">
            <v>11696333.970000001</v>
          </cell>
        </row>
        <row r="9717">
          <cell r="D9717">
            <v>11925501.84</v>
          </cell>
        </row>
        <row r="9718">
          <cell r="D9718">
            <v>8073674.71</v>
          </cell>
        </row>
        <row r="9719">
          <cell r="D9719">
            <v>1382731.41</v>
          </cell>
        </row>
        <row r="9720">
          <cell r="D9720">
            <v>420239.63</v>
          </cell>
        </row>
        <row r="9721">
          <cell r="D9721">
            <v>460941.69</v>
          </cell>
        </row>
        <row r="9722">
          <cell r="D9722">
            <v>2468744.52</v>
          </cell>
        </row>
        <row r="9723">
          <cell r="D9723">
            <v>10699574.6</v>
          </cell>
        </row>
        <row r="9724">
          <cell r="D9724">
            <v>4097970.78</v>
          </cell>
        </row>
        <row r="9725">
          <cell r="D9725">
            <v>339541.69</v>
          </cell>
        </row>
        <row r="9726">
          <cell r="D9726">
            <v>6368274.7400000002</v>
          </cell>
        </row>
        <row r="9727">
          <cell r="D9727">
            <v>1973501.34</v>
          </cell>
        </row>
        <row r="9728">
          <cell r="D9728">
            <v>1289929.6599999999</v>
          </cell>
        </row>
        <row r="9729">
          <cell r="D9729">
            <v>1364365.93</v>
          </cell>
        </row>
        <row r="9730">
          <cell r="D9730">
            <v>67253283.819999993</v>
          </cell>
        </row>
        <row r="9731">
          <cell r="D9731">
            <v>3401293.8</v>
          </cell>
        </row>
        <row r="9732">
          <cell r="D9732">
            <v>9275124.75</v>
          </cell>
        </row>
        <row r="9733">
          <cell r="D9733">
            <v>2276008.13</v>
          </cell>
        </row>
        <row r="9734">
          <cell r="D9734">
            <v>2530219.5</v>
          </cell>
        </row>
        <row r="9735">
          <cell r="D9735">
            <v>16819.46</v>
          </cell>
        </row>
        <row r="9736">
          <cell r="D9736">
            <v>16729478.189999999</v>
          </cell>
        </row>
        <row r="9737">
          <cell r="D9737">
            <v>3787178.06</v>
          </cell>
        </row>
        <row r="9738">
          <cell r="D9738">
            <v>5741408.04</v>
          </cell>
        </row>
        <row r="9739">
          <cell r="D9739">
            <v>1986081.48</v>
          </cell>
        </row>
        <row r="9740">
          <cell r="D9740">
            <v>2386290.04</v>
          </cell>
        </row>
        <row r="9741">
          <cell r="D9741">
            <v>123844.29</v>
          </cell>
        </row>
        <row r="9742">
          <cell r="D9742">
            <v>7235152.7599999998</v>
          </cell>
        </row>
        <row r="9743">
          <cell r="D9743">
            <v>266633.95</v>
          </cell>
        </row>
        <row r="9744">
          <cell r="D9744">
            <v>3792.01</v>
          </cell>
        </row>
        <row r="9745">
          <cell r="D9745">
            <v>7737508.9900000002</v>
          </cell>
        </row>
        <row r="9746">
          <cell r="D9746">
            <v>1294301.22</v>
          </cell>
        </row>
        <row r="9747">
          <cell r="D9747">
            <v>301597.52</v>
          </cell>
        </row>
        <row r="9748">
          <cell r="D9748">
            <v>94460.01</v>
          </cell>
        </row>
        <row r="9749">
          <cell r="D9749">
            <v>21000</v>
          </cell>
        </row>
        <row r="9750">
          <cell r="D9750">
            <v>5657409.4299999997</v>
          </cell>
        </row>
        <row r="9751">
          <cell r="D9751">
            <v>574436.19999999995</v>
          </cell>
        </row>
        <row r="9752">
          <cell r="D9752">
            <v>6752738.2800000003</v>
          </cell>
        </row>
        <row r="9753">
          <cell r="D9753">
            <v>5979577.8399999999</v>
          </cell>
        </row>
        <row r="9754">
          <cell r="D9754">
            <v>565143.41</v>
          </cell>
        </row>
        <row r="9755">
          <cell r="D9755">
            <v>108619297.06</v>
          </cell>
        </row>
        <row r="9756">
          <cell r="D9756">
            <v>12634744.09</v>
          </cell>
        </row>
        <row r="9757">
          <cell r="D9757">
            <v>654843.54</v>
          </cell>
        </row>
        <row r="9758">
          <cell r="D9758">
            <v>12316744.369999999</v>
          </cell>
        </row>
        <row r="9759">
          <cell r="D9759">
            <v>5240476.01</v>
          </cell>
        </row>
        <row r="9760">
          <cell r="D9760">
            <v>174736.21</v>
          </cell>
        </row>
        <row r="9761">
          <cell r="D9761">
            <v>4480553.38</v>
          </cell>
        </row>
        <row r="9762">
          <cell r="D9762">
            <v>616032.17000000004</v>
          </cell>
        </row>
        <row r="9763">
          <cell r="D9763">
            <v>4011659.11</v>
          </cell>
        </row>
        <row r="9764">
          <cell r="D9764">
            <v>6109433.0700000003</v>
          </cell>
        </row>
        <row r="9765">
          <cell r="D9765">
            <v>1481932.53</v>
          </cell>
        </row>
        <row r="9766">
          <cell r="D9766">
            <v>732143.26</v>
          </cell>
        </row>
        <row r="9767">
          <cell r="D9767">
            <v>16225373.710000001</v>
          </cell>
        </row>
        <row r="9768">
          <cell r="D9768">
            <v>2367657.33</v>
          </cell>
        </row>
        <row r="9769">
          <cell r="D9769">
            <v>3925523.83</v>
          </cell>
        </row>
        <row r="9770">
          <cell r="D9770">
            <v>34135594.520000003</v>
          </cell>
        </row>
        <row r="9771">
          <cell r="D9771">
            <v>49591.89</v>
          </cell>
        </row>
        <row r="9772">
          <cell r="D9772">
            <v>6652926.7699999996</v>
          </cell>
        </row>
        <row r="9774">
          <cell r="D9774">
            <v>5158502.03</v>
          </cell>
        </row>
        <row r="9775">
          <cell r="D9775">
            <v>6516631.3499999996</v>
          </cell>
        </row>
        <row r="9776">
          <cell r="D9776">
            <v>208958.91</v>
          </cell>
        </row>
        <row r="9777">
          <cell r="D9777">
            <v>19583785.079999998</v>
          </cell>
        </row>
        <row r="9778">
          <cell r="D9778">
            <v>826062.27</v>
          </cell>
        </row>
        <row r="9779">
          <cell r="D9779">
            <v>953987.74</v>
          </cell>
        </row>
        <row r="9781">
          <cell r="D9781">
            <v>8095203.1200000001</v>
          </cell>
        </row>
        <row r="9782">
          <cell r="D9782">
            <v>4770068.29</v>
          </cell>
        </row>
        <row r="9783">
          <cell r="D9783">
            <v>365773.57</v>
          </cell>
        </row>
        <row r="9784">
          <cell r="D9784">
            <v>101027.04</v>
          </cell>
        </row>
        <row r="9785">
          <cell r="D9785">
            <v>3616015.32</v>
          </cell>
        </row>
        <row r="9786">
          <cell r="D9786">
            <v>186044.69</v>
          </cell>
        </row>
        <row r="9787">
          <cell r="D9787">
            <v>1932806.43</v>
          </cell>
        </row>
        <row r="9788">
          <cell r="D9788">
            <v>203727.78</v>
          </cell>
        </row>
        <row r="9789">
          <cell r="D9789">
            <v>10158647.960000001</v>
          </cell>
        </row>
        <row r="9790">
          <cell r="D9790">
            <v>1698383.33</v>
          </cell>
        </row>
        <row r="9791">
          <cell r="D9791">
            <v>9273613.2699999996</v>
          </cell>
        </row>
        <row r="9792">
          <cell r="D9792">
            <v>176143.9</v>
          </cell>
        </row>
        <row r="9793">
          <cell r="D9793">
            <v>674523.63</v>
          </cell>
        </row>
        <row r="9794">
          <cell r="D9794">
            <v>4149205.79</v>
          </cell>
        </row>
        <row r="9795">
          <cell r="D9795">
            <v>824828.43</v>
          </cell>
        </row>
        <row r="9796">
          <cell r="D9796">
            <v>4803970.13</v>
          </cell>
        </row>
        <row r="9797">
          <cell r="D9797">
            <v>47228748.799999997</v>
          </cell>
        </row>
        <row r="9798">
          <cell r="D9798">
            <v>1316304.2</v>
          </cell>
        </row>
        <row r="9799">
          <cell r="D9799">
            <v>13473167.199999999</v>
          </cell>
        </row>
        <row r="9800">
          <cell r="D9800">
            <v>295146.39</v>
          </cell>
        </row>
        <row r="9801">
          <cell r="D9801">
            <v>687698.2</v>
          </cell>
        </row>
        <row r="9802">
          <cell r="D9802">
            <v>4122239.37</v>
          </cell>
        </row>
        <row r="9803">
          <cell r="D9803">
            <v>385317.66</v>
          </cell>
        </row>
        <row r="9804">
          <cell r="D9804">
            <v>2819421.01</v>
          </cell>
        </row>
        <row r="9805">
          <cell r="D9805">
            <v>413362.08</v>
          </cell>
        </row>
        <row r="9806">
          <cell r="D9806">
            <v>86809.91</v>
          </cell>
        </row>
        <row r="9807">
          <cell r="D9807">
            <v>6150454.6799999997</v>
          </cell>
        </row>
        <row r="9808">
          <cell r="D9808">
            <v>13322904.76</v>
          </cell>
        </row>
        <row r="9809">
          <cell r="D9809">
            <v>2086973.14</v>
          </cell>
        </row>
        <row r="9810">
          <cell r="D9810">
            <v>1163778.8799999999</v>
          </cell>
        </row>
        <row r="9811">
          <cell r="D9811">
            <v>29102876.079999998</v>
          </cell>
        </row>
        <row r="9812">
          <cell r="D9812">
            <v>1380625.99</v>
          </cell>
        </row>
        <row r="9813">
          <cell r="D9813">
            <v>1218633.3700000001</v>
          </cell>
        </row>
        <row r="9814">
          <cell r="D9814">
            <v>3267306.69</v>
          </cell>
        </row>
        <row r="9815">
          <cell r="D9815">
            <v>3932346.87</v>
          </cell>
        </row>
        <row r="9816">
          <cell r="D9816">
            <v>458480.02</v>
          </cell>
        </row>
        <row r="9817">
          <cell r="D9817">
            <v>4266920.5199999996</v>
          </cell>
        </row>
        <row r="9818">
          <cell r="D9818">
            <v>424751</v>
          </cell>
        </row>
        <row r="9819">
          <cell r="D9819">
            <v>818439.72</v>
          </cell>
        </row>
        <row r="9820">
          <cell r="D9820">
            <v>109741642.56999999</v>
          </cell>
        </row>
        <row r="9821">
          <cell r="D9821">
            <v>871406.94</v>
          </cell>
        </row>
        <row r="9822">
          <cell r="D9822">
            <v>771729.77</v>
          </cell>
        </row>
        <row r="9823">
          <cell r="D9823">
            <v>419202.15</v>
          </cell>
        </row>
        <row r="9824">
          <cell r="D9824">
            <v>460943.16</v>
          </cell>
        </row>
        <row r="9825">
          <cell r="D9825">
            <v>1030114.49</v>
          </cell>
        </row>
        <row r="9826">
          <cell r="D9826">
            <v>1103308.22</v>
          </cell>
        </row>
        <row r="9827">
          <cell r="D9827">
            <v>5322625.63</v>
          </cell>
        </row>
        <row r="9828">
          <cell r="D9828">
            <v>339664.73</v>
          </cell>
        </row>
        <row r="9829">
          <cell r="D9829">
            <v>2998097.04</v>
          </cell>
        </row>
        <row r="9830">
          <cell r="D9830">
            <v>7575901.2999999998</v>
          </cell>
        </row>
        <row r="9831">
          <cell r="D9831">
            <v>15457574.77</v>
          </cell>
        </row>
        <row r="9832">
          <cell r="D9832">
            <v>4051622.81</v>
          </cell>
        </row>
        <row r="9833">
          <cell r="D9833">
            <v>5275952.3</v>
          </cell>
        </row>
        <row r="9834">
          <cell r="D9834">
            <v>727158.99</v>
          </cell>
        </row>
        <row r="9835">
          <cell r="D9835">
            <v>1739450.3</v>
          </cell>
        </row>
        <row r="9836">
          <cell r="D9836">
            <v>1004801.55</v>
          </cell>
        </row>
        <row r="9837">
          <cell r="D9837">
            <v>16754475.550000001</v>
          </cell>
        </row>
        <row r="9838">
          <cell r="D9838">
            <v>138140.75</v>
          </cell>
        </row>
        <row r="9839">
          <cell r="D9839">
            <v>1326881.07</v>
          </cell>
        </row>
        <row r="9840">
          <cell r="D9840">
            <v>21924881.23</v>
          </cell>
        </row>
        <row r="9841">
          <cell r="D9841">
            <v>3302040.11</v>
          </cell>
        </row>
        <row r="9842">
          <cell r="D9842">
            <v>462721.79</v>
          </cell>
        </row>
        <row r="9843">
          <cell r="D9843">
            <v>1317319.6299999999</v>
          </cell>
        </row>
        <row r="9844">
          <cell r="D9844">
            <v>0</v>
          </cell>
        </row>
        <row r="9845">
          <cell r="D9845">
            <v>3953900.92</v>
          </cell>
        </row>
        <row r="9846">
          <cell r="D9846">
            <v>2860973.75</v>
          </cell>
        </row>
        <row r="9847">
          <cell r="D9847">
            <v>2897442.44</v>
          </cell>
        </row>
        <row r="9848">
          <cell r="D9848">
            <v>4779782.8499999996</v>
          </cell>
        </row>
        <row r="9849">
          <cell r="D9849">
            <v>3033458.84</v>
          </cell>
        </row>
        <row r="9850">
          <cell r="D9850">
            <v>3193105.79</v>
          </cell>
        </row>
        <row r="9851">
          <cell r="D9851">
            <v>0</v>
          </cell>
        </row>
        <row r="9852">
          <cell r="D9852">
            <v>28691.24</v>
          </cell>
        </row>
        <row r="9853">
          <cell r="D9853">
            <v>18823025.16</v>
          </cell>
        </row>
        <row r="9854">
          <cell r="D9854">
            <v>3189234.92</v>
          </cell>
        </row>
        <row r="9855">
          <cell r="D9855">
            <v>30474366.530000001</v>
          </cell>
        </row>
        <row r="9856">
          <cell r="D9856">
            <v>7500000</v>
          </cell>
        </row>
        <row r="9857">
          <cell r="D9857">
            <v>510444.08</v>
          </cell>
        </row>
        <row r="9858">
          <cell r="D9858">
            <v>2631163.4900000002</v>
          </cell>
        </row>
        <row r="9859">
          <cell r="D9859">
            <v>144134.70000000001</v>
          </cell>
        </row>
        <row r="9860">
          <cell r="D9860">
            <v>9493597.4900000002</v>
          </cell>
        </row>
        <row r="9861">
          <cell r="D9861">
            <v>960628.55</v>
          </cell>
        </row>
        <row r="9862">
          <cell r="D9862">
            <v>1142757.99</v>
          </cell>
        </row>
        <row r="9863">
          <cell r="D9863">
            <v>2410734.39</v>
          </cell>
        </row>
        <row r="9864">
          <cell r="D9864">
            <v>4445230.51</v>
          </cell>
        </row>
        <row r="9865">
          <cell r="D9865">
            <v>5130947.09</v>
          </cell>
        </row>
        <row r="9866">
          <cell r="D9866">
            <v>6291028.8399999999</v>
          </cell>
        </row>
        <row r="9867">
          <cell r="D9867">
            <v>6238891.8600000003</v>
          </cell>
        </row>
        <row r="9868">
          <cell r="D9868">
            <v>47288087.719999999</v>
          </cell>
        </row>
        <row r="9869">
          <cell r="D9869">
            <v>4150914.47</v>
          </cell>
        </row>
        <row r="9870">
          <cell r="D9870">
            <v>303968.56</v>
          </cell>
        </row>
        <row r="9871">
          <cell r="D9871">
            <v>51607506.649999999</v>
          </cell>
        </row>
        <row r="9872">
          <cell r="D9872">
            <v>1472501.76</v>
          </cell>
        </row>
        <row r="9873">
          <cell r="D9873">
            <v>14641994.66</v>
          </cell>
        </row>
        <row r="9874">
          <cell r="D9874">
            <v>33070792.949999999</v>
          </cell>
        </row>
        <row r="9875">
          <cell r="D9875">
            <v>918020.31</v>
          </cell>
        </row>
        <row r="9876">
          <cell r="D9876">
            <v>40468768.710000001</v>
          </cell>
        </row>
        <row r="9877">
          <cell r="D9877">
            <v>215755894.03</v>
          </cell>
        </row>
        <row r="9878">
          <cell r="D9878">
            <v>2245357.39</v>
          </cell>
        </row>
        <row r="9879">
          <cell r="D9879">
            <v>2103681.58</v>
          </cell>
        </row>
        <row r="9880">
          <cell r="D9880">
            <v>11570800.029999999</v>
          </cell>
        </row>
        <row r="9881">
          <cell r="D9881">
            <v>461385.6</v>
          </cell>
        </row>
        <row r="9882">
          <cell r="D9882">
            <v>556238</v>
          </cell>
        </row>
        <row r="9883">
          <cell r="D9883">
            <v>19303334.989999998</v>
          </cell>
        </row>
        <row r="9884">
          <cell r="D9884">
            <v>1300391.27</v>
          </cell>
        </row>
        <row r="9885">
          <cell r="D9885">
            <v>1120415.04</v>
          </cell>
        </row>
        <row r="9886">
          <cell r="D9886">
            <v>3665398.4</v>
          </cell>
        </row>
        <row r="9887">
          <cell r="D9887">
            <v>13828695.369999999</v>
          </cell>
        </row>
        <row r="9888">
          <cell r="D9888">
            <v>2256325.1800000002</v>
          </cell>
        </row>
        <row r="9889">
          <cell r="D9889">
            <v>3439075.04</v>
          </cell>
        </row>
        <row r="9890">
          <cell r="D9890">
            <v>82557.820000000007</v>
          </cell>
        </row>
        <row r="9891">
          <cell r="D9891">
            <v>3129946.83</v>
          </cell>
        </row>
        <row r="9892">
          <cell r="D9892">
            <v>321667.05</v>
          </cell>
        </row>
        <row r="9893">
          <cell r="D9893">
            <v>601662.51</v>
          </cell>
        </row>
        <row r="9894">
          <cell r="D9894">
            <v>1571293.09</v>
          </cell>
        </row>
        <row r="9895">
          <cell r="D9895">
            <v>0</v>
          </cell>
        </row>
        <row r="9896">
          <cell r="D9896">
            <v>12349961.960000001</v>
          </cell>
        </row>
        <row r="9897">
          <cell r="D9897">
            <v>188201.87</v>
          </cell>
        </row>
        <row r="9898">
          <cell r="D9898">
            <v>7497106.6600000001</v>
          </cell>
        </row>
        <row r="9899">
          <cell r="D9899">
            <v>7913432.75</v>
          </cell>
        </row>
        <row r="9900">
          <cell r="D9900">
            <v>428046.94</v>
          </cell>
        </row>
        <row r="9901">
          <cell r="D9901">
            <v>2816530.7</v>
          </cell>
        </row>
        <row r="9902">
          <cell r="D9902">
            <v>200359.75</v>
          </cell>
        </row>
        <row r="9903">
          <cell r="D9903">
            <v>1765075.81</v>
          </cell>
        </row>
        <row r="9904">
          <cell r="D9904">
            <v>0</v>
          </cell>
        </row>
        <row r="9905">
          <cell r="D9905">
            <v>3472280.5</v>
          </cell>
        </row>
        <row r="9906">
          <cell r="D9906">
            <v>86410.7</v>
          </cell>
        </row>
        <row r="9907">
          <cell r="D9907">
            <v>257650.58</v>
          </cell>
        </row>
        <row r="9908">
          <cell r="D9908">
            <v>3926251.58</v>
          </cell>
        </row>
        <row r="9909">
          <cell r="D9909">
            <v>3620214.4</v>
          </cell>
        </row>
        <row r="9910">
          <cell r="D9910">
            <v>3888508.48</v>
          </cell>
        </row>
        <row r="9911">
          <cell r="D9911">
            <v>267838.06</v>
          </cell>
        </row>
        <row r="9912">
          <cell r="D9912">
            <v>2815086.13</v>
          </cell>
        </row>
        <row r="9913">
          <cell r="D9913">
            <v>534950.13</v>
          </cell>
        </row>
        <row r="9914">
          <cell r="D9914">
            <v>8729643.0800000001</v>
          </cell>
        </row>
        <row r="9915">
          <cell r="D9915">
            <v>1949109.83</v>
          </cell>
        </row>
        <row r="9916">
          <cell r="D9916">
            <v>22971773.629999999</v>
          </cell>
        </row>
        <row r="9917">
          <cell r="D9917">
            <v>10375897.27</v>
          </cell>
        </row>
        <row r="9918">
          <cell r="D9918">
            <v>7087820.6200000001</v>
          </cell>
        </row>
        <row r="9919">
          <cell r="D9919">
            <v>705777.74</v>
          </cell>
        </row>
        <row r="9920">
          <cell r="D9920">
            <v>2354.2199999999998</v>
          </cell>
        </row>
        <row r="9921">
          <cell r="D9921">
            <v>2293014.62</v>
          </cell>
        </row>
        <row r="9922">
          <cell r="D9922">
            <v>4779841.72</v>
          </cell>
        </row>
        <row r="9923">
          <cell r="D9923">
            <v>4542433.8600000003</v>
          </cell>
        </row>
        <row r="9924">
          <cell r="D9924">
            <v>577821.04</v>
          </cell>
        </row>
        <row r="9925">
          <cell r="D9925">
            <v>571636.87</v>
          </cell>
        </row>
        <row r="9926">
          <cell r="D9926">
            <v>837677.7</v>
          </cell>
        </row>
        <row r="9927">
          <cell r="D9927">
            <v>781072.16</v>
          </cell>
        </row>
        <row r="9928">
          <cell r="D9928">
            <v>2670768.52</v>
          </cell>
        </row>
        <row r="9929">
          <cell r="D9929">
            <v>4292987.2</v>
          </cell>
        </row>
        <row r="9930">
          <cell r="D9930">
            <v>1480299.77</v>
          </cell>
        </row>
        <row r="9931">
          <cell r="D9931">
            <v>9093361.2599999998</v>
          </cell>
        </row>
        <row r="9932">
          <cell r="D9932">
            <v>1139874.18</v>
          </cell>
        </row>
        <row r="9933">
          <cell r="D9933">
            <v>0</v>
          </cell>
        </row>
        <row r="9934">
          <cell r="D9934">
            <v>376761.44</v>
          </cell>
        </row>
        <row r="9935">
          <cell r="D9935">
            <v>142135.03</v>
          </cell>
        </row>
        <row r="9936">
          <cell r="D9936">
            <v>3465443.22</v>
          </cell>
        </row>
        <row r="9938">
          <cell r="D9938">
            <v>23.21</v>
          </cell>
        </row>
        <row r="9939">
          <cell r="D9939">
            <v>244473.93</v>
          </cell>
        </row>
        <row r="9940">
          <cell r="D9940">
            <v>2606861.66</v>
          </cell>
        </row>
        <row r="9941">
          <cell r="D9941">
            <v>1200203.51</v>
          </cell>
        </row>
        <row r="9942">
          <cell r="D9942">
            <v>2426409.6800000002</v>
          </cell>
        </row>
        <row r="9943">
          <cell r="D9943">
            <v>5305335.0199999996</v>
          </cell>
        </row>
        <row r="9944">
          <cell r="D9944">
            <v>10594806.710000001</v>
          </cell>
        </row>
        <row r="9945">
          <cell r="D9945">
            <v>2887271.93</v>
          </cell>
        </row>
        <row r="9946">
          <cell r="D9946">
            <v>1742432.35</v>
          </cell>
        </row>
        <row r="9947">
          <cell r="D9947">
            <v>59482.59</v>
          </cell>
        </row>
        <row r="9948">
          <cell r="D9948">
            <v>114243.76</v>
          </cell>
        </row>
        <row r="9949">
          <cell r="D9949">
            <v>479351.97</v>
          </cell>
        </row>
        <row r="9950">
          <cell r="D9950">
            <v>2999920.56</v>
          </cell>
        </row>
        <row r="9951">
          <cell r="D9951">
            <v>1494997.91</v>
          </cell>
        </row>
        <row r="9952">
          <cell r="D9952">
            <v>972661.73</v>
          </cell>
        </row>
        <row r="9953">
          <cell r="D9953">
            <v>297091.78999999998</v>
          </cell>
        </row>
        <row r="9954">
          <cell r="D9954">
            <v>5518509.2999999998</v>
          </cell>
        </row>
        <row r="9955">
          <cell r="D9955">
            <v>1004122.11</v>
          </cell>
        </row>
        <row r="9956">
          <cell r="D9956">
            <v>356568.14</v>
          </cell>
        </row>
        <row r="9957">
          <cell r="D9957">
            <v>1941657.57</v>
          </cell>
        </row>
        <row r="9958">
          <cell r="D9958">
            <v>240640.15</v>
          </cell>
        </row>
        <row r="9959">
          <cell r="D9959">
            <v>8.32</v>
          </cell>
        </row>
        <row r="9960">
          <cell r="D9960">
            <v>4882057.55</v>
          </cell>
        </row>
        <row r="9961">
          <cell r="D9961">
            <v>2575676.36</v>
          </cell>
        </row>
        <row r="9962">
          <cell r="D9962">
            <v>124448.72</v>
          </cell>
        </row>
        <row r="9963">
          <cell r="D9963">
            <v>2940501.81</v>
          </cell>
        </row>
        <row r="9964">
          <cell r="D9964">
            <v>6958013.6799999997</v>
          </cell>
        </row>
        <row r="9965">
          <cell r="D9965">
            <v>3764478.55</v>
          </cell>
        </row>
        <row r="9966">
          <cell r="D9966">
            <v>772999.33</v>
          </cell>
        </row>
        <row r="9967">
          <cell r="D9967">
            <v>7549002.1299999999</v>
          </cell>
        </row>
        <row r="9968">
          <cell r="D9968">
            <v>24045856.129999999</v>
          </cell>
        </row>
        <row r="9969">
          <cell r="D9969">
            <v>5503536.8499999996</v>
          </cell>
        </row>
        <row r="9970">
          <cell r="D9970">
            <v>247323.86</v>
          </cell>
        </row>
        <row r="9971">
          <cell r="D9971">
            <v>880429.67</v>
          </cell>
        </row>
        <row r="9972">
          <cell r="D9972">
            <v>2104600.13</v>
          </cell>
        </row>
        <row r="9973">
          <cell r="D9973">
            <v>48802624.299999997</v>
          </cell>
        </row>
        <row r="9974">
          <cell r="D9974">
            <v>1025667.55</v>
          </cell>
        </row>
        <row r="9975">
          <cell r="D9975">
            <v>19588294.170000002</v>
          </cell>
        </row>
        <row r="9976">
          <cell r="D9976">
            <v>621126.72</v>
          </cell>
        </row>
        <row r="9977">
          <cell r="D9977">
            <v>229374.91</v>
          </cell>
        </row>
        <row r="9978">
          <cell r="D9978">
            <v>3137962.27</v>
          </cell>
        </row>
        <row r="9979">
          <cell r="D9979">
            <v>1224780.1299999999</v>
          </cell>
        </row>
        <row r="9980">
          <cell r="D9980">
            <v>481269.41</v>
          </cell>
        </row>
        <row r="9981">
          <cell r="D9981">
            <v>3481760.99</v>
          </cell>
        </row>
        <row r="9982">
          <cell r="D9982">
            <v>275186.15999999997</v>
          </cell>
        </row>
        <row r="9983">
          <cell r="D9983">
            <v>229415.35</v>
          </cell>
        </row>
        <row r="9984">
          <cell r="D9984">
            <v>15496863.02</v>
          </cell>
        </row>
        <row r="9985">
          <cell r="D9985">
            <v>253186.22</v>
          </cell>
        </row>
        <row r="9986">
          <cell r="D9986">
            <v>5294907.54</v>
          </cell>
        </row>
        <row r="9987">
          <cell r="D9987">
            <v>2991938.96</v>
          </cell>
        </row>
        <row r="9988">
          <cell r="D9988">
            <v>3121044.55</v>
          </cell>
        </row>
        <row r="9989">
          <cell r="D9989">
            <v>61761708.399999999</v>
          </cell>
        </row>
        <row r="9991">
          <cell r="D9991">
            <v>37428.74</v>
          </cell>
        </row>
        <row r="9992">
          <cell r="D9992">
            <v>8721466.2699999996</v>
          </cell>
        </row>
        <row r="9993">
          <cell r="D9993">
            <v>841610.1</v>
          </cell>
        </row>
        <row r="9994">
          <cell r="D9994">
            <v>8438777.2400000002</v>
          </cell>
        </row>
        <row r="9995">
          <cell r="D9995">
            <v>195025.85</v>
          </cell>
        </row>
        <row r="9996">
          <cell r="D9996">
            <v>6502654.7599999998</v>
          </cell>
        </row>
        <row r="9997">
          <cell r="D9997">
            <v>439714.81</v>
          </cell>
        </row>
        <row r="9998">
          <cell r="D9998">
            <v>2794021.29</v>
          </cell>
        </row>
        <row r="9999">
          <cell r="D9999">
            <v>152834.60999999999</v>
          </cell>
        </row>
        <row r="10000">
          <cell r="D10000">
            <v>24354267.170000002</v>
          </cell>
        </row>
        <row r="10001">
          <cell r="D10001">
            <v>550137.43000000005</v>
          </cell>
        </row>
        <row r="10002">
          <cell r="D10002">
            <v>40582.050000000003</v>
          </cell>
        </row>
        <row r="10003">
          <cell r="D10003">
            <v>69516.97</v>
          </cell>
        </row>
        <row r="10004">
          <cell r="D10004">
            <v>376906.7</v>
          </cell>
        </row>
        <row r="10005">
          <cell r="D10005">
            <v>0</v>
          </cell>
        </row>
        <row r="10006">
          <cell r="D10006">
            <v>633297.67000000004</v>
          </cell>
        </row>
        <row r="10007">
          <cell r="D10007">
            <v>7106756.8700000001</v>
          </cell>
        </row>
        <row r="10008">
          <cell r="D10008">
            <v>29063.16</v>
          </cell>
        </row>
        <row r="10009">
          <cell r="D10009">
            <v>507653.52</v>
          </cell>
        </row>
        <row r="10010">
          <cell r="D10010">
            <v>30202.84</v>
          </cell>
        </row>
        <row r="10011">
          <cell r="D10011">
            <v>110876.46</v>
          </cell>
        </row>
        <row r="10012">
          <cell r="D10012">
            <v>1988968.58</v>
          </cell>
        </row>
        <row r="10013">
          <cell r="D10013">
            <v>26733017.780000001</v>
          </cell>
        </row>
        <row r="10014">
          <cell r="D10014">
            <v>927424.8</v>
          </cell>
        </row>
        <row r="10015">
          <cell r="D10015">
            <v>964052.81</v>
          </cell>
        </row>
        <row r="10016">
          <cell r="D10016">
            <v>3150653.74</v>
          </cell>
        </row>
        <row r="10017">
          <cell r="D10017">
            <v>147688.45000000001</v>
          </cell>
        </row>
        <row r="10018">
          <cell r="D10018">
            <v>1322982.8</v>
          </cell>
        </row>
        <row r="10019">
          <cell r="D10019">
            <v>166017.4</v>
          </cell>
        </row>
        <row r="10020">
          <cell r="D10020">
            <v>23361372.68</v>
          </cell>
        </row>
        <row r="10021">
          <cell r="D10021">
            <v>3941875.9</v>
          </cell>
        </row>
        <row r="10022">
          <cell r="D10022">
            <v>0</v>
          </cell>
        </row>
        <row r="10023">
          <cell r="D10023">
            <v>6121248.2400000002</v>
          </cell>
        </row>
        <row r="10024">
          <cell r="D10024">
            <v>5679963.3300000001</v>
          </cell>
        </row>
        <row r="10025">
          <cell r="D10025">
            <v>41021354.609999999</v>
          </cell>
        </row>
        <row r="10026">
          <cell r="D10026">
            <v>2385069.4300000002</v>
          </cell>
        </row>
        <row r="10027">
          <cell r="D10027">
            <v>6824602.9000000004</v>
          </cell>
        </row>
        <row r="10028">
          <cell r="D10028">
            <v>107123.14</v>
          </cell>
        </row>
        <row r="10029">
          <cell r="D10029">
            <v>356259.65</v>
          </cell>
        </row>
        <row r="10030">
          <cell r="D10030">
            <v>8459928.9900000002</v>
          </cell>
        </row>
        <row r="10031">
          <cell r="D10031">
            <v>3666285.72</v>
          </cell>
        </row>
        <row r="10032">
          <cell r="D10032">
            <v>54259167.899999999</v>
          </cell>
        </row>
        <row r="10033">
          <cell r="D10033">
            <v>16261605.92</v>
          </cell>
        </row>
        <row r="10034">
          <cell r="D10034">
            <v>15732591.82</v>
          </cell>
        </row>
        <row r="10035">
          <cell r="D10035">
            <v>197094.75</v>
          </cell>
        </row>
        <row r="10036">
          <cell r="D10036">
            <v>2041122.79</v>
          </cell>
        </row>
        <row r="10037">
          <cell r="D10037">
            <v>167180.19</v>
          </cell>
        </row>
        <row r="10038">
          <cell r="D10038">
            <v>3038450.72</v>
          </cell>
        </row>
        <row r="10039">
          <cell r="D10039">
            <v>2145794.2400000002</v>
          </cell>
        </row>
        <row r="10040">
          <cell r="D10040">
            <v>57337811.310000002</v>
          </cell>
        </row>
        <row r="10041">
          <cell r="D10041">
            <v>3056898.66</v>
          </cell>
        </row>
        <row r="10042">
          <cell r="D10042">
            <v>1920574.87</v>
          </cell>
        </row>
        <row r="10043">
          <cell r="D10043">
            <v>0</v>
          </cell>
        </row>
        <row r="10045">
          <cell r="D10045">
            <v>6000000</v>
          </cell>
        </row>
        <row r="10046">
          <cell r="D10046">
            <v>5184347.22</v>
          </cell>
        </row>
        <row r="10047">
          <cell r="D10047">
            <v>13033962.25</v>
          </cell>
        </row>
        <row r="10048">
          <cell r="D10048">
            <v>9088668.6600000001</v>
          </cell>
        </row>
        <row r="10049">
          <cell r="D10049">
            <v>36524115.740000002</v>
          </cell>
        </row>
        <row r="10050">
          <cell r="D10050">
            <v>98649.84</v>
          </cell>
        </row>
        <row r="10051">
          <cell r="D10051">
            <v>14948737.689999999</v>
          </cell>
        </row>
        <row r="10052">
          <cell r="D10052">
            <v>13380131.800000001</v>
          </cell>
        </row>
        <row r="10053">
          <cell r="D10053">
            <v>200983.85</v>
          </cell>
        </row>
        <row r="10054">
          <cell r="D10054">
            <v>13620647.199999999</v>
          </cell>
        </row>
        <row r="10055">
          <cell r="D10055">
            <v>2720873.07</v>
          </cell>
        </row>
        <row r="10056">
          <cell r="D10056">
            <v>1290582.82</v>
          </cell>
        </row>
        <row r="10057">
          <cell r="D10057">
            <v>7608464.5</v>
          </cell>
        </row>
        <row r="10058">
          <cell r="D10058">
            <v>44820056.920000002</v>
          </cell>
        </row>
        <row r="10059">
          <cell r="D10059">
            <v>1766062.73</v>
          </cell>
        </row>
        <row r="10060">
          <cell r="D10060">
            <v>4023706.38</v>
          </cell>
        </row>
        <row r="10061">
          <cell r="D10061">
            <v>964478.14</v>
          </cell>
        </row>
        <row r="10062">
          <cell r="D10062">
            <v>3190225.68</v>
          </cell>
        </row>
        <row r="10063">
          <cell r="D10063">
            <v>1004800.18</v>
          </cell>
        </row>
        <row r="10064">
          <cell r="D10064">
            <v>1411281.38</v>
          </cell>
        </row>
        <row r="10065">
          <cell r="D10065">
            <v>1277759.31</v>
          </cell>
        </row>
        <row r="10066">
          <cell r="D10066">
            <v>30963867.640000001</v>
          </cell>
        </row>
        <row r="10067">
          <cell r="D10067">
            <v>105293.88</v>
          </cell>
        </row>
        <row r="10068">
          <cell r="D10068">
            <v>4510626.53</v>
          </cell>
        </row>
        <row r="10069">
          <cell r="D10069">
            <v>2980142.53</v>
          </cell>
        </row>
        <row r="10070">
          <cell r="D10070">
            <v>958176.98</v>
          </cell>
        </row>
        <row r="10071">
          <cell r="D10071">
            <v>985204.22</v>
          </cell>
        </row>
        <row r="10072">
          <cell r="D10072">
            <v>1003710.56</v>
          </cell>
        </row>
        <row r="10073">
          <cell r="D10073">
            <v>138778.39000000001</v>
          </cell>
        </row>
        <row r="10074">
          <cell r="D10074">
            <v>100391.35</v>
          </cell>
        </row>
        <row r="10075">
          <cell r="D10075">
            <v>1434105.48</v>
          </cell>
        </row>
        <row r="10076">
          <cell r="D10076">
            <v>1963791</v>
          </cell>
        </row>
        <row r="10077">
          <cell r="D10077">
            <v>666182.07999999996</v>
          </cell>
        </row>
        <row r="10078">
          <cell r="D10078">
            <v>1959461.57</v>
          </cell>
        </row>
        <row r="10079">
          <cell r="D10079">
            <v>3785.07</v>
          </cell>
        </row>
        <row r="10080">
          <cell r="D10080">
            <v>0</v>
          </cell>
        </row>
        <row r="10081">
          <cell r="D10081">
            <v>1591375.13</v>
          </cell>
        </row>
        <row r="10082">
          <cell r="D10082">
            <v>15294591.43</v>
          </cell>
        </row>
        <row r="10083">
          <cell r="D10083">
            <v>189820.48</v>
          </cell>
        </row>
        <row r="10084">
          <cell r="D10084">
            <v>3657307.82</v>
          </cell>
        </row>
        <row r="10085">
          <cell r="D10085">
            <v>186088.69</v>
          </cell>
        </row>
        <row r="10086">
          <cell r="D10086">
            <v>4255288.96</v>
          </cell>
        </row>
        <row r="10087">
          <cell r="D10087">
            <v>151372.51</v>
          </cell>
        </row>
        <row r="10088">
          <cell r="D10088">
            <v>1593396.52</v>
          </cell>
        </row>
        <row r="10089">
          <cell r="D10089">
            <v>4079932.24</v>
          </cell>
        </row>
        <row r="10090">
          <cell r="D10090">
            <v>2448157.91</v>
          </cell>
        </row>
        <row r="10091">
          <cell r="D10091">
            <v>2860867.59</v>
          </cell>
        </row>
        <row r="10092">
          <cell r="D10092">
            <v>5309501.8099999996</v>
          </cell>
        </row>
        <row r="10093">
          <cell r="D10093">
            <v>9949576.2300000004</v>
          </cell>
        </row>
        <row r="10094">
          <cell r="D10094">
            <v>8722580.4199999999</v>
          </cell>
        </row>
        <row r="10095">
          <cell r="D10095">
            <v>8990998.8599999994</v>
          </cell>
        </row>
        <row r="10096">
          <cell r="D10096">
            <v>70816.84</v>
          </cell>
        </row>
        <row r="10097">
          <cell r="D10097">
            <v>10000000</v>
          </cell>
        </row>
        <row r="10098">
          <cell r="D10098">
            <v>876179.34</v>
          </cell>
        </row>
        <row r="10099">
          <cell r="D10099">
            <v>0</v>
          </cell>
        </row>
        <row r="10100">
          <cell r="D10100">
            <v>52182211.039999999</v>
          </cell>
        </row>
        <row r="10101">
          <cell r="D10101">
            <v>146569.48000000001</v>
          </cell>
        </row>
        <row r="10102">
          <cell r="D10102">
            <v>473807.57</v>
          </cell>
        </row>
        <row r="10103">
          <cell r="D10103">
            <v>739.88</v>
          </cell>
        </row>
        <row r="10104">
          <cell r="D10104">
            <v>4966576.03</v>
          </cell>
        </row>
        <row r="10105">
          <cell r="D10105">
            <v>209501.96</v>
          </cell>
        </row>
        <row r="10106">
          <cell r="D10106">
            <v>4887603.84</v>
          </cell>
        </row>
        <row r="10107">
          <cell r="D10107">
            <v>0</v>
          </cell>
        </row>
        <row r="10108">
          <cell r="D10108">
            <v>12319.83</v>
          </cell>
        </row>
        <row r="10109">
          <cell r="D10109">
            <v>0</v>
          </cell>
        </row>
        <row r="10110">
          <cell r="D10110">
            <v>5053324.0999999996</v>
          </cell>
        </row>
        <row r="10111">
          <cell r="D10111">
            <v>0</v>
          </cell>
        </row>
        <row r="10112">
          <cell r="D10112">
            <v>3318.89</v>
          </cell>
        </row>
        <row r="10113">
          <cell r="D10113">
            <v>0</v>
          </cell>
        </row>
        <row r="10114">
          <cell r="D10114">
            <v>0</v>
          </cell>
        </row>
        <row r="10115">
          <cell r="D10115">
            <v>273088389.31999999</v>
          </cell>
        </row>
        <row r="10116">
          <cell r="D10116">
            <v>28142313.329999998</v>
          </cell>
        </row>
        <row r="10117">
          <cell r="D10117">
            <v>6396391.1299999999</v>
          </cell>
        </row>
        <row r="10118">
          <cell r="D10118">
            <v>287742.53999999998</v>
          </cell>
        </row>
        <row r="10119">
          <cell r="D10119">
            <v>23275009.629999999</v>
          </cell>
        </row>
        <row r="10120">
          <cell r="D10120">
            <v>2962718.03</v>
          </cell>
        </row>
        <row r="10121">
          <cell r="D10121">
            <v>273182.69</v>
          </cell>
        </row>
        <row r="10122">
          <cell r="D10122">
            <v>3265158.95</v>
          </cell>
        </row>
        <row r="10123">
          <cell r="D10123">
            <v>1525109.03</v>
          </cell>
        </row>
        <row r="10124">
          <cell r="D10124">
            <v>516070.63</v>
          </cell>
        </row>
        <row r="10125">
          <cell r="D10125">
            <v>216783782.81999999</v>
          </cell>
        </row>
        <row r="10126">
          <cell r="D10126">
            <v>2970772.1</v>
          </cell>
        </row>
        <row r="10127">
          <cell r="D10127">
            <v>2797102.55</v>
          </cell>
        </row>
        <row r="10128">
          <cell r="D10128">
            <v>2322199.4</v>
          </cell>
        </row>
        <row r="10129">
          <cell r="D10129">
            <v>84061900.790000007</v>
          </cell>
        </row>
        <row r="10130">
          <cell r="D10130">
            <v>493659.86</v>
          </cell>
        </row>
        <row r="10131">
          <cell r="D10131">
            <v>138328441.62</v>
          </cell>
        </row>
        <row r="10132">
          <cell r="D10132">
            <v>1160257.76</v>
          </cell>
        </row>
        <row r="10133">
          <cell r="D10133">
            <v>1997554.63</v>
          </cell>
        </row>
        <row r="10134">
          <cell r="D10134">
            <v>185187.62</v>
          </cell>
        </row>
        <row r="10135">
          <cell r="D10135">
            <v>13537895.890000001</v>
          </cell>
        </row>
        <row r="10136">
          <cell r="D10136">
            <v>2094383.17</v>
          </cell>
        </row>
        <row r="10137">
          <cell r="D10137">
            <v>784131.99</v>
          </cell>
        </row>
        <row r="10138">
          <cell r="D10138">
            <v>34504050.619999997</v>
          </cell>
        </row>
        <row r="10139">
          <cell r="D10139">
            <v>1493974.62</v>
          </cell>
        </row>
        <row r="10140">
          <cell r="D10140">
            <v>11386926.960000001</v>
          </cell>
        </row>
        <row r="10141">
          <cell r="D10141">
            <v>874595.65</v>
          </cell>
        </row>
        <row r="10142">
          <cell r="D10142">
            <v>0</v>
          </cell>
        </row>
        <row r="10143">
          <cell r="D10143">
            <v>778862.28</v>
          </cell>
        </row>
        <row r="10144">
          <cell r="D10144">
            <v>3404425.73</v>
          </cell>
        </row>
        <row r="10145">
          <cell r="D10145">
            <v>727004.75</v>
          </cell>
        </row>
        <row r="10146">
          <cell r="D10146">
            <v>4726230.38</v>
          </cell>
        </row>
        <row r="10147">
          <cell r="D10147">
            <v>0</v>
          </cell>
        </row>
        <row r="10148">
          <cell r="D10148">
            <v>1905947.2</v>
          </cell>
        </row>
        <row r="10149">
          <cell r="D10149">
            <v>12328076.92</v>
          </cell>
        </row>
        <row r="10150">
          <cell r="D10150">
            <v>1199780.7</v>
          </cell>
        </row>
        <row r="10151">
          <cell r="D10151">
            <v>803342.46</v>
          </cell>
        </row>
        <row r="10152">
          <cell r="D10152">
            <v>2101167.4</v>
          </cell>
        </row>
        <row r="10153">
          <cell r="D10153">
            <v>23801833.800000001</v>
          </cell>
        </row>
        <row r="10154">
          <cell r="D10154">
            <v>159337.35999999999</v>
          </cell>
        </row>
        <row r="10155">
          <cell r="D10155">
            <v>5022865.96</v>
          </cell>
        </row>
        <row r="10156">
          <cell r="D10156">
            <v>3680638.95</v>
          </cell>
        </row>
        <row r="10157">
          <cell r="D10157">
            <v>690121.6</v>
          </cell>
        </row>
        <row r="10158">
          <cell r="D10158">
            <v>507363.03</v>
          </cell>
        </row>
        <row r="10159">
          <cell r="D10159">
            <v>7293943.0499999998</v>
          </cell>
        </row>
        <row r="10160">
          <cell r="D10160">
            <v>5893249.8600000003</v>
          </cell>
        </row>
        <row r="10161">
          <cell r="D10161">
            <v>4922210.5</v>
          </cell>
        </row>
        <row r="10162">
          <cell r="D10162">
            <v>7743818.2599999998</v>
          </cell>
        </row>
        <row r="10163">
          <cell r="D10163">
            <v>7898679.8300000001</v>
          </cell>
        </row>
        <row r="10164">
          <cell r="D10164">
            <v>639591.98</v>
          </cell>
        </row>
        <row r="10165">
          <cell r="D10165">
            <v>516454.23</v>
          </cell>
        </row>
        <row r="10166">
          <cell r="D10166">
            <v>799865.61</v>
          </cell>
        </row>
        <row r="10167">
          <cell r="D10167">
            <v>1875115.57</v>
          </cell>
        </row>
        <row r="10168">
          <cell r="D10168">
            <v>499674.81</v>
          </cell>
        </row>
        <row r="10169">
          <cell r="D10169">
            <v>1126673.19</v>
          </cell>
        </row>
        <row r="10170">
          <cell r="D10170">
            <v>361608.76</v>
          </cell>
        </row>
        <row r="10171">
          <cell r="D10171">
            <v>4152632.63</v>
          </cell>
        </row>
        <row r="10172">
          <cell r="D10172">
            <v>24988000</v>
          </cell>
        </row>
        <row r="10173">
          <cell r="D10173">
            <v>613162.39</v>
          </cell>
        </row>
        <row r="10174">
          <cell r="D10174">
            <v>84272.52</v>
          </cell>
        </row>
        <row r="10175">
          <cell r="D10175">
            <v>4328875.58</v>
          </cell>
        </row>
        <row r="10176">
          <cell r="D10176">
            <v>80206833.040000007</v>
          </cell>
        </row>
        <row r="10177">
          <cell r="D10177">
            <v>5485777.9000000004</v>
          </cell>
        </row>
        <row r="10178">
          <cell r="D10178">
            <v>100000</v>
          </cell>
        </row>
        <row r="10179">
          <cell r="D10179">
            <v>34536.339999999997</v>
          </cell>
        </row>
        <row r="10180">
          <cell r="D10180">
            <v>2443119.5299999998</v>
          </cell>
        </row>
        <row r="10181">
          <cell r="D10181">
            <v>462038.04</v>
          </cell>
        </row>
        <row r="10182">
          <cell r="D10182">
            <v>2409488.34</v>
          </cell>
        </row>
        <row r="10183">
          <cell r="D10183">
            <v>0</v>
          </cell>
        </row>
        <row r="10184">
          <cell r="D10184">
            <v>8736193.5199999996</v>
          </cell>
        </row>
        <row r="10185">
          <cell r="D10185">
            <v>2323275.4500000002</v>
          </cell>
        </row>
        <row r="10186">
          <cell r="D10186">
            <v>1573229.07</v>
          </cell>
        </row>
        <row r="10187">
          <cell r="D10187">
            <v>1930231.67</v>
          </cell>
        </row>
        <row r="10188">
          <cell r="D10188">
            <v>319376.02</v>
          </cell>
        </row>
        <row r="10189">
          <cell r="D10189">
            <v>449905.07</v>
          </cell>
        </row>
        <row r="10190">
          <cell r="D10190">
            <v>12055340.130000001</v>
          </cell>
        </row>
        <row r="10191">
          <cell r="D10191">
            <v>441689.43</v>
          </cell>
        </row>
        <row r="10192">
          <cell r="D10192">
            <v>2462369.5</v>
          </cell>
        </row>
        <row r="10193">
          <cell r="D10193">
            <v>983937.12</v>
          </cell>
        </row>
        <row r="10194">
          <cell r="D10194">
            <v>2844066.6</v>
          </cell>
        </row>
        <row r="10195">
          <cell r="D10195">
            <v>71803.320000000007</v>
          </cell>
        </row>
        <row r="10196">
          <cell r="D10196">
            <v>506145.22</v>
          </cell>
        </row>
        <row r="10197">
          <cell r="D10197">
            <v>291851.57</v>
          </cell>
        </row>
        <row r="10198">
          <cell r="D10198">
            <v>1596648.99</v>
          </cell>
        </row>
        <row r="10199">
          <cell r="D10199">
            <v>0</v>
          </cell>
        </row>
        <row r="10200">
          <cell r="D10200">
            <v>3207117.65</v>
          </cell>
        </row>
        <row r="10201">
          <cell r="D10201">
            <v>263524.84999999998</v>
          </cell>
        </row>
        <row r="10202">
          <cell r="D10202">
            <v>416197.32</v>
          </cell>
        </row>
        <row r="10203">
          <cell r="D10203">
            <v>0</v>
          </cell>
        </row>
        <row r="10204">
          <cell r="D10204">
            <v>1097309.43</v>
          </cell>
        </row>
        <row r="10205">
          <cell r="D10205">
            <v>1315678.2</v>
          </cell>
        </row>
        <row r="10206">
          <cell r="D10206">
            <v>309522.19</v>
          </cell>
        </row>
        <row r="10207">
          <cell r="D10207">
            <v>95236.84</v>
          </cell>
        </row>
        <row r="10208">
          <cell r="D10208">
            <v>498833.14</v>
          </cell>
        </row>
        <row r="10209">
          <cell r="D10209">
            <v>249398.15</v>
          </cell>
        </row>
        <row r="10210">
          <cell r="D10210">
            <v>9632425.6099999994</v>
          </cell>
        </row>
        <row r="10212">
          <cell r="D10212">
            <v>5633779.8899999997</v>
          </cell>
        </row>
        <row r="10213">
          <cell r="D10213">
            <v>52460256.560000002</v>
          </cell>
        </row>
        <row r="10214">
          <cell r="D10214">
            <v>9165632.4100000001</v>
          </cell>
        </row>
        <row r="10215">
          <cell r="D10215">
            <v>10917184.25</v>
          </cell>
        </row>
        <row r="10216">
          <cell r="D10216">
            <v>9444200.2899999991</v>
          </cell>
        </row>
        <row r="10217">
          <cell r="D10217">
            <v>1732835.68</v>
          </cell>
        </row>
        <row r="10218">
          <cell r="D10218">
            <v>20692.27</v>
          </cell>
        </row>
        <row r="10219">
          <cell r="D10219">
            <v>70464.7</v>
          </cell>
        </row>
        <row r="10220">
          <cell r="D10220">
            <v>5899119.2999999998</v>
          </cell>
        </row>
        <row r="10221">
          <cell r="D10221">
            <v>0</v>
          </cell>
        </row>
        <row r="10222">
          <cell r="D10222">
            <v>2678318.5099999998</v>
          </cell>
        </row>
        <row r="10223">
          <cell r="D10223">
            <v>12591443.029999999</v>
          </cell>
        </row>
        <row r="10224">
          <cell r="D10224">
            <v>18666368.359999999</v>
          </cell>
        </row>
        <row r="10225">
          <cell r="D10225">
            <v>546016.02</v>
          </cell>
        </row>
        <row r="10226">
          <cell r="D10226">
            <v>2135602.54</v>
          </cell>
        </row>
        <row r="10227">
          <cell r="D10227">
            <v>1756080.22</v>
          </cell>
        </row>
        <row r="10228">
          <cell r="D10228">
            <v>7587156.5899999999</v>
          </cell>
        </row>
        <row r="10229">
          <cell r="D10229">
            <v>2747850.39</v>
          </cell>
        </row>
        <row r="10230">
          <cell r="D10230">
            <v>30438440.75</v>
          </cell>
        </row>
        <row r="10231">
          <cell r="D10231">
            <v>2771803.23</v>
          </cell>
        </row>
        <row r="10232">
          <cell r="D10232">
            <v>18401971.41</v>
          </cell>
        </row>
        <row r="10233">
          <cell r="D10233">
            <v>199735537.30000001</v>
          </cell>
        </row>
        <row r="10234">
          <cell r="D10234">
            <v>8261175.7800000003</v>
          </cell>
        </row>
        <row r="10235">
          <cell r="D10235">
            <v>16264286.960000001</v>
          </cell>
        </row>
        <row r="10236">
          <cell r="D10236">
            <v>990290.66</v>
          </cell>
        </row>
        <row r="10237">
          <cell r="D10237">
            <v>647395.43000000005</v>
          </cell>
        </row>
        <row r="10238">
          <cell r="D10238">
            <v>53491148.880000003</v>
          </cell>
        </row>
        <row r="10239">
          <cell r="D10239">
            <v>546478.56000000006</v>
          </cell>
        </row>
        <row r="10240">
          <cell r="D10240">
            <v>40989936.710000001</v>
          </cell>
        </row>
        <row r="10241">
          <cell r="D10241">
            <v>219934.98</v>
          </cell>
        </row>
        <row r="10242">
          <cell r="D10242">
            <v>1246250.96</v>
          </cell>
        </row>
        <row r="10243">
          <cell r="D10243">
            <v>169753.71</v>
          </cell>
        </row>
        <row r="10244">
          <cell r="D10244">
            <v>986409.59</v>
          </cell>
        </row>
        <row r="10245">
          <cell r="D10245">
            <v>8459789.3100000005</v>
          </cell>
        </row>
        <row r="10246">
          <cell r="D10246">
            <v>9392839.8100000005</v>
          </cell>
        </row>
        <row r="10247">
          <cell r="D10247">
            <v>184061.05</v>
          </cell>
        </row>
        <row r="10248">
          <cell r="D10248">
            <v>359962.88</v>
          </cell>
        </row>
        <row r="10249">
          <cell r="D10249">
            <v>3289993.97</v>
          </cell>
        </row>
        <row r="10250">
          <cell r="D10250">
            <v>197907.92</v>
          </cell>
        </row>
        <row r="10251">
          <cell r="D10251">
            <v>19915963.899999999</v>
          </cell>
        </row>
        <row r="10252">
          <cell r="D10252">
            <v>556789.76000000001</v>
          </cell>
        </row>
        <row r="10253">
          <cell r="D10253">
            <v>3592507.54</v>
          </cell>
        </row>
        <row r="10254">
          <cell r="D10254">
            <v>1318604.03</v>
          </cell>
        </row>
        <row r="10255">
          <cell r="D10255">
            <v>309013.49</v>
          </cell>
        </row>
        <row r="10256">
          <cell r="D10256">
            <v>593484.56000000006</v>
          </cell>
        </row>
        <row r="10257">
          <cell r="D10257">
            <v>176801.98</v>
          </cell>
        </row>
        <row r="10258">
          <cell r="D10258">
            <v>1224480.24</v>
          </cell>
        </row>
        <row r="10259">
          <cell r="D10259">
            <v>0</v>
          </cell>
        </row>
        <row r="10260">
          <cell r="D10260">
            <v>2303645.7999999998</v>
          </cell>
        </row>
        <row r="10261">
          <cell r="D10261">
            <v>0</v>
          </cell>
        </row>
        <row r="10262">
          <cell r="D10262">
            <v>762326.66</v>
          </cell>
        </row>
        <row r="10263">
          <cell r="D10263">
            <v>0</v>
          </cell>
        </row>
        <row r="10264">
          <cell r="D10264">
            <v>9846041.0600000005</v>
          </cell>
        </row>
        <row r="10265">
          <cell r="D10265">
            <v>1559376.41</v>
          </cell>
        </row>
        <row r="10266">
          <cell r="D10266">
            <v>1958.55</v>
          </cell>
        </row>
        <row r="10267">
          <cell r="D10267">
            <v>2200000</v>
          </cell>
        </row>
        <row r="10268">
          <cell r="D10268">
            <v>5911071.6699999999</v>
          </cell>
        </row>
        <row r="10270">
          <cell r="D10270">
            <v>2100242.63</v>
          </cell>
        </row>
        <row r="10271">
          <cell r="D10271">
            <v>356143.94</v>
          </cell>
        </row>
        <row r="10272">
          <cell r="D10272">
            <v>880672.52</v>
          </cell>
        </row>
        <row r="10273">
          <cell r="D10273">
            <v>59.78</v>
          </cell>
        </row>
        <row r="10274">
          <cell r="D10274">
            <v>230112.83</v>
          </cell>
        </row>
        <row r="10275">
          <cell r="D10275">
            <v>353911.92</v>
          </cell>
        </row>
        <row r="10277">
          <cell r="D10277">
            <v>3909344.27</v>
          </cell>
        </row>
        <row r="10278">
          <cell r="D10278">
            <v>34551963.159999996</v>
          </cell>
        </row>
        <row r="10279">
          <cell r="D10279">
            <v>9994132.0299999993</v>
          </cell>
        </row>
        <row r="10280">
          <cell r="D10280">
            <v>2749372.15</v>
          </cell>
        </row>
        <row r="10281">
          <cell r="D10281">
            <v>2266040.4700000002</v>
          </cell>
        </row>
        <row r="10282">
          <cell r="D10282">
            <v>217115.73</v>
          </cell>
        </row>
        <row r="10283">
          <cell r="D10283">
            <v>168034.29</v>
          </cell>
        </row>
        <row r="10284">
          <cell r="D10284">
            <v>822860.80000000005</v>
          </cell>
        </row>
        <row r="10285">
          <cell r="D10285">
            <v>1670777.09</v>
          </cell>
        </row>
        <row r="10286">
          <cell r="D10286">
            <v>8240589.8799999999</v>
          </cell>
        </row>
        <row r="10287">
          <cell r="D10287">
            <v>1571464.06</v>
          </cell>
        </row>
        <row r="10288">
          <cell r="D10288">
            <v>182833.67</v>
          </cell>
        </row>
        <row r="10289">
          <cell r="D10289">
            <v>12947821.6</v>
          </cell>
        </row>
        <row r="10290">
          <cell r="D10290">
            <v>0</v>
          </cell>
        </row>
        <row r="10291">
          <cell r="D10291">
            <v>190564.67</v>
          </cell>
        </row>
        <row r="10292">
          <cell r="D10292">
            <v>1735294.35</v>
          </cell>
        </row>
        <row r="10293">
          <cell r="D10293">
            <v>5428308.7199999997</v>
          </cell>
        </row>
        <row r="10294">
          <cell r="D10294">
            <v>119973726.8</v>
          </cell>
        </row>
        <row r="10295">
          <cell r="D10295">
            <v>7915757.3499999996</v>
          </cell>
        </row>
        <row r="10296">
          <cell r="D10296">
            <v>9717472.8399999999</v>
          </cell>
        </row>
        <row r="10297">
          <cell r="D10297">
            <v>1071877.3400000001</v>
          </cell>
        </row>
        <row r="10298">
          <cell r="D10298">
            <v>491220.77</v>
          </cell>
        </row>
        <row r="10299">
          <cell r="D10299">
            <v>23091319.579999998</v>
          </cell>
        </row>
        <row r="10300">
          <cell r="D10300">
            <v>1498205.56</v>
          </cell>
        </row>
        <row r="10301">
          <cell r="D10301">
            <v>4352154.22</v>
          </cell>
        </row>
        <row r="10302">
          <cell r="D10302">
            <v>131233415.95999999</v>
          </cell>
        </row>
        <row r="10303">
          <cell r="D10303">
            <v>4982438.2300000004</v>
          </cell>
        </row>
        <row r="10304">
          <cell r="D10304">
            <v>3552676.43</v>
          </cell>
        </row>
        <row r="10305">
          <cell r="D10305">
            <v>1571812.23</v>
          </cell>
        </row>
        <row r="10306">
          <cell r="D10306">
            <v>44737946.439999998</v>
          </cell>
        </row>
        <row r="10307">
          <cell r="D10307">
            <v>355658.35</v>
          </cell>
        </row>
        <row r="10308">
          <cell r="D10308">
            <v>153949.4</v>
          </cell>
        </row>
        <row r="10309">
          <cell r="D10309">
            <v>351803.12</v>
          </cell>
        </row>
        <row r="10310">
          <cell r="D10310">
            <v>463246.67</v>
          </cell>
        </row>
        <row r="10311">
          <cell r="D10311">
            <v>410770.7</v>
          </cell>
        </row>
        <row r="10312">
          <cell r="D10312">
            <v>1575901.2</v>
          </cell>
        </row>
        <row r="10313">
          <cell r="D10313">
            <v>9325077.0299999993</v>
          </cell>
        </row>
        <row r="10314">
          <cell r="D10314">
            <v>1519939.93</v>
          </cell>
        </row>
        <row r="10315">
          <cell r="D10315">
            <v>0</v>
          </cell>
        </row>
        <row r="10317">
          <cell r="D10317">
            <v>984958.52</v>
          </cell>
        </row>
        <row r="10318">
          <cell r="D10318">
            <v>10797729.369999999</v>
          </cell>
        </row>
        <row r="10319">
          <cell r="D10319">
            <v>1267201.07</v>
          </cell>
        </row>
        <row r="10320">
          <cell r="D10320">
            <v>90848.69</v>
          </cell>
        </row>
        <row r="10321">
          <cell r="D10321">
            <v>6221405.5099999998</v>
          </cell>
        </row>
        <row r="10322">
          <cell r="D10322">
            <v>3127500.61</v>
          </cell>
        </row>
        <row r="10323">
          <cell r="D10323">
            <v>2489003.77</v>
          </cell>
        </row>
        <row r="10324">
          <cell r="D10324">
            <v>49335937.600000001</v>
          </cell>
        </row>
        <row r="10325">
          <cell r="D10325">
            <v>7208723.46</v>
          </cell>
        </row>
        <row r="10326">
          <cell r="D10326">
            <v>513649.75</v>
          </cell>
        </row>
        <row r="10327">
          <cell r="D10327">
            <v>1423049.48</v>
          </cell>
        </row>
        <row r="10328">
          <cell r="D10328">
            <v>50786830.960000001</v>
          </cell>
        </row>
        <row r="10329">
          <cell r="D10329">
            <v>1830603.81</v>
          </cell>
        </row>
        <row r="10330">
          <cell r="D10330">
            <v>904166.77</v>
          </cell>
        </row>
        <row r="10331">
          <cell r="D10331">
            <v>444202.5</v>
          </cell>
        </row>
        <row r="10332">
          <cell r="D10332">
            <v>11542776.800000001</v>
          </cell>
        </row>
        <row r="10333">
          <cell r="D10333">
            <v>135427.31</v>
          </cell>
        </row>
        <row r="10334">
          <cell r="D10334">
            <v>1189757.52</v>
          </cell>
        </row>
        <row r="10335">
          <cell r="D10335">
            <v>691801.97</v>
          </cell>
        </row>
        <row r="10336">
          <cell r="D10336">
            <v>7940055.5099999998</v>
          </cell>
        </row>
        <row r="10337">
          <cell r="D10337">
            <v>8402042.6500000004</v>
          </cell>
        </row>
        <row r="10338">
          <cell r="D10338">
            <v>0</v>
          </cell>
        </row>
        <row r="10339">
          <cell r="D10339">
            <v>12684132.76</v>
          </cell>
        </row>
        <row r="10340">
          <cell r="D10340">
            <v>17949364.379999999</v>
          </cell>
        </row>
        <row r="10341">
          <cell r="D10341">
            <v>19905498.07</v>
          </cell>
        </row>
        <row r="10342">
          <cell r="D10342">
            <v>382420.58</v>
          </cell>
        </row>
        <row r="10343">
          <cell r="D10343">
            <v>524643.15</v>
          </cell>
        </row>
        <row r="10344">
          <cell r="D10344">
            <v>7255481.2400000002</v>
          </cell>
        </row>
        <row r="10345">
          <cell r="D10345">
            <v>877960.55</v>
          </cell>
        </row>
        <row r="10346">
          <cell r="D10346">
            <v>1601848.27</v>
          </cell>
        </row>
        <row r="10347">
          <cell r="D10347">
            <v>2259623.41</v>
          </cell>
        </row>
        <row r="10348">
          <cell r="D10348">
            <v>5586720.5</v>
          </cell>
        </row>
        <row r="10349">
          <cell r="D10349">
            <v>12630453.24</v>
          </cell>
        </row>
        <row r="10350">
          <cell r="D10350">
            <v>7849307.2000000002</v>
          </cell>
        </row>
        <row r="10351">
          <cell r="D10351">
            <v>3842869.77</v>
          </cell>
        </row>
        <row r="10352">
          <cell r="D10352">
            <v>11793937.119999999</v>
          </cell>
        </row>
        <row r="10353">
          <cell r="D10353">
            <v>2549717.12</v>
          </cell>
        </row>
        <row r="10354">
          <cell r="D10354">
            <v>9407168.6600000001</v>
          </cell>
        </row>
        <row r="10355">
          <cell r="D10355">
            <v>8062885.9900000002</v>
          </cell>
        </row>
        <row r="10356">
          <cell r="D10356">
            <v>54325022.810000002</v>
          </cell>
        </row>
        <row r="10357">
          <cell r="D10357">
            <v>1477629.14</v>
          </cell>
        </row>
        <row r="10358">
          <cell r="D10358">
            <v>70364.34</v>
          </cell>
        </row>
        <row r="10359">
          <cell r="D10359">
            <v>871019.64</v>
          </cell>
        </row>
        <row r="10360">
          <cell r="D10360">
            <v>1006557.75</v>
          </cell>
        </row>
        <row r="10361">
          <cell r="D10361">
            <v>461247.45</v>
          </cell>
        </row>
        <row r="10362">
          <cell r="D10362">
            <v>162640.82</v>
          </cell>
        </row>
        <row r="10363">
          <cell r="D10363">
            <v>1575702.79</v>
          </cell>
        </row>
        <row r="10364">
          <cell r="D10364">
            <v>410414.65</v>
          </cell>
        </row>
        <row r="10365">
          <cell r="D10365">
            <v>41559483.450000003</v>
          </cell>
        </row>
        <row r="10366">
          <cell r="D10366">
            <v>3645140.72</v>
          </cell>
        </row>
        <row r="10367">
          <cell r="D10367">
            <v>805996.22</v>
          </cell>
        </row>
        <row r="10368">
          <cell r="D10368">
            <v>13047282.1</v>
          </cell>
        </row>
        <row r="10369">
          <cell r="D10369">
            <v>2844781.63</v>
          </cell>
        </row>
        <row r="10370">
          <cell r="D10370">
            <v>4727026.67</v>
          </cell>
        </row>
        <row r="10371">
          <cell r="D10371">
            <v>1800000</v>
          </cell>
        </row>
        <row r="10372">
          <cell r="D10372">
            <v>2290000</v>
          </cell>
        </row>
        <row r="10373">
          <cell r="D10373">
            <v>4099323.59</v>
          </cell>
        </row>
        <row r="10374">
          <cell r="D10374">
            <v>3714370.84</v>
          </cell>
        </row>
        <row r="10375">
          <cell r="D10375">
            <v>19249578.140000001</v>
          </cell>
        </row>
        <row r="10376">
          <cell r="D10376">
            <v>5475451.5199999996</v>
          </cell>
        </row>
        <row r="10377">
          <cell r="D10377">
            <v>1687738.23</v>
          </cell>
        </row>
        <row r="10378">
          <cell r="D10378">
            <v>0</v>
          </cell>
        </row>
        <row r="10379">
          <cell r="D10379">
            <v>107202.01</v>
          </cell>
        </row>
        <row r="10380">
          <cell r="D10380">
            <v>12369927.4</v>
          </cell>
        </row>
        <row r="10381">
          <cell r="D10381">
            <v>14511247.09</v>
          </cell>
        </row>
        <row r="10382">
          <cell r="D10382">
            <v>2191588.21</v>
          </cell>
        </row>
        <row r="10383">
          <cell r="D10383">
            <v>22439108.559999999</v>
          </cell>
        </row>
        <row r="10384">
          <cell r="D10384">
            <v>149099788.09</v>
          </cell>
        </row>
        <row r="10385">
          <cell r="D10385">
            <v>753696.76</v>
          </cell>
        </row>
        <row r="10386">
          <cell r="D10386">
            <v>7617894.6500000004</v>
          </cell>
        </row>
        <row r="10387">
          <cell r="D10387">
            <v>387379.64</v>
          </cell>
        </row>
        <row r="10388">
          <cell r="D10388">
            <v>58606772.700000003</v>
          </cell>
        </row>
        <row r="10389">
          <cell r="D10389">
            <v>2235493.9</v>
          </cell>
        </row>
        <row r="10390">
          <cell r="D10390">
            <v>163188.82999999999</v>
          </cell>
        </row>
        <row r="10391">
          <cell r="D10391">
            <v>229494.99</v>
          </cell>
        </row>
        <row r="10392">
          <cell r="D10392">
            <v>369110.62</v>
          </cell>
        </row>
        <row r="10393">
          <cell r="D10393">
            <v>27091064.52</v>
          </cell>
        </row>
        <row r="10394">
          <cell r="D10394">
            <v>17000000</v>
          </cell>
        </row>
        <row r="10395">
          <cell r="D10395">
            <v>27418293.989999998</v>
          </cell>
        </row>
        <row r="10396">
          <cell r="D10396">
            <v>3423569.82</v>
          </cell>
        </row>
        <row r="10397">
          <cell r="D10397">
            <v>35711743.450000003</v>
          </cell>
        </row>
        <row r="10398">
          <cell r="D10398">
            <v>577249.53</v>
          </cell>
        </row>
        <row r="10399">
          <cell r="D10399">
            <v>699716.77</v>
          </cell>
        </row>
        <row r="10400">
          <cell r="D10400">
            <v>502804.84</v>
          </cell>
        </row>
        <row r="10401">
          <cell r="D10401">
            <v>1500000</v>
          </cell>
        </row>
        <row r="10402">
          <cell r="D10402">
            <v>29800887.699999999</v>
          </cell>
        </row>
        <row r="10403">
          <cell r="D10403">
            <v>778993.06</v>
          </cell>
        </row>
        <row r="10404">
          <cell r="D10404">
            <v>500621.2</v>
          </cell>
        </row>
        <row r="10405">
          <cell r="D10405">
            <v>7162162.8499999996</v>
          </cell>
        </row>
        <row r="10406">
          <cell r="D10406">
            <v>403330.46</v>
          </cell>
        </row>
        <row r="10407">
          <cell r="D10407">
            <v>3121432.75</v>
          </cell>
        </row>
        <row r="10408">
          <cell r="D10408">
            <v>3198315.84</v>
          </cell>
        </row>
        <row r="10409">
          <cell r="D10409">
            <v>460570.08</v>
          </cell>
        </row>
        <row r="10410">
          <cell r="D10410">
            <v>42019040.619999997</v>
          </cell>
        </row>
        <row r="10411">
          <cell r="D10411">
            <v>686291.45</v>
          </cell>
        </row>
        <row r="10412">
          <cell r="D10412">
            <v>13759655.77</v>
          </cell>
        </row>
        <row r="10413">
          <cell r="D10413">
            <v>10432276.050000001</v>
          </cell>
        </row>
        <row r="10414">
          <cell r="D10414">
            <v>2249866.59</v>
          </cell>
        </row>
        <row r="10415">
          <cell r="D10415">
            <v>1519572.33</v>
          </cell>
        </row>
        <row r="10416">
          <cell r="D10416">
            <v>24242711.579999998</v>
          </cell>
        </row>
        <row r="10417">
          <cell r="D10417">
            <v>92438.63</v>
          </cell>
        </row>
        <row r="10418">
          <cell r="D10418">
            <v>11261318.859999999</v>
          </cell>
        </row>
        <row r="10419">
          <cell r="D10419">
            <v>6503347.29</v>
          </cell>
        </row>
        <row r="10420">
          <cell r="D10420">
            <v>137554.26999999999</v>
          </cell>
        </row>
        <row r="10421">
          <cell r="D10421">
            <v>481062.79</v>
          </cell>
        </row>
        <row r="10422">
          <cell r="D10422">
            <v>112222.41</v>
          </cell>
        </row>
        <row r="10423">
          <cell r="D10423">
            <v>10530648.42</v>
          </cell>
        </row>
        <row r="10424">
          <cell r="D10424">
            <v>0</v>
          </cell>
        </row>
        <row r="10425">
          <cell r="D10425">
            <v>1046238.62</v>
          </cell>
        </row>
        <row r="10426">
          <cell r="D10426">
            <v>560964.51</v>
          </cell>
        </row>
        <row r="10427">
          <cell r="D10427">
            <v>1506693.62</v>
          </cell>
        </row>
        <row r="10428">
          <cell r="D10428">
            <v>4574411.5599999996</v>
          </cell>
        </row>
        <row r="10429">
          <cell r="D10429">
            <v>3054080.91</v>
          </cell>
        </row>
        <row r="10430">
          <cell r="D10430">
            <v>1600000</v>
          </cell>
        </row>
        <row r="10431">
          <cell r="D10431">
            <v>298135.78999999998</v>
          </cell>
        </row>
        <row r="10432">
          <cell r="D10432">
            <v>189688.57</v>
          </cell>
        </row>
        <row r="10433">
          <cell r="D10433">
            <v>8687267.8200000003</v>
          </cell>
        </row>
        <row r="10434">
          <cell r="D10434">
            <v>1953883.67</v>
          </cell>
        </row>
        <row r="10435">
          <cell r="D10435">
            <v>1116630.3700000001</v>
          </cell>
        </row>
        <row r="10436">
          <cell r="D10436">
            <v>7961352.1600000001</v>
          </cell>
        </row>
        <row r="10437">
          <cell r="D10437">
            <v>3902683.72</v>
          </cell>
        </row>
        <row r="10438">
          <cell r="D10438">
            <v>691160.23</v>
          </cell>
        </row>
        <row r="10439">
          <cell r="D10439">
            <v>1022853.07</v>
          </cell>
        </row>
        <row r="10440">
          <cell r="D10440">
            <v>363538.49</v>
          </cell>
        </row>
        <row r="10441">
          <cell r="D10441">
            <v>1369267.81</v>
          </cell>
        </row>
        <row r="10442">
          <cell r="D10442">
            <v>6633132.1500000004</v>
          </cell>
        </row>
        <row r="10443">
          <cell r="D10443">
            <v>452074.96</v>
          </cell>
        </row>
        <row r="10444">
          <cell r="D10444">
            <v>409858.8</v>
          </cell>
        </row>
        <row r="10445">
          <cell r="D10445">
            <v>1604662.42</v>
          </cell>
        </row>
        <row r="10446">
          <cell r="D10446">
            <v>1134555.18</v>
          </cell>
        </row>
        <row r="10447">
          <cell r="D10447">
            <v>366235.37</v>
          </cell>
        </row>
        <row r="10448">
          <cell r="D10448">
            <v>10459052.27</v>
          </cell>
        </row>
        <row r="10449">
          <cell r="D10449">
            <v>30751310.09</v>
          </cell>
        </row>
        <row r="10450">
          <cell r="D10450">
            <v>70.75</v>
          </cell>
        </row>
        <row r="10451">
          <cell r="D10451">
            <v>632362.02</v>
          </cell>
        </row>
        <row r="10452">
          <cell r="D10452">
            <v>4.95</v>
          </cell>
        </row>
        <row r="10453">
          <cell r="D10453">
            <v>809220.39</v>
          </cell>
        </row>
        <row r="10454">
          <cell r="D10454">
            <v>4379.51</v>
          </cell>
        </row>
        <row r="10455">
          <cell r="D10455">
            <v>1947286.25</v>
          </cell>
        </row>
        <row r="10456">
          <cell r="D10456">
            <v>87099919.010000005</v>
          </cell>
        </row>
        <row r="10457">
          <cell r="D10457">
            <v>2329930.3199999998</v>
          </cell>
        </row>
        <row r="10458">
          <cell r="D10458">
            <v>33325664.859999999</v>
          </cell>
        </row>
        <row r="10459">
          <cell r="D10459">
            <v>160201.71</v>
          </cell>
        </row>
        <row r="10460">
          <cell r="D10460">
            <v>12572429.75</v>
          </cell>
        </row>
        <row r="10461">
          <cell r="D10461">
            <v>252191.57</v>
          </cell>
        </row>
        <row r="10462">
          <cell r="D10462">
            <v>6611139.1900000004</v>
          </cell>
        </row>
        <row r="10463">
          <cell r="D10463">
            <v>1273202.6299999999</v>
          </cell>
        </row>
        <row r="10464">
          <cell r="D10464">
            <v>1521647.85</v>
          </cell>
        </row>
        <row r="10465">
          <cell r="D10465">
            <v>378849.06</v>
          </cell>
        </row>
        <row r="10466">
          <cell r="D10466">
            <v>746676.89</v>
          </cell>
        </row>
        <row r="10467">
          <cell r="D10467">
            <v>3562143.6</v>
          </cell>
        </row>
        <row r="10468">
          <cell r="D10468">
            <v>259102.62</v>
          </cell>
        </row>
        <row r="10469">
          <cell r="D10469">
            <v>1884521.68</v>
          </cell>
        </row>
        <row r="10470">
          <cell r="D10470">
            <v>9966450.5099999998</v>
          </cell>
        </row>
        <row r="10471">
          <cell r="D10471">
            <v>2004897.68</v>
          </cell>
        </row>
        <row r="10472">
          <cell r="D10472">
            <v>18606897.719999999</v>
          </cell>
        </row>
        <row r="10473">
          <cell r="D10473">
            <v>0</v>
          </cell>
        </row>
        <row r="10474">
          <cell r="D10474">
            <v>16248194.17</v>
          </cell>
        </row>
        <row r="10475">
          <cell r="D10475">
            <v>1980643.04</v>
          </cell>
        </row>
        <row r="10476">
          <cell r="D10476">
            <v>62.54</v>
          </cell>
        </row>
        <row r="10477">
          <cell r="D10477">
            <v>424467.68</v>
          </cell>
        </row>
        <row r="10479">
          <cell r="D10479">
            <v>2467217.15</v>
          </cell>
        </row>
        <row r="10480">
          <cell r="D10480">
            <v>495565.88</v>
          </cell>
        </row>
        <row r="10481">
          <cell r="D10481">
            <v>1978672.54</v>
          </cell>
        </row>
        <row r="10482">
          <cell r="D10482">
            <v>302609.78999999998</v>
          </cell>
        </row>
        <row r="10483">
          <cell r="D10483">
            <v>1589691.6</v>
          </cell>
        </row>
        <row r="10484">
          <cell r="D10484">
            <v>19596991.18</v>
          </cell>
        </row>
        <row r="10485">
          <cell r="D10485">
            <v>4333908.05</v>
          </cell>
        </row>
        <row r="10486">
          <cell r="D10486">
            <v>0</v>
          </cell>
        </row>
        <row r="10487">
          <cell r="D10487">
            <v>7427888.6900000004</v>
          </cell>
        </row>
        <row r="10488">
          <cell r="D10488">
            <v>978553.39</v>
          </cell>
        </row>
        <row r="10489">
          <cell r="D10489">
            <v>64170955.810000002</v>
          </cell>
        </row>
        <row r="10490">
          <cell r="D10490">
            <v>635576.39</v>
          </cell>
        </row>
        <row r="10491">
          <cell r="D10491">
            <v>5551549.3899999997</v>
          </cell>
        </row>
        <row r="10492">
          <cell r="D10492">
            <v>4391890.5199999996</v>
          </cell>
        </row>
        <row r="10493">
          <cell r="D10493">
            <v>6794952.46</v>
          </cell>
        </row>
        <row r="10494">
          <cell r="D10494">
            <v>2090125</v>
          </cell>
        </row>
        <row r="10495">
          <cell r="D10495">
            <v>93648.31</v>
          </cell>
        </row>
        <row r="10496">
          <cell r="D10496">
            <v>420181.64</v>
          </cell>
        </row>
        <row r="10497">
          <cell r="D10497">
            <v>1788041.92</v>
          </cell>
        </row>
        <row r="10498">
          <cell r="D10498">
            <v>3153731.32</v>
          </cell>
        </row>
        <row r="10499">
          <cell r="D10499">
            <v>446794.17</v>
          </cell>
        </row>
        <row r="10500">
          <cell r="D10500">
            <v>204345.82</v>
          </cell>
        </row>
        <row r="10501">
          <cell r="D10501">
            <v>24590638.850000001</v>
          </cell>
        </row>
        <row r="10502">
          <cell r="D10502">
            <v>42021790.509999998</v>
          </cell>
        </row>
        <row r="10503">
          <cell r="D10503">
            <v>2649459.44</v>
          </cell>
        </row>
        <row r="10504">
          <cell r="D10504">
            <v>12570357.65</v>
          </cell>
        </row>
        <row r="10505">
          <cell r="D10505">
            <v>1372609.13</v>
          </cell>
        </row>
        <row r="10506">
          <cell r="D10506">
            <v>2825139.25</v>
          </cell>
        </row>
        <row r="10507">
          <cell r="D10507">
            <v>889228.95</v>
          </cell>
        </row>
        <row r="10508">
          <cell r="D10508">
            <v>32611.21</v>
          </cell>
        </row>
        <row r="10509">
          <cell r="D10509">
            <v>0</v>
          </cell>
        </row>
        <row r="10510">
          <cell r="D10510">
            <v>7499560.0499999998</v>
          </cell>
        </row>
        <row r="10511">
          <cell r="D10511">
            <v>2311744.64</v>
          </cell>
        </row>
        <row r="10512">
          <cell r="D10512">
            <v>2327110.2999999998</v>
          </cell>
        </row>
        <row r="10513">
          <cell r="D10513">
            <v>183574</v>
          </cell>
        </row>
        <row r="10514">
          <cell r="D10514">
            <v>3577100.19</v>
          </cell>
        </row>
        <row r="10515">
          <cell r="D10515">
            <v>2000000</v>
          </cell>
        </row>
        <row r="10516">
          <cell r="D10516">
            <v>10204325.59</v>
          </cell>
        </row>
        <row r="10517">
          <cell r="D10517">
            <v>289959.8</v>
          </cell>
        </row>
        <row r="10518">
          <cell r="D10518">
            <v>3109553.61</v>
          </cell>
        </row>
        <row r="10519">
          <cell r="D10519">
            <v>7743251.1900000004</v>
          </cell>
        </row>
        <row r="10520">
          <cell r="D10520">
            <v>4687957.8099999996</v>
          </cell>
        </row>
        <row r="10521">
          <cell r="D10521">
            <v>1148453.58</v>
          </cell>
        </row>
        <row r="10522">
          <cell r="D10522">
            <v>0</v>
          </cell>
        </row>
        <row r="10523">
          <cell r="D10523">
            <v>0</v>
          </cell>
        </row>
        <row r="10524">
          <cell r="D10524">
            <v>1577182.8</v>
          </cell>
        </row>
        <row r="10525">
          <cell r="D10525">
            <v>2564216.75</v>
          </cell>
        </row>
        <row r="10526">
          <cell r="D10526">
            <v>1515134.01</v>
          </cell>
        </row>
        <row r="10527">
          <cell r="D10527">
            <v>157276.96</v>
          </cell>
        </row>
        <row r="10528">
          <cell r="D10528">
            <v>0</v>
          </cell>
        </row>
        <row r="10529">
          <cell r="D10529">
            <v>5962049.0599999996</v>
          </cell>
        </row>
        <row r="10530">
          <cell r="D10530">
            <v>107140914.27</v>
          </cell>
        </row>
        <row r="10531">
          <cell r="D10531">
            <v>348598.69</v>
          </cell>
        </row>
        <row r="10532">
          <cell r="D10532">
            <v>0</v>
          </cell>
        </row>
        <row r="10533">
          <cell r="D10533">
            <v>10828.57</v>
          </cell>
        </row>
        <row r="10534">
          <cell r="D10534">
            <v>1157357.5900000001</v>
          </cell>
        </row>
        <row r="10535">
          <cell r="D10535">
            <v>7578357.7999999998</v>
          </cell>
        </row>
        <row r="10536">
          <cell r="D10536">
            <v>4242326.2699999996</v>
          </cell>
        </row>
        <row r="10537">
          <cell r="D10537">
            <v>224839.64</v>
          </cell>
        </row>
        <row r="10538">
          <cell r="D10538">
            <v>3566637.23</v>
          </cell>
        </row>
        <row r="10539">
          <cell r="D10539">
            <v>9151922.8499999996</v>
          </cell>
        </row>
        <row r="10540">
          <cell r="D10540">
            <v>15758392.51</v>
          </cell>
        </row>
        <row r="10541">
          <cell r="D10541">
            <v>397254.24</v>
          </cell>
        </row>
        <row r="10542">
          <cell r="D10542">
            <v>2184636.23</v>
          </cell>
        </row>
        <row r="10543">
          <cell r="D10543">
            <v>11576252.119999999</v>
          </cell>
        </row>
        <row r="10544">
          <cell r="D10544">
            <v>3220974.6</v>
          </cell>
        </row>
        <row r="10545">
          <cell r="D10545">
            <v>680873.74</v>
          </cell>
        </row>
        <row r="10546">
          <cell r="D10546">
            <v>53377.16</v>
          </cell>
        </row>
        <row r="10547">
          <cell r="D10547">
            <v>255010.33</v>
          </cell>
        </row>
        <row r="10548">
          <cell r="D10548">
            <v>1006263.59</v>
          </cell>
        </row>
        <row r="10549">
          <cell r="D10549">
            <v>57659.16</v>
          </cell>
        </row>
        <row r="10550">
          <cell r="D10550">
            <v>0</v>
          </cell>
        </row>
        <row r="10551">
          <cell r="D10551">
            <v>16753394.880000001</v>
          </cell>
        </row>
        <row r="10552">
          <cell r="D10552">
            <v>1662534.47</v>
          </cell>
        </row>
        <row r="10553">
          <cell r="D10553">
            <v>2376385.41</v>
          </cell>
        </row>
        <row r="10554">
          <cell r="D10554">
            <v>2622433.9700000002</v>
          </cell>
        </row>
        <row r="10556">
          <cell r="D10556">
            <v>4721618.96</v>
          </cell>
        </row>
        <row r="10557">
          <cell r="D10557">
            <v>434813.44</v>
          </cell>
        </row>
        <row r="10558">
          <cell r="D10558">
            <v>177862.69</v>
          </cell>
        </row>
        <row r="10559">
          <cell r="D10559">
            <v>1250290.72</v>
          </cell>
        </row>
        <row r="10560">
          <cell r="D10560">
            <v>26412103.48</v>
          </cell>
        </row>
        <row r="10561">
          <cell r="D10561">
            <v>0</v>
          </cell>
        </row>
        <row r="10562">
          <cell r="D10562">
            <v>138002767.65000001</v>
          </cell>
        </row>
        <row r="10563">
          <cell r="D10563">
            <v>13600079.15</v>
          </cell>
        </row>
        <row r="10564">
          <cell r="D10564">
            <v>1142551.19</v>
          </cell>
        </row>
        <row r="10565">
          <cell r="D10565">
            <v>3859943.34</v>
          </cell>
        </row>
        <row r="10566">
          <cell r="D10566">
            <v>1000000</v>
          </cell>
        </row>
        <row r="10567">
          <cell r="D10567">
            <v>470324.56</v>
          </cell>
        </row>
        <row r="10568">
          <cell r="D10568">
            <v>1795080.73</v>
          </cell>
        </row>
        <row r="10569">
          <cell r="D10569">
            <v>25540700.77</v>
          </cell>
        </row>
        <row r="10570">
          <cell r="D10570">
            <v>5157973.51</v>
          </cell>
        </row>
        <row r="10571">
          <cell r="D10571">
            <v>9952849.5199999996</v>
          </cell>
        </row>
        <row r="10572">
          <cell r="D10572">
            <v>1139556.92</v>
          </cell>
        </row>
        <row r="10573">
          <cell r="D10573">
            <v>3514022.01</v>
          </cell>
        </row>
        <row r="10574">
          <cell r="D10574">
            <v>346091.79</v>
          </cell>
        </row>
        <row r="10575">
          <cell r="D10575">
            <v>2448172.0699999998</v>
          </cell>
        </row>
        <row r="10576">
          <cell r="D10576">
            <v>317718.15999999997</v>
          </cell>
        </row>
        <row r="10577">
          <cell r="D10577">
            <v>9358334.3599999994</v>
          </cell>
        </row>
        <row r="10578">
          <cell r="D10578">
            <v>6905547.8200000003</v>
          </cell>
        </row>
        <row r="10579">
          <cell r="D10579">
            <v>510117.53</v>
          </cell>
        </row>
        <row r="10580">
          <cell r="D10580">
            <v>92739006.920000002</v>
          </cell>
        </row>
        <row r="10581">
          <cell r="D10581">
            <v>5613472.8600000003</v>
          </cell>
        </row>
        <row r="10582">
          <cell r="D10582">
            <v>13769305.65</v>
          </cell>
        </row>
        <row r="10583">
          <cell r="D10583">
            <v>759677.75</v>
          </cell>
        </row>
        <row r="10584">
          <cell r="D10584">
            <v>388348.74</v>
          </cell>
        </row>
        <row r="10585">
          <cell r="D10585">
            <v>0</v>
          </cell>
        </row>
        <row r="10586">
          <cell r="D10586">
            <v>69120689.25</v>
          </cell>
        </row>
        <row r="10587">
          <cell r="D10587">
            <v>1424257.17</v>
          </cell>
        </row>
        <row r="10588">
          <cell r="D10588">
            <v>2135339.5299999998</v>
          </cell>
        </row>
        <row r="10589">
          <cell r="D10589">
            <v>1754149.29</v>
          </cell>
        </row>
        <row r="10590">
          <cell r="D10590">
            <v>41314.82</v>
          </cell>
        </row>
        <row r="10591">
          <cell r="D10591">
            <v>2618293.87</v>
          </cell>
        </row>
        <row r="10592">
          <cell r="D10592">
            <v>35019121.640000001</v>
          </cell>
        </row>
        <row r="10593">
          <cell r="D10593">
            <v>3585371.69</v>
          </cell>
        </row>
        <row r="10594">
          <cell r="D10594">
            <v>4894331.05</v>
          </cell>
        </row>
        <row r="10595">
          <cell r="D10595">
            <v>706469.96</v>
          </cell>
        </row>
        <row r="10596">
          <cell r="D10596">
            <v>2580545.5699999998</v>
          </cell>
        </row>
        <row r="10597">
          <cell r="D10597">
            <v>1085269.1599999999</v>
          </cell>
        </row>
        <row r="10598">
          <cell r="D10598">
            <v>88966838.75</v>
          </cell>
        </row>
        <row r="10599">
          <cell r="D10599">
            <v>19968923.920000002</v>
          </cell>
        </row>
        <row r="10600">
          <cell r="D10600">
            <v>217833.95</v>
          </cell>
        </row>
        <row r="10601">
          <cell r="D10601">
            <v>5908936.3899999997</v>
          </cell>
        </row>
        <row r="10602">
          <cell r="D10602">
            <v>1132888.25</v>
          </cell>
        </row>
        <row r="10603">
          <cell r="D10603">
            <v>751517.53</v>
          </cell>
        </row>
        <row r="10604">
          <cell r="D10604">
            <v>3307173.95</v>
          </cell>
        </row>
        <row r="10605">
          <cell r="D10605">
            <v>25956299.699999999</v>
          </cell>
        </row>
        <row r="10606">
          <cell r="D10606">
            <v>2655562.46</v>
          </cell>
        </row>
        <row r="10607">
          <cell r="D10607">
            <v>2196477.38</v>
          </cell>
        </row>
        <row r="10608">
          <cell r="D10608">
            <v>4528808.07</v>
          </cell>
        </row>
        <row r="10609">
          <cell r="D10609">
            <v>301690.42</v>
          </cell>
        </row>
        <row r="10610">
          <cell r="D10610">
            <v>46593.68</v>
          </cell>
        </row>
        <row r="10611">
          <cell r="D10611">
            <v>2641544.86</v>
          </cell>
        </row>
        <row r="10612">
          <cell r="D10612">
            <v>1752589.63</v>
          </cell>
        </row>
        <row r="10613">
          <cell r="D10613">
            <v>81213.2</v>
          </cell>
        </row>
        <row r="10614">
          <cell r="D10614">
            <v>2526393</v>
          </cell>
        </row>
        <row r="10615">
          <cell r="D10615">
            <v>16190.95</v>
          </cell>
        </row>
        <row r="10616">
          <cell r="D10616">
            <v>1782071.97</v>
          </cell>
        </row>
        <row r="10617">
          <cell r="D10617">
            <v>9740032.3200000003</v>
          </cell>
        </row>
        <row r="10618">
          <cell r="D10618">
            <v>792082.37</v>
          </cell>
        </row>
        <row r="10619">
          <cell r="D10619">
            <v>8268657.5700000003</v>
          </cell>
        </row>
        <row r="10620">
          <cell r="D10620">
            <v>1326448.4099999999</v>
          </cell>
        </row>
        <row r="10621">
          <cell r="D10621">
            <v>0</v>
          </cell>
        </row>
        <row r="10622">
          <cell r="D10622">
            <v>13196849.119999999</v>
          </cell>
        </row>
        <row r="10623">
          <cell r="D10623">
            <v>10957389.16</v>
          </cell>
        </row>
        <row r="10624">
          <cell r="D10624">
            <v>6955059.1799999997</v>
          </cell>
        </row>
        <row r="10625">
          <cell r="D10625">
            <v>12733213.48</v>
          </cell>
        </row>
        <row r="10626">
          <cell r="D10626">
            <v>32350.59</v>
          </cell>
        </row>
        <row r="10627">
          <cell r="D10627">
            <v>437307.9</v>
          </cell>
        </row>
        <row r="10628">
          <cell r="D10628">
            <v>215683.64</v>
          </cell>
        </row>
        <row r="10629">
          <cell r="D10629">
            <v>553067.99</v>
          </cell>
        </row>
        <row r="10630">
          <cell r="D10630">
            <v>0</v>
          </cell>
        </row>
        <row r="10631">
          <cell r="D10631">
            <v>0</v>
          </cell>
        </row>
        <row r="10632">
          <cell r="D10632">
            <v>15571709.68</v>
          </cell>
        </row>
        <row r="10633">
          <cell r="D10633">
            <v>5202416.7699999996</v>
          </cell>
        </row>
        <row r="10634">
          <cell r="D10634">
            <v>536520.25</v>
          </cell>
        </row>
        <row r="10635">
          <cell r="D10635">
            <v>2119687</v>
          </cell>
        </row>
        <row r="10636">
          <cell r="D10636">
            <v>8328436.5899999999</v>
          </cell>
        </row>
        <row r="10637">
          <cell r="D10637">
            <v>0</v>
          </cell>
        </row>
        <row r="10638">
          <cell r="D10638">
            <v>2369477.2999999998</v>
          </cell>
        </row>
        <row r="10639">
          <cell r="D10639">
            <v>1169280.52</v>
          </cell>
        </row>
        <row r="10640">
          <cell r="D10640">
            <v>3322850.75</v>
          </cell>
        </row>
        <row r="10641">
          <cell r="D10641">
            <v>20860594.41</v>
          </cell>
        </row>
        <row r="10642">
          <cell r="D10642">
            <v>10220544.189999999</v>
          </cell>
        </row>
        <row r="10643">
          <cell r="D10643">
            <v>2600000</v>
          </cell>
        </row>
        <row r="10644">
          <cell r="D10644">
            <v>880826.02</v>
          </cell>
        </row>
        <row r="10645">
          <cell r="D10645">
            <v>3386249.13</v>
          </cell>
        </row>
        <row r="10646">
          <cell r="D10646">
            <v>2230901.77</v>
          </cell>
        </row>
        <row r="10647">
          <cell r="D10647">
            <v>518655.7</v>
          </cell>
        </row>
        <row r="10648">
          <cell r="D10648">
            <v>2123666.71</v>
          </cell>
        </row>
        <row r="10649">
          <cell r="D10649">
            <v>2851984.06</v>
          </cell>
        </row>
        <row r="10650">
          <cell r="D10650">
            <v>8243396.1200000001</v>
          </cell>
        </row>
        <row r="10651">
          <cell r="D10651">
            <v>33832023.079999998</v>
          </cell>
        </row>
        <row r="10652">
          <cell r="D10652">
            <v>355388.62</v>
          </cell>
        </row>
        <row r="10653">
          <cell r="D10653">
            <v>9409199.8300000001</v>
          </cell>
        </row>
        <row r="10654">
          <cell r="D10654">
            <v>82742.77</v>
          </cell>
        </row>
        <row r="10655">
          <cell r="D10655">
            <v>47291666.590000004</v>
          </cell>
        </row>
        <row r="10656">
          <cell r="D10656">
            <v>905857.77</v>
          </cell>
        </row>
        <row r="10657">
          <cell r="D10657">
            <v>7517912.3600000003</v>
          </cell>
        </row>
        <row r="10658">
          <cell r="D10658">
            <v>2343031.9500000002</v>
          </cell>
        </row>
        <row r="10659">
          <cell r="D10659">
            <v>880009.35</v>
          </cell>
        </row>
        <row r="10660">
          <cell r="D10660">
            <v>90050.33</v>
          </cell>
        </row>
        <row r="10661">
          <cell r="D10661">
            <v>2522860.0499999998</v>
          </cell>
        </row>
        <row r="10662">
          <cell r="D10662">
            <v>952801.46</v>
          </cell>
        </row>
        <row r="10663">
          <cell r="D10663">
            <v>427945.81</v>
          </cell>
        </row>
        <row r="10664">
          <cell r="D10664">
            <v>6680730.4199999999</v>
          </cell>
        </row>
        <row r="10665">
          <cell r="D10665">
            <v>762414.91</v>
          </cell>
        </row>
        <row r="10666">
          <cell r="D10666">
            <v>0</v>
          </cell>
        </row>
        <row r="10667">
          <cell r="D10667">
            <v>66810.36</v>
          </cell>
        </row>
        <row r="10668">
          <cell r="D10668">
            <v>90157.13</v>
          </cell>
        </row>
        <row r="10669">
          <cell r="D10669">
            <v>986485.87</v>
          </cell>
        </row>
        <row r="10670">
          <cell r="D10670">
            <v>4883628.4000000004</v>
          </cell>
        </row>
        <row r="10671">
          <cell r="D10671">
            <v>0</v>
          </cell>
        </row>
        <row r="10672">
          <cell r="D10672">
            <v>82824.05</v>
          </cell>
        </row>
        <row r="10673">
          <cell r="D10673">
            <v>104969.78</v>
          </cell>
        </row>
        <row r="10674">
          <cell r="D10674">
            <v>3808107.14</v>
          </cell>
        </row>
        <row r="10675">
          <cell r="D10675">
            <v>14402.02</v>
          </cell>
        </row>
        <row r="10676">
          <cell r="D10676">
            <v>0</v>
          </cell>
        </row>
        <row r="10677">
          <cell r="D10677">
            <v>11241462.960000001</v>
          </cell>
        </row>
        <row r="10678">
          <cell r="D10678">
            <v>11522609.439999999</v>
          </cell>
        </row>
        <row r="10679">
          <cell r="D10679">
            <v>90384.18</v>
          </cell>
        </row>
        <row r="10680">
          <cell r="D10680">
            <v>2848289.06</v>
          </cell>
        </row>
        <row r="10681">
          <cell r="D10681">
            <v>27120410.07</v>
          </cell>
        </row>
        <row r="10682">
          <cell r="D10682">
            <v>4038249.07</v>
          </cell>
        </row>
        <row r="10683">
          <cell r="D10683">
            <v>0</v>
          </cell>
        </row>
        <row r="10684">
          <cell r="D10684">
            <v>822035.84</v>
          </cell>
        </row>
        <row r="10685">
          <cell r="D10685">
            <v>801775.61</v>
          </cell>
        </row>
        <row r="10686">
          <cell r="D10686">
            <v>33858832.590000004</v>
          </cell>
        </row>
        <row r="10687">
          <cell r="D10687">
            <v>2397997.08</v>
          </cell>
        </row>
        <row r="10688">
          <cell r="D10688">
            <v>21876713.449999999</v>
          </cell>
        </row>
        <row r="10689">
          <cell r="D10689">
            <v>7049949.6900000004</v>
          </cell>
        </row>
        <row r="10690">
          <cell r="D10690">
            <v>9049022.8000000007</v>
          </cell>
        </row>
        <row r="10691">
          <cell r="D10691">
            <v>470532.18</v>
          </cell>
        </row>
        <row r="10692">
          <cell r="D10692">
            <v>1591371.22</v>
          </cell>
        </row>
        <row r="10693">
          <cell r="D10693">
            <v>181308.42</v>
          </cell>
        </row>
        <row r="10694">
          <cell r="D10694">
            <v>4501081.5999999996</v>
          </cell>
        </row>
        <row r="10695">
          <cell r="D10695">
            <v>456249.15</v>
          </cell>
        </row>
        <row r="10696">
          <cell r="D10696">
            <v>0</v>
          </cell>
        </row>
        <row r="10697">
          <cell r="D10697">
            <v>4934779.68</v>
          </cell>
        </row>
        <row r="10698">
          <cell r="D10698">
            <v>7288295.9900000002</v>
          </cell>
        </row>
        <row r="10699">
          <cell r="D10699">
            <v>26029667.309999999</v>
          </cell>
        </row>
        <row r="10700">
          <cell r="D10700">
            <v>169047.64</v>
          </cell>
        </row>
        <row r="10701">
          <cell r="D10701">
            <v>28063824.25</v>
          </cell>
        </row>
        <row r="10702">
          <cell r="D10702">
            <v>8183540.2999999998</v>
          </cell>
        </row>
        <row r="10703">
          <cell r="D10703">
            <v>560181.71</v>
          </cell>
        </row>
        <row r="10704">
          <cell r="D10704">
            <v>7362148.4100000001</v>
          </cell>
        </row>
        <row r="10705">
          <cell r="D10705">
            <v>815712.17</v>
          </cell>
        </row>
        <row r="10706">
          <cell r="D10706">
            <v>1272068.1399999999</v>
          </cell>
        </row>
        <row r="10707">
          <cell r="D10707">
            <v>13296035.76</v>
          </cell>
        </row>
        <row r="10708">
          <cell r="D10708">
            <v>342923.28</v>
          </cell>
        </row>
        <row r="10709">
          <cell r="D10709">
            <v>5208279.22</v>
          </cell>
        </row>
        <row r="10710">
          <cell r="D10710">
            <v>29345381.699999999</v>
          </cell>
        </row>
        <row r="10711">
          <cell r="D10711">
            <v>735536.55</v>
          </cell>
        </row>
        <row r="10712">
          <cell r="D10712">
            <v>430.05</v>
          </cell>
        </row>
        <row r="10713">
          <cell r="D10713">
            <v>794342.13</v>
          </cell>
        </row>
        <row r="10714">
          <cell r="D10714">
            <v>425417.01</v>
          </cell>
        </row>
        <row r="10715">
          <cell r="D10715">
            <v>4929098.03</v>
          </cell>
        </row>
        <row r="10716">
          <cell r="D10716">
            <v>349286.75</v>
          </cell>
        </row>
        <row r="10717">
          <cell r="D10717">
            <v>700223.13</v>
          </cell>
        </row>
        <row r="10718">
          <cell r="D10718">
            <v>6626250.5</v>
          </cell>
        </row>
        <row r="10719">
          <cell r="D10719">
            <v>6267948.8799999999</v>
          </cell>
        </row>
        <row r="10720">
          <cell r="D10720">
            <v>656756.43000000005</v>
          </cell>
        </row>
        <row r="10721">
          <cell r="D10721">
            <v>4115755.54</v>
          </cell>
        </row>
        <row r="10722">
          <cell r="D10722">
            <v>2900844.85</v>
          </cell>
        </row>
        <row r="10723">
          <cell r="D10723">
            <v>623694.80000000005</v>
          </cell>
        </row>
        <row r="10724">
          <cell r="D10724">
            <v>4766320.76</v>
          </cell>
        </row>
        <row r="10725">
          <cell r="D10725">
            <v>651297.63</v>
          </cell>
        </row>
        <row r="10726">
          <cell r="D10726">
            <v>5190081.22</v>
          </cell>
        </row>
        <row r="10727">
          <cell r="D10727">
            <v>1555124.18</v>
          </cell>
        </row>
        <row r="10728">
          <cell r="D10728">
            <v>179321.93</v>
          </cell>
        </row>
        <row r="10729">
          <cell r="D10729">
            <v>237708.14</v>
          </cell>
        </row>
        <row r="10730">
          <cell r="D10730">
            <v>6570.66</v>
          </cell>
        </row>
        <row r="10731">
          <cell r="D10731">
            <v>0</v>
          </cell>
        </row>
        <row r="10732">
          <cell r="D10732">
            <v>7753336.3600000003</v>
          </cell>
        </row>
        <row r="10733">
          <cell r="D10733">
            <v>2842666.09</v>
          </cell>
        </row>
        <row r="10734">
          <cell r="D10734">
            <v>294333.46999999997</v>
          </cell>
        </row>
        <row r="10735">
          <cell r="D10735">
            <v>1761691.13</v>
          </cell>
        </row>
        <row r="10736">
          <cell r="D10736">
            <v>4529389.3600000003</v>
          </cell>
        </row>
        <row r="10737">
          <cell r="D10737">
            <v>9133733.8499999996</v>
          </cell>
        </row>
        <row r="10738">
          <cell r="D10738">
            <v>40470243.799999997</v>
          </cell>
        </row>
        <row r="10739">
          <cell r="D10739">
            <v>276536.77</v>
          </cell>
        </row>
        <row r="10740">
          <cell r="D10740">
            <v>5054964.7300000004</v>
          </cell>
        </row>
        <row r="10741">
          <cell r="D10741">
            <v>193729.16</v>
          </cell>
        </row>
        <row r="10742">
          <cell r="D10742">
            <v>1486657.11</v>
          </cell>
        </row>
        <row r="10743">
          <cell r="D10743">
            <v>23470537.609999999</v>
          </cell>
        </row>
        <row r="10744">
          <cell r="D10744">
            <v>17470.91</v>
          </cell>
        </row>
        <row r="10745">
          <cell r="D10745">
            <v>13494604.390000001</v>
          </cell>
        </row>
        <row r="10746">
          <cell r="D10746">
            <v>297534.53999999998</v>
          </cell>
        </row>
        <row r="10747">
          <cell r="D10747">
            <v>384739.1</v>
          </cell>
        </row>
        <row r="10748">
          <cell r="D10748">
            <v>55035.7</v>
          </cell>
        </row>
        <row r="10749">
          <cell r="D10749">
            <v>8831970.8000000007</v>
          </cell>
        </row>
        <row r="10750">
          <cell r="D10750">
            <v>293601.03000000003</v>
          </cell>
        </row>
        <row r="10751">
          <cell r="D10751">
            <v>3547041.96</v>
          </cell>
        </row>
        <row r="10752">
          <cell r="D10752">
            <v>1553941.28</v>
          </cell>
        </row>
        <row r="10753">
          <cell r="D10753">
            <v>712087.58</v>
          </cell>
        </row>
        <row r="10754">
          <cell r="D10754">
            <v>4673034.1100000003</v>
          </cell>
        </row>
        <row r="10755">
          <cell r="D10755">
            <v>2865947.57</v>
          </cell>
        </row>
        <row r="10756">
          <cell r="D10756">
            <v>428051.23</v>
          </cell>
        </row>
        <row r="10757">
          <cell r="D10757">
            <v>128952.38</v>
          </cell>
        </row>
        <row r="10758">
          <cell r="D10758">
            <v>1117515.03</v>
          </cell>
        </row>
        <row r="10759">
          <cell r="D10759">
            <v>4837614.43</v>
          </cell>
        </row>
        <row r="10760">
          <cell r="D10760">
            <v>501948.81</v>
          </cell>
        </row>
        <row r="10762">
          <cell r="D10762">
            <v>4123560.96</v>
          </cell>
        </row>
        <row r="10763">
          <cell r="D10763">
            <v>1367730.94</v>
          </cell>
        </row>
        <row r="10764">
          <cell r="D10764">
            <v>1921339.66</v>
          </cell>
        </row>
        <row r="10765">
          <cell r="D10765">
            <v>1963632.07</v>
          </cell>
        </row>
        <row r="10766">
          <cell r="D10766">
            <v>2068035.66</v>
          </cell>
        </row>
        <row r="10767">
          <cell r="D10767">
            <v>1212339.94</v>
          </cell>
        </row>
        <row r="10768">
          <cell r="D10768">
            <v>41884193.840000004</v>
          </cell>
        </row>
        <row r="10769">
          <cell r="D10769">
            <v>4642540.47</v>
          </cell>
        </row>
        <row r="10770">
          <cell r="D10770">
            <v>400000</v>
          </cell>
        </row>
        <row r="10771">
          <cell r="D10771">
            <v>9871807.75</v>
          </cell>
        </row>
        <row r="10772">
          <cell r="D10772">
            <v>192378.64</v>
          </cell>
        </row>
        <row r="10773">
          <cell r="D10773">
            <v>12305.76</v>
          </cell>
        </row>
        <row r="10774">
          <cell r="D10774">
            <v>1145050.07</v>
          </cell>
        </row>
        <row r="10775">
          <cell r="D10775">
            <v>718675.54</v>
          </cell>
        </row>
        <row r="10776">
          <cell r="D10776">
            <v>3573807.02</v>
          </cell>
        </row>
        <row r="10777">
          <cell r="D10777">
            <v>4311482.63</v>
          </cell>
        </row>
        <row r="10778">
          <cell r="D10778">
            <v>5184957.47</v>
          </cell>
        </row>
        <row r="10779">
          <cell r="D10779">
            <v>22300155.600000001</v>
          </cell>
        </row>
        <row r="10780">
          <cell r="D10780">
            <v>2728971.12</v>
          </cell>
        </row>
        <row r="10781">
          <cell r="D10781">
            <v>591386.29</v>
          </cell>
        </row>
        <row r="10782">
          <cell r="D10782">
            <v>601380.67000000004</v>
          </cell>
        </row>
        <row r="10783">
          <cell r="D10783">
            <v>1962879.13</v>
          </cell>
        </row>
        <row r="10784">
          <cell r="D10784">
            <v>733023.8</v>
          </cell>
        </row>
        <row r="10785">
          <cell r="D10785">
            <v>661873.98</v>
          </cell>
        </row>
        <row r="10786">
          <cell r="D10786">
            <v>2820314.96</v>
          </cell>
        </row>
        <row r="10788">
          <cell r="D10788">
            <v>403250.23</v>
          </cell>
        </row>
        <row r="10789">
          <cell r="D10789">
            <v>21454911.59</v>
          </cell>
        </row>
        <row r="10791">
          <cell r="D10791">
            <v>312885.59999999998</v>
          </cell>
        </row>
        <row r="10792">
          <cell r="D10792">
            <v>6768154.0199999996</v>
          </cell>
        </row>
        <row r="10793">
          <cell r="D10793">
            <v>1004049.81</v>
          </cell>
        </row>
        <row r="10794">
          <cell r="D10794">
            <v>1413287.47</v>
          </cell>
        </row>
        <row r="10795">
          <cell r="D10795">
            <v>2438377.4900000002</v>
          </cell>
        </row>
        <row r="10796">
          <cell r="D10796">
            <v>2129081.48</v>
          </cell>
        </row>
        <row r="10797">
          <cell r="D10797">
            <v>15853179.619999999</v>
          </cell>
        </row>
        <row r="10798">
          <cell r="D10798">
            <v>2300000</v>
          </cell>
        </row>
        <row r="10799">
          <cell r="D10799">
            <v>3448774.22</v>
          </cell>
        </row>
        <row r="10800">
          <cell r="D10800">
            <v>4364407.7699999996</v>
          </cell>
        </row>
        <row r="10801">
          <cell r="D10801">
            <v>463748.42</v>
          </cell>
        </row>
        <row r="10802">
          <cell r="D10802">
            <v>27568.75</v>
          </cell>
        </row>
        <row r="10803">
          <cell r="D10803">
            <v>549241.27</v>
          </cell>
        </row>
        <row r="10804">
          <cell r="D10804">
            <v>15211174</v>
          </cell>
        </row>
        <row r="10805">
          <cell r="D10805">
            <v>2079911</v>
          </cell>
        </row>
        <row r="10806">
          <cell r="D10806">
            <v>5094779.5599999996</v>
          </cell>
        </row>
        <row r="10807">
          <cell r="D10807">
            <v>2781975.62</v>
          </cell>
        </row>
        <row r="10808">
          <cell r="D10808">
            <v>226888.51</v>
          </cell>
        </row>
        <row r="10809">
          <cell r="D10809">
            <v>6188649.1600000001</v>
          </cell>
        </row>
        <row r="10810">
          <cell r="D10810">
            <v>11834956.09</v>
          </cell>
        </row>
        <row r="10811">
          <cell r="D10811">
            <v>798241.36</v>
          </cell>
        </row>
        <row r="10812">
          <cell r="D10812">
            <v>709455.34</v>
          </cell>
        </row>
        <row r="10813">
          <cell r="D10813">
            <v>2671393.2200000002</v>
          </cell>
        </row>
        <row r="10814">
          <cell r="D10814">
            <v>12770993.859999999</v>
          </cell>
        </row>
        <row r="10815">
          <cell r="D10815">
            <v>3750853.01</v>
          </cell>
        </row>
        <row r="10816">
          <cell r="D10816">
            <v>2296336.84</v>
          </cell>
        </row>
        <row r="10817">
          <cell r="D10817">
            <v>6847809.5999999996</v>
          </cell>
        </row>
        <row r="10818">
          <cell r="D10818">
            <v>4798953.16</v>
          </cell>
        </row>
        <row r="10819">
          <cell r="D10819">
            <v>89752.6</v>
          </cell>
        </row>
        <row r="10820">
          <cell r="D10820">
            <v>1268806.01</v>
          </cell>
        </row>
        <row r="10821">
          <cell r="D10821">
            <v>11617649.52</v>
          </cell>
        </row>
        <row r="10822">
          <cell r="D10822">
            <v>936017.82</v>
          </cell>
        </row>
        <row r="10823">
          <cell r="D10823">
            <v>892985.41</v>
          </cell>
        </row>
        <row r="10824">
          <cell r="D10824">
            <v>998649.14</v>
          </cell>
        </row>
        <row r="10825">
          <cell r="D10825">
            <v>2379848.85</v>
          </cell>
        </row>
        <row r="10826">
          <cell r="D10826">
            <v>6276978.2400000002</v>
          </cell>
        </row>
        <row r="10827">
          <cell r="D10827">
            <v>31494381.789999999</v>
          </cell>
        </row>
        <row r="10828">
          <cell r="D10828">
            <v>540042.43000000005</v>
          </cell>
        </row>
        <row r="10829">
          <cell r="D10829">
            <v>930488.66</v>
          </cell>
        </row>
        <row r="10830">
          <cell r="D10830">
            <v>2928568.06</v>
          </cell>
        </row>
        <row r="10831">
          <cell r="D10831">
            <v>0</v>
          </cell>
        </row>
        <row r="10832">
          <cell r="D10832">
            <v>30834008.129999999</v>
          </cell>
        </row>
        <row r="10833">
          <cell r="D10833">
            <v>5347956.38</v>
          </cell>
        </row>
        <row r="10834">
          <cell r="D10834">
            <v>1354988.52</v>
          </cell>
        </row>
        <row r="10835">
          <cell r="D10835">
            <v>15511275.119999999</v>
          </cell>
        </row>
        <row r="10836">
          <cell r="D10836">
            <v>9060.42</v>
          </cell>
        </row>
        <row r="10837">
          <cell r="D10837">
            <v>26397887.329999998</v>
          </cell>
        </row>
        <row r="10838">
          <cell r="D10838">
            <v>1075776.9099999999</v>
          </cell>
        </row>
        <row r="10839">
          <cell r="D10839">
            <v>1106916.1100000001</v>
          </cell>
        </row>
        <row r="10840">
          <cell r="D10840">
            <v>2078443.46</v>
          </cell>
        </row>
        <row r="10841">
          <cell r="D10841">
            <v>4564215.58</v>
          </cell>
        </row>
        <row r="10842">
          <cell r="D10842">
            <v>3462905.54</v>
          </cell>
        </row>
        <row r="10843">
          <cell r="D10843">
            <v>138282.91</v>
          </cell>
        </row>
        <row r="10844">
          <cell r="D10844">
            <v>6803.4</v>
          </cell>
        </row>
        <row r="10845">
          <cell r="D10845">
            <v>3444818.45</v>
          </cell>
        </row>
        <row r="10846">
          <cell r="D10846">
            <v>3327462.32</v>
          </cell>
        </row>
        <row r="10847">
          <cell r="D10847">
            <v>365748.52</v>
          </cell>
        </row>
        <row r="10848">
          <cell r="D10848">
            <v>444326.26</v>
          </cell>
        </row>
        <row r="10849">
          <cell r="D10849">
            <v>2649925.39</v>
          </cell>
        </row>
        <row r="10850">
          <cell r="D10850">
            <v>6.29</v>
          </cell>
        </row>
        <row r="10851">
          <cell r="D10851">
            <v>35030261.609999999</v>
          </cell>
        </row>
        <row r="10852">
          <cell r="D10852">
            <v>5020839.9800000004</v>
          </cell>
        </row>
        <row r="10853">
          <cell r="D10853">
            <v>223628.11</v>
          </cell>
        </row>
        <row r="10854">
          <cell r="D10854">
            <v>26216966.48</v>
          </cell>
        </row>
        <row r="10855">
          <cell r="D10855">
            <v>518861.71</v>
          </cell>
        </row>
        <row r="10856">
          <cell r="D10856">
            <v>1588882.11</v>
          </cell>
        </row>
        <row r="10857">
          <cell r="D10857">
            <v>20758731.129999999</v>
          </cell>
        </row>
        <row r="10858">
          <cell r="D10858">
            <v>4607599.28</v>
          </cell>
        </row>
        <row r="10859">
          <cell r="D10859">
            <v>0</v>
          </cell>
        </row>
        <row r="10860">
          <cell r="D10860">
            <v>28754919.399999999</v>
          </cell>
        </row>
        <row r="10861">
          <cell r="D10861">
            <v>3617186.14</v>
          </cell>
        </row>
        <row r="10862">
          <cell r="D10862">
            <v>84450562.540000007</v>
          </cell>
        </row>
        <row r="10863">
          <cell r="D10863">
            <v>294147.25</v>
          </cell>
        </row>
        <row r="10864">
          <cell r="D10864">
            <v>5701571.8499999996</v>
          </cell>
        </row>
        <row r="10865">
          <cell r="D10865">
            <v>0</v>
          </cell>
        </row>
        <row r="10866">
          <cell r="D10866">
            <v>3087803.98</v>
          </cell>
        </row>
        <row r="10867">
          <cell r="D10867">
            <v>1530262.66</v>
          </cell>
        </row>
        <row r="10868">
          <cell r="D10868">
            <v>0</v>
          </cell>
        </row>
        <row r="10869">
          <cell r="D10869">
            <v>861381.09</v>
          </cell>
        </row>
        <row r="10870">
          <cell r="D10870">
            <v>1491948.16</v>
          </cell>
        </row>
        <row r="10871">
          <cell r="D10871">
            <v>0</v>
          </cell>
        </row>
        <row r="10872">
          <cell r="D10872">
            <v>1709559.68</v>
          </cell>
        </row>
        <row r="10873">
          <cell r="D10873">
            <v>12300000</v>
          </cell>
        </row>
        <row r="10874">
          <cell r="D10874">
            <v>3505867.63</v>
          </cell>
        </row>
        <row r="10875">
          <cell r="D10875">
            <v>1397314.6</v>
          </cell>
        </row>
        <row r="10876">
          <cell r="D10876">
            <v>1051010.69</v>
          </cell>
        </row>
        <row r="10877">
          <cell r="D10877">
            <v>2390670.73</v>
          </cell>
        </row>
        <row r="10878">
          <cell r="D10878">
            <v>33268983.43</v>
          </cell>
        </row>
        <row r="10879">
          <cell r="D10879">
            <v>4648395.74</v>
          </cell>
        </row>
        <row r="10880">
          <cell r="D10880">
            <v>6120003.0099999998</v>
          </cell>
        </row>
        <row r="10881">
          <cell r="D10881">
            <v>474921.66</v>
          </cell>
        </row>
        <row r="10882">
          <cell r="D10882">
            <v>6463240.8399999999</v>
          </cell>
        </row>
        <row r="10883">
          <cell r="D10883">
            <v>291077.75</v>
          </cell>
        </row>
        <row r="10884">
          <cell r="D10884">
            <v>1500000</v>
          </cell>
        </row>
        <row r="10885">
          <cell r="D10885">
            <v>0</v>
          </cell>
        </row>
        <row r="10886">
          <cell r="D10886">
            <v>3212635.57</v>
          </cell>
        </row>
        <row r="10887">
          <cell r="D10887">
            <v>610751.43999999994</v>
          </cell>
        </row>
        <row r="10888">
          <cell r="D10888">
            <v>1469604.89</v>
          </cell>
        </row>
        <row r="10889">
          <cell r="D10889">
            <v>3142199.6</v>
          </cell>
        </row>
        <row r="10890">
          <cell r="D10890">
            <v>37537226.600000001</v>
          </cell>
        </row>
        <row r="10891">
          <cell r="D10891">
            <v>3499967.52</v>
          </cell>
        </row>
        <row r="10892">
          <cell r="D10892">
            <v>315541.3</v>
          </cell>
        </row>
        <row r="10893">
          <cell r="D10893">
            <v>4216130.49</v>
          </cell>
        </row>
        <row r="10894">
          <cell r="D10894">
            <v>1719199.01</v>
          </cell>
        </row>
        <row r="10895">
          <cell r="D10895">
            <v>27872030.68</v>
          </cell>
        </row>
        <row r="10896">
          <cell r="D10896">
            <v>9983858.2400000002</v>
          </cell>
        </row>
        <row r="10897">
          <cell r="D10897">
            <v>35315753.729999997</v>
          </cell>
        </row>
        <row r="10898">
          <cell r="D10898">
            <v>49746054.719999999</v>
          </cell>
        </row>
        <row r="10899">
          <cell r="D10899">
            <v>4334364.5599999996</v>
          </cell>
        </row>
        <row r="10900">
          <cell r="D10900">
            <v>1798763.37</v>
          </cell>
        </row>
        <row r="10901">
          <cell r="D10901">
            <v>1750522.46</v>
          </cell>
        </row>
        <row r="10902">
          <cell r="D10902">
            <v>0</v>
          </cell>
        </row>
        <row r="10903">
          <cell r="D10903">
            <v>0</v>
          </cell>
        </row>
        <row r="10904">
          <cell r="D10904">
            <v>8828450.0299999993</v>
          </cell>
        </row>
        <row r="10905">
          <cell r="D10905">
            <v>661740.30000000005</v>
          </cell>
        </row>
        <row r="10906">
          <cell r="D10906">
            <v>36938033.619999997</v>
          </cell>
        </row>
        <row r="10907">
          <cell r="D10907">
            <v>4858355.18</v>
          </cell>
        </row>
        <row r="10908">
          <cell r="D10908">
            <v>0</v>
          </cell>
        </row>
        <row r="10909">
          <cell r="D10909">
            <v>3282043.08</v>
          </cell>
        </row>
        <row r="10910">
          <cell r="D10910">
            <v>36458477.590000004</v>
          </cell>
        </row>
        <row r="10911">
          <cell r="D10911">
            <v>17474229.16</v>
          </cell>
        </row>
        <row r="10912">
          <cell r="D10912">
            <v>7692686.4800000004</v>
          </cell>
        </row>
        <row r="10913">
          <cell r="D10913">
            <v>269361.74</v>
          </cell>
        </row>
        <row r="10914">
          <cell r="D10914">
            <v>133480.29999999999</v>
          </cell>
        </row>
        <row r="10915">
          <cell r="D10915">
            <v>451919.35</v>
          </cell>
        </row>
        <row r="10916">
          <cell r="D10916">
            <v>4600846.63</v>
          </cell>
        </row>
        <row r="10917">
          <cell r="D10917">
            <v>1237726.8500000001</v>
          </cell>
        </row>
        <row r="10918">
          <cell r="D10918">
            <v>14713367.82</v>
          </cell>
        </row>
        <row r="10919">
          <cell r="D10919">
            <v>1512479.15</v>
          </cell>
        </row>
        <row r="10920">
          <cell r="D10920">
            <v>2334992.6800000002</v>
          </cell>
        </row>
        <row r="10921">
          <cell r="D10921">
            <v>988221.96</v>
          </cell>
        </row>
        <row r="10922">
          <cell r="D10922">
            <v>2254681.27</v>
          </cell>
        </row>
        <row r="10923">
          <cell r="D10923">
            <v>2194066.23</v>
          </cell>
        </row>
        <row r="10924">
          <cell r="D10924">
            <v>917174.76</v>
          </cell>
        </row>
        <row r="10925">
          <cell r="D10925">
            <v>1154870.6200000001</v>
          </cell>
        </row>
        <row r="10926">
          <cell r="D10926">
            <v>0</v>
          </cell>
        </row>
        <row r="10927">
          <cell r="D10927">
            <v>12844736.84</v>
          </cell>
        </row>
        <row r="10928">
          <cell r="D10928">
            <v>27637117.07</v>
          </cell>
        </row>
        <row r="10929">
          <cell r="D10929">
            <v>7678926.8300000001</v>
          </cell>
        </row>
        <row r="10930">
          <cell r="D10930">
            <v>4318168.63</v>
          </cell>
        </row>
        <row r="10931">
          <cell r="D10931">
            <v>1287641.26</v>
          </cell>
        </row>
        <row r="10932">
          <cell r="D10932">
            <v>6674723.0499999998</v>
          </cell>
        </row>
        <row r="10933">
          <cell r="D10933">
            <v>874278.38</v>
          </cell>
        </row>
        <row r="10934">
          <cell r="D10934">
            <v>377042.96</v>
          </cell>
        </row>
        <row r="10935">
          <cell r="D10935">
            <v>2930.4</v>
          </cell>
        </row>
        <row r="10936">
          <cell r="D10936">
            <v>90272356.599999994</v>
          </cell>
        </row>
        <row r="10937">
          <cell r="D10937">
            <v>2226351.4700000002</v>
          </cell>
        </row>
        <row r="10938">
          <cell r="D10938">
            <v>2114473.87</v>
          </cell>
        </row>
        <row r="10939">
          <cell r="D10939">
            <v>96480.49</v>
          </cell>
        </row>
        <row r="10940">
          <cell r="D10940">
            <v>943556.51</v>
          </cell>
        </row>
        <row r="10941">
          <cell r="D10941">
            <v>1180472.29</v>
          </cell>
        </row>
        <row r="10942">
          <cell r="D10942">
            <v>897685.64</v>
          </cell>
        </row>
        <row r="10943">
          <cell r="D10943">
            <v>649729.38</v>
          </cell>
        </row>
        <row r="10944">
          <cell r="D10944">
            <v>18549940.98</v>
          </cell>
        </row>
        <row r="10945">
          <cell r="D10945">
            <v>24337560.16</v>
          </cell>
        </row>
        <row r="10946">
          <cell r="D10946">
            <v>1529149.04</v>
          </cell>
        </row>
        <row r="10947">
          <cell r="D10947">
            <v>2043232.86</v>
          </cell>
        </row>
        <row r="10948">
          <cell r="D10948">
            <v>4563581.78</v>
          </cell>
        </row>
        <row r="10949">
          <cell r="D10949">
            <v>13308321.9</v>
          </cell>
        </row>
        <row r="10950">
          <cell r="D10950">
            <v>1956740.61</v>
          </cell>
        </row>
        <row r="10951">
          <cell r="D10951">
            <v>9705579.2400000002</v>
          </cell>
        </row>
        <row r="10952">
          <cell r="D10952">
            <v>10648343.85</v>
          </cell>
        </row>
        <row r="10953">
          <cell r="D10953">
            <v>1432679.2</v>
          </cell>
        </row>
        <row r="10954">
          <cell r="D10954">
            <v>6678512.7599999998</v>
          </cell>
        </row>
        <row r="10955">
          <cell r="D10955">
            <v>5382566.3099999996</v>
          </cell>
        </row>
        <row r="10956">
          <cell r="D10956">
            <v>10622070.960000001</v>
          </cell>
        </row>
        <row r="10957">
          <cell r="D10957">
            <v>846582.27</v>
          </cell>
        </row>
        <row r="10958">
          <cell r="D10958">
            <v>346637.21</v>
          </cell>
        </row>
        <row r="10959">
          <cell r="D10959">
            <v>61000000</v>
          </cell>
        </row>
        <row r="10960">
          <cell r="D10960">
            <v>4418079.33</v>
          </cell>
        </row>
        <row r="10961">
          <cell r="D10961">
            <v>12510542</v>
          </cell>
        </row>
        <row r="10962">
          <cell r="D10962">
            <v>6476569.9000000004</v>
          </cell>
        </row>
        <row r="10963">
          <cell r="D10963">
            <v>4896098</v>
          </cell>
        </row>
        <row r="10964">
          <cell r="D10964">
            <v>106437321.34999999</v>
          </cell>
        </row>
        <row r="10965">
          <cell r="D10965">
            <v>881563.98</v>
          </cell>
        </row>
        <row r="10966">
          <cell r="D10966">
            <v>8631670.6699999999</v>
          </cell>
        </row>
        <row r="10967">
          <cell r="D10967">
            <v>1623287.7</v>
          </cell>
        </row>
        <row r="10968">
          <cell r="D10968">
            <v>659737.68000000005</v>
          </cell>
        </row>
        <row r="10969">
          <cell r="D10969">
            <v>88177523.400000006</v>
          </cell>
        </row>
        <row r="10970">
          <cell r="D10970">
            <v>12257.44</v>
          </cell>
        </row>
        <row r="10971">
          <cell r="D10971">
            <v>15931.67</v>
          </cell>
        </row>
        <row r="10972">
          <cell r="D10972">
            <v>2733822.91</v>
          </cell>
        </row>
        <row r="10973">
          <cell r="D10973">
            <v>1342191.5</v>
          </cell>
        </row>
        <row r="10974">
          <cell r="D10974">
            <v>1105000</v>
          </cell>
        </row>
        <row r="10975">
          <cell r="D10975">
            <v>1400000</v>
          </cell>
        </row>
        <row r="10976">
          <cell r="D10976">
            <v>586529.02</v>
          </cell>
        </row>
        <row r="10977">
          <cell r="D10977">
            <v>16782953.25</v>
          </cell>
        </row>
        <row r="10979">
          <cell r="D10979">
            <v>2208945.37</v>
          </cell>
        </row>
        <row r="10980">
          <cell r="D10980">
            <v>1847130.53</v>
          </cell>
        </row>
        <row r="10981">
          <cell r="D10981">
            <v>22545029.98</v>
          </cell>
        </row>
        <row r="10982">
          <cell r="D10982">
            <v>5672341.3899999997</v>
          </cell>
        </row>
        <row r="10983">
          <cell r="D10983">
            <v>0</v>
          </cell>
        </row>
        <row r="10984">
          <cell r="D10984">
            <v>1418206</v>
          </cell>
        </row>
        <row r="10985">
          <cell r="D10985">
            <v>2863507.9</v>
          </cell>
        </row>
        <row r="10986">
          <cell r="D10986">
            <v>12474931.630000001</v>
          </cell>
        </row>
        <row r="10987">
          <cell r="D10987">
            <v>3549854.98</v>
          </cell>
        </row>
        <row r="10988">
          <cell r="D10988">
            <v>0</v>
          </cell>
        </row>
        <row r="10989">
          <cell r="D10989">
            <v>812984.55</v>
          </cell>
        </row>
        <row r="10990">
          <cell r="D10990">
            <v>27525714.609999999</v>
          </cell>
        </row>
        <row r="10991">
          <cell r="D10991">
            <v>183064.05</v>
          </cell>
        </row>
        <row r="10992">
          <cell r="D10992">
            <v>1079151.1299999999</v>
          </cell>
        </row>
        <row r="10993">
          <cell r="D10993">
            <v>0</v>
          </cell>
        </row>
        <row r="10994">
          <cell r="D10994">
            <v>1025912.51</v>
          </cell>
        </row>
        <row r="10995">
          <cell r="D10995">
            <v>5015602.7699999996</v>
          </cell>
        </row>
        <row r="10996">
          <cell r="D10996">
            <v>4114962.49</v>
          </cell>
        </row>
        <row r="10999">
          <cell r="D10999">
            <v>1802112.05</v>
          </cell>
        </row>
        <row r="11000">
          <cell r="D11000">
            <v>474117.29</v>
          </cell>
        </row>
        <row r="11001">
          <cell r="D11001">
            <v>8600515.4100000001</v>
          </cell>
        </row>
        <row r="11004">
          <cell r="D11004">
            <v>10209304.15</v>
          </cell>
        </row>
        <row r="11005">
          <cell r="D11005">
            <v>13450418.6</v>
          </cell>
        </row>
        <row r="11006">
          <cell r="D11006">
            <v>3243917.03</v>
          </cell>
        </row>
        <row r="11007">
          <cell r="D11007">
            <v>30619040.359999999</v>
          </cell>
        </row>
        <row r="11008">
          <cell r="D11008">
            <v>18767993.32</v>
          </cell>
        </row>
        <row r="11009">
          <cell r="D11009">
            <v>1898779.86</v>
          </cell>
        </row>
        <row r="11010">
          <cell r="D11010">
            <v>0</v>
          </cell>
        </row>
        <row r="11011">
          <cell r="D11011">
            <v>3000</v>
          </cell>
        </row>
        <row r="11012">
          <cell r="D11012">
            <v>230240.16</v>
          </cell>
        </row>
        <row r="11013">
          <cell r="D11013">
            <v>283495.3</v>
          </cell>
        </row>
        <row r="11014">
          <cell r="D11014">
            <v>895064.95</v>
          </cell>
        </row>
        <row r="11015">
          <cell r="D11015">
            <v>598064.24</v>
          </cell>
        </row>
        <row r="11016">
          <cell r="D11016">
            <v>923863.1</v>
          </cell>
        </row>
        <row r="11017">
          <cell r="D11017">
            <v>2060814.28</v>
          </cell>
        </row>
        <row r="11018">
          <cell r="D11018">
            <v>11568281.82</v>
          </cell>
        </row>
        <row r="11019">
          <cell r="D11019">
            <v>48815690.060000002</v>
          </cell>
        </row>
        <row r="11020">
          <cell r="D11020">
            <v>2303429.4300000002</v>
          </cell>
        </row>
        <row r="11021">
          <cell r="D11021">
            <v>2000000</v>
          </cell>
        </row>
        <row r="11022">
          <cell r="D11022">
            <v>511449.75</v>
          </cell>
        </row>
        <row r="11023">
          <cell r="D11023">
            <v>10539006.630000001</v>
          </cell>
        </row>
        <row r="11024">
          <cell r="D11024">
            <v>28797114.399999999</v>
          </cell>
        </row>
        <row r="11025">
          <cell r="D11025">
            <v>2400000</v>
          </cell>
        </row>
        <row r="11026">
          <cell r="D11026">
            <v>54679369.109999999</v>
          </cell>
        </row>
        <row r="11027">
          <cell r="D11027">
            <v>11393890.140000001</v>
          </cell>
        </row>
        <row r="11028">
          <cell r="D11028">
            <v>23949.26</v>
          </cell>
        </row>
        <row r="11029">
          <cell r="D11029">
            <v>438578.73</v>
          </cell>
        </row>
        <row r="11030">
          <cell r="D11030">
            <v>0</v>
          </cell>
        </row>
        <row r="11031">
          <cell r="D11031">
            <v>26619792.539999999</v>
          </cell>
        </row>
        <row r="11032">
          <cell r="D11032">
            <v>13665017.25</v>
          </cell>
        </row>
        <row r="11033">
          <cell r="D11033">
            <v>0</v>
          </cell>
        </row>
        <row r="11034">
          <cell r="D11034">
            <v>15029.75</v>
          </cell>
        </row>
        <row r="11035">
          <cell r="D11035">
            <v>30529345.879999999</v>
          </cell>
        </row>
        <row r="11036">
          <cell r="D11036">
            <v>520097.82</v>
          </cell>
        </row>
        <row r="11037">
          <cell r="D11037">
            <v>843420.82</v>
          </cell>
        </row>
        <row r="11039">
          <cell r="D11039">
            <v>0</v>
          </cell>
        </row>
        <row r="11040">
          <cell r="D11040">
            <v>0</v>
          </cell>
        </row>
        <row r="11041">
          <cell r="D11041">
            <v>892855.97</v>
          </cell>
        </row>
        <row r="11042">
          <cell r="D11042">
            <v>8982500.8399999999</v>
          </cell>
        </row>
        <row r="11043">
          <cell r="D11043">
            <v>36921857.670000002</v>
          </cell>
        </row>
        <row r="11044">
          <cell r="D11044">
            <v>702846.52</v>
          </cell>
        </row>
        <row r="11045">
          <cell r="D11045">
            <v>12561114.85</v>
          </cell>
        </row>
        <row r="11047">
          <cell r="D11047">
            <v>10365028.369999999</v>
          </cell>
        </row>
        <row r="11048">
          <cell r="D11048">
            <v>0</v>
          </cell>
        </row>
        <row r="11049">
          <cell r="D11049">
            <v>64457.1</v>
          </cell>
        </row>
        <row r="11050">
          <cell r="D11050">
            <v>1272597.32</v>
          </cell>
        </row>
        <row r="11051">
          <cell r="D11051">
            <v>226185.57</v>
          </cell>
        </row>
        <row r="11052">
          <cell r="D11052">
            <v>2077168</v>
          </cell>
        </row>
        <row r="11053">
          <cell r="D11053">
            <v>7591617.4699999997</v>
          </cell>
        </row>
        <row r="11054">
          <cell r="D11054">
            <v>39048.28</v>
          </cell>
        </row>
        <row r="11055">
          <cell r="D11055">
            <v>389869.97</v>
          </cell>
        </row>
        <row r="11056">
          <cell r="D11056">
            <v>33960.21</v>
          </cell>
        </row>
        <row r="11057">
          <cell r="D11057">
            <v>11364644.98</v>
          </cell>
        </row>
        <row r="11058">
          <cell r="D11058">
            <v>248523.47</v>
          </cell>
        </row>
        <row r="11059">
          <cell r="D11059">
            <v>801426.77</v>
          </cell>
        </row>
        <row r="11060">
          <cell r="D11060">
            <v>1918845.01</v>
          </cell>
        </row>
        <row r="11061">
          <cell r="D11061">
            <v>5444053.7599999998</v>
          </cell>
        </row>
        <row r="11062">
          <cell r="D11062">
            <v>52629597.270000003</v>
          </cell>
        </row>
        <row r="11063">
          <cell r="D11063">
            <v>181155.03</v>
          </cell>
        </row>
        <row r="11064">
          <cell r="D11064">
            <v>10160431.26</v>
          </cell>
        </row>
        <row r="11065">
          <cell r="D11065">
            <v>570016.73</v>
          </cell>
        </row>
        <row r="11066">
          <cell r="D11066">
            <v>173754.4</v>
          </cell>
        </row>
        <row r="11067">
          <cell r="D11067">
            <v>4220979.87</v>
          </cell>
        </row>
        <row r="11068">
          <cell r="D11068">
            <v>244340.09</v>
          </cell>
        </row>
        <row r="11069">
          <cell r="D11069">
            <v>11890483.890000001</v>
          </cell>
        </row>
        <row r="11070">
          <cell r="D11070">
            <v>27105102.469999999</v>
          </cell>
        </row>
        <row r="11071">
          <cell r="D11071">
            <v>21109670.739999998</v>
          </cell>
        </row>
        <row r="11072">
          <cell r="D11072">
            <v>3902043.85</v>
          </cell>
        </row>
        <row r="11073">
          <cell r="D11073">
            <v>199014.77</v>
          </cell>
        </row>
        <row r="11074">
          <cell r="D11074">
            <v>238560.04</v>
          </cell>
        </row>
        <row r="11075">
          <cell r="D11075">
            <v>4053829.37</v>
          </cell>
        </row>
        <row r="11076">
          <cell r="D11076">
            <v>487869.93</v>
          </cell>
        </row>
        <row r="11077">
          <cell r="D11077">
            <v>0</v>
          </cell>
        </row>
        <row r="11078">
          <cell r="D11078">
            <v>373053.52</v>
          </cell>
        </row>
        <row r="11079">
          <cell r="D11079">
            <v>1038806.49</v>
          </cell>
        </row>
        <row r="11080">
          <cell r="D11080">
            <v>11176819.18</v>
          </cell>
        </row>
        <row r="11081">
          <cell r="D11081">
            <v>1849416.82</v>
          </cell>
        </row>
        <row r="11082">
          <cell r="D11082">
            <v>3881308.44</v>
          </cell>
        </row>
        <row r="11083">
          <cell r="D11083">
            <v>14508235.220000001</v>
          </cell>
        </row>
        <row r="11084">
          <cell r="D11084">
            <v>0</v>
          </cell>
        </row>
        <row r="11085">
          <cell r="D11085">
            <v>489256.7</v>
          </cell>
        </row>
        <row r="11086">
          <cell r="D11086">
            <v>1997020.41</v>
          </cell>
        </row>
        <row r="11087">
          <cell r="D11087">
            <v>992430.3</v>
          </cell>
        </row>
        <row r="11088">
          <cell r="D11088">
            <v>105968.39</v>
          </cell>
        </row>
        <row r="11089">
          <cell r="D11089">
            <v>824487.95</v>
          </cell>
        </row>
        <row r="11090">
          <cell r="D11090">
            <v>1961032.89</v>
          </cell>
        </row>
        <row r="11091">
          <cell r="D11091">
            <v>5058445.4800000004</v>
          </cell>
        </row>
        <row r="11092">
          <cell r="D11092">
            <v>217513.7</v>
          </cell>
        </row>
        <row r="11093">
          <cell r="D11093">
            <v>3582806.97</v>
          </cell>
        </row>
        <row r="11094">
          <cell r="D11094">
            <v>178018.26</v>
          </cell>
        </row>
        <row r="11095">
          <cell r="D11095">
            <v>7314321.6100000003</v>
          </cell>
        </row>
        <row r="11096">
          <cell r="D11096">
            <v>551440.18000000005</v>
          </cell>
        </row>
        <row r="11097">
          <cell r="D11097">
            <v>962408.58</v>
          </cell>
        </row>
        <row r="11098">
          <cell r="D11098">
            <v>764923.6</v>
          </cell>
        </row>
        <row r="11099">
          <cell r="D11099">
            <v>942320.86</v>
          </cell>
        </row>
        <row r="11100">
          <cell r="D11100">
            <v>820022.06</v>
          </cell>
        </row>
        <row r="11101">
          <cell r="D11101">
            <v>316476.57</v>
          </cell>
        </row>
        <row r="11102">
          <cell r="D11102">
            <v>641061.81999999995</v>
          </cell>
        </row>
        <row r="11103">
          <cell r="D11103">
            <v>1809150.17</v>
          </cell>
        </row>
        <row r="11104">
          <cell r="D11104">
            <v>3664031.82</v>
          </cell>
        </row>
        <row r="11105">
          <cell r="D11105">
            <v>33005393.469999999</v>
          </cell>
        </row>
        <row r="11106">
          <cell r="D11106">
            <v>6218298.7199999997</v>
          </cell>
        </row>
        <row r="11107">
          <cell r="D11107">
            <v>8394008.7799999993</v>
          </cell>
        </row>
        <row r="11108">
          <cell r="D11108">
            <v>252558.61</v>
          </cell>
        </row>
        <row r="11109">
          <cell r="D11109">
            <v>2621441.56</v>
          </cell>
        </row>
        <row r="11110">
          <cell r="D11110">
            <v>35734.120000000003</v>
          </cell>
        </row>
        <row r="11111">
          <cell r="D11111">
            <v>12802.15</v>
          </cell>
        </row>
        <row r="11112">
          <cell r="D11112">
            <v>53871.35</v>
          </cell>
        </row>
        <row r="11113">
          <cell r="D11113">
            <v>81562744.099999994</v>
          </cell>
        </row>
        <row r="11114">
          <cell r="D11114">
            <v>49234.559999999998</v>
          </cell>
        </row>
        <row r="11115">
          <cell r="D11115">
            <v>94449723.879999995</v>
          </cell>
        </row>
        <row r="11116">
          <cell r="D11116">
            <v>20507727.829999998</v>
          </cell>
        </row>
        <row r="11117">
          <cell r="D11117">
            <v>1946710.53</v>
          </cell>
        </row>
        <row r="11118">
          <cell r="D11118">
            <v>1209648.28</v>
          </cell>
        </row>
        <row r="11119">
          <cell r="D11119">
            <v>250909.73</v>
          </cell>
        </row>
        <row r="11121">
          <cell r="D11121">
            <v>426035.54</v>
          </cell>
        </row>
        <row r="11122">
          <cell r="D11122">
            <v>699.59</v>
          </cell>
        </row>
        <row r="11123">
          <cell r="D11123">
            <v>3793420.2</v>
          </cell>
        </row>
        <row r="11124">
          <cell r="D11124">
            <v>250314.72</v>
          </cell>
        </row>
        <row r="11125">
          <cell r="D11125">
            <v>1850.45</v>
          </cell>
        </row>
        <row r="11126">
          <cell r="D11126">
            <v>190599.4</v>
          </cell>
        </row>
        <row r="11127">
          <cell r="D11127">
            <v>7948037.2699999996</v>
          </cell>
        </row>
        <row r="11128">
          <cell r="D11128">
            <v>4250688.22</v>
          </cell>
        </row>
        <row r="11129">
          <cell r="D11129">
            <v>0</v>
          </cell>
        </row>
        <row r="11130">
          <cell r="D11130">
            <v>26923121.859999999</v>
          </cell>
        </row>
        <row r="11131">
          <cell r="D11131">
            <v>65851623.759999998</v>
          </cell>
        </row>
        <row r="11132">
          <cell r="D11132">
            <v>7471537.4500000002</v>
          </cell>
        </row>
        <row r="11133">
          <cell r="D11133">
            <v>176.84</v>
          </cell>
        </row>
        <row r="11134">
          <cell r="D11134">
            <v>37536133.640000001</v>
          </cell>
        </row>
        <row r="11135">
          <cell r="D11135">
            <v>1823640.54</v>
          </cell>
        </row>
        <row r="11136">
          <cell r="D11136">
            <v>989200.46</v>
          </cell>
        </row>
        <row r="11137">
          <cell r="D11137">
            <v>5964499.4299999997</v>
          </cell>
        </row>
        <row r="11138">
          <cell r="D11138">
            <v>46653128.609999999</v>
          </cell>
        </row>
        <row r="11139">
          <cell r="D11139">
            <v>31945589.050000001</v>
          </cell>
        </row>
        <row r="11140">
          <cell r="D11140">
            <v>923858.96</v>
          </cell>
        </row>
        <row r="11141">
          <cell r="D11141">
            <v>10357852.24</v>
          </cell>
        </row>
        <row r="11142">
          <cell r="D11142">
            <v>377508.04</v>
          </cell>
        </row>
        <row r="11143">
          <cell r="D11143">
            <v>28054371.27</v>
          </cell>
        </row>
        <row r="11144">
          <cell r="D11144">
            <v>1641198.32</v>
          </cell>
        </row>
        <row r="11145">
          <cell r="D11145">
            <v>30534692</v>
          </cell>
        </row>
        <row r="11146">
          <cell r="D11146">
            <v>4478218.76</v>
          </cell>
        </row>
        <row r="11147">
          <cell r="D11147">
            <v>40000000</v>
          </cell>
        </row>
        <row r="11148">
          <cell r="D11148">
            <v>261679.5</v>
          </cell>
        </row>
        <row r="11149">
          <cell r="D11149">
            <v>3385811.88</v>
          </cell>
        </row>
        <row r="11150">
          <cell r="D11150">
            <v>13136553.85</v>
          </cell>
        </row>
        <row r="11151">
          <cell r="D11151">
            <v>6548739.4000000004</v>
          </cell>
        </row>
        <row r="11152">
          <cell r="D11152">
            <v>326878.09999999998</v>
          </cell>
        </row>
        <row r="11153">
          <cell r="D11153">
            <v>1108728.1100000001</v>
          </cell>
        </row>
        <row r="11154">
          <cell r="D11154">
            <v>741589.19</v>
          </cell>
        </row>
        <row r="11155">
          <cell r="D11155">
            <v>6300652.2199999997</v>
          </cell>
        </row>
        <row r="11156">
          <cell r="D11156">
            <v>1503937.71</v>
          </cell>
        </row>
        <row r="11157">
          <cell r="D11157">
            <v>2082513.02</v>
          </cell>
        </row>
        <row r="11158">
          <cell r="D11158">
            <v>1655833.04</v>
          </cell>
        </row>
        <row r="11159">
          <cell r="D11159">
            <v>126525.18</v>
          </cell>
        </row>
        <row r="11160">
          <cell r="D11160">
            <v>209164.3</v>
          </cell>
        </row>
        <row r="11161">
          <cell r="D11161">
            <v>6742034.3600000003</v>
          </cell>
        </row>
        <row r="11162">
          <cell r="D11162">
            <v>446576.72</v>
          </cell>
        </row>
        <row r="11163">
          <cell r="D11163">
            <v>223626.52</v>
          </cell>
        </row>
        <row r="11164">
          <cell r="D11164">
            <v>1927575.89</v>
          </cell>
        </row>
        <row r="11165">
          <cell r="D11165">
            <v>4183499.92</v>
          </cell>
        </row>
        <row r="11166">
          <cell r="D11166">
            <v>12000000</v>
          </cell>
        </row>
        <row r="11167">
          <cell r="D11167">
            <v>4493631.6900000004</v>
          </cell>
        </row>
        <row r="11168">
          <cell r="D11168">
            <v>88811.26</v>
          </cell>
        </row>
        <row r="11169">
          <cell r="D11169">
            <v>1141986.74</v>
          </cell>
        </row>
        <row r="11170">
          <cell r="D11170">
            <v>7421240.2199999997</v>
          </cell>
        </row>
        <row r="11171">
          <cell r="D11171">
            <v>4089465.72</v>
          </cell>
        </row>
        <row r="11172">
          <cell r="D11172">
            <v>6183760.3799999999</v>
          </cell>
        </row>
        <row r="11173">
          <cell r="D11173">
            <v>142710.14000000001</v>
          </cell>
        </row>
        <row r="11174">
          <cell r="D11174">
            <v>56348700.460000001</v>
          </cell>
        </row>
        <row r="11175">
          <cell r="D11175">
            <v>1331763.58</v>
          </cell>
        </row>
        <row r="11176">
          <cell r="D11176">
            <v>6235082.4299999997</v>
          </cell>
        </row>
        <row r="11177">
          <cell r="D11177">
            <v>520536.51</v>
          </cell>
        </row>
        <row r="11178">
          <cell r="D11178">
            <v>3802557.31</v>
          </cell>
        </row>
        <row r="11179">
          <cell r="D11179">
            <v>1180684.29</v>
          </cell>
        </row>
        <row r="11180">
          <cell r="D11180">
            <v>361575.76</v>
          </cell>
        </row>
        <row r="11181">
          <cell r="D11181">
            <v>19819971.879999999</v>
          </cell>
        </row>
        <row r="11182">
          <cell r="D11182">
            <v>1449757.35</v>
          </cell>
        </row>
        <row r="11183">
          <cell r="D11183">
            <v>5750745.8899999997</v>
          </cell>
        </row>
        <row r="11184">
          <cell r="D11184">
            <v>0</v>
          </cell>
        </row>
        <row r="11185">
          <cell r="D11185">
            <v>3689044.42</v>
          </cell>
        </row>
        <row r="11186">
          <cell r="D11186">
            <v>4151918.37</v>
          </cell>
        </row>
        <row r="11187">
          <cell r="D11187">
            <v>7245905.0800000001</v>
          </cell>
        </row>
        <row r="11188">
          <cell r="D11188">
            <v>2996509.57</v>
          </cell>
        </row>
        <row r="11189">
          <cell r="D11189">
            <v>1215157.1200000001</v>
          </cell>
        </row>
        <row r="11190">
          <cell r="D11190">
            <v>384000</v>
          </cell>
        </row>
        <row r="11191">
          <cell r="D11191">
            <v>987856.94</v>
          </cell>
        </row>
        <row r="11192">
          <cell r="D11192">
            <v>2180063.08</v>
          </cell>
        </row>
        <row r="11193">
          <cell r="D11193">
            <v>6355600.7300000004</v>
          </cell>
        </row>
        <row r="11194">
          <cell r="D11194">
            <v>1000000</v>
          </cell>
        </row>
        <row r="11195">
          <cell r="D11195">
            <v>789889.95</v>
          </cell>
        </row>
        <row r="11196">
          <cell r="D11196">
            <v>3235967.61</v>
          </cell>
        </row>
        <row r="11197">
          <cell r="D11197">
            <v>591946.22</v>
          </cell>
        </row>
        <row r="11198">
          <cell r="D11198">
            <v>3952878.62</v>
          </cell>
        </row>
        <row r="11199">
          <cell r="D11199">
            <v>1164477.0900000001</v>
          </cell>
        </row>
        <row r="11200">
          <cell r="D11200">
            <v>1733941.72</v>
          </cell>
        </row>
        <row r="11201">
          <cell r="D11201">
            <v>48639737.649999999</v>
          </cell>
        </row>
        <row r="11202">
          <cell r="D11202">
            <v>673376.89</v>
          </cell>
        </row>
        <row r="11203">
          <cell r="D11203">
            <v>9555395.8800000008</v>
          </cell>
        </row>
        <row r="11204">
          <cell r="D11204">
            <v>16523175.039999999</v>
          </cell>
        </row>
        <row r="11205">
          <cell r="D11205">
            <v>795096.35</v>
          </cell>
        </row>
        <row r="11206">
          <cell r="D11206">
            <v>22962.799999999999</v>
          </cell>
        </row>
        <row r="11207">
          <cell r="D11207">
            <v>0</v>
          </cell>
        </row>
        <row r="11208">
          <cell r="D11208">
            <v>2704550.95</v>
          </cell>
        </row>
        <row r="11209">
          <cell r="D11209">
            <v>349591.46</v>
          </cell>
        </row>
        <row r="11210">
          <cell r="D11210">
            <v>3387234.37</v>
          </cell>
        </row>
        <row r="11211">
          <cell r="D11211">
            <v>182099.72</v>
          </cell>
        </row>
        <row r="11212">
          <cell r="D11212">
            <v>84483.95</v>
          </cell>
        </row>
        <row r="11213">
          <cell r="D11213">
            <v>2604521.12</v>
          </cell>
        </row>
        <row r="11214">
          <cell r="D11214">
            <v>3057359.45</v>
          </cell>
        </row>
        <row r="11215">
          <cell r="D11215">
            <v>213963.9</v>
          </cell>
        </row>
        <row r="11217">
          <cell r="D11217">
            <v>1405826.85</v>
          </cell>
        </row>
        <row r="11218">
          <cell r="D11218">
            <v>1050339.18</v>
          </cell>
        </row>
        <row r="11219">
          <cell r="D11219">
            <v>4082030.02</v>
          </cell>
        </row>
        <row r="11220">
          <cell r="D11220">
            <v>901295.35</v>
          </cell>
        </row>
        <row r="11221">
          <cell r="D11221">
            <v>1712705.33</v>
          </cell>
        </row>
        <row r="11222">
          <cell r="D11222">
            <v>1608285.94</v>
          </cell>
        </row>
        <row r="11223">
          <cell r="D11223">
            <v>18202848.190000001</v>
          </cell>
        </row>
        <row r="11224">
          <cell r="D11224">
            <v>1554656.24</v>
          </cell>
        </row>
        <row r="11225">
          <cell r="D11225">
            <v>300000</v>
          </cell>
        </row>
        <row r="11226">
          <cell r="D11226">
            <v>38164.57</v>
          </cell>
        </row>
        <row r="11227">
          <cell r="D11227">
            <v>981111.42</v>
          </cell>
        </row>
        <row r="11228">
          <cell r="D11228">
            <v>462391.85</v>
          </cell>
        </row>
        <row r="11229">
          <cell r="D11229">
            <v>23969407.300000001</v>
          </cell>
        </row>
        <row r="11230">
          <cell r="D11230">
            <v>1120313.74</v>
          </cell>
        </row>
        <row r="11231">
          <cell r="D11231">
            <v>1402842.96</v>
          </cell>
        </row>
        <row r="11232">
          <cell r="D11232">
            <v>10938321.949999999</v>
          </cell>
        </row>
        <row r="11233">
          <cell r="D11233">
            <v>165622464.50999999</v>
          </cell>
        </row>
        <row r="11234">
          <cell r="D11234">
            <v>1037906.32</v>
          </cell>
        </row>
        <row r="11235">
          <cell r="D11235">
            <v>453114.41</v>
          </cell>
        </row>
        <row r="11236">
          <cell r="D11236">
            <v>207892.87</v>
          </cell>
        </row>
        <row r="11237">
          <cell r="D11237">
            <v>3387511.65</v>
          </cell>
        </row>
        <row r="11238">
          <cell r="D11238">
            <v>78813.13</v>
          </cell>
        </row>
        <row r="11239">
          <cell r="D11239">
            <v>722000.93</v>
          </cell>
        </row>
        <row r="11240">
          <cell r="D11240">
            <v>1686701.85</v>
          </cell>
        </row>
        <row r="11241">
          <cell r="D11241">
            <v>6173715.9299999997</v>
          </cell>
        </row>
        <row r="11242">
          <cell r="D11242">
            <v>611789.06999999995</v>
          </cell>
        </row>
        <row r="11243">
          <cell r="D11243">
            <v>500105.1</v>
          </cell>
        </row>
        <row r="11244">
          <cell r="D11244">
            <v>748495.14</v>
          </cell>
        </row>
        <row r="11245">
          <cell r="D11245">
            <v>1014540.31</v>
          </cell>
        </row>
        <row r="11246">
          <cell r="D11246">
            <v>22066691.579999998</v>
          </cell>
        </row>
        <row r="11247">
          <cell r="D11247">
            <v>5742675.8200000003</v>
          </cell>
        </row>
        <row r="11248">
          <cell r="D11248">
            <v>1051627.74</v>
          </cell>
        </row>
        <row r="11249">
          <cell r="D11249">
            <v>2694726.64</v>
          </cell>
        </row>
        <row r="11250">
          <cell r="D11250">
            <v>5723584.7000000002</v>
          </cell>
        </row>
        <row r="11251">
          <cell r="D11251">
            <v>0</v>
          </cell>
        </row>
        <row r="11252">
          <cell r="D11252">
            <v>323685.03999999998</v>
          </cell>
        </row>
        <row r="11253">
          <cell r="D11253">
            <v>1510172.9</v>
          </cell>
        </row>
        <row r="11254">
          <cell r="D11254">
            <v>238062.41</v>
          </cell>
        </row>
        <row r="11255">
          <cell r="D11255">
            <v>35361972.270000003</v>
          </cell>
        </row>
        <row r="11256">
          <cell r="D11256">
            <v>914264.57</v>
          </cell>
        </row>
        <row r="11257">
          <cell r="D11257">
            <v>12232835.07</v>
          </cell>
        </row>
        <row r="11258">
          <cell r="D11258">
            <v>3107346.33</v>
          </cell>
        </row>
        <row r="11259">
          <cell r="D11259">
            <v>8641897.2400000002</v>
          </cell>
        </row>
        <row r="11260">
          <cell r="D11260">
            <v>4390161.24</v>
          </cell>
        </row>
        <row r="11261">
          <cell r="D11261">
            <v>4571034.91</v>
          </cell>
        </row>
        <row r="11262">
          <cell r="D11262">
            <v>1.38</v>
          </cell>
        </row>
        <row r="11263">
          <cell r="D11263">
            <v>3352826.46</v>
          </cell>
        </row>
        <row r="11264">
          <cell r="D11264">
            <v>0</v>
          </cell>
        </row>
        <row r="11265">
          <cell r="D11265">
            <v>5196802.41</v>
          </cell>
        </row>
        <row r="11266">
          <cell r="D11266">
            <v>15458260.24</v>
          </cell>
        </row>
        <row r="11267">
          <cell r="D11267">
            <v>9943430.75</v>
          </cell>
        </row>
        <row r="11268">
          <cell r="D11268">
            <v>747391.84</v>
          </cell>
        </row>
        <row r="11269">
          <cell r="D11269">
            <v>4618586.5199999996</v>
          </cell>
        </row>
        <row r="11270">
          <cell r="D11270">
            <v>437889.68</v>
          </cell>
        </row>
        <row r="11271">
          <cell r="D11271">
            <v>4675861.8899999997</v>
          </cell>
        </row>
        <row r="11272">
          <cell r="D11272">
            <v>2496746.42</v>
          </cell>
        </row>
        <row r="11273">
          <cell r="D11273">
            <v>1310101.98</v>
          </cell>
        </row>
        <row r="11274">
          <cell r="D11274">
            <v>0</v>
          </cell>
        </row>
        <row r="11275">
          <cell r="D11275">
            <v>9892617.6899999995</v>
          </cell>
        </row>
        <row r="11276">
          <cell r="D11276">
            <v>550000</v>
          </cell>
        </row>
        <row r="11277">
          <cell r="D11277">
            <v>10326862.76</v>
          </cell>
        </row>
        <row r="11278">
          <cell r="D11278">
            <v>1016.94</v>
          </cell>
        </row>
        <row r="11279">
          <cell r="D11279">
            <v>7852106.29</v>
          </cell>
        </row>
        <row r="11280">
          <cell r="D11280">
            <v>973500.66</v>
          </cell>
        </row>
        <row r="11281">
          <cell r="D11281">
            <v>9839569.5399999991</v>
          </cell>
        </row>
        <row r="11282">
          <cell r="D11282">
            <v>109481168.15000001</v>
          </cell>
        </row>
        <row r="11283">
          <cell r="D11283">
            <v>86596825.239999995</v>
          </cell>
        </row>
        <row r="11284">
          <cell r="D11284">
            <v>1396478.67</v>
          </cell>
        </row>
        <row r="11285">
          <cell r="D11285">
            <v>179417.3</v>
          </cell>
        </row>
        <row r="11286">
          <cell r="D11286">
            <v>110183.57</v>
          </cell>
        </row>
        <row r="11287">
          <cell r="D11287">
            <v>11007401.720000001</v>
          </cell>
        </row>
        <row r="11288">
          <cell r="D11288">
            <v>4254616.8</v>
          </cell>
        </row>
        <row r="11289">
          <cell r="D11289">
            <v>100129148.87</v>
          </cell>
        </row>
        <row r="11290">
          <cell r="D11290">
            <v>11869448.77</v>
          </cell>
        </row>
        <row r="11291">
          <cell r="D11291">
            <v>4633821.18</v>
          </cell>
        </row>
        <row r="11292">
          <cell r="D11292">
            <v>676308.53</v>
          </cell>
        </row>
        <row r="11293">
          <cell r="D11293">
            <v>41985804.299999997</v>
          </cell>
        </row>
        <row r="11294">
          <cell r="D11294">
            <v>176811.29</v>
          </cell>
        </row>
        <row r="11295">
          <cell r="D11295">
            <v>305047.73</v>
          </cell>
        </row>
        <row r="11296">
          <cell r="D11296">
            <v>43009210.159999996</v>
          </cell>
        </row>
        <row r="11297">
          <cell r="D11297">
            <v>1507066.71</v>
          </cell>
        </row>
        <row r="11298">
          <cell r="D11298">
            <v>3054759.33</v>
          </cell>
        </row>
        <row r="11299">
          <cell r="D11299">
            <v>26427003.91</v>
          </cell>
        </row>
        <row r="11300">
          <cell r="D11300">
            <v>589921.74</v>
          </cell>
        </row>
        <row r="11301">
          <cell r="D11301">
            <v>9493240.1500000004</v>
          </cell>
        </row>
        <row r="11302">
          <cell r="D11302">
            <v>5335696.41</v>
          </cell>
        </row>
        <row r="11303">
          <cell r="D11303">
            <v>81409.279999999999</v>
          </cell>
        </row>
        <row r="11304">
          <cell r="D11304">
            <v>25075477.68</v>
          </cell>
        </row>
        <row r="11305">
          <cell r="D11305">
            <v>8879265.2899999991</v>
          </cell>
        </row>
        <row r="11306">
          <cell r="D11306">
            <v>1500000</v>
          </cell>
        </row>
        <row r="11307">
          <cell r="D11307">
            <v>7224.06</v>
          </cell>
        </row>
        <row r="11308">
          <cell r="D11308">
            <v>17605080.82</v>
          </cell>
        </row>
        <row r="11309">
          <cell r="D11309">
            <v>299818.57</v>
          </cell>
        </row>
        <row r="11310">
          <cell r="D11310">
            <v>1884934.9</v>
          </cell>
        </row>
        <row r="11311">
          <cell r="D11311">
            <v>469548.51</v>
          </cell>
        </row>
        <row r="11312">
          <cell r="D11312">
            <v>1315401.19</v>
          </cell>
        </row>
        <row r="11313">
          <cell r="D11313">
            <v>18159101.32</v>
          </cell>
        </row>
        <row r="11314">
          <cell r="D11314">
            <v>0</v>
          </cell>
        </row>
        <row r="11315">
          <cell r="D11315">
            <v>436414.74</v>
          </cell>
        </row>
        <row r="11316">
          <cell r="D11316">
            <v>2563538.23</v>
          </cell>
        </row>
        <row r="11317">
          <cell r="D11317">
            <v>1433687.94</v>
          </cell>
        </row>
        <row r="11318">
          <cell r="D11318">
            <v>1452279.86</v>
          </cell>
        </row>
        <row r="11319">
          <cell r="D11319">
            <v>2521024.5499999998</v>
          </cell>
        </row>
        <row r="11320">
          <cell r="D11320">
            <v>166780.51999999999</v>
          </cell>
        </row>
        <row r="11321">
          <cell r="D11321">
            <v>1754829.2</v>
          </cell>
        </row>
        <row r="11322">
          <cell r="D11322">
            <v>538090.18999999994</v>
          </cell>
        </row>
        <row r="11323">
          <cell r="D11323">
            <v>1691363.13</v>
          </cell>
        </row>
        <row r="11324">
          <cell r="D11324">
            <v>1360088.82</v>
          </cell>
        </row>
        <row r="11325">
          <cell r="D11325">
            <v>82137.78</v>
          </cell>
        </row>
        <row r="11326">
          <cell r="D11326">
            <v>2353715.9300000002</v>
          </cell>
        </row>
        <row r="11327">
          <cell r="D11327">
            <v>1423725.74</v>
          </cell>
        </row>
        <row r="11328">
          <cell r="D11328">
            <v>126849.79</v>
          </cell>
        </row>
        <row r="11329">
          <cell r="D11329">
            <v>126414.87</v>
          </cell>
        </row>
        <row r="11330">
          <cell r="D11330">
            <v>1396764.23</v>
          </cell>
        </row>
        <row r="11331">
          <cell r="D11331">
            <v>3903728.5</v>
          </cell>
        </row>
        <row r="11332">
          <cell r="D11332">
            <v>6153088.1799999997</v>
          </cell>
        </row>
        <row r="11333">
          <cell r="D11333">
            <v>0</v>
          </cell>
        </row>
        <row r="11334">
          <cell r="D11334">
            <v>913767.92</v>
          </cell>
        </row>
        <row r="11335">
          <cell r="D11335">
            <v>3142755.76</v>
          </cell>
        </row>
        <row r="11336">
          <cell r="D11336">
            <v>53388.07</v>
          </cell>
        </row>
        <row r="11337">
          <cell r="D11337">
            <v>17243779.149999999</v>
          </cell>
        </row>
        <row r="11338">
          <cell r="D11338">
            <v>2000000</v>
          </cell>
        </row>
        <row r="11339">
          <cell r="D11339">
            <v>3230790</v>
          </cell>
        </row>
        <row r="11340">
          <cell r="D11340">
            <v>198726.11</v>
          </cell>
        </row>
        <row r="11341">
          <cell r="D11341">
            <v>417373.73</v>
          </cell>
        </row>
        <row r="11342">
          <cell r="D11342">
            <v>40369788.43</v>
          </cell>
        </row>
        <row r="11343">
          <cell r="D11343">
            <v>125559.19</v>
          </cell>
        </row>
        <row r="11344">
          <cell r="D11344">
            <v>97620.65</v>
          </cell>
        </row>
        <row r="11345">
          <cell r="D11345">
            <v>0</v>
          </cell>
        </row>
        <row r="11346">
          <cell r="D11346">
            <v>11617186.050000001</v>
          </cell>
        </row>
        <row r="11347">
          <cell r="D11347">
            <v>2654237.71</v>
          </cell>
        </row>
        <row r="11348">
          <cell r="D11348">
            <v>6335744.0499999998</v>
          </cell>
        </row>
        <row r="11349">
          <cell r="D11349">
            <v>2189414.5099999998</v>
          </cell>
        </row>
        <row r="11350">
          <cell r="D11350">
            <v>5860500.1299999999</v>
          </cell>
        </row>
        <row r="11351">
          <cell r="D11351">
            <v>533108.63</v>
          </cell>
        </row>
        <row r="11352">
          <cell r="D11352">
            <v>747677.55</v>
          </cell>
        </row>
        <row r="11353">
          <cell r="D11353">
            <v>6515578.75</v>
          </cell>
        </row>
        <row r="11354">
          <cell r="D11354">
            <v>7478095.3499999996</v>
          </cell>
        </row>
        <row r="11355">
          <cell r="D11355">
            <v>10846238.68</v>
          </cell>
        </row>
        <row r="11357">
          <cell r="D11357">
            <v>1003981.92</v>
          </cell>
        </row>
        <row r="11358">
          <cell r="D11358">
            <v>2343397.7400000002</v>
          </cell>
        </row>
        <row r="11359">
          <cell r="D11359">
            <v>7088196.4100000001</v>
          </cell>
        </row>
        <row r="11360">
          <cell r="D11360">
            <v>15361861.029999999</v>
          </cell>
        </row>
        <row r="11361">
          <cell r="D11361">
            <v>5389797.6900000004</v>
          </cell>
        </row>
        <row r="11362">
          <cell r="D11362">
            <v>6944739.4800000004</v>
          </cell>
        </row>
        <row r="11363">
          <cell r="D11363">
            <v>2709423.08</v>
          </cell>
        </row>
        <row r="11364">
          <cell r="D11364">
            <v>8089912.54</v>
          </cell>
        </row>
        <row r="11365">
          <cell r="D11365">
            <v>1295595.07</v>
          </cell>
        </row>
        <row r="11366">
          <cell r="D11366">
            <v>12404694.02</v>
          </cell>
        </row>
        <row r="11367">
          <cell r="D11367">
            <v>6875797.4900000002</v>
          </cell>
        </row>
        <row r="11368">
          <cell r="D11368">
            <v>4000000</v>
          </cell>
        </row>
        <row r="11369">
          <cell r="D11369">
            <v>3671751.01</v>
          </cell>
        </row>
        <row r="11370">
          <cell r="D11370">
            <v>987561.6</v>
          </cell>
        </row>
        <row r="11371">
          <cell r="D11371">
            <v>870000</v>
          </cell>
        </row>
        <row r="11372">
          <cell r="D11372">
            <v>7994344.1699999999</v>
          </cell>
        </row>
        <row r="11373">
          <cell r="D11373">
            <v>124540573.98</v>
          </cell>
        </row>
        <row r="11374">
          <cell r="D11374">
            <v>489119.07</v>
          </cell>
        </row>
        <row r="11375">
          <cell r="D11375">
            <v>6352576.7599999998</v>
          </cell>
        </row>
        <row r="11376">
          <cell r="D11376">
            <v>2106306.5699999998</v>
          </cell>
        </row>
        <row r="11377">
          <cell r="D11377">
            <v>365043.89</v>
          </cell>
        </row>
        <row r="11378">
          <cell r="D11378">
            <v>71580</v>
          </cell>
        </row>
        <row r="11379">
          <cell r="D11379">
            <v>179552.15</v>
          </cell>
        </row>
        <row r="11380">
          <cell r="D11380">
            <v>562880.88</v>
          </cell>
        </row>
        <row r="11381">
          <cell r="D11381">
            <v>268.12</v>
          </cell>
        </row>
        <row r="11382">
          <cell r="D11382">
            <v>16257075.43</v>
          </cell>
        </row>
        <row r="11383">
          <cell r="D11383">
            <v>13631573.48</v>
          </cell>
        </row>
        <row r="11384">
          <cell r="D11384">
            <v>5468406.29</v>
          </cell>
        </row>
        <row r="11385">
          <cell r="D11385">
            <v>54736463.619999997</v>
          </cell>
        </row>
        <row r="11386">
          <cell r="D11386">
            <v>3167155.68</v>
          </cell>
        </row>
        <row r="11387">
          <cell r="D11387">
            <v>25152569.100000001</v>
          </cell>
        </row>
        <row r="11388">
          <cell r="D11388">
            <v>1024571.28</v>
          </cell>
        </row>
        <row r="11389">
          <cell r="D11389">
            <v>451146</v>
          </cell>
        </row>
        <row r="11390">
          <cell r="D11390">
            <v>18386007.100000001</v>
          </cell>
        </row>
        <row r="11391">
          <cell r="D11391">
            <v>1463107.75</v>
          </cell>
        </row>
        <row r="11392">
          <cell r="D11392">
            <v>23165900.370000001</v>
          </cell>
        </row>
        <row r="11393">
          <cell r="D11393">
            <v>62896.24</v>
          </cell>
        </row>
        <row r="11394">
          <cell r="D11394">
            <v>1003928.6</v>
          </cell>
        </row>
        <row r="11395">
          <cell r="D11395">
            <v>277969.5</v>
          </cell>
        </row>
        <row r="11396">
          <cell r="D11396">
            <v>13730.01</v>
          </cell>
        </row>
        <row r="11397">
          <cell r="D11397">
            <v>9432460.6999999899</v>
          </cell>
        </row>
        <row r="11398">
          <cell r="D11398">
            <v>145148.35</v>
          </cell>
        </row>
        <row r="11399">
          <cell r="D11399">
            <v>4061839.55</v>
          </cell>
        </row>
        <row r="11400">
          <cell r="D11400">
            <v>8125192.6900000004</v>
          </cell>
        </row>
        <row r="11401">
          <cell r="D11401">
            <v>205999.45</v>
          </cell>
        </row>
        <row r="11402">
          <cell r="D11402">
            <v>1393978.05</v>
          </cell>
        </row>
        <row r="11403">
          <cell r="D11403">
            <v>12974122.890000001</v>
          </cell>
        </row>
        <row r="11404">
          <cell r="D11404">
            <v>21591503.07</v>
          </cell>
        </row>
        <row r="11405">
          <cell r="D11405">
            <v>8442412.1899999995</v>
          </cell>
        </row>
        <row r="11406">
          <cell r="D11406">
            <v>9539450.7100000009</v>
          </cell>
        </row>
        <row r="11407">
          <cell r="D11407">
            <v>1079593</v>
          </cell>
        </row>
        <row r="11408">
          <cell r="D11408">
            <v>0</v>
          </cell>
        </row>
        <row r="11409">
          <cell r="D11409">
            <v>324057.8</v>
          </cell>
        </row>
        <row r="11410">
          <cell r="D11410">
            <v>29833863.309999999</v>
          </cell>
        </row>
        <row r="11411">
          <cell r="D11411">
            <v>2442485.13</v>
          </cell>
        </row>
        <row r="11412">
          <cell r="D11412">
            <v>1893714.4</v>
          </cell>
        </row>
        <row r="11413">
          <cell r="D11413">
            <v>4709167.17</v>
          </cell>
        </row>
        <row r="11414">
          <cell r="D11414">
            <v>2780449.38</v>
          </cell>
        </row>
        <row r="11415">
          <cell r="D11415">
            <v>4568553.8899999997</v>
          </cell>
        </row>
        <row r="11416">
          <cell r="D11416">
            <v>6121355.9000000004</v>
          </cell>
        </row>
        <row r="11417">
          <cell r="D11417">
            <v>441323.77</v>
          </cell>
        </row>
        <row r="11418">
          <cell r="D11418">
            <v>1045596.72</v>
          </cell>
        </row>
        <row r="11419">
          <cell r="D11419">
            <v>736448.69</v>
          </cell>
        </row>
        <row r="11420">
          <cell r="D11420">
            <v>5786651.8399999999</v>
          </cell>
        </row>
        <row r="11421">
          <cell r="D11421">
            <v>940984.6</v>
          </cell>
        </row>
        <row r="11422">
          <cell r="D11422">
            <v>1101533.6000000001</v>
          </cell>
        </row>
        <row r="11423">
          <cell r="D11423">
            <v>3543401.82</v>
          </cell>
        </row>
        <row r="11424">
          <cell r="D11424">
            <v>800000</v>
          </cell>
        </row>
        <row r="11425">
          <cell r="D11425">
            <v>783235.07</v>
          </cell>
        </row>
        <row r="11426">
          <cell r="D11426">
            <v>4828.3</v>
          </cell>
        </row>
        <row r="11427">
          <cell r="D11427">
            <v>43932.99</v>
          </cell>
        </row>
        <row r="11428">
          <cell r="D11428">
            <v>936559.22</v>
          </cell>
        </row>
        <row r="11429">
          <cell r="D11429">
            <v>6167041.4100000001</v>
          </cell>
        </row>
        <row r="11430">
          <cell r="D11430">
            <v>121858.12</v>
          </cell>
        </row>
        <row r="11431">
          <cell r="D11431">
            <v>19204850.289999999</v>
          </cell>
        </row>
        <row r="11432">
          <cell r="D11432">
            <v>24250.41</v>
          </cell>
        </row>
        <row r="11433">
          <cell r="D11433">
            <v>10567.61</v>
          </cell>
        </row>
        <row r="11434">
          <cell r="D11434">
            <v>8784822.1999999993</v>
          </cell>
        </row>
        <row r="11435">
          <cell r="D11435">
            <v>2343664.21</v>
          </cell>
        </row>
        <row r="11436">
          <cell r="D11436">
            <v>470185.1</v>
          </cell>
        </row>
        <row r="11437">
          <cell r="D11437">
            <v>1572627.85</v>
          </cell>
        </row>
        <row r="11438">
          <cell r="D11438">
            <v>439205.38</v>
          </cell>
        </row>
        <row r="11439">
          <cell r="D11439">
            <v>105.31</v>
          </cell>
        </row>
        <row r="11440">
          <cell r="D11440">
            <v>6217243.8899999997</v>
          </cell>
        </row>
        <row r="11441">
          <cell r="D11441">
            <v>3563402.64</v>
          </cell>
        </row>
        <row r="11442">
          <cell r="D11442">
            <v>4986741.5199999996</v>
          </cell>
        </row>
        <row r="11443">
          <cell r="D11443">
            <v>867683.33</v>
          </cell>
        </row>
        <row r="11444">
          <cell r="D11444">
            <v>6262689.3899999997</v>
          </cell>
        </row>
        <row r="11445">
          <cell r="D11445">
            <v>1493322.36</v>
          </cell>
        </row>
        <row r="11446">
          <cell r="D11446">
            <v>31266981.57</v>
          </cell>
        </row>
        <row r="11447">
          <cell r="D11447">
            <v>1913061.46</v>
          </cell>
        </row>
        <row r="11448">
          <cell r="D11448">
            <v>3559549.99</v>
          </cell>
        </row>
        <row r="11449">
          <cell r="D11449">
            <v>1299618.3500000001</v>
          </cell>
        </row>
        <row r="11450">
          <cell r="D11450">
            <v>388782</v>
          </cell>
        </row>
        <row r="11451">
          <cell r="D11451">
            <v>499470.69</v>
          </cell>
        </row>
        <row r="11452">
          <cell r="D11452">
            <v>236.33</v>
          </cell>
        </row>
        <row r="11453">
          <cell r="D11453">
            <v>1246508</v>
          </cell>
        </row>
        <row r="11454">
          <cell r="D11454">
            <v>62561348.549999997</v>
          </cell>
        </row>
        <row r="11455">
          <cell r="D11455">
            <v>1767142.72</v>
          </cell>
        </row>
        <row r="11456">
          <cell r="D11456">
            <v>10082067.710000001</v>
          </cell>
        </row>
        <row r="11457">
          <cell r="D11457">
            <v>2035264.05</v>
          </cell>
        </row>
        <row r="11458">
          <cell r="D11458">
            <v>25956619.210000001</v>
          </cell>
        </row>
        <row r="11459">
          <cell r="D11459">
            <v>1119456.19</v>
          </cell>
        </row>
        <row r="11460">
          <cell r="D11460">
            <v>34616717.939999998</v>
          </cell>
        </row>
        <row r="11461">
          <cell r="D11461">
            <v>548095.52</v>
          </cell>
        </row>
        <row r="11462">
          <cell r="D11462">
            <v>172756.47</v>
          </cell>
        </row>
        <row r="11463">
          <cell r="D11463">
            <v>502385.22</v>
          </cell>
        </row>
        <row r="11464">
          <cell r="D11464">
            <v>278986.34999999998</v>
          </cell>
        </row>
        <row r="11465">
          <cell r="D11465">
            <v>412219.43</v>
          </cell>
        </row>
        <row r="11466">
          <cell r="D11466">
            <v>54565156.840000004</v>
          </cell>
        </row>
        <row r="11467">
          <cell r="D11467">
            <v>72365.95</v>
          </cell>
        </row>
        <row r="11468">
          <cell r="D11468">
            <v>1908311.55</v>
          </cell>
        </row>
        <row r="11469">
          <cell r="D11469">
            <v>849818.41</v>
          </cell>
        </row>
        <row r="11470">
          <cell r="D11470">
            <v>0</v>
          </cell>
        </row>
        <row r="11471">
          <cell r="D11471">
            <v>531990.18000000005</v>
          </cell>
        </row>
        <row r="11472">
          <cell r="D11472">
            <v>695000</v>
          </cell>
        </row>
        <row r="11473">
          <cell r="D11473">
            <v>1404983.72</v>
          </cell>
        </row>
        <row r="11474">
          <cell r="D11474">
            <v>7964329.8499999996</v>
          </cell>
        </row>
        <row r="11475">
          <cell r="D11475">
            <v>40689.96</v>
          </cell>
        </row>
        <row r="11476">
          <cell r="D11476">
            <v>679028.27</v>
          </cell>
        </row>
        <row r="11477">
          <cell r="D11477">
            <v>3004250</v>
          </cell>
        </row>
        <row r="11478">
          <cell r="D11478">
            <v>7417373.3600000003</v>
          </cell>
        </row>
        <row r="11479">
          <cell r="D11479">
            <v>4301290.5199999996</v>
          </cell>
        </row>
        <row r="11480">
          <cell r="D11480">
            <v>0</v>
          </cell>
        </row>
        <row r="11481">
          <cell r="D11481">
            <v>10729166.390000001</v>
          </cell>
        </row>
        <row r="11482">
          <cell r="D11482">
            <v>15170399</v>
          </cell>
        </row>
        <row r="11483">
          <cell r="D11483">
            <v>8375388.9900000002</v>
          </cell>
        </row>
        <row r="11484">
          <cell r="D11484">
            <v>0</v>
          </cell>
        </row>
        <row r="11485">
          <cell r="D11485">
            <v>2157779.7799999998</v>
          </cell>
        </row>
        <row r="11486">
          <cell r="D11486">
            <v>349337.65</v>
          </cell>
        </row>
        <row r="11487">
          <cell r="D11487">
            <v>668618.03</v>
          </cell>
        </row>
        <row r="11488">
          <cell r="D11488">
            <v>1325081.74</v>
          </cell>
        </row>
        <row r="11489">
          <cell r="D11489">
            <v>1020457.01</v>
          </cell>
        </row>
        <row r="11490">
          <cell r="D11490">
            <v>1157681.79</v>
          </cell>
        </row>
        <row r="11491">
          <cell r="D11491">
            <v>5280356.5199999996</v>
          </cell>
        </row>
        <row r="11492">
          <cell r="D11492">
            <v>128852.79</v>
          </cell>
        </row>
        <row r="11493">
          <cell r="D11493">
            <v>3697350.03</v>
          </cell>
        </row>
        <row r="11494">
          <cell r="D11494">
            <v>437931.08</v>
          </cell>
        </row>
        <row r="11495">
          <cell r="D11495">
            <v>294703.94</v>
          </cell>
        </row>
        <row r="11496">
          <cell r="D11496">
            <v>3442918.38</v>
          </cell>
        </row>
        <row r="11497">
          <cell r="D11497">
            <v>260926.97</v>
          </cell>
        </row>
        <row r="11498">
          <cell r="D11498">
            <v>291888.09000000003</v>
          </cell>
        </row>
        <row r="11499">
          <cell r="D11499">
            <v>34864.86</v>
          </cell>
        </row>
        <row r="11500">
          <cell r="D11500">
            <v>5644762.0099999998</v>
          </cell>
        </row>
        <row r="11501">
          <cell r="D11501">
            <v>10076809.84</v>
          </cell>
        </row>
        <row r="11502">
          <cell r="D11502">
            <v>651645.16</v>
          </cell>
        </row>
        <row r="11503">
          <cell r="D11503">
            <v>458394.14</v>
          </cell>
        </row>
        <row r="11504">
          <cell r="D11504">
            <v>3881248.94</v>
          </cell>
        </row>
        <row r="11505">
          <cell r="D11505">
            <v>1773895.76</v>
          </cell>
        </row>
        <row r="11506">
          <cell r="D11506">
            <v>13522847.68</v>
          </cell>
        </row>
        <row r="11507">
          <cell r="D11507">
            <v>17195110.109999999</v>
          </cell>
        </row>
        <row r="11508">
          <cell r="D11508">
            <v>4574979.93</v>
          </cell>
        </row>
        <row r="11509">
          <cell r="D11509">
            <v>1977417.71</v>
          </cell>
        </row>
        <row r="11510">
          <cell r="D11510">
            <v>3836954.21</v>
          </cell>
        </row>
        <row r="11511">
          <cell r="D11511">
            <v>433496.34</v>
          </cell>
        </row>
        <row r="11512">
          <cell r="D11512">
            <v>5563764.3799999999</v>
          </cell>
        </row>
        <row r="11513">
          <cell r="D11513">
            <v>3451344.86</v>
          </cell>
        </row>
        <row r="11514">
          <cell r="D11514">
            <v>1613066.93</v>
          </cell>
        </row>
        <row r="11515">
          <cell r="D11515">
            <v>4564064.0199999996</v>
          </cell>
        </row>
        <row r="11516">
          <cell r="D11516">
            <v>506368.78</v>
          </cell>
        </row>
        <row r="11517">
          <cell r="D11517">
            <v>2741800.34</v>
          </cell>
        </row>
        <row r="11518">
          <cell r="D11518">
            <v>56335471.780000001</v>
          </cell>
        </row>
        <row r="11519">
          <cell r="D11519">
            <v>60538</v>
          </cell>
        </row>
        <row r="11520">
          <cell r="D11520">
            <v>8017526.4199999999</v>
          </cell>
        </row>
        <row r="11521">
          <cell r="D11521">
            <v>132645.21</v>
          </cell>
        </row>
        <row r="11522">
          <cell r="D11522">
            <v>164641.39000000001</v>
          </cell>
        </row>
        <row r="11523">
          <cell r="D11523">
            <v>7065845.0800000001</v>
          </cell>
        </row>
        <row r="11524">
          <cell r="D11524">
            <v>839449.24</v>
          </cell>
        </row>
        <row r="11525">
          <cell r="D11525">
            <v>66786.14</v>
          </cell>
        </row>
        <row r="11526">
          <cell r="D11526">
            <v>2622474.0299999998</v>
          </cell>
        </row>
        <row r="11527">
          <cell r="D11527">
            <v>189099.32</v>
          </cell>
        </row>
        <row r="11528">
          <cell r="D11528">
            <v>21285363.59</v>
          </cell>
        </row>
        <row r="11529">
          <cell r="D11529">
            <v>4057040.59</v>
          </cell>
        </row>
        <row r="11530">
          <cell r="D11530">
            <v>498351.3</v>
          </cell>
        </row>
        <row r="11531">
          <cell r="D11531">
            <v>11743784.880000001</v>
          </cell>
        </row>
        <row r="11532">
          <cell r="D11532">
            <v>0</v>
          </cell>
        </row>
        <row r="11533">
          <cell r="D11533">
            <v>1099426.8400000001</v>
          </cell>
        </row>
        <row r="11534">
          <cell r="D11534">
            <v>4181450.1</v>
          </cell>
        </row>
        <row r="11535">
          <cell r="D11535">
            <v>126331.81</v>
          </cell>
        </row>
        <row r="11536">
          <cell r="D11536">
            <v>377952.28</v>
          </cell>
        </row>
        <row r="11537">
          <cell r="D11537">
            <v>5208271.72</v>
          </cell>
        </row>
        <row r="11538">
          <cell r="D11538">
            <v>11030530.279999999</v>
          </cell>
        </row>
        <row r="11539">
          <cell r="D11539">
            <v>120338.97</v>
          </cell>
        </row>
        <row r="11540">
          <cell r="D11540">
            <v>148105.87</v>
          </cell>
        </row>
        <row r="11541">
          <cell r="D11541">
            <v>345908.84</v>
          </cell>
        </row>
        <row r="11542">
          <cell r="D11542">
            <v>3663758.15</v>
          </cell>
        </row>
        <row r="11543">
          <cell r="D11543">
            <v>466362.68</v>
          </cell>
        </row>
        <row r="11544">
          <cell r="D11544">
            <v>785579.05</v>
          </cell>
        </row>
        <row r="11545">
          <cell r="D11545">
            <v>3468194.44</v>
          </cell>
        </row>
        <row r="11546">
          <cell r="D11546">
            <v>4338858.58</v>
          </cell>
        </row>
        <row r="11547">
          <cell r="D11547">
            <v>956279.57</v>
          </cell>
        </row>
        <row r="11548">
          <cell r="D11548">
            <v>315945.5</v>
          </cell>
        </row>
        <row r="11549">
          <cell r="D11549">
            <v>11506019.66</v>
          </cell>
        </row>
        <row r="11550">
          <cell r="D11550">
            <v>292592.33</v>
          </cell>
        </row>
        <row r="11551">
          <cell r="D11551">
            <v>331351.08</v>
          </cell>
        </row>
        <row r="11552">
          <cell r="D11552">
            <v>647598.52</v>
          </cell>
        </row>
        <row r="11553">
          <cell r="D11553">
            <v>1120247.21</v>
          </cell>
        </row>
        <row r="11554">
          <cell r="D11554">
            <v>2276915.08</v>
          </cell>
        </row>
        <row r="11555">
          <cell r="D11555">
            <v>4248323.25</v>
          </cell>
        </row>
        <row r="11556">
          <cell r="D11556">
            <v>1309295.22</v>
          </cell>
        </row>
        <row r="11557">
          <cell r="D11557">
            <v>9136931.2100000009</v>
          </cell>
        </row>
        <row r="11558">
          <cell r="D11558">
            <v>668347.80000000005</v>
          </cell>
        </row>
        <row r="11559">
          <cell r="D11559">
            <v>389317.39</v>
          </cell>
        </row>
        <row r="11560">
          <cell r="D11560">
            <v>0</v>
          </cell>
        </row>
        <row r="11561">
          <cell r="D11561">
            <v>1086357.03</v>
          </cell>
        </row>
        <row r="11562">
          <cell r="D11562">
            <v>2357534.02</v>
          </cell>
        </row>
        <row r="11563">
          <cell r="D11563">
            <v>169458.47</v>
          </cell>
        </row>
        <row r="11564">
          <cell r="D11564">
            <v>857742.29</v>
          </cell>
        </row>
        <row r="11565">
          <cell r="D11565">
            <v>754193.27</v>
          </cell>
        </row>
        <row r="11566">
          <cell r="D11566">
            <v>660576.05000000005</v>
          </cell>
        </row>
        <row r="11567">
          <cell r="D11567">
            <v>472179.33</v>
          </cell>
        </row>
        <row r="11568">
          <cell r="D11568">
            <v>1896444.74</v>
          </cell>
        </row>
        <row r="11569">
          <cell r="D11569">
            <v>190913.73</v>
          </cell>
        </row>
        <row r="11570">
          <cell r="D11570">
            <v>3604866.6</v>
          </cell>
        </row>
        <row r="11571">
          <cell r="D11571">
            <v>38394319.310000002</v>
          </cell>
        </row>
        <row r="11572">
          <cell r="D11572">
            <v>34054329.380000003</v>
          </cell>
        </row>
        <row r="11573">
          <cell r="D11573">
            <v>779035.47</v>
          </cell>
        </row>
        <row r="11574">
          <cell r="D11574">
            <v>1035794.23</v>
          </cell>
        </row>
        <row r="11575">
          <cell r="D11575">
            <v>677020.76</v>
          </cell>
        </row>
        <row r="11576">
          <cell r="D11576">
            <v>1453920.83</v>
          </cell>
        </row>
        <row r="11577">
          <cell r="D11577">
            <v>504468.63</v>
          </cell>
        </row>
        <row r="11578">
          <cell r="D11578">
            <v>229118.65</v>
          </cell>
        </row>
        <row r="11579">
          <cell r="D11579">
            <v>179820.63</v>
          </cell>
        </row>
        <row r="11580">
          <cell r="D11580">
            <v>47128.84</v>
          </cell>
        </row>
        <row r="11581">
          <cell r="D11581">
            <v>7974809.4000000004</v>
          </cell>
        </row>
        <row r="11582">
          <cell r="D11582">
            <v>14089842.949999999</v>
          </cell>
        </row>
        <row r="11583">
          <cell r="D11583">
            <v>864907.5</v>
          </cell>
        </row>
        <row r="11584">
          <cell r="D11584">
            <v>571857.98</v>
          </cell>
        </row>
        <row r="11585">
          <cell r="D11585">
            <v>5968797.6200000001</v>
          </cell>
        </row>
        <row r="11586">
          <cell r="D11586">
            <v>4814062.3099999996</v>
          </cell>
        </row>
        <row r="11587">
          <cell r="D11587">
            <v>396602.62</v>
          </cell>
        </row>
        <row r="11588">
          <cell r="D11588">
            <v>3475542.41</v>
          </cell>
        </row>
        <row r="11589">
          <cell r="D11589">
            <v>476738.69</v>
          </cell>
        </row>
        <row r="11590">
          <cell r="D11590">
            <v>1019542.71</v>
          </cell>
        </row>
        <row r="11591">
          <cell r="D11591">
            <v>690222.94</v>
          </cell>
        </row>
        <row r="11592">
          <cell r="D11592">
            <v>153315.69</v>
          </cell>
        </row>
        <row r="11593">
          <cell r="D11593">
            <v>19935861.91</v>
          </cell>
        </row>
        <row r="11594">
          <cell r="D11594">
            <v>303316.38</v>
          </cell>
        </row>
        <row r="11595">
          <cell r="D11595">
            <v>130976.23</v>
          </cell>
        </row>
        <row r="11596">
          <cell r="D11596">
            <v>2954610.15</v>
          </cell>
        </row>
        <row r="11597">
          <cell r="D11597">
            <v>11724028.550000001</v>
          </cell>
        </row>
        <row r="11598">
          <cell r="D11598">
            <v>379683.71</v>
          </cell>
        </row>
        <row r="11599">
          <cell r="D11599">
            <v>495899.61</v>
          </cell>
        </row>
        <row r="11600">
          <cell r="D11600">
            <v>83406.59</v>
          </cell>
        </row>
        <row r="11601">
          <cell r="D11601">
            <v>7416349.8700000001</v>
          </cell>
        </row>
        <row r="11602">
          <cell r="D11602">
            <v>997552.06</v>
          </cell>
        </row>
        <row r="11603">
          <cell r="D11603">
            <v>3386722.99</v>
          </cell>
        </row>
        <row r="11604">
          <cell r="D11604">
            <v>9739405.9800000004</v>
          </cell>
        </row>
        <row r="11605">
          <cell r="D11605">
            <v>2883379.88</v>
          </cell>
        </row>
        <row r="11606">
          <cell r="D11606">
            <v>1746221.48</v>
          </cell>
        </row>
        <row r="11607">
          <cell r="D11607">
            <v>631466.36</v>
          </cell>
        </row>
        <row r="11608">
          <cell r="D11608">
            <v>2879201.39</v>
          </cell>
        </row>
        <row r="11609">
          <cell r="D11609">
            <v>661755.19999999995</v>
          </cell>
        </row>
        <row r="11610">
          <cell r="D11610">
            <v>323227.02</v>
          </cell>
        </row>
        <row r="11611">
          <cell r="D11611">
            <v>2417856.7000000002</v>
          </cell>
        </row>
        <row r="11612">
          <cell r="D11612">
            <v>98211.78</v>
          </cell>
        </row>
        <row r="11613">
          <cell r="D11613">
            <v>1099249.47</v>
          </cell>
        </row>
        <row r="11614">
          <cell r="D11614">
            <v>311678.37</v>
          </cell>
        </row>
        <row r="11615">
          <cell r="D11615">
            <v>3943490.45</v>
          </cell>
        </row>
        <row r="11616">
          <cell r="D11616">
            <v>1383497.79</v>
          </cell>
        </row>
        <row r="11617">
          <cell r="D11617">
            <v>8101824.8099999996</v>
          </cell>
        </row>
        <row r="11618">
          <cell r="D11618">
            <v>892313.59999999998</v>
          </cell>
        </row>
        <row r="11619">
          <cell r="D11619">
            <v>3989242.13</v>
          </cell>
        </row>
        <row r="11620">
          <cell r="D11620">
            <v>7574866</v>
          </cell>
        </row>
        <row r="11621">
          <cell r="D11621">
            <v>48.89</v>
          </cell>
        </row>
        <row r="11623">
          <cell r="D11623">
            <v>10208505.85</v>
          </cell>
        </row>
        <row r="11624">
          <cell r="D11624">
            <v>9117982.8000000007</v>
          </cell>
        </row>
        <row r="11625">
          <cell r="D11625">
            <v>677576.02</v>
          </cell>
        </row>
        <row r="11626">
          <cell r="D11626">
            <v>1500000</v>
          </cell>
        </row>
        <row r="11627">
          <cell r="D11627">
            <v>657249.67000000004</v>
          </cell>
        </row>
        <row r="11628">
          <cell r="D11628">
            <v>2775157.93</v>
          </cell>
        </row>
        <row r="11629">
          <cell r="D11629">
            <v>3575261.35</v>
          </cell>
        </row>
        <row r="11630">
          <cell r="D11630">
            <v>3580300.05</v>
          </cell>
        </row>
        <row r="11631">
          <cell r="D11631">
            <v>604444.56000000006</v>
          </cell>
        </row>
        <row r="11632">
          <cell r="D11632">
            <v>1932448.98</v>
          </cell>
        </row>
        <row r="11633">
          <cell r="D11633">
            <v>4846887.12</v>
          </cell>
        </row>
        <row r="11634">
          <cell r="D11634">
            <v>7403590.4900000002</v>
          </cell>
        </row>
        <row r="11635">
          <cell r="D11635">
            <v>46036679.590000004</v>
          </cell>
        </row>
        <row r="11636">
          <cell r="D11636">
            <v>468916.27</v>
          </cell>
        </row>
        <row r="11637">
          <cell r="D11637">
            <v>11989441.51</v>
          </cell>
        </row>
        <row r="11638">
          <cell r="D11638">
            <v>2214994.44</v>
          </cell>
        </row>
        <row r="11639">
          <cell r="D11639">
            <v>652484.18000000005</v>
          </cell>
        </row>
        <row r="11640">
          <cell r="D11640">
            <v>2229163.79</v>
          </cell>
        </row>
        <row r="11641">
          <cell r="D11641">
            <v>511063.08</v>
          </cell>
        </row>
        <row r="11642">
          <cell r="D11642">
            <v>52202392.630000003</v>
          </cell>
        </row>
        <row r="11643">
          <cell r="D11643">
            <v>7964673.2300000004</v>
          </cell>
        </row>
        <row r="11644">
          <cell r="D11644">
            <v>2111985.4700000002</v>
          </cell>
        </row>
        <row r="11645">
          <cell r="D11645">
            <v>1008490.74</v>
          </cell>
        </row>
        <row r="11646">
          <cell r="D11646">
            <v>1751568.49</v>
          </cell>
        </row>
        <row r="11647">
          <cell r="D11647">
            <v>733903.77</v>
          </cell>
        </row>
        <row r="11648">
          <cell r="D11648">
            <v>817248.57</v>
          </cell>
        </row>
        <row r="11649">
          <cell r="D11649">
            <v>133373180.22</v>
          </cell>
        </row>
        <row r="11650">
          <cell r="D11650">
            <v>8287563.4199999999</v>
          </cell>
        </row>
        <row r="11651">
          <cell r="D11651">
            <v>745591.24</v>
          </cell>
        </row>
        <row r="11652">
          <cell r="D11652">
            <v>2886272.59</v>
          </cell>
        </row>
        <row r="11653">
          <cell r="D11653">
            <v>3396041.06</v>
          </cell>
        </row>
        <row r="11654">
          <cell r="D11654">
            <v>974348.53</v>
          </cell>
        </row>
        <row r="11655">
          <cell r="D11655">
            <v>247598.97</v>
          </cell>
        </row>
        <row r="11656">
          <cell r="D11656">
            <v>282089.74</v>
          </cell>
        </row>
        <row r="11657">
          <cell r="D11657">
            <v>738308.35</v>
          </cell>
        </row>
        <row r="11658">
          <cell r="D11658">
            <v>1659293.6</v>
          </cell>
        </row>
        <row r="11659">
          <cell r="D11659">
            <v>5967869.7699999996</v>
          </cell>
        </row>
        <row r="11660">
          <cell r="D11660">
            <v>4094390.5</v>
          </cell>
        </row>
        <row r="11661">
          <cell r="D11661">
            <v>549216.82999999996</v>
          </cell>
        </row>
        <row r="11662">
          <cell r="D11662">
            <v>662308.28</v>
          </cell>
        </row>
        <row r="11663">
          <cell r="D11663">
            <v>10229269.789999999</v>
          </cell>
        </row>
        <row r="11664">
          <cell r="D11664">
            <v>87216.54</v>
          </cell>
        </row>
        <row r="11665">
          <cell r="D11665">
            <v>2877375.57</v>
          </cell>
        </row>
        <row r="11666">
          <cell r="D11666">
            <v>434760.37</v>
          </cell>
        </row>
        <row r="11667">
          <cell r="D11667">
            <v>11770618.460000001</v>
          </cell>
        </row>
        <row r="11668">
          <cell r="D11668">
            <v>92226.86</v>
          </cell>
        </row>
        <row r="11669">
          <cell r="D11669">
            <v>2249953.1</v>
          </cell>
        </row>
        <row r="11670">
          <cell r="D11670">
            <v>10323494.060000001</v>
          </cell>
        </row>
        <row r="11671">
          <cell r="D11671">
            <v>3441880.1</v>
          </cell>
        </row>
        <row r="11672">
          <cell r="D11672">
            <v>700086.03</v>
          </cell>
        </row>
        <row r="11673">
          <cell r="D11673">
            <v>503223.65</v>
          </cell>
        </row>
        <row r="11674">
          <cell r="D11674">
            <v>167531.03</v>
          </cell>
        </row>
        <row r="11675">
          <cell r="D11675">
            <v>1026010.11</v>
          </cell>
        </row>
        <row r="11676">
          <cell r="D11676">
            <v>30349.87</v>
          </cell>
        </row>
        <row r="11677">
          <cell r="D11677">
            <v>18507743.449999999</v>
          </cell>
        </row>
        <row r="11678">
          <cell r="D11678">
            <v>11764887.42</v>
          </cell>
        </row>
        <row r="11679">
          <cell r="D11679">
            <v>1022919.6800000001</v>
          </cell>
        </row>
        <row r="11680">
          <cell r="D11680">
            <v>4660979.42</v>
          </cell>
        </row>
        <row r="11681">
          <cell r="D11681">
            <v>393350.7</v>
          </cell>
        </row>
        <row r="11682">
          <cell r="D11682">
            <v>6231074.1200000001</v>
          </cell>
        </row>
        <row r="11683">
          <cell r="D11683">
            <v>983982.64</v>
          </cell>
        </row>
        <row r="11684">
          <cell r="D11684">
            <v>1333438.98</v>
          </cell>
        </row>
        <row r="11685">
          <cell r="D11685">
            <v>7874052.0700000003</v>
          </cell>
        </row>
        <row r="11686">
          <cell r="D11686">
            <v>953241.44</v>
          </cell>
        </row>
        <row r="11687">
          <cell r="D11687">
            <v>1136393.3799999999</v>
          </cell>
        </row>
        <row r="11688">
          <cell r="D11688">
            <v>193091.19</v>
          </cell>
        </row>
        <row r="11689">
          <cell r="D11689">
            <v>1365554.44</v>
          </cell>
        </row>
        <row r="11690">
          <cell r="D11690">
            <v>0</v>
          </cell>
        </row>
        <row r="11691">
          <cell r="D11691">
            <v>1062754.75</v>
          </cell>
        </row>
        <row r="11692">
          <cell r="D11692">
            <v>82299.33</v>
          </cell>
        </row>
        <row r="11693">
          <cell r="D11693">
            <v>147805.88</v>
          </cell>
        </row>
        <row r="11694">
          <cell r="D11694">
            <v>99948.73</v>
          </cell>
        </row>
        <row r="11695">
          <cell r="D11695">
            <v>0</v>
          </cell>
        </row>
        <row r="11696">
          <cell r="D11696">
            <v>0</v>
          </cell>
        </row>
        <row r="11697">
          <cell r="D11697">
            <v>2795637.51</v>
          </cell>
        </row>
        <row r="11698">
          <cell r="D11698">
            <v>5309858.95</v>
          </cell>
        </row>
        <row r="11699">
          <cell r="D11699">
            <v>10485646.949999999</v>
          </cell>
        </row>
        <row r="11700">
          <cell r="D11700">
            <v>12380610.02</v>
          </cell>
        </row>
        <row r="11701">
          <cell r="D11701">
            <v>0</v>
          </cell>
        </row>
        <row r="11702">
          <cell r="D11702">
            <v>5214.6899999999996</v>
          </cell>
        </row>
        <row r="11703">
          <cell r="D11703">
            <v>565646.23</v>
          </cell>
        </row>
        <row r="11704">
          <cell r="D11704">
            <v>606485.27</v>
          </cell>
        </row>
        <row r="11705">
          <cell r="D11705">
            <v>1129547.6599999999</v>
          </cell>
        </row>
        <row r="11706">
          <cell r="D11706">
            <v>47962751.5</v>
          </cell>
        </row>
        <row r="11707">
          <cell r="D11707">
            <v>19837960.52</v>
          </cell>
        </row>
        <row r="11708">
          <cell r="D11708">
            <v>4789600.3</v>
          </cell>
        </row>
        <row r="11709">
          <cell r="D11709">
            <v>79517.33</v>
          </cell>
        </row>
        <row r="11710">
          <cell r="D11710">
            <v>8499917.3000000007</v>
          </cell>
        </row>
        <row r="11711">
          <cell r="D11711">
            <v>4862136.72</v>
          </cell>
        </row>
        <row r="11712">
          <cell r="D11712">
            <v>6003150.6299999999</v>
          </cell>
        </row>
        <row r="11713">
          <cell r="D11713">
            <v>1147253</v>
          </cell>
        </row>
        <row r="11714">
          <cell r="D11714">
            <v>11359965.539999999</v>
          </cell>
        </row>
        <row r="11715">
          <cell r="D11715">
            <v>18375166.780000001</v>
          </cell>
        </row>
        <row r="11716">
          <cell r="D11716">
            <v>4753785.8600000003</v>
          </cell>
        </row>
        <row r="11717">
          <cell r="D11717">
            <v>10983396.84</v>
          </cell>
        </row>
        <row r="11718">
          <cell r="D11718">
            <v>82668.41</v>
          </cell>
        </row>
        <row r="11719">
          <cell r="D11719">
            <v>19994108.68</v>
          </cell>
        </row>
        <row r="11720">
          <cell r="D11720">
            <v>1158648.97</v>
          </cell>
        </row>
        <row r="11721">
          <cell r="D11721">
            <v>38762635.630000003</v>
          </cell>
        </row>
        <row r="11722">
          <cell r="D11722">
            <v>13131205.6</v>
          </cell>
        </row>
        <row r="11723">
          <cell r="D11723">
            <v>12289615.75</v>
          </cell>
        </row>
        <row r="11724">
          <cell r="D11724">
            <v>541711.14</v>
          </cell>
        </row>
        <row r="11725">
          <cell r="D11725">
            <v>2808280.83</v>
          </cell>
        </row>
        <row r="11726">
          <cell r="D11726">
            <v>1648196.25</v>
          </cell>
        </row>
        <row r="11727">
          <cell r="D11727">
            <v>281728.40000000002</v>
          </cell>
        </row>
        <row r="11728">
          <cell r="D11728">
            <v>3478022.91</v>
          </cell>
        </row>
        <row r="11729">
          <cell r="D11729">
            <v>174782.11</v>
          </cell>
        </row>
        <row r="11730">
          <cell r="D11730">
            <v>1541232.92</v>
          </cell>
        </row>
        <row r="11731">
          <cell r="D11731">
            <v>1163109.71</v>
          </cell>
        </row>
        <row r="11732">
          <cell r="D11732">
            <v>684380.61</v>
          </cell>
        </row>
        <row r="11733">
          <cell r="D11733">
            <v>1964314.03</v>
          </cell>
        </row>
        <row r="11734">
          <cell r="D11734">
            <v>5733070.8600000003</v>
          </cell>
        </row>
        <row r="11735">
          <cell r="D11735">
            <v>290023.3</v>
          </cell>
        </row>
        <row r="11736">
          <cell r="D11736">
            <v>3659829.62</v>
          </cell>
        </row>
        <row r="11737">
          <cell r="D11737">
            <v>4377288.37</v>
          </cell>
        </row>
        <row r="11738">
          <cell r="D11738">
            <v>13716788.66</v>
          </cell>
        </row>
        <row r="11739">
          <cell r="D11739">
            <v>9495931.5999999996</v>
          </cell>
        </row>
        <row r="11740">
          <cell r="D11740">
            <v>1200903.18</v>
          </cell>
        </row>
        <row r="11741">
          <cell r="D11741">
            <v>773126.3</v>
          </cell>
        </row>
        <row r="11742">
          <cell r="D11742">
            <v>4330331.8099999996</v>
          </cell>
        </row>
        <row r="11743">
          <cell r="D11743">
            <v>0</v>
          </cell>
        </row>
        <row r="11744">
          <cell r="D11744">
            <v>31258227.52</v>
          </cell>
        </row>
        <row r="11745">
          <cell r="D11745">
            <v>1103349.83</v>
          </cell>
        </row>
        <row r="11746">
          <cell r="D11746">
            <v>2104392.39</v>
          </cell>
        </row>
        <row r="11747">
          <cell r="D11747">
            <v>0</v>
          </cell>
        </row>
        <row r="11748">
          <cell r="D11748">
            <v>0</v>
          </cell>
        </row>
        <row r="11749">
          <cell r="D11749">
            <v>829328.54</v>
          </cell>
        </row>
        <row r="11750">
          <cell r="D11750">
            <v>626523.81000000006</v>
          </cell>
        </row>
        <row r="11751">
          <cell r="D11751">
            <v>7507674.0099999998</v>
          </cell>
        </row>
        <row r="11752">
          <cell r="D11752">
            <v>2866938.74</v>
          </cell>
        </row>
        <row r="11753">
          <cell r="D11753">
            <v>0</v>
          </cell>
        </row>
        <row r="11754">
          <cell r="D11754">
            <v>478671.06</v>
          </cell>
        </row>
        <row r="11755">
          <cell r="D11755">
            <v>4982251.24</v>
          </cell>
        </row>
        <row r="11756">
          <cell r="D11756">
            <v>0</v>
          </cell>
        </row>
        <row r="11757">
          <cell r="D11757">
            <v>11947721.050000001</v>
          </cell>
        </row>
        <row r="11758">
          <cell r="D11758">
            <v>13580386.550000001</v>
          </cell>
        </row>
        <row r="11759">
          <cell r="D11759">
            <v>13502453.869999999</v>
          </cell>
        </row>
        <row r="11760">
          <cell r="D11760">
            <v>49451220.340000004</v>
          </cell>
        </row>
        <row r="11761">
          <cell r="D11761">
            <v>646132.53</v>
          </cell>
        </row>
        <row r="11762">
          <cell r="D11762">
            <v>6787782.1299999999</v>
          </cell>
        </row>
        <row r="11763">
          <cell r="D11763">
            <v>487103.19</v>
          </cell>
        </row>
        <row r="11764">
          <cell r="D11764">
            <v>3532499.42</v>
          </cell>
        </row>
        <row r="11765">
          <cell r="D11765">
            <v>18813822.91</v>
          </cell>
        </row>
        <row r="11766">
          <cell r="D11766">
            <v>7793191.9000000004</v>
          </cell>
        </row>
        <row r="11767">
          <cell r="D11767">
            <v>743540.41</v>
          </cell>
        </row>
        <row r="11768">
          <cell r="D11768">
            <v>785101.46</v>
          </cell>
        </row>
        <row r="11769">
          <cell r="D11769">
            <v>1642187</v>
          </cell>
        </row>
        <row r="11770">
          <cell r="D11770">
            <v>1281627.5</v>
          </cell>
        </row>
        <row r="11771">
          <cell r="D11771">
            <v>8728217.6400000006</v>
          </cell>
        </row>
        <row r="11772">
          <cell r="D11772">
            <v>1888432.29</v>
          </cell>
        </row>
        <row r="11773">
          <cell r="D11773">
            <v>21093110.199999999</v>
          </cell>
        </row>
        <row r="11774">
          <cell r="D11774">
            <v>1253678.22</v>
          </cell>
        </row>
        <row r="11775">
          <cell r="D11775">
            <v>32806385.84</v>
          </cell>
        </row>
        <row r="11776">
          <cell r="D11776">
            <v>3765803.42</v>
          </cell>
        </row>
        <row r="11777">
          <cell r="D11777">
            <v>503015.8</v>
          </cell>
        </row>
        <row r="11778">
          <cell r="D11778">
            <v>43483.86</v>
          </cell>
        </row>
        <row r="11779">
          <cell r="D11779">
            <v>6814149.7199999997</v>
          </cell>
        </row>
        <row r="11780">
          <cell r="D11780">
            <v>441909.64</v>
          </cell>
        </row>
        <row r="11781">
          <cell r="D11781">
            <v>36956810.009999998</v>
          </cell>
        </row>
        <row r="11782">
          <cell r="D11782">
            <v>27882232.899999999</v>
          </cell>
        </row>
        <row r="11783">
          <cell r="D11783">
            <v>2429905.38</v>
          </cell>
        </row>
        <row r="11784">
          <cell r="D11784">
            <v>549635.05000000005</v>
          </cell>
        </row>
        <row r="11785">
          <cell r="D11785">
            <v>23534.05</v>
          </cell>
        </row>
        <row r="11787">
          <cell r="D11787">
            <v>0</v>
          </cell>
        </row>
        <row r="11788">
          <cell r="D11788">
            <v>7666188.6100000003</v>
          </cell>
        </row>
        <row r="11789">
          <cell r="D11789">
            <v>2242884.7999999998</v>
          </cell>
        </row>
        <row r="11790">
          <cell r="D11790">
            <v>5528160.21</v>
          </cell>
        </row>
        <row r="11791">
          <cell r="D11791">
            <v>2965294.05</v>
          </cell>
        </row>
        <row r="11792">
          <cell r="D11792">
            <v>3034424.22</v>
          </cell>
        </row>
        <row r="11793">
          <cell r="D11793">
            <v>2267125.66</v>
          </cell>
        </row>
        <row r="11794">
          <cell r="D11794">
            <v>13211997.720000001</v>
          </cell>
        </row>
        <row r="11795">
          <cell r="D11795">
            <v>18373354.469999999</v>
          </cell>
        </row>
        <row r="11796">
          <cell r="D11796">
            <v>7896901.2999999998</v>
          </cell>
        </row>
        <row r="11797">
          <cell r="D11797">
            <v>193332.98</v>
          </cell>
        </row>
        <row r="11798">
          <cell r="D11798">
            <v>5240019.96</v>
          </cell>
        </row>
        <row r="11799">
          <cell r="D11799">
            <v>3153036.58</v>
          </cell>
        </row>
        <row r="11800">
          <cell r="D11800">
            <v>252358.48</v>
          </cell>
        </row>
        <row r="11801">
          <cell r="D11801">
            <v>64476689.670000002</v>
          </cell>
        </row>
        <row r="11802">
          <cell r="D11802">
            <v>16890550.789999999</v>
          </cell>
        </row>
        <row r="11803">
          <cell r="D11803">
            <v>191310.48</v>
          </cell>
        </row>
        <row r="11804">
          <cell r="D11804">
            <v>1173324.68</v>
          </cell>
        </row>
        <row r="11805">
          <cell r="D11805">
            <v>0</v>
          </cell>
        </row>
        <row r="11806">
          <cell r="D11806">
            <v>3798561.75</v>
          </cell>
        </row>
        <row r="11807">
          <cell r="D11807">
            <v>1847594.14</v>
          </cell>
        </row>
        <row r="11808">
          <cell r="D11808">
            <v>247678.79</v>
          </cell>
        </row>
        <row r="11809">
          <cell r="D11809">
            <v>14600867.050000001</v>
          </cell>
        </row>
        <row r="11810">
          <cell r="D11810">
            <v>758618.98</v>
          </cell>
        </row>
        <row r="11811">
          <cell r="D11811">
            <v>6711317.5</v>
          </cell>
        </row>
        <row r="11812">
          <cell r="D11812">
            <v>15010302</v>
          </cell>
        </row>
        <row r="11813">
          <cell r="D11813">
            <v>8473683.9199999999</v>
          </cell>
        </row>
        <row r="11814">
          <cell r="D11814">
            <v>184898915.31</v>
          </cell>
        </row>
        <row r="11815">
          <cell r="D11815">
            <v>65626272.609999999</v>
          </cell>
        </row>
        <row r="11816">
          <cell r="D11816">
            <v>846979.28</v>
          </cell>
        </row>
        <row r="11817">
          <cell r="D11817">
            <v>252793.5</v>
          </cell>
        </row>
        <row r="11818">
          <cell r="D11818">
            <v>31242841.940000001</v>
          </cell>
        </row>
        <row r="11819">
          <cell r="D11819">
            <v>142297.97</v>
          </cell>
        </row>
        <row r="11820">
          <cell r="D11820">
            <v>7453136.2300000004</v>
          </cell>
        </row>
        <row r="11821">
          <cell r="D11821">
            <v>475556.72</v>
          </cell>
        </row>
        <row r="11822">
          <cell r="D11822">
            <v>800000</v>
          </cell>
        </row>
        <row r="11823">
          <cell r="D11823">
            <v>16976817.719999999</v>
          </cell>
        </row>
        <row r="11824">
          <cell r="D11824">
            <v>1086211.6399999999</v>
          </cell>
        </row>
        <row r="11825">
          <cell r="D11825">
            <v>371679.82</v>
          </cell>
        </row>
        <row r="11826">
          <cell r="D11826">
            <v>28230543.57</v>
          </cell>
        </row>
        <row r="11827">
          <cell r="D11827">
            <v>10124097.140000001</v>
          </cell>
        </row>
        <row r="11828">
          <cell r="D11828">
            <v>27599112.16</v>
          </cell>
        </row>
        <row r="11829">
          <cell r="D11829">
            <v>10017807.880000001</v>
          </cell>
        </row>
        <row r="11830">
          <cell r="D11830">
            <v>1092754.79</v>
          </cell>
        </row>
        <row r="11831">
          <cell r="D11831">
            <v>258889.28</v>
          </cell>
        </row>
        <row r="11832">
          <cell r="D11832">
            <v>228114.54</v>
          </cell>
        </row>
        <row r="11833">
          <cell r="D11833">
            <v>720489.95</v>
          </cell>
        </row>
        <row r="11834">
          <cell r="D11834">
            <v>1447028.56</v>
          </cell>
        </row>
        <row r="11836">
          <cell r="D11836">
            <v>15076455.539999999</v>
          </cell>
        </row>
        <row r="11837">
          <cell r="D11837">
            <v>4804119.0999999996</v>
          </cell>
        </row>
        <row r="11838">
          <cell r="D11838">
            <v>1971391.55</v>
          </cell>
        </row>
        <row r="11839">
          <cell r="D11839">
            <v>354725.78</v>
          </cell>
        </row>
        <row r="11840">
          <cell r="D11840">
            <v>42913.95</v>
          </cell>
        </row>
        <row r="11841">
          <cell r="D11841">
            <v>4802545.57</v>
          </cell>
        </row>
        <row r="11842">
          <cell r="D11842">
            <v>674562.61</v>
          </cell>
        </row>
        <row r="11843">
          <cell r="D11843">
            <v>758370.22</v>
          </cell>
        </row>
        <row r="11844">
          <cell r="D11844">
            <v>74538.66</v>
          </cell>
        </row>
        <row r="11845">
          <cell r="D11845">
            <v>948534.61</v>
          </cell>
        </row>
        <row r="11846">
          <cell r="D11846">
            <v>243660.99</v>
          </cell>
        </row>
        <row r="11847">
          <cell r="D11847">
            <v>1827171.63</v>
          </cell>
        </row>
        <row r="11848">
          <cell r="D11848">
            <v>289723.09000000003</v>
          </cell>
        </row>
        <row r="11849">
          <cell r="D11849">
            <v>648449.35</v>
          </cell>
        </row>
        <row r="11850">
          <cell r="D11850">
            <v>270490.93</v>
          </cell>
        </row>
        <row r="11851">
          <cell r="D11851">
            <v>1978224.55</v>
          </cell>
        </row>
        <row r="11852">
          <cell r="D11852">
            <v>14353806.82</v>
          </cell>
        </row>
        <row r="11853">
          <cell r="D11853">
            <v>754660.31</v>
          </cell>
        </row>
        <row r="11854">
          <cell r="D11854">
            <v>177860.18</v>
          </cell>
        </row>
        <row r="11855">
          <cell r="D11855">
            <v>0</v>
          </cell>
        </row>
        <row r="11856">
          <cell r="D11856">
            <v>495983.78</v>
          </cell>
        </row>
        <row r="11857">
          <cell r="D11857">
            <v>257534.72</v>
          </cell>
        </row>
        <row r="11859">
          <cell r="D11859">
            <v>3156793.99</v>
          </cell>
        </row>
        <row r="11860">
          <cell r="D11860">
            <v>685468.69</v>
          </cell>
        </row>
        <row r="11861">
          <cell r="D11861">
            <v>460719.81</v>
          </cell>
        </row>
        <row r="11862">
          <cell r="D11862">
            <v>86408.74</v>
          </cell>
        </row>
        <row r="11863">
          <cell r="D11863">
            <v>8631752.0899999999</v>
          </cell>
        </row>
        <row r="11864">
          <cell r="D11864">
            <v>3453329.35</v>
          </cell>
        </row>
        <row r="11865">
          <cell r="D11865">
            <v>265147.57</v>
          </cell>
        </row>
        <row r="11866">
          <cell r="D11866">
            <v>1648148.09</v>
          </cell>
        </row>
        <row r="11867">
          <cell r="D11867">
            <v>995462.08</v>
          </cell>
        </row>
        <row r="11868">
          <cell r="D11868">
            <v>657691.14</v>
          </cell>
        </row>
        <row r="11869">
          <cell r="D11869">
            <v>1108841.55</v>
          </cell>
        </row>
        <row r="11870">
          <cell r="D11870">
            <v>2814099.17</v>
          </cell>
        </row>
        <row r="11871">
          <cell r="D11871">
            <v>5500000.71</v>
          </cell>
        </row>
        <row r="11872">
          <cell r="D11872">
            <v>1972987.89</v>
          </cell>
        </row>
        <row r="11873">
          <cell r="D11873">
            <v>8370376.1500000004</v>
          </cell>
        </row>
        <row r="11874">
          <cell r="D11874">
            <v>238503.36</v>
          </cell>
        </row>
        <row r="11875">
          <cell r="D11875">
            <v>3149502.66</v>
          </cell>
        </row>
        <row r="11876">
          <cell r="D11876">
            <v>22500.89</v>
          </cell>
        </row>
        <row r="11877">
          <cell r="D11877">
            <v>577213.80000000005</v>
          </cell>
        </row>
        <row r="11879">
          <cell r="D11879">
            <v>286325.82</v>
          </cell>
        </row>
        <row r="11880">
          <cell r="D11880">
            <v>104974.32</v>
          </cell>
        </row>
        <row r="11881">
          <cell r="D11881">
            <v>28398446.190000001</v>
          </cell>
        </row>
        <row r="11882">
          <cell r="D11882">
            <v>586042.31000000006</v>
          </cell>
        </row>
        <row r="11883">
          <cell r="D11883">
            <v>253422.43</v>
          </cell>
        </row>
        <row r="11884">
          <cell r="D11884">
            <v>134527.07</v>
          </cell>
        </row>
        <row r="11885">
          <cell r="D11885">
            <v>644148.39</v>
          </cell>
        </row>
        <row r="11886">
          <cell r="D11886">
            <v>4677389.97</v>
          </cell>
        </row>
        <row r="11887">
          <cell r="D11887">
            <v>961280.12</v>
          </cell>
        </row>
        <row r="11888">
          <cell r="D11888">
            <v>2969276.31</v>
          </cell>
        </row>
        <row r="11890">
          <cell r="D11890">
            <v>1981382.22</v>
          </cell>
        </row>
        <row r="11891">
          <cell r="D11891">
            <v>8874264.0800000001</v>
          </cell>
        </row>
        <row r="11892">
          <cell r="D11892">
            <v>10281381.449999999</v>
          </cell>
        </row>
        <row r="11893">
          <cell r="D11893">
            <v>809715.13</v>
          </cell>
        </row>
        <row r="11894">
          <cell r="D11894">
            <v>2729582.96</v>
          </cell>
        </row>
        <row r="11895">
          <cell r="D11895">
            <v>704344.71</v>
          </cell>
        </row>
        <row r="11896">
          <cell r="D11896">
            <v>538037.78</v>
          </cell>
        </row>
        <row r="11897">
          <cell r="D11897">
            <v>222514.19</v>
          </cell>
        </row>
        <row r="11898">
          <cell r="D11898">
            <v>18365.77</v>
          </cell>
        </row>
        <row r="11899">
          <cell r="D11899">
            <v>4439646.21</v>
          </cell>
        </row>
        <row r="11900">
          <cell r="D11900">
            <v>2923945.55</v>
          </cell>
        </row>
        <row r="11901">
          <cell r="D11901">
            <v>10288268.560000001</v>
          </cell>
        </row>
        <row r="11902">
          <cell r="D11902">
            <v>62612348.009999998</v>
          </cell>
        </row>
        <row r="11903">
          <cell r="D11903">
            <v>4832447.5599999996</v>
          </cell>
        </row>
        <row r="11904">
          <cell r="D11904">
            <v>1630293.21</v>
          </cell>
        </row>
        <row r="11905">
          <cell r="D11905">
            <v>1421562</v>
          </cell>
        </row>
        <row r="11906">
          <cell r="D11906">
            <v>6198412.8799999999</v>
          </cell>
        </row>
        <row r="11907">
          <cell r="D11907">
            <v>549.89</v>
          </cell>
        </row>
        <row r="11908">
          <cell r="D11908">
            <v>2836170.09</v>
          </cell>
        </row>
        <row r="11909">
          <cell r="D11909">
            <v>150364.28</v>
          </cell>
        </row>
        <row r="11910">
          <cell r="D11910">
            <v>620969.99</v>
          </cell>
        </row>
        <row r="11911">
          <cell r="D11911">
            <v>18398.740000000002</v>
          </cell>
        </row>
        <row r="11912">
          <cell r="D11912">
            <v>175754.21</v>
          </cell>
        </row>
        <row r="11913">
          <cell r="D11913">
            <v>1463394.48</v>
          </cell>
        </row>
        <row r="11914">
          <cell r="D11914">
            <v>39824.44</v>
          </cell>
        </row>
        <row r="11915">
          <cell r="D11915">
            <v>5657408.4400000004</v>
          </cell>
        </row>
        <row r="11916">
          <cell r="D11916">
            <v>1631403.52</v>
          </cell>
        </row>
        <row r="11917">
          <cell r="D11917">
            <v>24393018.850000001</v>
          </cell>
        </row>
        <row r="11918">
          <cell r="D11918">
            <v>3276024.85</v>
          </cell>
        </row>
        <row r="11919">
          <cell r="D11919">
            <v>137599.29999999999</v>
          </cell>
        </row>
        <row r="11920">
          <cell r="D11920">
            <v>192092.57</v>
          </cell>
        </row>
        <row r="11921">
          <cell r="D11921">
            <v>1698000</v>
          </cell>
        </row>
        <row r="11922">
          <cell r="D11922">
            <v>875102.68</v>
          </cell>
        </row>
        <row r="11923">
          <cell r="D11923">
            <v>2973628.02</v>
          </cell>
        </row>
        <row r="11924">
          <cell r="D11924">
            <v>16950056.710000001</v>
          </cell>
        </row>
        <row r="11925">
          <cell r="D11925">
            <v>28925659.739999998</v>
          </cell>
        </row>
        <row r="11926">
          <cell r="D11926">
            <v>8021862.4000000004</v>
          </cell>
        </row>
        <row r="11927">
          <cell r="D11927">
            <v>3923057.16</v>
          </cell>
        </row>
        <row r="11928">
          <cell r="D11928">
            <v>105154.73</v>
          </cell>
        </row>
        <row r="11930">
          <cell r="D11930">
            <v>1493065.74</v>
          </cell>
        </row>
        <row r="11931">
          <cell r="D11931">
            <v>588794.07999999996</v>
          </cell>
        </row>
        <row r="11932">
          <cell r="D11932">
            <v>3229290.35</v>
          </cell>
        </row>
        <row r="11933">
          <cell r="D11933">
            <v>1193265.42</v>
          </cell>
        </row>
        <row r="11934">
          <cell r="D11934">
            <v>11075777.48</v>
          </cell>
        </row>
        <row r="11935">
          <cell r="D11935">
            <v>19645622.719999999</v>
          </cell>
        </row>
        <row r="11936">
          <cell r="D11936">
            <v>761371.01</v>
          </cell>
        </row>
        <row r="11937">
          <cell r="D11937">
            <v>11936.2</v>
          </cell>
        </row>
        <row r="11938">
          <cell r="D11938">
            <v>2374185.8199999998</v>
          </cell>
        </row>
        <row r="11939">
          <cell r="D11939">
            <v>100001.26</v>
          </cell>
        </row>
        <row r="11940">
          <cell r="D11940">
            <v>4553801.4000000004</v>
          </cell>
        </row>
        <row r="11941">
          <cell r="D11941">
            <v>2502040.62</v>
          </cell>
        </row>
        <row r="11942">
          <cell r="D11942">
            <v>200284.79</v>
          </cell>
        </row>
        <row r="11943">
          <cell r="D11943">
            <v>0</v>
          </cell>
        </row>
        <row r="11944">
          <cell r="D11944">
            <v>392495.55</v>
          </cell>
        </row>
        <row r="11945">
          <cell r="D11945">
            <v>1163269.01</v>
          </cell>
        </row>
        <row r="11946">
          <cell r="D11946">
            <v>2321753.4</v>
          </cell>
        </row>
        <row r="11947">
          <cell r="D11947">
            <v>88448.98</v>
          </cell>
        </row>
        <row r="11948">
          <cell r="D11948">
            <v>1306506.8700000001</v>
          </cell>
        </row>
        <row r="11949">
          <cell r="D11949">
            <v>98113.51</v>
          </cell>
        </row>
        <row r="11950">
          <cell r="D11950">
            <v>3803316.32</v>
          </cell>
        </row>
        <row r="11951">
          <cell r="D11951">
            <v>25819.59</v>
          </cell>
        </row>
        <row r="11952">
          <cell r="D11952">
            <v>2922745.84</v>
          </cell>
        </row>
        <row r="11953">
          <cell r="D11953">
            <v>17583972.170000002</v>
          </cell>
        </row>
        <row r="11954">
          <cell r="D11954">
            <v>37775120.149999999</v>
          </cell>
        </row>
        <row r="11955">
          <cell r="D11955">
            <v>100448.57</v>
          </cell>
        </row>
        <row r="11956">
          <cell r="D11956">
            <v>30248249.16</v>
          </cell>
        </row>
        <row r="11957">
          <cell r="D11957">
            <v>6557571.1100000003</v>
          </cell>
        </row>
        <row r="11958">
          <cell r="D11958">
            <v>1469765.73</v>
          </cell>
        </row>
        <row r="11959">
          <cell r="D11959">
            <v>1050916.81</v>
          </cell>
        </row>
        <row r="11960">
          <cell r="D11960">
            <v>120767777.08</v>
          </cell>
        </row>
        <row r="11961">
          <cell r="D11961">
            <v>331936.21000000002</v>
          </cell>
        </row>
        <row r="11962">
          <cell r="D11962">
            <v>149263.23000000001</v>
          </cell>
        </row>
        <row r="11963">
          <cell r="D11963">
            <v>1604989.42</v>
          </cell>
        </row>
        <row r="11964">
          <cell r="D11964">
            <v>4033726.44</v>
          </cell>
        </row>
        <row r="11965">
          <cell r="D11965">
            <v>2599767.5699999998</v>
          </cell>
        </row>
        <row r="11966">
          <cell r="D11966">
            <v>316552.84999999998</v>
          </cell>
        </row>
        <row r="11967">
          <cell r="D11967">
            <v>208457.39</v>
          </cell>
        </row>
        <row r="11968">
          <cell r="D11968">
            <v>781311.69</v>
          </cell>
        </row>
        <row r="11969">
          <cell r="D11969">
            <v>893995.14</v>
          </cell>
        </row>
        <row r="11970">
          <cell r="D11970">
            <v>6505862.54</v>
          </cell>
        </row>
        <row r="11971">
          <cell r="D11971">
            <v>3309322.56</v>
          </cell>
        </row>
        <row r="11972">
          <cell r="D11972">
            <v>16591830.99</v>
          </cell>
        </row>
        <row r="11973">
          <cell r="D11973">
            <v>2582873.96</v>
          </cell>
        </row>
        <row r="11974">
          <cell r="D11974">
            <v>21049978.170000002</v>
          </cell>
        </row>
        <row r="11975">
          <cell r="D11975">
            <v>57682440.200000003</v>
          </cell>
        </row>
        <row r="11976">
          <cell r="D11976">
            <v>6239756.1299999999</v>
          </cell>
        </row>
        <row r="11977">
          <cell r="D11977">
            <v>0</v>
          </cell>
        </row>
        <row r="11978">
          <cell r="D11978">
            <v>4995776.41</v>
          </cell>
        </row>
        <row r="11979">
          <cell r="D11979">
            <v>88470.03</v>
          </cell>
        </row>
        <row r="11980">
          <cell r="D11980">
            <v>10275984.630000001</v>
          </cell>
        </row>
        <row r="11981">
          <cell r="D11981">
            <v>82027.199999999997</v>
          </cell>
        </row>
        <row r="11982">
          <cell r="D11982">
            <v>9138752.5399999991</v>
          </cell>
        </row>
        <row r="11983">
          <cell r="D11983">
            <v>2540859.9500000002</v>
          </cell>
        </row>
        <row r="11984">
          <cell r="D11984">
            <v>2624300.11</v>
          </cell>
        </row>
        <row r="11985">
          <cell r="D11985">
            <v>915954.31</v>
          </cell>
        </row>
        <row r="11986">
          <cell r="D11986">
            <v>2446455.4700000002</v>
          </cell>
        </row>
        <row r="11987">
          <cell r="D11987">
            <v>992000</v>
          </cell>
        </row>
        <row r="11988">
          <cell r="D11988">
            <v>32301777.109999999</v>
          </cell>
        </row>
        <row r="11989">
          <cell r="D11989">
            <v>5940500.8300000001</v>
          </cell>
        </row>
        <row r="11990">
          <cell r="D11990">
            <v>1270497.8999999999</v>
          </cell>
        </row>
        <row r="11991">
          <cell r="D11991">
            <v>39258217.079999998</v>
          </cell>
        </row>
        <row r="11992">
          <cell r="D11992">
            <v>405166.53</v>
          </cell>
        </row>
        <row r="11993">
          <cell r="D11993">
            <v>15944361.02</v>
          </cell>
        </row>
        <row r="11994">
          <cell r="D11994">
            <v>1612405.95</v>
          </cell>
        </row>
        <row r="11995">
          <cell r="D11995">
            <v>229416.06</v>
          </cell>
        </row>
        <row r="11996">
          <cell r="D11996">
            <v>5551757.8700000001</v>
          </cell>
        </row>
        <row r="11997">
          <cell r="D11997">
            <v>414134.12</v>
          </cell>
        </row>
        <row r="11998">
          <cell r="D11998">
            <v>16970759.25</v>
          </cell>
        </row>
        <row r="11999">
          <cell r="D11999">
            <v>300028.06</v>
          </cell>
        </row>
        <row r="12000">
          <cell r="D12000">
            <v>4037051.63</v>
          </cell>
        </row>
        <row r="12001">
          <cell r="D12001">
            <v>106664.89</v>
          </cell>
        </row>
        <row r="12002">
          <cell r="D12002">
            <v>495568.4</v>
          </cell>
        </row>
        <row r="12003">
          <cell r="D12003">
            <v>190088.24</v>
          </cell>
        </row>
        <row r="12004">
          <cell r="D12004">
            <v>2241723.69</v>
          </cell>
        </row>
        <row r="12005">
          <cell r="D12005">
            <v>3340290.33</v>
          </cell>
        </row>
        <row r="12006">
          <cell r="D12006">
            <v>5041300.84</v>
          </cell>
        </row>
        <row r="12007">
          <cell r="D12007">
            <v>392979.27</v>
          </cell>
        </row>
        <row r="12008">
          <cell r="D12008">
            <v>482440.67</v>
          </cell>
        </row>
        <row r="12009">
          <cell r="D12009">
            <v>5811944.5</v>
          </cell>
        </row>
        <row r="12010">
          <cell r="D12010">
            <v>1462093.6</v>
          </cell>
        </row>
        <row r="12011">
          <cell r="D12011">
            <v>618500.63</v>
          </cell>
        </row>
        <row r="12012">
          <cell r="D12012">
            <v>7491338.21</v>
          </cell>
        </row>
        <row r="12013">
          <cell r="D12013">
            <v>1094824.1000000001</v>
          </cell>
        </row>
        <row r="12014">
          <cell r="D12014">
            <v>1864441.27</v>
          </cell>
        </row>
        <row r="12015">
          <cell r="D12015">
            <v>0</v>
          </cell>
        </row>
        <row r="12016">
          <cell r="D12016">
            <v>486603.04</v>
          </cell>
        </row>
        <row r="12017">
          <cell r="D12017">
            <v>277403.38</v>
          </cell>
        </row>
        <row r="12018">
          <cell r="D12018">
            <v>10962491.48</v>
          </cell>
        </row>
        <row r="12019">
          <cell r="D12019">
            <v>8900949.0099999998</v>
          </cell>
        </row>
        <row r="12020">
          <cell r="D12020">
            <v>386812.7</v>
          </cell>
        </row>
        <row r="12021">
          <cell r="D12021">
            <v>1940866.55</v>
          </cell>
        </row>
        <row r="12022">
          <cell r="D12022">
            <v>4285843.72</v>
          </cell>
        </row>
        <row r="12023">
          <cell r="D12023">
            <v>5299091.0599999996</v>
          </cell>
        </row>
        <row r="12024">
          <cell r="D12024">
            <v>134851.6</v>
          </cell>
        </row>
        <row r="12025">
          <cell r="D12025">
            <v>500000</v>
          </cell>
        </row>
        <row r="12026">
          <cell r="D12026">
            <v>129869.6</v>
          </cell>
        </row>
        <row r="12027">
          <cell r="D12027">
            <v>4294394.09</v>
          </cell>
        </row>
        <row r="12028">
          <cell r="D12028">
            <v>4006183.32</v>
          </cell>
        </row>
        <row r="12029">
          <cell r="D12029">
            <v>98616.29</v>
          </cell>
        </row>
        <row r="12030">
          <cell r="D12030">
            <v>678398.57</v>
          </cell>
        </row>
        <row r="12031">
          <cell r="D12031">
            <v>845515.28</v>
          </cell>
        </row>
        <row r="12032">
          <cell r="D12032">
            <v>425575.26</v>
          </cell>
        </row>
        <row r="12033">
          <cell r="D12033">
            <v>3436287.4</v>
          </cell>
        </row>
        <row r="12034">
          <cell r="D12034">
            <v>699774.14</v>
          </cell>
        </row>
        <row r="12035">
          <cell r="D12035">
            <v>241170.22</v>
          </cell>
        </row>
        <row r="12036">
          <cell r="D12036">
            <v>3312208.06</v>
          </cell>
        </row>
        <row r="12037">
          <cell r="D12037">
            <v>2578863.0099999998</v>
          </cell>
        </row>
        <row r="12038">
          <cell r="D12038">
            <v>8495748.0099999998</v>
          </cell>
        </row>
        <row r="12039">
          <cell r="D12039">
            <v>6216259.0999999996</v>
          </cell>
        </row>
        <row r="12040">
          <cell r="D12040">
            <v>43512.75</v>
          </cell>
        </row>
        <row r="12041">
          <cell r="D12041">
            <v>4177176.72</v>
          </cell>
        </row>
        <row r="12042">
          <cell r="D12042">
            <v>1162133.3500000001</v>
          </cell>
        </row>
        <row r="12043">
          <cell r="D12043">
            <v>8565019.2200000007</v>
          </cell>
        </row>
        <row r="12044">
          <cell r="D12044">
            <v>1529425.26</v>
          </cell>
        </row>
        <row r="12045">
          <cell r="D12045">
            <v>2424706.89</v>
          </cell>
        </row>
        <row r="12046">
          <cell r="D12046">
            <v>14994808.75</v>
          </cell>
        </row>
        <row r="12047">
          <cell r="D12047">
            <v>114000</v>
          </cell>
        </row>
        <row r="12048">
          <cell r="D12048">
            <v>642700.63</v>
          </cell>
        </row>
        <row r="12049">
          <cell r="D12049">
            <v>6241439.7000000002</v>
          </cell>
        </row>
        <row r="12050">
          <cell r="D12050">
            <v>400000</v>
          </cell>
        </row>
        <row r="12051">
          <cell r="D12051">
            <v>573311.55000000005</v>
          </cell>
        </row>
        <row r="12052">
          <cell r="D12052">
            <v>2747760.81</v>
          </cell>
        </row>
        <row r="12053">
          <cell r="D12053">
            <v>73000</v>
          </cell>
        </row>
        <row r="12054">
          <cell r="D12054">
            <v>17071846.670000002</v>
          </cell>
        </row>
        <row r="12055">
          <cell r="D12055">
            <v>2632454.77</v>
          </cell>
        </row>
        <row r="12056">
          <cell r="D12056">
            <v>165274.54999999999</v>
          </cell>
        </row>
        <row r="12057">
          <cell r="D12057">
            <v>295218.86</v>
          </cell>
        </row>
        <row r="12058">
          <cell r="D12058">
            <v>7480069.9500000002</v>
          </cell>
        </row>
        <row r="12059">
          <cell r="D12059">
            <v>1125714.97</v>
          </cell>
        </row>
        <row r="12060">
          <cell r="D12060">
            <v>9100553.3100000005</v>
          </cell>
        </row>
        <row r="12061">
          <cell r="D12061">
            <v>14518638.470000001</v>
          </cell>
        </row>
        <row r="12062">
          <cell r="D12062">
            <v>2287049.04</v>
          </cell>
        </row>
        <row r="12063">
          <cell r="D12063">
            <v>117177.79</v>
          </cell>
        </row>
        <row r="12064">
          <cell r="D12064">
            <v>479786.52</v>
          </cell>
        </row>
        <row r="12065">
          <cell r="D12065">
            <v>1070896.6599999999</v>
          </cell>
        </row>
        <row r="12066">
          <cell r="D12066">
            <v>356456.41</v>
          </cell>
        </row>
        <row r="12067">
          <cell r="D12067">
            <v>15673405.76</v>
          </cell>
        </row>
        <row r="12068">
          <cell r="D12068">
            <v>2197440.4700000002</v>
          </cell>
        </row>
        <row r="12069">
          <cell r="D12069">
            <v>574063.97</v>
          </cell>
        </row>
        <row r="12070">
          <cell r="D12070">
            <v>13453694.84</v>
          </cell>
        </row>
        <row r="12071">
          <cell r="D12071">
            <v>949916.89</v>
          </cell>
        </row>
        <row r="12072">
          <cell r="D12072">
            <v>3849464.5</v>
          </cell>
        </row>
        <row r="12073">
          <cell r="D12073">
            <v>29778944.469999999</v>
          </cell>
        </row>
        <row r="12074">
          <cell r="D12074">
            <v>25139216.800000001</v>
          </cell>
        </row>
        <row r="12075">
          <cell r="D12075">
            <v>248193.14</v>
          </cell>
        </row>
        <row r="12076">
          <cell r="D12076">
            <v>14932567.060000001</v>
          </cell>
        </row>
        <row r="12077">
          <cell r="D12077">
            <v>491279.71</v>
          </cell>
        </row>
        <row r="12078">
          <cell r="D12078">
            <v>295227.65999999997</v>
          </cell>
        </row>
        <row r="12079">
          <cell r="D12079">
            <v>1353580.77</v>
          </cell>
        </row>
        <row r="12080">
          <cell r="D12080">
            <v>893206.78</v>
          </cell>
        </row>
        <row r="12081">
          <cell r="D12081">
            <v>180353.9</v>
          </cell>
        </row>
        <row r="12082">
          <cell r="D12082">
            <v>292661.14</v>
          </cell>
        </row>
        <row r="12083">
          <cell r="D12083">
            <v>526111.54</v>
          </cell>
        </row>
        <row r="12084">
          <cell r="D12084">
            <v>924456.98</v>
          </cell>
        </row>
        <row r="12085">
          <cell r="D12085">
            <v>270279.55</v>
          </cell>
        </row>
        <row r="12086">
          <cell r="D12086">
            <v>31204420.68</v>
          </cell>
        </row>
        <row r="12087">
          <cell r="D12087">
            <v>23386004.030000001</v>
          </cell>
        </row>
        <row r="12088">
          <cell r="D12088">
            <v>2280082.27</v>
          </cell>
        </row>
        <row r="12089">
          <cell r="D12089">
            <v>422236.22</v>
          </cell>
        </row>
        <row r="12090">
          <cell r="D12090">
            <v>0</v>
          </cell>
        </row>
        <row r="12091">
          <cell r="D12091">
            <v>834461.89</v>
          </cell>
        </row>
        <row r="12092">
          <cell r="D12092">
            <v>680504.27</v>
          </cell>
        </row>
        <row r="12093">
          <cell r="D12093">
            <v>5592386.5099999998</v>
          </cell>
        </row>
        <row r="12094">
          <cell r="D12094">
            <v>7896932.5099999998</v>
          </cell>
        </row>
        <row r="12095">
          <cell r="D12095">
            <v>1497756.9</v>
          </cell>
        </row>
        <row r="12096">
          <cell r="D12096">
            <v>638150.31000000006</v>
          </cell>
        </row>
        <row r="12097">
          <cell r="D12097">
            <v>14326717.59</v>
          </cell>
        </row>
        <row r="12098">
          <cell r="D12098">
            <v>7129364.8700000001</v>
          </cell>
        </row>
        <row r="12099">
          <cell r="D12099">
            <v>2282931.96</v>
          </cell>
        </row>
        <row r="12100">
          <cell r="D12100">
            <v>524049.01</v>
          </cell>
        </row>
        <row r="12101">
          <cell r="D12101">
            <v>1338901.1599999999</v>
          </cell>
        </row>
        <row r="12102">
          <cell r="D12102">
            <v>112427.8</v>
          </cell>
        </row>
        <row r="12103">
          <cell r="D12103">
            <v>255742.18</v>
          </cell>
        </row>
        <row r="12104">
          <cell r="D12104">
            <v>5125630.03</v>
          </cell>
        </row>
        <row r="12105">
          <cell r="D12105">
            <v>17716251.34</v>
          </cell>
        </row>
        <row r="12106">
          <cell r="D12106">
            <v>1058251.19</v>
          </cell>
        </row>
        <row r="12107">
          <cell r="D12107">
            <v>806087.28</v>
          </cell>
        </row>
        <row r="12108">
          <cell r="D12108">
            <v>2498839.71</v>
          </cell>
        </row>
        <row r="12109">
          <cell r="D12109">
            <v>188461.61</v>
          </cell>
        </row>
        <row r="12110">
          <cell r="D12110">
            <v>0</v>
          </cell>
        </row>
        <row r="12111">
          <cell r="D12111">
            <v>319146.96999999997</v>
          </cell>
        </row>
        <row r="12112">
          <cell r="D12112">
            <v>414120.17</v>
          </cell>
        </row>
        <row r="12113">
          <cell r="D12113">
            <v>1844094.88</v>
          </cell>
        </row>
        <row r="12114">
          <cell r="D12114">
            <v>752413.65</v>
          </cell>
        </row>
        <row r="12115">
          <cell r="D12115">
            <v>3728212.89</v>
          </cell>
        </row>
        <row r="12116">
          <cell r="D12116">
            <v>3857387.43</v>
          </cell>
        </row>
        <row r="12117">
          <cell r="D12117">
            <v>56066532.329999998</v>
          </cell>
        </row>
        <row r="12118">
          <cell r="D12118">
            <v>959775.32</v>
          </cell>
        </row>
        <row r="12119">
          <cell r="D12119">
            <v>4125129.64</v>
          </cell>
        </row>
        <row r="12120">
          <cell r="D12120">
            <v>99540.34</v>
          </cell>
        </row>
        <row r="12121">
          <cell r="D12121">
            <v>6327679.29</v>
          </cell>
        </row>
        <row r="12122">
          <cell r="D12122">
            <v>700000</v>
          </cell>
        </row>
        <row r="12123">
          <cell r="D12123">
            <v>600732.64</v>
          </cell>
        </row>
        <row r="12124">
          <cell r="D12124">
            <v>1552617.49</v>
          </cell>
        </row>
        <row r="12125">
          <cell r="D12125">
            <v>8642129.8300000001</v>
          </cell>
        </row>
        <row r="12126">
          <cell r="D12126">
            <v>558091.06000000006</v>
          </cell>
        </row>
        <row r="12127">
          <cell r="D12127">
            <v>1194642.8999999999</v>
          </cell>
        </row>
        <row r="12128">
          <cell r="D12128">
            <v>1451558.55</v>
          </cell>
        </row>
        <row r="12129">
          <cell r="D12129">
            <v>3310066.5</v>
          </cell>
        </row>
        <row r="12130">
          <cell r="D12130">
            <v>556874.77</v>
          </cell>
        </row>
        <row r="12131">
          <cell r="D12131">
            <v>179177.05</v>
          </cell>
        </row>
        <row r="12132">
          <cell r="D12132">
            <v>939.73</v>
          </cell>
        </row>
        <row r="12133">
          <cell r="D12133">
            <v>1620516.86</v>
          </cell>
        </row>
        <row r="12134">
          <cell r="D12134">
            <v>498978.54</v>
          </cell>
        </row>
        <row r="12135">
          <cell r="D12135">
            <v>300000</v>
          </cell>
        </row>
        <row r="12136">
          <cell r="D12136">
            <v>5586477.2999999998</v>
          </cell>
        </row>
        <row r="12137">
          <cell r="D12137">
            <v>9672037.6300000008</v>
          </cell>
        </row>
        <row r="12138">
          <cell r="D12138">
            <v>3678081.14</v>
          </cell>
        </row>
        <row r="12139">
          <cell r="D12139">
            <v>20732772.699999999</v>
          </cell>
        </row>
        <row r="12140">
          <cell r="D12140">
            <v>146618.75</v>
          </cell>
        </row>
        <row r="12141">
          <cell r="D12141">
            <v>245307.86</v>
          </cell>
        </row>
        <row r="12142">
          <cell r="D12142">
            <v>0</v>
          </cell>
        </row>
        <row r="12143">
          <cell r="D12143">
            <v>4110398.37</v>
          </cell>
        </row>
        <row r="12144">
          <cell r="D12144">
            <v>196418.9</v>
          </cell>
        </row>
        <row r="12145">
          <cell r="D12145">
            <v>5819701.9800000004</v>
          </cell>
        </row>
        <row r="12146">
          <cell r="D12146">
            <v>35562492.359999999</v>
          </cell>
        </row>
        <row r="12147">
          <cell r="D12147">
            <v>799194.14</v>
          </cell>
        </row>
        <row r="12148">
          <cell r="D12148">
            <v>7653617.2699999996</v>
          </cell>
        </row>
        <row r="12149">
          <cell r="D12149">
            <v>107177.88</v>
          </cell>
        </row>
        <row r="12150">
          <cell r="D12150">
            <v>93634.83</v>
          </cell>
        </row>
        <row r="12151">
          <cell r="D12151">
            <v>20307.54</v>
          </cell>
        </row>
        <row r="12152">
          <cell r="D12152">
            <v>8845518.3300000001</v>
          </cell>
        </row>
        <row r="12153">
          <cell r="D12153">
            <v>692676.77</v>
          </cell>
        </row>
        <row r="12154">
          <cell r="D12154">
            <v>6865304.5199999996</v>
          </cell>
        </row>
        <row r="12155">
          <cell r="D12155">
            <v>392464.76</v>
          </cell>
        </row>
        <row r="12156">
          <cell r="D12156">
            <v>4659167.3899999997</v>
          </cell>
        </row>
        <row r="12157">
          <cell r="D12157">
            <v>3874109.31</v>
          </cell>
        </row>
        <row r="12158">
          <cell r="D12158">
            <v>2829898.66</v>
          </cell>
        </row>
        <row r="12159">
          <cell r="D12159">
            <v>112794.15</v>
          </cell>
        </row>
        <row r="12160">
          <cell r="D12160">
            <v>11152597.02</v>
          </cell>
        </row>
        <row r="12161">
          <cell r="D12161">
            <v>194466.05</v>
          </cell>
        </row>
        <row r="12162">
          <cell r="D12162">
            <v>7817170.0700000003</v>
          </cell>
        </row>
        <row r="12163">
          <cell r="D12163">
            <v>2500675.73</v>
          </cell>
        </row>
        <row r="12164">
          <cell r="D12164">
            <v>350402.41</v>
          </cell>
        </row>
        <row r="12165">
          <cell r="D12165">
            <v>2000000</v>
          </cell>
        </row>
        <row r="12166">
          <cell r="D12166">
            <v>2525522.9300000002</v>
          </cell>
        </row>
        <row r="12167">
          <cell r="D12167">
            <v>758499.38</v>
          </cell>
        </row>
        <row r="12168">
          <cell r="D12168">
            <v>2585692.54</v>
          </cell>
        </row>
        <row r="12169">
          <cell r="D12169">
            <v>5462491.8700000001</v>
          </cell>
        </row>
        <row r="12170">
          <cell r="D12170">
            <v>3713255.03</v>
          </cell>
        </row>
        <row r="12171">
          <cell r="D12171">
            <v>312584.36</v>
          </cell>
        </row>
        <row r="12172">
          <cell r="D12172">
            <v>88375.06</v>
          </cell>
        </row>
        <row r="12173">
          <cell r="D12173">
            <v>766774.39</v>
          </cell>
        </row>
        <row r="12174">
          <cell r="D12174">
            <v>1000000</v>
          </cell>
        </row>
        <row r="12175">
          <cell r="D12175">
            <v>240186.41</v>
          </cell>
        </row>
        <row r="12176">
          <cell r="D12176">
            <v>165928.82</v>
          </cell>
        </row>
        <row r="12177">
          <cell r="D12177">
            <v>1030252.42</v>
          </cell>
        </row>
        <row r="12178">
          <cell r="D12178">
            <v>16152189.02</v>
          </cell>
        </row>
        <row r="12179">
          <cell r="D12179">
            <v>745118.55</v>
          </cell>
        </row>
        <row r="12180">
          <cell r="D12180">
            <v>3853024</v>
          </cell>
        </row>
        <row r="12181">
          <cell r="D12181">
            <v>8649225.2699999996</v>
          </cell>
        </row>
        <row r="12182">
          <cell r="D12182">
            <v>978727.28</v>
          </cell>
        </row>
        <row r="12183">
          <cell r="D12183">
            <v>21488776.899999999</v>
          </cell>
        </row>
        <row r="12184">
          <cell r="D12184">
            <v>536471.67000000004</v>
          </cell>
        </row>
        <row r="12185">
          <cell r="D12185">
            <v>27026828.550000001</v>
          </cell>
        </row>
        <row r="12186">
          <cell r="D12186">
            <v>226825.66</v>
          </cell>
        </row>
        <row r="12187">
          <cell r="D12187">
            <v>1065861.43</v>
          </cell>
        </row>
        <row r="12188">
          <cell r="D12188">
            <v>31868429.420000002</v>
          </cell>
        </row>
        <row r="12189">
          <cell r="D12189">
            <v>1703934.07</v>
          </cell>
        </row>
        <row r="12190">
          <cell r="D12190">
            <v>21879425.859999999</v>
          </cell>
        </row>
        <row r="12191">
          <cell r="D12191">
            <v>2501474.59</v>
          </cell>
        </row>
        <row r="12192">
          <cell r="D12192">
            <v>342878.71999999997</v>
          </cell>
        </row>
        <row r="12193">
          <cell r="D12193">
            <v>1139343.3500000001</v>
          </cell>
        </row>
        <row r="12194">
          <cell r="D12194">
            <v>9704803.0999999996</v>
          </cell>
        </row>
        <row r="12195">
          <cell r="D12195">
            <v>238853.29</v>
          </cell>
        </row>
        <row r="12196">
          <cell r="D12196">
            <v>186271.42</v>
          </cell>
        </row>
        <row r="12197">
          <cell r="D12197">
            <v>1640290.34</v>
          </cell>
        </row>
        <row r="12198">
          <cell r="D12198">
            <v>2497054.63</v>
          </cell>
        </row>
        <row r="12199">
          <cell r="D12199">
            <v>0</v>
          </cell>
        </row>
        <row r="12200">
          <cell r="D12200">
            <v>465151.54</v>
          </cell>
        </row>
        <row r="12201">
          <cell r="D12201">
            <v>61647418.07</v>
          </cell>
        </row>
        <row r="12202">
          <cell r="D12202">
            <v>7196144.4000000004</v>
          </cell>
        </row>
        <row r="12203">
          <cell r="D12203">
            <v>2901229.56</v>
          </cell>
        </row>
        <row r="12204">
          <cell r="D12204">
            <v>4094296.26</v>
          </cell>
        </row>
        <row r="12205">
          <cell r="D12205">
            <v>3849397.76</v>
          </cell>
        </row>
        <row r="12206">
          <cell r="D12206">
            <v>4723853.95</v>
          </cell>
        </row>
        <row r="12207">
          <cell r="D12207">
            <v>1834406.95</v>
          </cell>
        </row>
        <row r="12208">
          <cell r="D12208">
            <v>11900000</v>
          </cell>
        </row>
        <row r="12209">
          <cell r="D12209">
            <v>1232819.53</v>
          </cell>
        </row>
        <row r="12210">
          <cell r="D12210">
            <v>433687.03999999998</v>
          </cell>
        </row>
        <row r="12211">
          <cell r="D12211">
            <v>173822.75</v>
          </cell>
        </row>
        <row r="12212">
          <cell r="D12212">
            <v>3023346.37</v>
          </cell>
        </row>
        <row r="12213">
          <cell r="D12213">
            <v>11602841.15</v>
          </cell>
        </row>
        <row r="12214">
          <cell r="D12214">
            <v>5432604.1500000004</v>
          </cell>
        </row>
        <row r="12215">
          <cell r="D12215">
            <v>2560587.11</v>
          </cell>
        </row>
        <row r="12216">
          <cell r="D12216">
            <v>24287000</v>
          </cell>
        </row>
        <row r="12217">
          <cell r="D12217">
            <v>93077.8</v>
          </cell>
        </row>
        <row r="12218">
          <cell r="D12218">
            <v>2503364.41</v>
          </cell>
        </row>
        <row r="12219">
          <cell r="D12219">
            <v>3385753.48</v>
          </cell>
        </row>
        <row r="12220">
          <cell r="D12220">
            <v>6874962.2400000002</v>
          </cell>
        </row>
        <row r="12221">
          <cell r="D12221">
            <v>10891925.65</v>
          </cell>
        </row>
        <row r="12222">
          <cell r="D12222">
            <v>20720853.75</v>
          </cell>
        </row>
        <row r="12223">
          <cell r="D12223">
            <v>80109549.319999993</v>
          </cell>
        </row>
        <row r="12224">
          <cell r="D12224">
            <v>1758934.95</v>
          </cell>
        </row>
        <row r="12225">
          <cell r="D12225">
            <v>24097688.34</v>
          </cell>
        </row>
        <row r="12226">
          <cell r="D12226">
            <v>1112804.42</v>
          </cell>
        </row>
        <row r="12227">
          <cell r="D12227">
            <v>7143364.3700000001</v>
          </cell>
        </row>
        <row r="12228">
          <cell r="D12228">
            <v>643403.63</v>
          </cell>
        </row>
        <row r="12229">
          <cell r="D12229">
            <v>544973.31000000006</v>
          </cell>
        </row>
        <row r="12230">
          <cell r="D12230">
            <v>404043</v>
          </cell>
        </row>
        <row r="12231">
          <cell r="D12231">
            <v>265610.53999999998</v>
          </cell>
        </row>
        <row r="12232">
          <cell r="D12232">
            <v>619456.55000000005</v>
          </cell>
        </row>
        <row r="12233">
          <cell r="D12233">
            <v>2968708.66</v>
          </cell>
        </row>
        <row r="12234">
          <cell r="D12234">
            <v>932922.85</v>
          </cell>
        </row>
        <row r="12235">
          <cell r="D12235">
            <v>227046.68</v>
          </cell>
        </row>
        <row r="12236">
          <cell r="D12236">
            <v>231510.55</v>
          </cell>
        </row>
        <row r="12237">
          <cell r="D12237">
            <v>897090.83</v>
          </cell>
        </row>
        <row r="12238">
          <cell r="D12238">
            <v>345941.58</v>
          </cell>
        </row>
        <row r="12239">
          <cell r="D12239">
            <v>4217898.08</v>
          </cell>
        </row>
        <row r="12240">
          <cell r="D12240">
            <v>953188.07</v>
          </cell>
        </row>
        <row r="12241">
          <cell r="D12241">
            <v>498475.53</v>
          </cell>
        </row>
        <row r="12242">
          <cell r="D12242">
            <v>193513.23</v>
          </cell>
        </row>
        <row r="12243">
          <cell r="D12243">
            <v>16749872.84</v>
          </cell>
        </row>
        <row r="12244">
          <cell r="D12244">
            <v>144492.54</v>
          </cell>
        </row>
        <row r="12245">
          <cell r="D12245">
            <v>7597632.1399999997</v>
          </cell>
        </row>
        <row r="12246">
          <cell r="D12246">
            <v>734721.93</v>
          </cell>
        </row>
        <row r="12247">
          <cell r="D12247">
            <v>3338808.8</v>
          </cell>
        </row>
        <row r="12248">
          <cell r="D12248">
            <v>370758.18</v>
          </cell>
        </row>
        <row r="12249">
          <cell r="D12249">
            <v>2719505.59</v>
          </cell>
        </row>
        <row r="12250">
          <cell r="D12250">
            <v>3642822.68</v>
          </cell>
        </row>
        <row r="12251">
          <cell r="D12251">
            <v>12713646.76</v>
          </cell>
        </row>
        <row r="12252">
          <cell r="D12252">
            <v>6330429.71</v>
          </cell>
        </row>
        <row r="12253">
          <cell r="D12253">
            <v>173483.49</v>
          </cell>
        </row>
        <row r="12254">
          <cell r="D12254">
            <v>373791.34</v>
          </cell>
        </row>
        <row r="12255">
          <cell r="D12255">
            <v>511753.15</v>
          </cell>
        </row>
        <row r="12256">
          <cell r="D12256">
            <v>0</v>
          </cell>
        </row>
        <row r="12257">
          <cell r="D12257">
            <v>368476.58</v>
          </cell>
        </row>
        <row r="12258">
          <cell r="D12258">
            <v>9729448.3200000003</v>
          </cell>
        </row>
        <row r="12259">
          <cell r="D12259">
            <v>997863.63</v>
          </cell>
        </row>
        <row r="12260">
          <cell r="D12260">
            <v>5257532.67</v>
          </cell>
        </row>
        <row r="12261">
          <cell r="D12261">
            <v>4672702.1900000004</v>
          </cell>
        </row>
        <row r="12262">
          <cell r="D12262">
            <v>2232168.25</v>
          </cell>
        </row>
        <row r="12263">
          <cell r="D12263">
            <v>1150000</v>
          </cell>
        </row>
        <row r="12264">
          <cell r="D12264">
            <v>2777563.06</v>
          </cell>
        </row>
        <row r="12265">
          <cell r="D12265">
            <v>2383997.2400000002</v>
          </cell>
        </row>
        <row r="12266">
          <cell r="D12266">
            <v>9149107.5299999993</v>
          </cell>
        </row>
        <row r="12267">
          <cell r="D12267">
            <v>2028879.51</v>
          </cell>
        </row>
        <row r="12268">
          <cell r="D12268">
            <v>606725.39</v>
          </cell>
        </row>
        <row r="12269">
          <cell r="D12269">
            <v>4215120.3099999996</v>
          </cell>
        </row>
        <row r="12270">
          <cell r="D12270">
            <v>2052867.8</v>
          </cell>
        </row>
        <row r="12271">
          <cell r="D12271">
            <v>712642.2</v>
          </cell>
        </row>
        <row r="12272">
          <cell r="D12272">
            <v>25363150.399999999</v>
          </cell>
        </row>
        <row r="12273">
          <cell r="D12273">
            <v>6937966.21</v>
          </cell>
        </row>
        <row r="12274">
          <cell r="D12274">
            <v>716823.53</v>
          </cell>
        </row>
        <row r="12275">
          <cell r="D12275">
            <v>29586.1</v>
          </cell>
        </row>
        <row r="12276">
          <cell r="D12276">
            <v>1232438.71</v>
          </cell>
        </row>
        <row r="12277">
          <cell r="D12277">
            <v>3061889.2</v>
          </cell>
        </row>
        <row r="12278">
          <cell r="D12278">
            <v>3419912.98</v>
          </cell>
        </row>
        <row r="12279">
          <cell r="D12279">
            <v>218045.2</v>
          </cell>
        </row>
        <row r="12280">
          <cell r="D12280">
            <v>187265.94</v>
          </cell>
        </row>
        <row r="12281">
          <cell r="D12281">
            <v>277107.5</v>
          </cell>
        </row>
        <row r="12282">
          <cell r="D12282">
            <v>526697.65</v>
          </cell>
        </row>
        <row r="12283">
          <cell r="D12283">
            <v>1034952.76</v>
          </cell>
        </row>
        <row r="12284">
          <cell r="D12284">
            <v>471989.91</v>
          </cell>
        </row>
        <row r="12285">
          <cell r="D12285">
            <v>384328.38</v>
          </cell>
        </row>
        <row r="12286">
          <cell r="D12286">
            <v>504068.31</v>
          </cell>
        </row>
        <row r="12287">
          <cell r="D12287">
            <v>7193387.7699999996</v>
          </cell>
        </row>
        <row r="12288">
          <cell r="D12288">
            <v>1902069.02</v>
          </cell>
        </row>
        <row r="12289">
          <cell r="D12289">
            <v>215395.74</v>
          </cell>
        </row>
        <row r="12290">
          <cell r="D12290">
            <v>26941836.140000001</v>
          </cell>
        </row>
        <row r="12291">
          <cell r="D12291">
            <v>1049968.43</v>
          </cell>
        </row>
        <row r="12292">
          <cell r="D12292">
            <v>182313.56</v>
          </cell>
        </row>
        <row r="12293">
          <cell r="D12293">
            <v>0</v>
          </cell>
        </row>
        <row r="12294">
          <cell r="D12294">
            <v>1264685.57</v>
          </cell>
        </row>
        <row r="12295">
          <cell r="D12295">
            <v>202197.53</v>
          </cell>
        </row>
        <row r="12296">
          <cell r="D12296">
            <v>133148.93</v>
          </cell>
        </row>
        <row r="12297">
          <cell r="D12297">
            <v>5499697.9000000004</v>
          </cell>
        </row>
        <row r="12298">
          <cell r="D12298">
            <v>9437230.4000000004</v>
          </cell>
        </row>
        <row r="12299">
          <cell r="D12299">
            <v>7939473.5199999996</v>
          </cell>
        </row>
        <row r="12300">
          <cell r="D12300">
            <v>1097000.2</v>
          </cell>
        </row>
        <row r="12301">
          <cell r="D12301">
            <v>3513865.23</v>
          </cell>
        </row>
        <row r="12302">
          <cell r="D12302">
            <v>1544210.96</v>
          </cell>
        </row>
        <row r="12303">
          <cell r="D12303">
            <v>2744940.55</v>
          </cell>
        </row>
        <row r="12304">
          <cell r="D12304">
            <v>1831786.24</v>
          </cell>
        </row>
        <row r="12305">
          <cell r="D12305">
            <v>778284.15</v>
          </cell>
        </row>
        <row r="12306">
          <cell r="D12306">
            <v>27585.41</v>
          </cell>
        </row>
        <row r="12307">
          <cell r="D12307">
            <v>305583.32</v>
          </cell>
        </row>
        <row r="12308">
          <cell r="D12308">
            <v>0</v>
          </cell>
        </row>
        <row r="12309">
          <cell r="D12309">
            <v>151497.17000000001</v>
          </cell>
        </row>
        <row r="12310">
          <cell r="D12310">
            <v>8065176</v>
          </cell>
        </row>
        <row r="12311">
          <cell r="D12311">
            <v>913492.46</v>
          </cell>
        </row>
        <row r="12312">
          <cell r="D12312">
            <v>99147.24</v>
          </cell>
        </row>
        <row r="12313">
          <cell r="D12313">
            <v>1595763.25</v>
          </cell>
        </row>
        <row r="12314">
          <cell r="D12314">
            <v>2386584.81</v>
          </cell>
        </row>
        <row r="12315">
          <cell r="D12315">
            <v>127581.47</v>
          </cell>
        </row>
        <row r="12316">
          <cell r="D12316">
            <v>17742524.210000001</v>
          </cell>
        </row>
        <row r="12317">
          <cell r="D12317">
            <v>1492685.69</v>
          </cell>
        </row>
        <row r="12318">
          <cell r="D12318">
            <v>181546.37</v>
          </cell>
        </row>
        <row r="12319">
          <cell r="D12319">
            <v>377754.35</v>
          </cell>
        </row>
        <row r="12320">
          <cell r="D12320">
            <v>5128968.2</v>
          </cell>
        </row>
        <row r="12321">
          <cell r="D12321">
            <v>270102.98</v>
          </cell>
        </row>
        <row r="12322">
          <cell r="D12322">
            <v>1281472.02</v>
          </cell>
        </row>
        <row r="12323">
          <cell r="D12323">
            <v>156285.69</v>
          </cell>
        </row>
        <row r="12324">
          <cell r="D12324">
            <v>667281.31000000006</v>
          </cell>
        </row>
        <row r="12325">
          <cell r="D12325">
            <v>1010992.91</v>
          </cell>
        </row>
        <row r="12326">
          <cell r="D12326">
            <v>207962.44</v>
          </cell>
        </row>
        <row r="12327">
          <cell r="D12327">
            <v>725002.02</v>
          </cell>
        </row>
        <row r="12328">
          <cell r="D12328">
            <v>393502.91</v>
          </cell>
        </row>
        <row r="12329">
          <cell r="D12329">
            <v>715483.6</v>
          </cell>
        </row>
        <row r="12330">
          <cell r="D12330">
            <v>1991076.89</v>
          </cell>
        </row>
        <row r="12331">
          <cell r="D12331">
            <v>2317947.3199999998</v>
          </cell>
        </row>
        <row r="12332">
          <cell r="D12332">
            <v>3717017.41</v>
          </cell>
        </row>
        <row r="12333">
          <cell r="D12333">
            <v>497997.16</v>
          </cell>
        </row>
        <row r="12334">
          <cell r="D12334">
            <v>1168546.29</v>
          </cell>
        </row>
        <row r="12335">
          <cell r="D12335">
            <v>602683.37</v>
          </cell>
        </row>
        <row r="12336">
          <cell r="D12336">
            <v>1741084.73</v>
          </cell>
        </row>
        <row r="12337">
          <cell r="D12337">
            <v>759131.84</v>
          </cell>
        </row>
        <row r="12338">
          <cell r="D12338">
            <v>343749.2</v>
          </cell>
        </row>
        <row r="12339">
          <cell r="D12339">
            <v>85689.64</v>
          </cell>
        </row>
        <row r="12340">
          <cell r="D12340">
            <v>408954.56</v>
          </cell>
        </row>
        <row r="12341">
          <cell r="D12341">
            <v>872154.62</v>
          </cell>
        </row>
        <row r="12342">
          <cell r="D12342">
            <v>5320854.17</v>
          </cell>
        </row>
        <row r="12343">
          <cell r="D12343">
            <v>3500257.91</v>
          </cell>
        </row>
        <row r="12344">
          <cell r="D12344">
            <v>17840328.449999999</v>
          </cell>
        </row>
        <row r="12345">
          <cell r="D12345">
            <v>1001697.19</v>
          </cell>
        </row>
        <row r="12346">
          <cell r="D12346">
            <v>514212.68</v>
          </cell>
        </row>
        <row r="12347">
          <cell r="D12347">
            <v>1216566.44</v>
          </cell>
        </row>
        <row r="12348">
          <cell r="D12348">
            <v>340253.96</v>
          </cell>
        </row>
        <row r="12349">
          <cell r="D12349">
            <v>6468171.7599999998</v>
          </cell>
        </row>
        <row r="12350">
          <cell r="D12350">
            <v>49255.96</v>
          </cell>
        </row>
        <row r="12351">
          <cell r="D12351">
            <v>1436290.44</v>
          </cell>
        </row>
        <row r="12352">
          <cell r="D12352">
            <v>4001938.85</v>
          </cell>
        </row>
        <row r="12353">
          <cell r="D12353">
            <v>1096337.0900000001</v>
          </cell>
        </row>
        <row r="12354">
          <cell r="D12354">
            <v>3498536.64</v>
          </cell>
        </row>
        <row r="12355">
          <cell r="D12355">
            <v>161571.4</v>
          </cell>
        </row>
        <row r="12356">
          <cell r="D12356">
            <v>1978645.5</v>
          </cell>
        </row>
        <row r="12357">
          <cell r="D12357">
            <v>54143218.020000003</v>
          </cell>
        </row>
        <row r="12358">
          <cell r="D12358">
            <v>3991683.72</v>
          </cell>
        </row>
        <row r="12359">
          <cell r="D12359">
            <v>10065798.4</v>
          </cell>
        </row>
        <row r="12360">
          <cell r="D12360">
            <v>1005361.5</v>
          </cell>
        </row>
        <row r="12361">
          <cell r="D12361">
            <v>1003571.07</v>
          </cell>
        </row>
        <row r="12362">
          <cell r="D12362">
            <v>3967820.54</v>
          </cell>
        </row>
        <row r="12363">
          <cell r="D12363">
            <v>30797967.620000001</v>
          </cell>
        </row>
        <row r="12364">
          <cell r="D12364">
            <v>31572227.670000002</v>
          </cell>
        </row>
        <row r="12365">
          <cell r="D12365">
            <v>1143996.3600000001</v>
          </cell>
        </row>
        <row r="12366">
          <cell r="D12366">
            <v>8861000.1300000008</v>
          </cell>
        </row>
        <row r="12367">
          <cell r="D12367">
            <v>2357173.33</v>
          </cell>
        </row>
        <row r="12368">
          <cell r="D12368">
            <v>988479.66</v>
          </cell>
        </row>
        <row r="12369">
          <cell r="D12369">
            <v>5760.57</v>
          </cell>
        </row>
        <row r="12370">
          <cell r="D12370">
            <v>493263.99</v>
          </cell>
        </row>
        <row r="12371">
          <cell r="D12371">
            <v>36408117.850000001</v>
          </cell>
        </row>
        <row r="12372">
          <cell r="D12372">
            <v>61994650.25</v>
          </cell>
        </row>
        <row r="12373">
          <cell r="D12373">
            <v>22118583.100000001</v>
          </cell>
        </row>
        <row r="12374">
          <cell r="D12374">
            <v>0</v>
          </cell>
        </row>
        <row r="12375">
          <cell r="D12375">
            <v>76928678.780000001</v>
          </cell>
        </row>
        <row r="12376">
          <cell r="D12376">
            <v>291825.08</v>
          </cell>
        </row>
        <row r="12377">
          <cell r="D12377">
            <v>2376460.2999999998</v>
          </cell>
        </row>
        <row r="12378">
          <cell r="D12378">
            <v>1690075.78</v>
          </cell>
        </row>
        <row r="12379">
          <cell r="D12379">
            <v>1830000</v>
          </cell>
        </row>
        <row r="12380">
          <cell r="D12380">
            <v>249454.56</v>
          </cell>
        </row>
        <row r="12381">
          <cell r="D12381">
            <v>10673944.17</v>
          </cell>
        </row>
        <row r="12382">
          <cell r="D12382">
            <v>0</v>
          </cell>
        </row>
        <row r="12383">
          <cell r="D12383">
            <v>495717.87</v>
          </cell>
        </row>
        <row r="12384">
          <cell r="D12384">
            <v>2353852.5099999998</v>
          </cell>
        </row>
        <row r="12385">
          <cell r="D12385">
            <v>5281358.3</v>
          </cell>
        </row>
        <row r="12386">
          <cell r="D12386">
            <v>3347518.42</v>
          </cell>
        </row>
        <row r="12387">
          <cell r="D12387">
            <v>15966287.02</v>
          </cell>
        </row>
        <row r="12388">
          <cell r="D12388">
            <v>32113619.52</v>
          </cell>
        </row>
        <row r="12389">
          <cell r="D12389">
            <v>693743.99</v>
          </cell>
        </row>
        <row r="12390">
          <cell r="D12390">
            <v>35318227.509999998</v>
          </cell>
        </row>
        <row r="12392">
          <cell r="D12392">
            <v>1508803.21</v>
          </cell>
        </row>
        <row r="12393">
          <cell r="D12393">
            <v>1375465.78</v>
          </cell>
        </row>
        <row r="12394">
          <cell r="D12394">
            <v>0</v>
          </cell>
        </row>
        <row r="12395">
          <cell r="D12395">
            <v>954977.73</v>
          </cell>
        </row>
        <row r="12396">
          <cell r="D12396">
            <v>8237267.2000000002</v>
          </cell>
        </row>
        <row r="12397">
          <cell r="D12397">
            <v>2456429.83</v>
          </cell>
        </row>
        <row r="12398">
          <cell r="D12398">
            <v>5270730.32</v>
          </cell>
        </row>
        <row r="12399">
          <cell r="D12399">
            <v>12923812.449999999</v>
          </cell>
        </row>
        <row r="12400">
          <cell r="D12400">
            <v>0</v>
          </cell>
        </row>
        <row r="12401">
          <cell r="D12401">
            <v>1565608.62</v>
          </cell>
        </row>
        <row r="12402">
          <cell r="D12402">
            <v>76273051.219999999</v>
          </cell>
        </row>
        <row r="12403">
          <cell r="D12403">
            <v>886616.73</v>
          </cell>
        </row>
        <row r="12404">
          <cell r="D12404">
            <v>286635.65999999997</v>
          </cell>
        </row>
        <row r="12405">
          <cell r="D12405">
            <v>0</v>
          </cell>
        </row>
        <row r="12406">
          <cell r="D12406">
            <v>14221063.109999999</v>
          </cell>
        </row>
        <row r="12407">
          <cell r="D12407">
            <v>3267559.08</v>
          </cell>
        </row>
        <row r="12408">
          <cell r="D12408">
            <v>2253369.19</v>
          </cell>
        </row>
        <row r="12409">
          <cell r="D12409">
            <v>11758639.880000001</v>
          </cell>
        </row>
        <row r="12410">
          <cell r="D12410">
            <v>2216513.9700000002</v>
          </cell>
        </row>
        <row r="12411">
          <cell r="D12411">
            <v>14471215.68</v>
          </cell>
        </row>
        <row r="12412">
          <cell r="D12412">
            <v>1685068.79</v>
          </cell>
        </row>
        <row r="12413">
          <cell r="D12413">
            <v>30005958.960000001</v>
          </cell>
        </row>
        <row r="12414">
          <cell r="D12414">
            <v>1484176.44</v>
          </cell>
        </row>
        <row r="12415">
          <cell r="D12415">
            <v>700000</v>
          </cell>
        </row>
        <row r="12416">
          <cell r="D12416">
            <v>127305237.5</v>
          </cell>
        </row>
        <row r="12417">
          <cell r="D12417">
            <v>40412075.490000002</v>
          </cell>
        </row>
        <row r="12418">
          <cell r="D12418">
            <v>4993793.83</v>
          </cell>
        </row>
        <row r="12419">
          <cell r="D12419">
            <v>2513981.46</v>
          </cell>
        </row>
        <row r="12420">
          <cell r="D12420">
            <v>142243.81</v>
          </cell>
        </row>
        <row r="12421">
          <cell r="D12421">
            <v>5881055.0700000003</v>
          </cell>
        </row>
        <row r="12422">
          <cell r="D12422">
            <v>32018990.850000001</v>
          </cell>
        </row>
        <row r="12423">
          <cell r="D12423">
            <v>13032099.109999999</v>
          </cell>
        </row>
        <row r="12424">
          <cell r="D12424">
            <v>97016.49</v>
          </cell>
        </row>
        <row r="12425">
          <cell r="D12425">
            <v>2776879.62</v>
          </cell>
        </row>
        <row r="12426">
          <cell r="D12426">
            <v>11877004.16</v>
          </cell>
        </row>
        <row r="12427">
          <cell r="D12427">
            <v>6623585.6500000004</v>
          </cell>
        </row>
        <row r="12428">
          <cell r="D12428">
            <v>126950549.59999999</v>
          </cell>
        </row>
        <row r="12429">
          <cell r="D12429">
            <v>11905031.07</v>
          </cell>
        </row>
        <row r="12430">
          <cell r="D12430">
            <v>3844779.05</v>
          </cell>
        </row>
        <row r="12431">
          <cell r="D12431">
            <v>429819.3</v>
          </cell>
        </row>
        <row r="12432">
          <cell r="D12432">
            <v>51497328.189999998</v>
          </cell>
        </row>
        <row r="12433">
          <cell r="D12433">
            <v>333712.88</v>
          </cell>
        </row>
        <row r="12434">
          <cell r="D12434">
            <v>5101683.57</v>
          </cell>
        </row>
        <row r="12435">
          <cell r="D12435">
            <v>28617592.550000001</v>
          </cell>
        </row>
        <row r="12436">
          <cell r="D12436">
            <v>493652.97</v>
          </cell>
        </row>
        <row r="12437">
          <cell r="D12437">
            <v>9756217.8000000007</v>
          </cell>
        </row>
        <row r="12438">
          <cell r="D12438">
            <v>19977969.899999999</v>
          </cell>
        </row>
        <row r="12439">
          <cell r="D12439">
            <v>62669.24</v>
          </cell>
        </row>
        <row r="12440">
          <cell r="D12440">
            <v>16625358.57</v>
          </cell>
        </row>
        <row r="12441">
          <cell r="D12441">
            <v>419664.46</v>
          </cell>
        </row>
        <row r="12442">
          <cell r="D12442">
            <v>195746.72</v>
          </cell>
        </row>
        <row r="12443">
          <cell r="D12443">
            <v>555133.77</v>
          </cell>
        </row>
        <row r="12444">
          <cell r="D12444">
            <v>5656273.71</v>
          </cell>
        </row>
        <row r="12445">
          <cell r="D12445">
            <v>1170237.1299999999</v>
          </cell>
        </row>
        <row r="12446">
          <cell r="D12446">
            <v>3433442.85</v>
          </cell>
        </row>
        <row r="12447">
          <cell r="D12447">
            <v>36216899.060000002</v>
          </cell>
        </row>
        <row r="12448">
          <cell r="D12448">
            <v>653242.22</v>
          </cell>
        </row>
        <row r="12449">
          <cell r="D12449">
            <v>4840342.46</v>
          </cell>
        </row>
        <row r="12450">
          <cell r="D12450">
            <v>372328.74</v>
          </cell>
        </row>
        <row r="12451">
          <cell r="D12451">
            <v>950625.52</v>
          </cell>
        </row>
        <row r="12452">
          <cell r="D12452">
            <v>288819.03000000003</v>
          </cell>
        </row>
        <row r="12454">
          <cell r="D12454">
            <v>13954476.4</v>
          </cell>
        </row>
        <row r="12455">
          <cell r="D12455">
            <v>0</v>
          </cell>
        </row>
        <row r="12456">
          <cell r="D12456">
            <v>0</v>
          </cell>
        </row>
        <row r="12457">
          <cell r="D12457">
            <v>0</v>
          </cell>
        </row>
        <row r="12458">
          <cell r="D12458">
            <v>495905.69</v>
          </cell>
        </row>
        <row r="12459">
          <cell r="D12459">
            <v>27024.27</v>
          </cell>
        </row>
        <row r="12460">
          <cell r="D12460">
            <v>1996151.87</v>
          </cell>
        </row>
        <row r="12461">
          <cell r="D12461">
            <v>2082322.95</v>
          </cell>
        </row>
        <row r="12462">
          <cell r="D12462">
            <v>2339482.8199999998</v>
          </cell>
        </row>
        <row r="12463">
          <cell r="D12463">
            <v>16400806.960000001</v>
          </cell>
        </row>
        <row r="12464">
          <cell r="D12464">
            <v>338059.45</v>
          </cell>
        </row>
        <row r="12465">
          <cell r="D12465">
            <v>16286.86</v>
          </cell>
        </row>
        <row r="12466">
          <cell r="D12466">
            <v>2009304.38</v>
          </cell>
        </row>
        <row r="12467">
          <cell r="D12467">
            <v>24021692.260000002</v>
          </cell>
        </row>
        <row r="12468">
          <cell r="D12468">
            <v>957535.09</v>
          </cell>
        </row>
        <row r="12469">
          <cell r="D12469">
            <v>1439891.04</v>
          </cell>
        </row>
        <row r="12470">
          <cell r="D12470">
            <v>1372683.42</v>
          </cell>
        </row>
        <row r="12471">
          <cell r="D12471">
            <v>424917.89</v>
          </cell>
        </row>
        <row r="12472">
          <cell r="D12472">
            <v>0</v>
          </cell>
        </row>
        <row r="12473">
          <cell r="D12473">
            <v>2713755.35</v>
          </cell>
        </row>
        <row r="12474">
          <cell r="D12474">
            <v>917989.55</v>
          </cell>
        </row>
        <row r="12475">
          <cell r="D12475">
            <v>31744191.670000002</v>
          </cell>
        </row>
        <row r="12476">
          <cell r="D12476">
            <v>4063233.09</v>
          </cell>
        </row>
        <row r="12477">
          <cell r="D12477">
            <v>486252.58</v>
          </cell>
        </row>
        <row r="12478">
          <cell r="D12478">
            <v>610934.29</v>
          </cell>
        </row>
        <row r="12479">
          <cell r="D12479">
            <v>1303720.8899999999</v>
          </cell>
        </row>
        <row r="12480">
          <cell r="D12480">
            <v>0</v>
          </cell>
        </row>
        <row r="12481">
          <cell r="D12481">
            <v>2921400.06</v>
          </cell>
        </row>
        <row r="12482">
          <cell r="D12482">
            <v>3128812.94</v>
          </cell>
        </row>
        <row r="12483">
          <cell r="D12483">
            <v>347106.04</v>
          </cell>
        </row>
        <row r="12484">
          <cell r="D12484">
            <v>0</v>
          </cell>
        </row>
        <row r="12486">
          <cell r="D12486">
            <v>3695506.35</v>
          </cell>
        </row>
        <row r="12487">
          <cell r="D12487">
            <v>2159393.44</v>
          </cell>
        </row>
        <row r="12488">
          <cell r="D12488">
            <v>745667.67</v>
          </cell>
        </row>
        <row r="12489">
          <cell r="D12489">
            <v>446883.73</v>
          </cell>
        </row>
        <row r="12490">
          <cell r="D12490">
            <v>27678214.25</v>
          </cell>
        </row>
        <row r="12491">
          <cell r="D12491">
            <v>5843810.0300000003</v>
          </cell>
        </row>
        <row r="12492">
          <cell r="D12492">
            <v>120724.27</v>
          </cell>
        </row>
        <row r="12493">
          <cell r="D12493">
            <v>0</v>
          </cell>
        </row>
        <row r="12494">
          <cell r="D12494">
            <v>13322689.789999999</v>
          </cell>
        </row>
        <row r="12495">
          <cell r="D12495">
            <v>122603.03</v>
          </cell>
        </row>
        <row r="12496">
          <cell r="D12496">
            <v>128783.59</v>
          </cell>
        </row>
        <row r="12497">
          <cell r="D12497">
            <v>2964774.39</v>
          </cell>
        </row>
        <row r="12498">
          <cell r="D12498">
            <v>1042075.72</v>
          </cell>
        </row>
        <row r="12499">
          <cell r="D12499">
            <v>1605414.3</v>
          </cell>
        </row>
        <row r="12500">
          <cell r="D12500">
            <v>1803111.6</v>
          </cell>
        </row>
        <row r="12501">
          <cell r="D12501">
            <v>17752287.32</v>
          </cell>
        </row>
        <row r="12502">
          <cell r="D12502">
            <v>2526997.4300000002</v>
          </cell>
        </row>
        <row r="12503">
          <cell r="D12503">
            <v>221916.24</v>
          </cell>
        </row>
        <row r="12504">
          <cell r="D12504">
            <v>411066.67</v>
          </cell>
        </row>
        <row r="12505">
          <cell r="D12505">
            <v>497159.95</v>
          </cell>
        </row>
        <row r="12506">
          <cell r="D12506">
            <v>0</v>
          </cell>
        </row>
        <row r="12507">
          <cell r="D12507">
            <v>3809832.08</v>
          </cell>
        </row>
        <row r="12508">
          <cell r="D12508">
            <v>6382581.5800000001</v>
          </cell>
        </row>
        <row r="12509">
          <cell r="D12509">
            <v>126615716.81999999</v>
          </cell>
        </row>
        <row r="12510">
          <cell r="D12510">
            <v>1050328.05</v>
          </cell>
        </row>
        <row r="12511">
          <cell r="D12511">
            <v>113092041.13</v>
          </cell>
        </row>
        <row r="12512">
          <cell r="D12512">
            <v>357745.11</v>
          </cell>
        </row>
        <row r="12513">
          <cell r="D12513">
            <v>24617614.34</v>
          </cell>
        </row>
        <row r="12514">
          <cell r="D12514">
            <v>543068.30000000005</v>
          </cell>
        </row>
        <row r="12515">
          <cell r="D12515">
            <v>3711285.06</v>
          </cell>
        </row>
        <row r="12516">
          <cell r="D12516">
            <v>3221681.23</v>
          </cell>
        </row>
        <row r="12517">
          <cell r="D12517">
            <v>1355849.99</v>
          </cell>
        </row>
        <row r="12518">
          <cell r="D12518">
            <v>129484.1</v>
          </cell>
        </row>
        <row r="12519">
          <cell r="D12519">
            <v>407148.97</v>
          </cell>
        </row>
        <row r="12520">
          <cell r="D12520">
            <v>262272.40999999997</v>
          </cell>
        </row>
        <row r="12521">
          <cell r="D12521">
            <v>665902.9</v>
          </cell>
        </row>
        <row r="12522">
          <cell r="D12522">
            <v>951556.03</v>
          </cell>
        </row>
        <row r="12523">
          <cell r="D12523">
            <v>1815527.85</v>
          </cell>
        </row>
        <row r="12524">
          <cell r="D12524">
            <v>75.66</v>
          </cell>
        </row>
        <row r="12525">
          <cell r="D12525">
            <v>5261724.4000000004</v>
          </cell>
        </row>
        <row r="12526">
          <cell r="D12526">
            <v>86783649.280000001</v>
          </cell>
        </row>
        <row r="12527">
          <cell r="D12527">
            <v>875840.72</v>
          </cell>
        </row>
        <row r="12528">
          <cell r="D12528">
            <v>2424315.91</v>
          </cell>
        </row>
        <row r="12530">
          <cell r="D12530">
            <v>934536.85</v>
          </cell>
        </row>
        <row r="12531">
          <cell r="D12531">
            <v>240678.33</v>
          </cell>
        </row>
        <row r="12532">
          <cell r="D12532">
            <v>361533.29</v>
          </cell>
        </row>
        <row r="12533">
          <cell r="D12533">
            <v>140830.45000000001</v>
          </cell>
        </row>
        <row r="12534">
          <cell r="D12534">
            <v>0</v>
          </cell>
        </row>
        <row r="12535">
          <cell r="D12535">
            <v>25905285.620000001</v>
          </cell>
        </row>
        <row r="12536">
          <cell r="D12536">
            <v>60608979.710000001</v>
          </cell>
        </row>
        <row r="12537">
          <cell r="D12537">
            <v>484176.82</v>
          </cell>
        </row>
        <row r="12538">
          <cell r="D12538">
            <v>367700.58</v>
          </cell>
        </row>
        <row r="12539">
          <cell r="D12539">
            <v>1278800.51</v>
          </cell>
        </row>
        <row r="12540">
          <cell r="D12540">
            <v>4178951.2</v>
          </cell>
        </row>
        <row r="12541">
          <cell r="D12541">
            <v>506726.08</v>
          </cell>
        </row>
        <row r="12542">
          <cell r="D12542">
            <v>4967520.9400000004</v>
          </cell>
        </row>
        <row r="12543">
          <cell r="D12543">
            <v>1282804.24</v>
          </cell>
        </row>
        <row r="12544">
          <cell r="D12544">
            <v>81993.850000000006</v>
          </cell>
        </row>
        <row r="12545">
          <cell r="D12545">
            <v>3871969.39</v>
          </cell>
        </row>
        <row r="12546">
          <cell r="D12546">
            <v>6700762</v>
          </cell>
        </row>
        <row r="12547">
          <cell r="D12547">
            <v>48532.61</v>
          </cell>
        </row>
        <row r="12548">
          <cell r="D12548">
            <v>10458077.189999999</v>
          </cell>
        </row>
        <row r="12549">
          <cell r="D12549">
            <v>3110084.26</v>
          </cell>
        </row>
        <row r="12550">
          <cell r="D12550">
            <v>5383196.9299999997</v>
          </cell>
        </row>
        <row r="12551">
          <cell r="D12551">
            <v>600345.25</v>
          </cell>
        </row>
        <row r="12552">
          <cell r="D12552">
            <v>964673.32</v>
          </cell>
        </row>
        <row r="12553">
          <cell r="D12553">
            <v>13624790.789999999</v>
          </cell>
        </row>
        <row r="12554">
          <cell r="D12554">
            <v>2204298.23</v>
          </cell>
        </row>
        <row r="12555">
          <cell r="D12555">
            <v>3202216.49</v>
          </cell>
        </row>
        <row r="12556">
          <cell r="D12556">
            <v>0</v>
          </cell>
        </row>
        <row r="12557">
          <cell r="D12557">
            <v>328683.77</v>
          </cell>
        </row>
        <row r="12558">
          <cell r="D12558">
            <v>54911.19</v>
          </cell>
        </row>
        <row r="12559">
          <cell r="D12559">
            <v>1563801.76</v>
          </cell>
        </row>
        <row r="12560">
          <cell r="D12560">
            <v>4217185.2300000004</v>
          </cell>
        </row>
        <row r="12561">
          <cell r="D12561">
            <v>100993.05</v>
          </cell>
        </row>
        <row r="12562">
          <cell r="D12562">
            <v>459400.47</v>
          </cell>
        </row>
        <row r="12563">
          <cell r="D12563">
            <v>5774782.2699999996</v>
          </cell>
        </row>
        <row r="12564">
          <cell r="D12564">
            <v>1097255.3600000001</v>
          </cell>
        </row>
        <row r="12565">
          <cell r="D12565">
            <v>686177.98</v>
          </cell>
        </row>
        <row r="12566">
          <cell r="D12566">
            <v>4921799</v>
          </cell>
        </row>
        <row r="12567">
          <cell r="D12567">
            <v>3564705.57</v>
          </cell>
        </row>
        <row r="12568">
          <cell r="D12568">
            <v>1100102.83</v>
          </cell>
        </row>
        <row r="12569">
          <cell r="D12569">
            <v>5354582.84</v>
          </cell>
        </row>
        <row r="12570">
          <cell r="D12570">
            <v>1501083.64</v>
          </cell>
        </row>
        <row r="12571">
          <cell r="D12571">
            <v>1787688.94</v>
          </cell>
        </row>
        <row r="12572">
          <cell r="D12572">
            <v>2804293.99</v>
          </cell>
        </row>
        <row r="12573">
          <cell r="D12573">
            <v>1473265.67</v>
          </cell>
        </row>
        <row r="12574">
          <cell r="D12574">
            <v>1687050.66</v>
          </cell>
        </row>
        <row r="12575">
          <cell r="D12575">
            <v>9764.59</v>
          </cell>
        </row>
        <row r="12576">
          <cell r="D12576">
            <v>1498658.74</v>
          </cell>
        </row>
        <row r="12577">
          <cell r="D12577">
            <v>1789352.19</v>
          </cell>
        </row>
        <row r="12578">
          <cell r="D12578">
            <v>14288.42</v>
          </cell>
        </row>
        <row r="12579">
          <cell r="D12579">
            <v>1329585.46</v>
          </cell>
        </row>
        <row r="12580">
          <cell r="D12580">
            <v>26024727.43</v>
          </cell>
        </row>
        <row r="12581">
          <cell r="D12581">
            <v>17822499.210000001</v>
          </cell>
        </row>
        <row r="12582">
          <cell r="D12582">
            <v>254312.86</v>
          </cell>
        </row>
        <row r="12583">
          <cell r="D12583">
            <v>7055452.5</v>
          </cell>
        </row>
        <row r="12584">
          <cell r="D12584">
            <v>16847894.359999999</v>
          </cell>
        </row>
        <row r="12585">
          <cell r="D12585">
            <v>7349996.9100000001</v>
          </cell>
        </row>
        <row r="12586">
          <cell r="D12586">
            <v>176839.52</v>
          </cell>
        </row>
        <row r="12587">
          <cell r="D12587">
            <v>0</v>
          </cell>
        </row>
        <row r="12588">
          <cell r="D12588">
            <v>15614.82</v>
          </cell>
        </row>
        <row r="12589">
          <cell r="D12589">
            <v>55274.25</v>
          </cell>
        </row>
        <row r="12590">
          <cell r="D12590">
            <v>2007099.66</v>
          </cell>
        </row>
        <row r="12591">
          <cell r="D12591">
            <v>828043.18</v>
          </cell>
        </row>
        <row r="12592">
          <cell r="D12592">
            <v>16538.91</v>
          </cell>
        </row>
        <row r="12593">
          <cell r="D12593">
            <v>1699014.29</v>
          </cell>
        </row>
        <row r="12594">
          <cell r="D12594">
            <v>1146676.03</v>
          </cell>
        </row>
        <row r="12595">
          <cell r="D12595">
            <v>17145256.039999999</v>
          </cell>
        </row>
        <row r="12596">
          <cell r="D12596">
            <v>1208358.71</v>
          </cell>
        </row>
        <row r="12597">
          <cell r="D12597">
            <v>21976343.809999999</v>
          </cell>
        </row>
        <row r="12598">
          <cell r="D12598">
            <v>289783.40000000002</v>
          </cell>
        </row>
        <row r="12599">
          <cell r="D12599">
            <v>5875457.2599999998</v>
          </cell>
        </row>
        <row r="12600">
          <cell r="D12600">
            <v>3115745.41</v>
          </cell>
        </row>
        <row r="12601">
          <cell r="D12601">
            <v>5053550.6500000004</v>
          </cell>
        </row>
        <row r="12602">
          <cell r="D12602">
            <v>19819812.420000002</v>
          </cell>
        </row>
        <row r="12603">
          <cell r="D12603">
            <v>17960706.27</v>
          </cell>
        </row>
        <row r="12604">
          <cell r="D12604">
            <v>8600572.7400000002</v>
          </cell>
        </row>
        <row r="12605">
          <cell r="D12605">
            <v>32535.05</v>
          </cell>
        </row>
        <row r="12606">
          <cell r="D12606">
            <v>131513947.76000001</v>
          </cell>
        </row>
        <row r="12607">
          <cell r="D12607">
            <v>1338952.1399999999</v>
          </cell>
        </row>
        <row r="12608">
          <cell r="D12608">
            <v>7635474.8399999999</v>
          </cell>
        </row>
        <row r="12609">
          <cell r="D12609">
            <v>1744393.15</v>
          </cell>
        </row>
        <row r="12610">
          <cell r="D12610">
            <v>448597.44</v>
          </cell>
        </row>
        <row r="12611">
          <cell r="D12611">
            <v>12846962.859999999</v>
          </cell>
        </row>
        <row r="12612">
          <cell r="D12612">
            <v>1366087.97</v>
          </cell>
        </row>
        <row r="12613">
          <cell r="D12613">
            <v>263393.3</v>
          </cell>
        </row>
        <row r="12614">
          <cell r="D12614">
            <v>689574.47</v>
          </cell>
        </row>
        <row r="12615">
          <cell r="D12615">
            <v>3717690.39</v>
          </cell>
        </row>
        <row r="12616">
          <cell r="D12616">
            <v>60500</v>
          </cell>
        </row>
        <row r="12617">
          <cell r="D12617">
            <v>808712.48</v>
          </cell>
        </row>
        <row r="12618">
          <cell r="D12618">
            <v>419693.43</v>
          </cell>
        </row>
        <row r="12619">
          <cell r="D12619">
            <v>60125.06</v>
          </cell>
        </row>
        <row r="12620">
          <cell r="D12620">
            <v>3526460</v>
          </cell>
        </row>
        <row r="12621">
          <cell r="D12621">
            <v>582988.42000000004</v>
          </cell>
        </row>
        <row r="12622">
          <cell r="D12622">
            <v>899188.72</v>
          </cell>
        </row>
        <row r="12623">
          <cell r="D12623">
            <v>4819827.67</v>
          </cell>
        </row>
        <row r="12624">
          <cell r="D12624">
            <v>728387.66</v>
          </cell>
        </row>
        <row r="12625">
          <cell r="D12625">
            <v>3243169.15</v>
          </cell>
        </row>
        <row r="12626">
          <cell r="D12626">
            <v>911733.66</v>
          </cell>
        </row>
        <row r="12627">
          <cell r="D12627">
            <v>327553.33</v>
          </cell>
        </row>
        <row r="12628">
          <cell r="D12628">
            <v>0</v>
          </cell>
        </row>
        <row r="12629">
          <cell r="D12629">
            <v>216066.85</v>
          </cell>
        </row>
        <row r="12630">
          <cell r="D12630">
            <v>546886.68999999994</v>
          </cell>
        </row>
        <row r="12631">
          <cell r="D12631">
            <v>4260233.3099999996</v>
          </cell>
        </row>
        <row r="12632">
          <cell r="D12632">
            <v>925706.12</v>
          </cell>
        </row>
        <row r="12633">
          <cell r="D12633">
            <v>5194713.1900000004</v>
          </cell>
        </row>
        <row r="12634">
          <cell r="D12634">
            <v>361717.49</v>
          </cell>
        </row>
        <row r="12635">
          <cell r="D12635">
            <v>460126.51</v>
          </cell>
        </row>
        <row r="12636">
          <cell r="D12636">
            <v>380748.79999999999</v>
          </cell>
        </row>
        <row r="12637">
          <cell r="D12637">
            <v>574076.35</v>
          </cell>
        </row>
        <row r="12638">
          <cell r="D12638">
            <v>7315805.5499999998</v>
          </cell>
        </row>
        <row r="12639">
          <cell r="D12639">
            <v>166585.20000000001</v>
          </cell>
        </row>
        <row r="12640">
          <cell r="D12640">
            <v>833092.66</v>
          </cell>
        </row>
        <row r="12641">
          <cell r="D12641">
            <v>960523.82</v>
          </cell>
        </row>
        <row r="12642">
          <cell r="D12642">
            <v>479723.13</v>
          </cell>
        </row>
        <row r="12643">
          <cell r="D12643">
            <v>58610512.119999997</v>
          </cell>
        </row>
        <row r="12644">
          <cell r="D12644">
            <v>4429225.82</v>
          </cell>
        </row>
        <row r="12645">
          <cell r="D12645">
            <v>15451403.199999999</v>
          </cell>
        </row>
        <row r="12646">
          <cell r="D12646">
            <v>1467747.32</v>
          </cell>
        </row>
        <row r="12647">
          <cell r="D12647">
            <v>450000</v>
          </cell>
        </row>
        <row r="12648">
          <cell r="D12648">
            <v>4362419.6100000003</v>
          </cell>
        </row>
        <row r="12649">
          <cell r="D12649">
            <v>1516210.82</v>
          </cell>
        </row>
        <row r="12650">
          <cell r="D12650">
            <v>3226977.39</v>
          </cell>
        </row>
        <row r="12651">
          <cell r="D12651">
            <v>336506.37</v>
          </cell>
        </row>
        <row r="12652">
          <cell r="D12652">
            <v>71375193.519999996</v>
          </cell>
        </row>
        <row r="12653">
          <cell r="D12653">
            <v>706351.92</v>
          </cell>
        </row>
        <row r="12654">
          <cell r="D12654">
            <v>0</v>
          </cell>
        </row>
        <row r="12655">
          <cell r="D12655">
            <v>1142881.8400000001</v>
          </cell>
        </row>
        <row r="12656">
          <cell r="D12656">
            <v>5569773.3600000003</v>
          </cell>
        </row>
        <row r="12657">
          <cell r="D12657">
            <v>144021.1</v>
          </cell>
        </row>
        <row r="12658">
          <cell r="D12658">
            <v>232859.29</v>
          </cell>
        </row>
        <row r="12659">
          <cell r="D12659">
            <v>622148.25</v>
          </cell>
        </row>
        <row r="12660">
          <cell r="D12660">
            <v>2831168.98</v>
          </cell>
        </row>
        <row r="12661">
          <cell r="D12661">
            <v>1532551.25</v>
          </cell>
        </row>
        <row r="12662">
          <cell r="D12662">
            <v>955539.58</v>
          </cell>
        </row>
        <row r="12663">
          <cell r="D12663">
            <v>3752691.48</v>
          </cell>
        </row>
        <row r="12664">
          <cell r="D12664">
            <v>59646410.469999999</v>
          </cell>
        </row>
        <row r="12665">
          <cell r="D12665">
            <v>2000607.3</v>
          </cell>
        </row>
        <row r="12666">
          <cell r="D12666">
            <v>385578.06</v>
          </cell>
        </row>
        <row r="12667">
          <cell r="D12667">
            <v>1987422.45</v>
          </cell>
        </row>
        <row r="12668">
          <cell r="D12668">
            <v>1073349.3500000001</v>
          </cell>
        </row>
        <row r="12669">
          <cell r="D12669">
            <v>847256.91</v>
          </cell>
        </row>
        <row r="12670">
          <cell r="D12670">
            <v>0</v>
          </cell>
        </row>
        <row r="12671">
          <cell r="D12671">
            <v>434510.32</v>
          </cell>
        </row>
        <row r="12672">
          <cell r="D12672">
            <v>12260622.710000001</v>
          </cell>
        </row>
        <row r="12673">
          <cell r="D12673">
            <v>2907439.09</v>
          </cell>
        </row>
        <row r="12674">
          <cell r="D12674">
            <v>4160461.6</v>
          </cell>
        </row>
        <row r="12675">
          <cell r="D12675">
            <v>3052356.95</v>
          </cell>
        </row>
        <row r="12676">
          <cell r="D12676">
            <v>0</v>
          </cell>
        </row>
        <row r="12677">
          <cell r="D12677">
            <v>5715920.6399999997</v>
          </cell>
        </row>
        <row r="12678">
          <cell r="D12678">
            <v>762248.8</v>
          </cell>
        </row>
        <row r="12679">
          <cell r="D12679">
            <v>318969.15999999997</v>
          </cell>
        </row>
        <row r="12680">
          <cell r="D12680">
            <v>241543.8</v>
          </cell>
        </row>
        <row r="12681">
          <cell r="D12681">
            <v>1187542.6299999999</v>
          </cell>
        </row>
        <row r="12682">
          <cell r="D12682">
            <v>198033.13</v>
          </cell>
        </row>
        <row r="12683">
          <cell r="D12683">
            <v>54703.33</v>
          </cell>
        </row>
        <row r="12684">
          <cell r="D12684">
            <v>1446597.09</v>
          </cell>
        </row>
        <row r="12685">
          <cell r="D12685">
            <v>16974081.350000001</v>
          </cell>
        </row>
        <row r="12686">
          <cell r="D12686">
            <v>1491921.01</v>
          </cell>
        </row>
        <row r="12687">
          <cell r="D12687">
            <v>571309.14</v>
          </cell>
        </row>
        <row r="12688">
          <cell r="D12688">
            <v>228423.89</v>
          </cell>
        </row>
        <row r="12689">
          <cell r="D12689">
            <v>351084.12</v>
          </cell>
        </row>
        <row r="12690">
          <cell r="D12690">
            <v>1765230.93</v>
          </cell>
        </row>
        <row r="12691">
          <cell r="D12691">
            <v>178623.77</v>
          </cell>
        </row>
        <row r="12692">
          <cell r="D12692">
            <v>607442.57999999996</v>
          </cell>
        </row>
        <row r="12693">
          <cell r="D12693">
            <v>0</v>
          </cell>
        </row>
        <row r="12694">
          <cell r="D12694">
            <v>3064423.42</v>
          </cell>
        </row>
        <row r="12695">
          <cell r="D12695">
            <v>3614120.57</v>
          </cell>
        </row>
        <row r="12696">
          <cell r="D12696">
            <v>1376688.49</v>
          </cell>
        </row>
        <row r="12697">
          <cell r="D12697">
            <v>80.94</v>
          </cell>
        </row>
        <row r="12698">
          <cell r="D12698">
            <v>678950.89</v>
          </cell>
        </row>
        <row r="12699">
          <cell r="D12699">
            <v>1952786.73</v>
          </cell>
        </row>
        <row r="12700">
          <cell r="D12700">
            <v>13209614.01</v>
          </cell>
        </row>
        <row r="12701">
          <cell r="D12701">
            <v>3373842</v>
          </cell>
        </row>
        <row r="12702">
          <cell r="D12702">
            <v>39279962.420000002</v>
          </cell>
        </row>
        <row r="12703">
          <cell r="D12703">
            <v>2666433.23</v>
          </cell>
        </row>
        <row r="12704">
          <cell r="D12704">
            <v>5362175.32</v>
          </cell>
        </row>
        <row r="12705">
          <cell r="D12705">
            <v>12431848.880000001</v>
          </cell>
        </row>
        <row r="12706">
          <cell r="D12706">
            <v>962121.12</v>
          </cell>
        </row>
        <row r="12707">
          <cell r="D12707">
            <v>4.68</v>
          </cell>
        </row>
        <row r="12708">
          <cell r="D12708">
            <v>515421.38</v>
          </cell>
        </row>
        <row r="12709">
          <cell r="D12709">
            <v>330228.02</v>
          </cell>
        </row>
        <row r="12710">
          <cell r="D12710">
            <v>3776.25</v>
          </cell>
        </row>
        <row r="12711">
          <cell r="D12711">
            <v>2510668.4300000002</v>
          </cell>
        </row>
        <row r="12712">
          <cell r="D12712">
            <v>292536.52</v>
          </cell>
        </row>
        <row r="12713">
          <cell r="D12713">
            <v>2370015.21</v>
          </cell>
        </row>
        <row r="12714">
          <cell r="D12714">
            <v>400987.91</v>
          </cell>
        </row>
        <row r="12715">
          <cell r="D12715">
            <v>2104730.75</v>
          </cell>
        </row>
        <row r="12716">
          <cell r="D12716">
            <v>0</v>
          </cell>
        </row>
        <row r="12717">
          <cell r="D12717">
            <v>3943063.07</v>
          </cell>
        </row>
        <row r="12718">
          <cell r="D12718">
            <v>304695.02</v>
          </cell>
        </row>
        <row r="12719">
          <cell r="D12719">
            <v>4277513.01</v>
          </cell>
        </row>
        <row r="12720">
          <cell r="D12720">
            <v>91935.38</v>
          </cell>
        </row>
        <row r="12721">
          <cell r="D12721">
            <v>1509184.25</v>
          </cell>
        </row>
        <row r="12722">
          <cell r="D12722">
            <v>427428.7</v>
          </cell>
        </row>
        <row r="12723">
          <cell r="D12723">
            <v>4625193.79</v>
          </cell>
        </row>
        <row r="12724">
          <cell r="D12724">
            <v>12254790.43</v>
          </cell>
        </row>
        <row r="12725">
          <cell r="D12725">
            <v>983447.49</v>
          </cell>
        </row>
        <row r="12726">
          <cell r="D12726">
            <v>3386733.57</v>
          </cell>
        </row>
        <row r="12727">
          <cell r="D12727">
            <v>347340.66</v>
          </cell>
        </row>
        <row r="12728">
          <cell r="D12728">
            <v>5190173.38</v>
          </cell>
        </row>
        <row r="12729">
          <cell r="D12729">
            <v>1952218.26</v>
          </cell>
        </row>
        <row r="12730">
          <cell r="D12730">
            <v>144718.73000000001</v>
          </cell>
        </row>
        <row r="12731">
          <cell r="D12731">
            <v>250000</v>
          </cell>
        </row>
        <row r="12732">
          <cell r="D12732">
            <v>1245928.73</v>
          </cell>
        </row>
        <row r="12733">
          <cell r="D12733">
            <v>405863.1</v>
          </cell>
        </row>
        <row r="12734">
          <cell r="D12734">
            <v>809652.77</v>
          </cell>
        </row>
        <row r="12735">
          <cell r="D12735">
            <v>2146505.59</v>
          </cell>
        </row>
        <row r="12736">
          <cell r="D12736">
            <v>2408987.8199999998</v>
          </cell>
        </row>
        <row r="12737">
          <cell r="D12737">
            <v>1019617.64</v>
          </cell>
        </row>
        <row r="12738">
          <cell r="D12738">
            <v>1766996.06</v>
          </cell>
        </row>
        <row r="12739">
          <cell r="D12739">
            <v>797385.64</v>
          </cell>
        </row>
        <row r="12740">
          <cell r="D12740">
            <v>5248755.04</v>
          </cell>
        </row>
        <row r="12741">
          <cell r="D12741">
            <v>3811654.61</v>
          </cell>
        </row>
        <row r="12742">
          <cell r="D12742">
            <v>121253.21</v>
          </cell>
        </row>
        <row r="12743">
          <cell r="D12743">
            <v>849376.98</v>
          </cell>
        </row>
        <row r="12744">
          <cell r="D12744">
            <v>128118.08</v>
          </cell>
        </row>
        <row r="12745">
          <cell r="D12745">
            <v>4174668.57</v>
          </cell>
        </row>
        <row r="12746">
          <cell r="D12746">
            <v>62282.35</v>
          </cell>
        </row>
        <row r="12747">
          <cell r="D12747">
            <v>68054.320000000007</v>
          </cell>
        </row>
        <row r="12748">
          <cell r="D12748">
            <v>429404.27</v>
          </cell>
        </row>
        <row r="12749">
          <cell r="D12749">
            <v>1765495.31</v>
          </cell>
        </row>
        <row r="12750">
          <cell r="D12750">
            <v>391724.37</v>
          </cell>
        </row>
        <row r="12751">
          <cell r="D12751">
            <v>4142275.86</v>
          </cell>
        </row>
        <row r="12752">
          <cell r="D12752">
            <v>426904.07</v>
          </cell>
        </row>
        <row r="12753">
          <cell r="D12753">
            <v>7450931.54</v>
          </cell>
        </row>
        <row r="12754">
          <cell r="D12754">
            <v>3196022.57</v>
          </cell>
        </row>
        <row r="12756">
          <cell r="D12756">
            <v>1424149.1</v>
          </cell>
        </row>
        <row r="12757">
          <cell r="D12757">
            <v>615796.68000000005</v>
          </cell>
        </row>
        <row r="12758">
          <cell r="D12758">
            <v>6743575.1100000003</v>
          </cell>
        </row>
        <row r="12759">
          <cell r="D12759">
            <v>197984.02</v>
          </cell>
        </row>
        <row r="12760">
          <cell r="D12760">
            <v>20055953.75</v>
          </cell>
        </row>
        <row r="12761">
          <cell r="D12761">
            <v>1377930.62</v>
          </cell>
        </row>
        <row r="12762">
          <cell r="D12762">
            <v>283863.39</v>
          </cell>
        </row>
        <row r="12763">
          <cell r="D12763">
            <v>1856847.18</v>
          </cell>
        </row>
        <row r="12764">
          <cell r="D12764">
            <v>300889.25</v>
          </cell>
        </row>
        <row r="12765">
          <cell r="D12765">
            <v>9263242.0600000005</v>
          </cell>
        </row>
        <row r="12766">
          <cell r="D12766">
            <v>1915506.75</v>
          </cell>
        </row>
        <row r="12767">
          <cell r="D12767">
            <v>14496378.91</v>
          </cell>
        </row>
        <row r="12768">
          <cell r="D12768">
            <v>480000</v>
          </cell>
        </row>
        <row r="12769">
          <cell r="D12769">
            <v>2470241.36</v>
          </cell>
        </row>
        <row r="12770">
          <cell r="D12770">
            <v>3672309.98</v>
          </cell>
        </row>
        <row r="12771">
          <cell r="D12771">
            <v>200698.46</v>
          </cell>
        </row>
        <row r="12772">
          <cell r="D12772">
            <v>13092591.470000001</v>
          </cell>
        </row>
        <row r="12773">
          <cell r="D12773">
            <v>2260102.58</v>
          </cell>
        </row>
        <row r="12774">
          <cell r="D12774">
            <v>1365031.3</v>
          </cell>
        </row>
        <row r="12775">
          <cell r="D12775">
            <v>1188414.32</v>
          </cell>
        </row>
        <row r="12776">
          <cell r="D12776">
            <v>35371612.799999997</v>
          </cell>
        </row>
        <row r="12777">
          <cell r="D12777">
            <v>6354996.8499999996</v>
          </cell>
        </row>
        <row r="12778">
          <cell r="D12778">
            <v>877973.84</v>
          </cell>
        </row>
        <row r="12779">
          <cell r="D12779">
            <v>34957860.609999999</v>
          </cell>
        </row>
        <row r="12780">
          <cell r="D12780">
            <v>333188.90999999997</v>
          </cell>
        </row>
        <row r="12781">
          <cell r="D12781">
            <v>255010.37</v>
          </cell>
        </row>
        <row r="12782">
          <cell r="D12782">
            <v>12959789.550000001</v>
          </cell>
        </row>
        <row r="12783">
          <cell r="D12783">
            <v>10878935.390000001</v>
          </cell>
        </row>
        <row r="12784">
          <cell r="D12784">
            <v>6497289.7199999997</v>
          </cell>
        </row>
        <row r="12785">
          <cell r="D12785">
            <v>81036250.230000004</v>
          </cell>
        </row>
        <row r="12786">
          <cell r="D12786">
            <v>1874702.92</v>
          </cell>
        </row>
        <row r="12787">
          <cell r="D12787">
            <v>25614474.620000001</v>
          </cell>
        </row>
        <row r="12788">
          <cell r="D12788">
            <v>1793444.51</v>
          </cell>
        </row>
        <row r="12789">
          <cell r="D12789">
            <v>1238701.77</v>
          </cell>
        </row>
        <row r="12790">
          <cell r="D12790">
            <v>48347.28</v>
          </cell>
        </row>
        <row r="12791">
          <cell r="D12791">
            <v>11687466.48</v>
          </cell>
        </row>
        <row r="12792">
          <cell r="D12792">
            <v>267139.86</v>
          </cell>
        </row>
        <row r="12793">
          <cell r="D12793">
            <v>12924778.85</v>
          </cell>
        </row>
        <row r="12794">
          <cell r="D12794">
            <v>222167.36</v>
          </cell>
        </row>
        <row r="12795">
          <cell r="D12795">
            <v>4409586.04</v>
          </cell>
        </row>
        <row r="12796">
          <cell r="D12796">
            <v>897591.6</v>
          </cell>
        </row>
        <row r="12797">
          <cell r="D12797">
            <v>518196.72</v>
          </cell>
        </row>
        <row r="12798">
          <cell r="D12798">
            <v>793475.36</v>
          </cell>
        </row>
        <row r="12799">
          <cell r="D12799">
            <v>68321.91</v>
          </cell>
        </row>
        <row r="12800">
          <cell r="D12800">
            <v>549352</v>
          </cell>
        </row>
        <row r="12801">
          <cell r="D12801">
            <v>7408319.8799999999</v>
          </cell>
        </row>
        <row r="12802">
          <cell r="D12802">
            <v>429619.11</v>
          </cell>
        </row>
        <row r="12803">
          <cell r="D12803">
            <v>0</v>
          </cell>
        </row>
        <row r="12804">
          <cell r="D12804">
            <v>4494489.99</v>
          </cell>
        </row>
        <row r="12805">
          <cell r="D12805">
            <v>1251645.95</v>
          </cell>
        </row>
        <row r="12806">
          <cell r="D12806">
            <v>3343051.26</v>
          </cell>
        </row>
        <row r="12807">
          <cell r="D12807">
            <v>7563693.8600000003</v>
          </cell>
        </row>
        <row r="12808">
          <cell r="D12808">
            <v>786665.86</v>
          </cell>
        </row>
        <row r="12809">
          <cell r="D12809">
            <v>861814.74</v>
          </cell>
        </row>
        <row r="12810">
          <cell r="D12810">
            <v>1918362.37</v>
          </cell>
        </row>
        <row r="12811">
          <cell r="D12811">
            <v>279490.34999999998</v>
          </cell>
        </row>
        <row r="12812">
          <cell r="D12812">
            <v>5394482.2400000002</v>
          </cell>
        </row>
        <row r="12813">
          <cell r="D12813">
            <v>395678.91</v>
          </cell>
        </row>
        <row r="12814">
          <cell r="D12814">
            <v>516776.29</v>
          </cell>
        </row>
        <row r="12815">
          <cell r="D12815">
            <v>503596.34</v>
          </cell>
        </row>
        <row r="12816">
          <cell r="D12816">
            <v>320729.38</v>
          </cell>
        </row>
        <row r="12817">
          <cell r="D12817">
            <v>206202.93</v>
          </cell>
        </row>
        <row r="12818">
          <cell r="D12818">
            <v>711949.48</v>
          </cell>
        </row>
        <row r="12819">
          <cell r="D12819">
            <v>0</v>
          </cell>
        </row>
        <row r="12820">
          <cell r="D12820">
            <v>5172834.5199999996</v>
          </cell>
        </row>
        <row r="12821">
          <cell r="D12821">
            <v>2138054.38</v>
          </cell>
        </row>
        <row r="12822">
          <cell r="D12822">
            <v>107219.05</v>
          </cell>
        </row>
        <row r="12823">
          <cell r="D12823">
            <v>451358.54</v>
          </cell>
        </row>
        <row r="12824">
          <cell r="D12824">
            <v>22999766.899999999</v>
          </cell>
        </row>
        <row r="12825">
          <cell r="D12825">
            <v>38746.480000000003</v>
          </cell>
        </row>
        <row r="12826">
          <cell r="D12826">
            <v>1018921.43</v>
          </cell>
        </row>
        <row r="12827">
          <cell r="D12827">
            <v>3035865.83</v>
          </cell>
        </row>
        <row r="12828">
          <cell r="D12828">
            <v>1043355.08</v>
          </cell>
        </row>
        <row r="12829">
          <cell r="D12829">
            <v>410909.59</v>
          </cell>
        </row>
        <row r="12830">
          <cell r="D12830">
            <v>2897484.49</v>
          </cell>
        </row>
        <row r="12831">
          <cell r="D12831">
            <v>15493625.039999999</v>
          </cell>
        </row>
        <row r="12832">
          <cell r="D12832">
            <v>126933.77</v>
          </cell>
        </row>
        <row r="12833">
          <cell r="D12833">
            <v>0</v>
          </cell>
        </row>
        <row r="12834">
          <cell r="D12834">
            <v>4162958.39</v>
          </cell>
        </row>
        <row r="12835">
          <cell r="D12835">
            <v>284500</v>
          </cell>
        </row>
        <row r="12836">
          <cell r="D12836">
            <v>11260507.82</v>
          </cell>
        </row>
        <row r="12837">
          <cell r="D12837">
            <v>154246.34</v>
          </cell>
        </row>
        <row r="12838">
          <cell r="D12838">
            <v>912551.84</v>
          </cell>
        </row>
        <row r="12839">
          <cell r="D12839">
            <v>1798677.18</v>
          </cell>
        </row>
        <row r="12840">
          <cell r="D12840">
            <v>1017512.83</v>
          </cell>
        </row>
        <row r="12841">
          <cell r="D12841">
            <v>12034231.029999999</v>
          </cell>
        </row>
        <row r="12842">
          <cell r="D12842">
            <v>25150453.91</v>
          </cell>
        </row>
        <row r="12843">
          <cell r="D12843">
            <v>79556363.829999998</v>
          </cell>
        </row>
        <row r="12844">
          <cell r="D12844">
            <v>10394936.27</v>
          </cell>
        </row>
        <row r="12845">
          <cell r="D12845">
            <v>294368.92</v>
          </cell>
        </row>
        <row r="12846">
          <cell r="D12846">
            <v>1456956.86</v>
          </cell>
        </row>
        <row r="12847">
          <cell r="D12847">
            <v>424870.02</v>
          </cell>
        </row>
        <row r="12848">
          <cell r="D12848">
            <v>129982.86</v>
          </cell>
        </row>
        <row r="12849">
          <cell r="D12849">
            <v>4837624.13</v>
          </cell>
        </row>
        <row r="12850">
          <cell r="D12850">
            <v>107.03</v>
          </cell>
        </row>
        <row r="12851">
          <cell r="D12851">
            <v>0</v>
          </cell>
        </row>
        <row r="12852">
          <cell r="D12852">
            <v>1879136.75</v>
          </cell>
        </row>
        <row r="12853">
          <cell r="D12853">
            <v>4535176.28</v>
          </cell>
        </row>
        <row r="12854">
          <cell r="D12854">
            <v>202215.04000000001</v>
          </cell>
        </row>
        <row r="12855">
          <cell r="D12855">
            <v>559466.14</v>
          </cell>
        </row>
        <row r="12856">
          <cell r="D12856">
            <v>47367.5</v>
          </cell>
        </row>
        <row r="12857">
          <cell r="D12857">
            <v>367734.61</v>
          </cell>
        </row>
        <row r="12858">
          <cell r="D12858">
            <v>4138615.88</v>
          </cell>
        </row>
        <row r="12859">
          <cell r="D12859">
            <v>0</v>
          </cell>
        </row>
        <row r="12860">
          <cell r="D12860">
            <v>403574.23</v>
          </cell>
        </row>
        <row r="12861">
          <cell r="D12861">
            <v>1283913.78</v>
          </cell>
        </row>
        <row r="12862">
          <cell r="D12862">
            <v>14862641.18</v>
          </cell>
        </row>
        <row r="12863">
          <cell r="D12863">
            <v>852887.06</v>
          </cell>
        </row>
        <row r="12864">
          <cell r="D12864">
            <v>22459849.760000002</v>
          </cell>
        </row>
        <row r="12865">
          <cell r="D12865">
            <v>24313314.27</v>
          </cell>
        </row>
        <row r="12866">
          <cell r="D12866">
            <v>116519.78</v>
          </cell>
        </row>
        <row r="12867">
          <cell r="D12867">
            <v>2016731.55</v>
          </cell>
        </row>
        <row r="12868">
          <cell r="D12868">
            <v>466303.76</v>
          </cell>
        </row>
        <row r="12869">
          <cell r="D12869">
            <v>395015.1</v>
          </cell>
        </row>
        <row r="12870">
          <cell r="D12870">
            <v>299568.19</v>
          </cell>
        </row>
        <row r="12871">
          <cell r="D12871">
            <v>5979.17</v>
          </cell>
        </row>
        <row r="12872">
          <cell r="D12872">
            <v>325880.21000000002</v>
          </cell>
        </row>
        <row r="12873">
          <cell r="D12873">
            <v>5048432.3</v>
          </cell>
        </row>
        <row r="12875">
          <cell r="D12875">
            <v>38843218.799999997</v>
          </cell>
        </row>
        <row r="12876">
          <cell r="D12876">
            <v>0</v>
          </cell>
        </row>
        <row r="12877">
          <cell r="D12877">
            <v>2187760.7599999998</v>
          </cell>
        </row>
        <row r="12878">
          <cell r="D12878">
            <v>770000</v>
          </cell>
        </row>
        <row r="12879">
          <cell r="D12879">
            <v>4449507.08</v>
          </cell>
        </row>
        <row r="12880">
          <cell r="D12880">
            <v>1629205.14</v>
          </cell>
        </row>
        <row r="12881">
          <cell r="D12881">
            <v>22753761.949999999</v>
          </cell>
        </row>
        <row r="12882">
          <cell r="D12882">
            <v>1476184.7</v>
          </cell>
        </row>
        <row r="12883">
          <cell r="D12883">
            <v>400451.28</v>
          </cell>
        </row>
        <row r="12884">
          <cell r="D12884">
            <v>28213486.370000001</v>
          </cell>
        </row>
        <row r="12885">
          <cell r="D12885">
            <v>586237.15</v>
          </cell>
        </row>
        <row r="12886">
          <cell r="D12886">
            <v>7425216.9000000004</v>
          </cell>
        </row>
        <row r="12887">
          <cell r="D12887">
            <v>1053802.71</v>
          </cell>
        </row>
        <row r="12888">
          <cell r="D12888">
            <v>15086624.949999999</v>
          </cell>
        </row>
        <row r="12889">
          <cell r="D12889">
            <v>5532801.7000000002</v>
          </cell>
        </row>
        <row r="12890">
          <cell r="D12890">
            <v>6091672.4400000004</v>
          </cell>
        </row>
        <row r="12891">
          <cell r="D12891">
            <v>17011419.210000001</v>
          </cell>
        </row>
        <row r="12892">
          <cell r="D12892">
            <v>22118594.370000001</v>
          </cell>
        </row>
        <row r="12893">
          <cell r="D12893">
            <v>7191572.4699999997</v>
          </cell>
        </row>
        <row r="12894">
          <cell r="D12894">
            <v>90064782.560000002</v>
          </cell>
        </row>
        <row r="12895">
          <cell r="D12895">
            <v>7010882.8300000001</v>
          </cell>
        </row>
        <row r="12896">
          <cell r="D12896">
            <v>926935.71</v>
          </cell>
        </row>
        <row r="12897">
          <cell r="D12897">
            <v>11536471.59</v>
          </cell>
        </row>
        <row r="12898">
          <cell r="D12898">
            <v>11082300.529999999</v>
          </cell>
        </row>
        <row r="12899">
          <cell r="D12899">
            <v>7036837.4699999997</v>
          </cell>
        </row>
        <row r="12900">
          <cell r="D12900">
            <v>71595284.150000006</v>
          </cell>
        </row>
        <row r="12901">
          <cell r="D12901">
            <v>38495773.759999998</v>
          </cell>
        </row>
        <row r="12902">
          <cell r="D12902">
            <v>1281135.3799999999</v>
          </cell>
        </row>
        <row r="12903">
          <cell r="D12903">
            <v>5237.29</v>
          </cell>
        </row>
        <row r="12904">
          <cell r="D12904">
            <v>11788507.619999999</v>
          </cell>
        </row>
        <row r="12905">
          <cell r="D12905">
            <v>2572564.52</v>
          </cell>
        </row>
        <row r="12906">
          <cell r="D12906">
            <v>25209.34</v>
          </cell>
        </row>
        <row r="12907">
          <cell r="D12907">
            <v>572044.12</v>
          </cell>
        </row>
        <row r="12908">
          <cell r="D12908">
            <v>100441.18</v>
          </cell>
        </row>
        <row r="12909">
          <cell r="D12909">
            <v>2606089.86</v>
          </cell>
        </row>
        <row r="12910">
          <cell r="D12910">
            <v>534446.87</v>
          </cell>
        </row>
        <row r="12911">
          <cell r="D12911">
            <v>116094.63</v>
          </cell>
        </row>
        <row r="12912">
          <cell r="D12912">
            <v>6550504.2800000003</v>
          </cell>
        </row>
        <row r="12913">
          <cell r="D12913">
            <v>56352.22</v>
          </cell>
        </row>
        <row r="12914">
          <cell r="D12914">
            <v>1771621.7</v>
          </cell>
        </row>
        <row r="12915">
          <cell r="D12915">
            <v>172907.1</v>
          </cell>
        </row>
        <row r="12916">
          <cell r="D12916">
            <v>23947874.760000002</v>
          </cell>
        </row>
        <row r="12917">
          <cell r="D12917">
            <v>389266.19</v>
          </cell>
        </row>
        <row r="12918">
          <cell r="D12918">
            <v>3221333.85</v>
          </cell>
        </row>
        <row r="12919">
          <cell r="D12919">
            <v>14429855.359999999</v>
          </cell>
        </row>
        <row r="12920">
          <cell r="D12920">
            <v>2742915.93</v>
          </cell>
        </row>
        <row r="12921">
          <cell r="D12921">
            <v>5212160.51</v>
          </cell>
        </row>
        <row r="12922">
          <cell r="D12922">
            <v>1283880.6599999999</v>
          </cell>
        </row>
        <row r="12923">
          <cell r="D12923">
            <v>1118733.54</v>
          </cell>
        </row>
        <row r="12924">
          <cell r="D12924">
            <v>6792826.9000000004</v>
          </cell>
        </row>
        <row r="12925">
          <cell r="D12925">
            <v>0</v>
          </cell>
        </row>
        <row r="12926">
          <cell r="D12926">
            <v>818491.32</v>
          </cell>
        </row>
        <row r="12927">
          <cell r="D12927">
            <v>3130042.87</v>
          </cell>
        </row>
        <row r="12928">
          <cell r="D12928">
            <v>18990994.09</v>
          </cell>
        </row>
        <row r="12929">
          <cell r="D12929">
            <v>5760009.4900000002</v>
          </cell>
        </row>
        <row r="12930">
          <cell r="D12930">
            <v>5932963.8200000003</v>
          </cell>
        </row>
        <row r="12931">
          <cell r="D12931">
            <v>4711764.3</v>
          </cell>
        </row>
        <row r="12932">
          <cell r="D12932">
            <v>2495978.96</v>
          </cell>
        </row>
        <row r="12933">
          <cell r="D12933">
            <v>138505.13</v>
          </cell>
        </row>
        <row r="12934">
          <cell r="D12934">
            <v>1161382.01</v>
          </cell>
        </row>
        <row r="12935">
          <cell r="D12935">
            <v>39510.49</v>
          </cell>
        </row>
        <row r="12936">
          <cell r="D12936">
            <v>167542.91</v>
          </cell>
        </row>
        <row r="12937">
          <cell r="D12937">
            <v>1238720.3400000001</v>
          </cell>
        </row>
        <row r="12938">
          <cell r="D12938">
            <v>5509104.0999999996</v>
          </cell>
        </row>
        <row r="12939">
          <cell r="D12939">
            <v>13501253.34</v>
          </cell>
        </row>
        <row r="12940">
          <cell r="D12940">
            <v>2176231.79</v>
          </cell>
        </row>
        <row r="12941">
          <cell r="D12941">
            <v>11166857.300000001</v>
          </cell>
        </row>
        <row r="12942">
          <cell r="D12942">
            <v>618991.88</v>
          </cell>
        </row>
        <row r="12943">
          <cell r="D12943">
            <v>13428912.92</v>
          </cell>
        </row>
        <row r="12944">
          <cell r="D12944">
            <v>30510530.359999999</v>
          </cell>
        </row>
        <row r="12945">
          <cell r="D12945">
            <v>12957288.91</v>
          </cell>
        </row>
        <row r="12946">
          <cell r="D12946">
            <v>6312281.6699999999</v>
          </cell>
        </row>
        <row r="12947">
          <cell r="D12947">
            <v>1472814.81</v>
          </cell>
        </row>
        <row r="12949">
          <cell r="D12949">
            <v>2251247.85</v>
          </cell>
        </row>
        <row r="12950">
          <cell r="D12950">
            <v>890872.11</v>
          </cell>
        </row>
        <row r="12951">
          <cell r="D12951">
            <v>18000591.469999999</v>
          </cell>
        </row>
        <row r="12952">
          <cell r="D12952">
            <v>1132560.04</v>
          </cell>
        </row>
        <row r="12953">
          <cell r="D12953">
            <v>2462115.19</v>
          </cell>
        </row>
        <row r="12954">
          <cell r="D12954">
            <v>2689645.67</v>
          </cell>
        </row>
        <row r="12955">
          <cell r="D12955">
            <v>70573380.019999996</v>
          </cell>
        </row>
        <row r="12956">
          <cell r="D12956">
            <v>207745.94</v>
          </cell>
        </row>
        <row r="12957">
          <cell r="D12957">
            <v>983869.06</v>
          </cell>
        </row>
        <row r="12958">
          <cell r="D12958">
            <v>2578548.17</v>
          </cell>
        </row>
        <row r="12959">
          <cell r="D12959">
            <v>4199435.91</v>
          </cell>
        </row>
        <row r="12960">
          <cell r="D12960">
            <v>552547.99</v>
          </cell>
        </row>
        <row r="12961">
          <cell r="D12961">
            <v>18707360.149999999</v>
          </cell>
        </row>
        <row r="12962">
          <cell r="D12962">
            <v>11993343.859999999</v>
          </cell>
        </row>
        <row r="12963">
          <cell r="D12963">
            <v>608726.02</v>
          </cell>
        </row>
        <row r="12964">
          <cell r="D12964">
            <v>1812500.9</v>
          </cell>
        </row>
        <row r="12965">
          <cell r="D12965">
            <v>2459560.39</v>
          </cell>
        </row>
        <row r="12966">
          <cell r="D12966">
            <v>385925.28</v>
          </cell>
        </row>
        <row r="12967">
          <cell r="D12967">
            <v>610060.34</v>
          </cell>
        </row>
        <row r="12968">
          <cell r="D12968">
            <v>1674191.6</v>
          </cell>
        </row>
        <row r="12969">
          <cell r="D12969">
            <v>35000</v>
          </cell>
        </row>
        <row r="12970">
          <cell r="D12970">
            <v>210000</v>
          </cell>
        </row>
        <row r="12971">
          <cell r="D12971">
            <v>643834.46</v>
          </cell>
        </row>
        <row r="12972">
          <cell r="D12972">
            <v>1494800.48</v>
          </cell>
        </row>
        <row r="12973">
          <cell r="D12973">
            <v>42367649.18</v>
          </cell>
        </row>
        <row r="12974">
          <cell r="D12974">
            <v>19473582.489999998</v>
          </cell>
        </row>
        <row r="12975">
          <cell r="D12975">
            <v>6994239.1299999999</v>
          </cell>
        </row>
        <row r="12976">
          <cell r="D12976">
            <v>2441006.2599999998</v>
          </cell>
        </row>
        <row r="12977">
          <cell r="D12977">
            <v>197507.09</v>
          </cell>
        </row>
        <row r="12978">
          <cell r="D12978">
            <v>1159358.8</v>
          </cell>
        </row>
        <row r="12979">
          <cell r="D12979">
            <v>2325684.21</v>
          </cell>
        </row>
        <row r="12980">
          <cell r="D12980">
            <v>8603117.8399999999</v>
          </cell>
        </row>
        <row r="12981">
          <cell r="D12981">
            <v>1540844.29</v>
          </cell>
        </row>
        <row r="12982">
          <cell r="D12982">
            <v>2002039.09</v>
          </cell>
        </row>
        <row r="12983">
          <cell r="D12983">
            <v>774553.77</v>
          </cell>
        </row>
        <row r="12984">
          <cell r="D12984">
            <v>1906049.08</v>
          </cell>
        </row>
        <row r="12985">
          <cell r="D12985">
            <v>699184.78</v>
          </cell>
        </row>
        <row r="12986">
          <cell r="D12986">
            <v>389938.9</v>
          </cell>
        </row>
        <row r="12987">
          <cell r="D12987">
            <v>457066.03</v>
          </cell>
        </row>
        <row r="12988">
          <cell r="D12988">
            <v>3474597.8</v>
          </cell>
        </row>
        <row r="12989">
          <cell r="D12989">
            <v>10947562.49</v>
          </cell>
        </row>
        <row r="12990">
          <cell r="D12990">
            <v>238089.59</v>
          </cell>
        </row>
        <row r="12991">
          <cell r="D12991">
            <v>5846168.2000000002</v>
          </cell>
        </row>
        <row r="12992">
          <cell r="D12992">
            <v>3056654.86</v>
          </cell>
        </row>
        <row r="12993">
          <cell r="D12993">
            <v>3221541.63</v>
          </cell>
        </row>
        <row r="12994">
          <cell r="D12994">
            <v>25746.03</v>
          </cell>
        </row>
        <row r="12995">
          <cell r="D12995">
            <v>3158678.19</v>
          </cell>
        </row>
        <row r="12996">
          <cell r="D12996">
            <v>18051580.57</v>
          </cell>
        </row>
        <row r="12997">
          <cell r="D12997">
            <v>9665819.9900000002</v>
          </cell>
        </row>
        <row r="12998">
          <cell r="D12998">
            <v>5700916.6100000003</v>
          </cell>
        </row>
        <row r="12999">
          <cell r="D12999">
            <v>907149.23</v>
          </cell>
        </row>
        <row r="13000">
          <cell r="D13000">
            <v>644786.36</v>
          </cell>
        </row>
        <row r="13001">
          <cell r="D13001">
            <v>4461554.37</v>
          </cell>
        </row>
        <row r="13002">
          <cell r="D13002">
            <v>23770469.109999999</v>
          </cell>
        </row>
        <row r="13003">
          <cell r="D13003">
            <v>5038343.88</v>
          </cell>
        </row>
        <row r="13004">
          <cell r="D13004">
            <v>180771.89</v>
          </cell>
        </row>
        <row r="13005">
          <cell r="D13005">
            <v>22513480</v>
          </cell>
        </row>
        <row r="13006">
          <cell r="D13006">
            <v>1178452.51</v>
          </cell>
        </row>
        <row r="13007">
          <cell r="D13007">
            <v>1015860.82</v>
          </cell>
        </row>
        <row r="13008">
          <cell r="D13008">
            <v>38360.22</v>
          </cell>
        </row>
        <row r="13009">
          <cell r="D13009">
            <v>5125919.63</v>
          </cell>
        </row>
        <row r="13010">
          <cell r="D13010">
            <v>183782.31</v>
          </cell>
        </row>
        <row r="13011">
          <cell r="D13011">
            <v>323345.78999999998</v>
          </cell>
        </row>
        <row r="13012">
          <cell r="D13012">
            <v>6196871.0300000003</v>
          </cell>
        </row>
        <row r="13013">
          <cell r="D13013">
            <v>132955.79999999999</v>
          </cell>
        </row>
        <row r="13014">
          <cell r="D13014">
            <v>37687.410000000003</v>
          </cell>
        </row>
        <row r="13015">
          <cell r="D13015">
            <v>1743227.81</v>
          </cell>
        </row>
        <row r="13016">
          <cell r="D13016">
            <v>480719.12</v>
          </cell>
        </row>
        <row r="13017">
          <cell r="D13017">
            <v>160675.4</v>
          </cell>
        </row>
        <row r="13018">
          <cell r="D13018">
            <v>34579872.229999997</v>
          </cell>
        </row>
        <row r="13019">
          <cell r="D13019">
            <v>3605194.4</v>
          </cell>
        </row>
        <row r="13020">
          <cell r="D13020">
            <v>464373.59</v>
          </cell>
        </row>
        <row r="13021">
          <cell r="D13021">
            <v>2679015.16</v>
          </cell>
        </row>
        <row r="13022">
          <cell r="D13022">
            <v>13478606.210000001</v>
          </cell>
        </row>
        <row r="13023">
          <cell r="D13023">
            <v>2161437.0299999998</v>
          </cell>
        </row>
        <row r="13024">
          <cell r="D13024">
            <v>0</v>
          </cell>
        </row>
        <row r="13025">
          <cell r="D13025">
            <v>13380723.779999999</v>
          </cell>
        </row>
        <row r="13026">
          <cell r="D13026">
            <v>0</v>
          </cell>
        </row>
        <row r="13027">
          <cell r="D13027">
            <v>112927.88</v>
          </cell>
        </row>
        <row r="13028">
          <cell r="D13028">
            <v>1998818</v>
          </cell>
        </row>
        <row r="13029">
          <cell r="D13029">
            <v>203002.22</v>
          </cell>
        </row>
        <row r="13030">
          <cell r="D13030">
            <v>6642250.1799999997</v>
          </cell>
        </row>
        <row r="13031">
          <cell r="D13031">
            <v>367700.01</v>
          </cell>
        </row>
        <row r="13033">
          <cell r="D13033">
            <v>1653165.87</v>
          </cell>
        </row>
        <row r="13034">
          <cell r="D13034">
            <v>6417048.4100000001</v>
          </cell>
        </row>
        <row r="13035">
          <cell r="D13035">
            <v>2168468.62</v>
          </cell>
        </row>
        <row r="13036">
          <cell r="D13036">
            <v>2668550.7200000002</v>
          </cell>
        </row>
        <row r="13037">
          <cell r="D13037">
            <v>22728180.940000001</v>
          </cell>
        </row>
        <row r="13038">
          <cell r="D13038">
            <v>253310.03</v>
          </cell>
        </row>
        <row r="13039">
          <cell r="D13039">
            <v>257387.36</v>
          </cell>
        </row>
        <row r="13040">
          <cell r="D13040">
            <v>1338699.3600000001</v>
          </cell>
        </row>
        <row r="13041">
          <cell r="D13041">
            <v>273724.61</v>
          </cell>
        </row>
        <row r="13042">
          <cell r="D13042">
            <v>498837.96</v>
          </cell>
        </row>
        <row r="13043">
          <cell r="D13043">
            <v>12448706.4</v>
          </cell>
        </row>
        <row r="13044">
          <cell r="D13044">
            <v>1827723.65</v>
          </cell>
        </row>
        <row r="13045">
          <cell r="D13045">
            <v>9485786.7699999996</v>
          </cell>
        </row>
        <row r="13046">
          <cell r="D13046">
            <v>1410418.4</v>
          </cell>
        </row>
        <row r="13047">
          <cell r="D13047">
            <v>18616850.030000001</v>
          </cell>
        </row>
        <row r="13048">
          <cell r="D13048">
            <v>3955646.18</v>
          </cell>
        </row>
        <row r="13049">
          <cell r="D13049">
            <v>8473449.6500000004</v>
          </cell>
        </row>
        <row r="13050">
          <cell r="D13050">
            <v>2311200.9900000002</v>
          </cell>
        </row>
        <row r="13051">
          <cell r="D13051">
            <v>953182.28</v>
          </cell>
        </row>
        <row r="13052">
          <cell r="D13052">
            <v>16773142.109999999</v>
          </cell>
        </row>
        <row r="13053">
          <cell r="D13053">
            <v>5667217.1699999999</v>
          </cell>
        </row>
        <row r="13054">
          <cell r="D13054">
            <v>505317.68</v>
          </cell>
        </row>
        <row r="13055">
          <cell r="D13055">
            <v>648238.68999999994</v>
          </cell>
        </row>
        <row r="13056">
          <cell r="D13056">
            <v>390526.7</v>
          </cell>
        </row>
        <row r="13057">
          <cell r="D13057">
            <v>3068057.14</v>
          </cell>
        </row>
        <row r="13058">
          <cell r="D13058">
            <v>2585212.2000000002</v>
          </cell>
        </row>
        <row r="13059">
          <cell r="D13059">
            <v>60759665.939999998</v>
          </cell>
        </row>
        <row r="13060">
          <cell r="D13060">
            <v>2138674.0299999998</v>
          </cell>
        </row>
        <row r="13061">
          <cell r="D13061">
            <v>782339.86</v>
          </cell>
        </row>
        <row r="13062">
          <cell r="D13062">
            <v>3100989.25</v>
          </cell>
        </row>
        <row r="13063">
          <cell r="D13063">
            <v>314627.71999999997</v>
          </cell>
        </row>
        <row r="13064">
          <cell r="D13064">
            <v>191706.99</v>
          </cell>
        </row>
        <row r="13065">
          <cell r="D13065">
            <v>2242668.41</v>
          </cell>
        </row>
        <row r="13066">
          <cell r="D13066">
            <v>993218.14</v>
          </cell>
        </row>
        <row r="13067">
          <cell r="D13067">
            <v>698064.94</v>
          </cell>
        </row>
        <row r="13068">
          <cell r="D13068">
            <v>1055525.6000000001</v>
          </cell>
        </row>
        <row r="13069">
          <cell r="D13069">
            <v>2977884.56</v>
          </cell>
        </row>
        <row r="13070">
          <cell r="D13070">
            <v>1529839.55</v>
          </cell>
        </row>
        <row r="13071">
          <cell r="D13071">
            <v>186678.46</v>
          </cell>
        </row>
        <row r="13072">
          <cell r="D13072">
            <v>3746159.04</v>
          </cell>
        </row>
        <row r="13073">
          <cell r="D13073">
            <v>289089.11</v>
          </cell>
        </row>
        <row r="13074">
          <cell r="D13074">
            <v>1148180.68</v>
          </cell>
        </row>
        <row r="13075">
          <cell r="D13075">
            <v>748693.4</v>
          </cell>
        </row>
        <row r="13076">
          <cell r="D13076">
            <v>1604616.38</v>
          </cell>
        </row>
        <row r="13077">
          <cell r="D13077">
            <v>17778013.829999998</v>
          </cell>
        </row>
        <row r="13078">
          <cell r="D13078">
            <v>4803968.6900000004</v>
          </cell>
        </row>
        <row r="13079">
          <cell r="D13079">
            <v>284902.52</v>
          </cell>
        </row>
        <row r="13080">
          <cell r="D13080">
            <v>1545726.93</v>
          </cell>
        </row>
        <row r="13081">
          <cell r="D13081">
            <v>5267876.8600000003</v>
          </cell>
        </row>
        <row r="13082">
          <cell r="D13082">
            <v>195000</v>
          </cell>
        </row>
        <row r="13083">
          <cell r="D13083">
            <v>1464543.27</v>
          </cell>
        </row>
        <row r="13084">
          <cell r="D13084">
            <v>574382.80000000005</v>
          </cell>
        </row>
        <row r="13085">
          <cell r="D13085">
            <v>25232607</v>
          </cell>
        </row>
        <row r="13086">
          <cell r="D13086">
            <v>889293.49</v>
          </cell>
        </row>
        <row r="13087">
          <cell r="D13087">
            <v>1649294.99</v>
          </cell>
        </row>
        <row r="13088">
          <cell r="D13088">
            <v>6172513.2300000004</v>
          </cell>
        </row>
        <row r="13089">
          <cell r="D13089">
            <v>22791791.98</v>
          </cell>
        </row>
        <row r="13090">
          <cell r="D13090">
            <v>503008.78</v>
          </cell>
        </row>
        <row r="13091">
          <cell r="D13091">
            <v>10124038.789999999</v>
          </cell>
        </row>
        <row r="13092">
          <cell r="D13092">
            <v>13299785.84</v>
          </cell>
        </row>
        <row r="13093">
          <cell r="D13093">
            <v>23336012.789999999</v>
          </cell>
        </row>
        <row r="13094">
          <cell r="D13094">
            <v>5247707.2699999996</v>
          </cell>
        </row>
        <row r="13095">
          <cell r="D13095">
            <v>439088.96</v>
          </cell>
        </row>
        <row r="13096">
          <cell r="D13096">
            <v>423732.26</v>
          </cell>
        </row>
        <row r="13097">
          <cell r="D13097">
            <v>17528960.699999999</v>
          </cell>
        </row>
        <row r="13098">
          <cell r="D13098">
            <v>1022869.73</v>
          </cell>
        </row>
        <row r="13099">
          <cell r="D13099">
            <v>1477295.89</v>
          </cell>
        </row>
        <row r="13100">
          <cell r="D13100">
            <v>892183.9</v>
          </cell>
        </row>
        <row r="13101">
          <cell r="D13101">
            <v>655685.69999999995</v>
          </cell>
        </row>
        <row r="13102">
          <cell r="D13102">
            <v>280760.39</v>
          </cell>
        </row>
        <row r="13103">
          <cell r="D13103">
            <v>5329116.87</v>
          </cell>
        </row>
        <row r="13104">
          <cell r="D13104">
            <v>1105000.46</v>
          </cell>
        </row>
        <row r="13105">
          <cell r="D13105">
            <v>1018.91</v>
          </cell>
        </row>
        <row r="13106">
          <cell r="D13106">
            <v>1037780.88</v>
          </cell>
        </row>
        <row r="13107">
          <cell r="D13107">
            <v>619397.54</v>
          </cell>
        </row>
        <row r="13108">
          <cell r="D13108">
            <v>406729.76</v>
          </cell>
        </row>
        <row r="13109">
          <cell r="D13109">
            <v>2154197.11</v>
          </cell>
        </row>
        <row r="13110">
          <cell r="D13110">
            <v>21109145.27</v>
          </cell>
        </row>
        <row r="13111">
          <cell r="D13111">
            <v>197574.07</v>
          </cell>
        </row>
        <row r="13112">
          <cell r="D13112">
            <v>12707584.310000001</v>
          </cell>
        </row>
        <row r="13113">
          <cell r="D13113">
            <v>2316586.11</v>
          </cell>
        </row>
        <row r="13114">
          <cell r="D13114">
            <v>401983.68</v>
          </cell>
        </row>
        <row r="13115">
          <cell r="D13115">
            <v>4929016.21</v>
          </cell>
        </row>
        <row r="13116">
          <cell r="D13116">
            <v>1091360.6200000001</v>
          </cell>
        </row>
        <row r="13117">
          <cell r="D13117">
            <v>214260.36</v>
          </cell>
        </row>
        <row r="13118">
          <cell r="D13118">
            <v>57133.22</v>
          </cell>
        </row>
        <row r="13119">
          <cell r="D13119">
            <v>1434269.01</v>
          </cell>
        </row>
        <row r="13120">
          <cell r="D13120">
            <v>255464.63</v>
          </cell>
        </row>
        <row r="13121">
          <cell r="D13121">
            <v>74953.81</v>
          </cell>
        </row>
        <row r="13122">
          <cell r="D13122">
            <v>1180844.69</v>
          </cell>
        </row>
        <row r="13123">
          <cell r="D13123">
            <v>1998552.33</v>
          </cell>
        </row>
        <row r="13124">
          <cell r="D13124">
            <v>135747.34</v>
          </cell>
        </row>
        <row r="13125">
          <cell r="D13125">
            <v>150169.57</v>
          </cell>
        </row>
        <row r="13126">
          <cell r="D13126">
            <v>746254.36</v>
          </cell>
        </row>
        <row r="13127">
          <cell r="D13127">
            <v>1463457.77</v>
          </cell>
        </row>
        <row r="13128">
          <cell r="D13128">
            <v>6457147.1500000004</v>
          </cell>
        </row>
        <row r="13129">
          <cell r="D13129">
            <v>122573.81</v>
          </cell>
        </row>
        <row r="13130">
          <cell r="D13130">
            <v>28168687.010000002</v>
          </cell>
        </row>
        <row r="13131">
          <cell r="D13131">
            <v>1934923.13</v>
          </cell>
        </row>
        <row r="13132">
          <cell r="D13132">
            <v>193369.12</v>
          </cell>
        </row>
        <row r="13133">
          <cell r="D13133">
            <v>1460778.9</v>
          </cell>
        </row>
        <row r="13134">
          <cell r="D13134">
            <v>25607007.289999999</v>
          </cell>
        </row>
        <row r="13135">
          <cell r="D13135">
            <v>658536.28</v>
          </cell>
        </row>
        <row r="13136">
          <cell r="D13136">
            <v>6700045.4500000002</v>
          </cell>
        </row>
        <row r="13137">
          <cell r="D13137">
            <v>943956.39</v>
          </cell>
        </row>
        <row r="13138">
          <cell r="D13138">
            <v>1748358.05</v>
          </cell>
        </row>
        <row r="13139">
          <cell r="D13139">
            <v>32628830.859999999</v>
          </cell>
        </row>
        <row r="13140">
          <cell r="D13140">
            <v>2569967.39</v>
          </cell>
        </row>
        <row r="13141">
          <cell r="D13141">
            <v>20208221.739999998</v>
          </cell>
        </row>
        <row r="13142">
          <cell r="D13142">
            <v>4299124.2</v>
          </cell>
        </row>
        <row r="13143">
          <cell r="D13143">
            <v>9333212.4900000002</v>
          </cell>
        </row>
        <row r="13144">
          <cell r="D13144">
            <v>1620918.89</v>
          </cell>
        </row>
        <row r="13145">
          <cell r="D13145">
            <v>12693930.060000001</v>
          </cell>
        </row>
        <row r="13146">
          <cell r="D13146">
            <v>4292697.1500000004</v>
          </cell>
        </row>
        <row r="13147">
          <cell r="D13147">
            <v>424054.71</v>
          </cell>
        </row>
        <row r="13148">
          <cell r="D13148">
            <v>8914553.4600000009</v>
          </cell>
        </row>
        <row r="13149">
          <cell r="D13149">
            <v>9113938.9600000009</v>
          </cell>
        </row>
        <row r="13150">
          <cell r="D13150">
            <v>296500.74</v>
          </cell>
        </row>
        <row r="13151">
          <cell r="D13151">
            <v>376682.97</v>
          </cell>
        </row>
        <row r="13152">
          <cell r="D13152">
            <v>1312047.29</v>
          </cell>
        </row>
        <row r="13153">
          <cell r="D13153">
            <v>865788.59</v>
          </cell>
        </row>
        <row r="13154">
          <cell r="D13154">
            <v>631793.81000000006</v>
          </cell>
        </row>
        <row r="13155">
          <cell r="D13155">
            <v>247657.79</v>
          </cell>
        </row>
        <row r="13156">
          <cell r="D13156">
            <v>648554.54</v>
          </cell>
        </row>
        <row r="13157">
          <cell r="D13157">
            <v>79630.03</v>
          </cell>
        </row>
        <row r="13158">
          <cell r="D13158">
            <v>434801.63</v>
          </cell>
        </row>
        <row r="13159">
          <cell r="D13159">
            <v>1277062.79</v>
          </cell>
        </row>
        <row r="13160">
          <cell r="D13160">
            <v>5233958.13</v>
          </cell>
        </row>
        <row r="13161">
          <cell r="D13161">
            <v>1580399.33</v>
          </cell>
        </row>
        <row r="13162">
          <cell r="D13162">
            <v>1354140.07</v>
          </cell>
        </row>
        <row r="13163">
          <cell r="D13163">
            <v>2517827.9</v>
          </cell>
        </row>
        <row r="13164">
          <cell r="D13164">
            <v>823839.21</v>
          </cell>
        </row>
        <row r="13165">
          <cell r="D13165">
            <v>2713273.25</v>
          </cell>
        </row>
        <row r="13166">
          <cell r="D13166">
            <v>2290668.4900000002</v>
          </cell>
        </row>
        <row r="13167">
          <cell r="D13167">
            <v>502188.82</v>
          </cell>
        </row>
        <row r="13168">
          <cell r="D13168">
            <v>638570.44999999995</v>
          </cell>
        </row>
        <row r="13169">
          <cell r="D13169">
            <v>478054842.58999997</v>
          </cell>
        </row>
        <row r="13170">
          <cell r="D13170">
            <v>15028903.15</v>
          </cell>
        </row>
        <row r="13171">
          <cell r="D13171">
            <v>259965.55</v>
          </cell>
        </row>
        <row r="13172">
          <cell r="D13172">
            <v>3972372.64</v>
          </cell>
        </row>
        <row r="13173">
          <cell r="D13173">
            <v>28972305.48</v>
          </cell>
        </row>
        <row r="13174">
          <cell r="D13174">
            <v>1076342.24</v>
          </cell>
        </row>
        <row r="13175">
          <cell r="D13175">
            <v>644672.55000000005</v>
          </cell>
        </row>
        <row r="13176">
          <cell r="D13176">
            <v>64591473.700000003</v>
          </cell>
        </row>
        <row r="13177">
          <cell r="D13177">
            <v>35255352.140000001</v>
          </cell>
        </row>
        <row r="13179">
          <cell r="D13179">
            <v>1536833.12</v>
          </cell>
        </row>
        <row r="13180">
          <cell r="D13180">
            <v>4371847.96</v>
          </cell>
        </row>
        <row r="13181">
          <cell r="D13181">
            <v>1555890.7</v>
          </cell>
        </row>
        <row r="13182">
          <cell r="D13182">
            <v>3893531.13</v>
          </cell>
        </row>
        <row r="13183">
          <cell r="D13183">
            <v>21370155.940000001</v>
          </cell>
        </row>
        <row r="13184">
          <cell r="D13184">
            <v>213421.02</v>
          </cell>
        </row>
        <row r="13185">
          <cell r="D13185">
            <v>944818.18</v>
          </cell>
        </row>
        <row r="13186">
          <cell r="D13186">
            <v>541819.81999999995</v>
          </cell>
        </row>
        <row r="13187">
          <cell r="D13187">
            <v>23420444.289999999</v>
          </cell>
        </row>
        <row r="13188">
          <cell r="D13188">
            <v>37.57</v>
          </cell>
        </row>
        <row r="13189">
          <cell r="D13189">
            <v>141328.56</v>
          </cell>
        </row>
        <row r="13190">
          <cell r="D13190">
            <v>1007374.26</v>
          </cell>
        </row>
        <row r="13191">
          <cell r="D13191">
            <v>2411410.9300000002</v>
          </cell>
        </row>
        <row r="13192">
          <cell r="D13192">
            <v>3020295.86</v>
          </cell>
        </row>
        <row r="13193">
          <cell r="D13193">
            <v>0</v>
          </cell>
        </row>
        <row r="13194">
          <cell r="D13194">
            <v>2128311.09</v>
          </cell>
        </row>
        <row r="13195">
          <cell r="D13195">
            <v>3032325.71</v>
          </cell>
        </row>
        <row r="13196">
          <cell r="D13196">
            <v>2816122.6</v>
          </cell>
        </row>
        <row r="13197">
          <cell r="D13197">
            <v>30346240.149999999</v>
          </cell>
        </row>
        <row r="13198">
          <cell r="D13198">
            <v>128842579.56999999</v>
          </cell>
        </row>
        <row r="13199">
          <cell r="D13199">
            <v>106956.45</v>
          </cell>
        </row>
        <row r="13200">
          <cell r="D13200">
            <v>2306410.17</v>
          </cell>
        </row>
        <row r="13201">
          <cell r="D13201">
            <v>900000</v>
          </cell>
        </row>
        <row r="13202">
          <cell r="D13202">
            <v>11626549.630000001</v>
          </cell>
        </row>
        <row r="13203">
          <cell r="D13203">
            <v>8130786.5800000001</v>
          </cell>
        </row>
        <row r="13204">
          <cell r="D13204">
            <v>986433.33</v>
          </cell>
        </row>
        <row r="13205">
          <cell r="D13205">
            <v>489235.64</v>
          </cell>
        </row>
        <row r="13206">
          <cell r="D13206">
            <v>923986.13</v>
          </cell>
        </row>
        <row r="13207">
          <cell r="D13207">
            <v>699579.92</v>
          </cell>
        </row>
        <row r="13208">
          <cell r="D13208">
            <v>3501989.41</v>
          </cell>
        </row>
        <row r="13209">
          <cell r="D13209">
            <v>183810.37</v>
          </cell>
        </row>
        <row r="13210">
          <cell r="D13210">
            <v>787981.61</v>
          </cell>
        </row>
        <row r="13211">
          <cell r="D13211">
            <v>24995633.370000001</v>
          </cell>
        </row>
        <row r="13212">
          <cell r="D13212">
            <v>3005175.27</v>
          </cell>
        </row>
        <row r="13213">
          <cell r="D13213">
            <v>2624836.7400000002</v>
          </cell>
        </row>
        <row r="13214">
          <cell r="D13214">
            <v>83430100.730000004</v>
          </cell>
        </row>
        <row r="13215">
          <cell r="D13215">
            <v>3611276.96</v>
          </cell>
        </row>
        <row r="13216">
          <cell r="D13216">
            <v>7370080.75</v>
          </cell>
        </row>
        <row r="13217">
          <cell r="D13217">
            <v>1603437.55</v>
          </cell>
        </row>
        <row r="13218">
          <cell r="D13218">
            <v>291410.28999999998</v>
          </cell>
        </row>
        <row r="13219">
          <cell r="D13219">
            <v>68907.320000000007</v>
          </cell>
        </row>
        <row r="13220">
          <cell r="D13220">
            <v>26610418.940000001</v>
          </cell>
        </row>
        <row r="13221">
          <cell r="D13221">
            <v>76510.899999999994</v>
          </cell>
        </row>
        <row r="13222">
          <cell r="D13222">
            <v>2028196.45</v>
          </cell>
        </row>
        <row r="13223">
          <cell r="D13223">
            <v>24316081.879999999</v>
          </cell>
        </row>
        <row r="13224">
          <cell r="D13224">
            <v>566145.37</v>
          </cell>
        </row>
        <row r="13225">
          <cell r="D13225">
            <v>1996346.67</v>
          </cell>
        </row>
        <row r="13226">
          <cell r="D13226">
            <v>1268508.6499999999</v>
          </cell>
        </row>
        <row r="13227">
          <cell r="D13227">
            <v>202258.54</v>
          </cell>
        </row>
        <row r="13228">
          <cell r="D13228">
            <v>6045180.6699999999</v>
          </cell>
        </row>
        <row r="13229">
          <cell r="D13229">
            <v>0</v>
          </cell>
        </row>
        <row r="13230">
          <cell r="D13230">
            <v>95170.21</v>
          </cell>
        </row>
        <row r="13231">
          <cell r="D13231">
            <v>132443.5</v>
          </cell>
        </row>
        <row r="13232">
          <cell r="D13232">
            <v>195402.57</v>
          </cell>
        </row>
        <row r="13233">
          <cell r="D13233">
            <v>387011.92</v>
          </cell>
        </row>
        <row r="13234">
          <cell r="D13234">
            <v>15143285.109999999</v>
          </cell>
        </row>
        <row r="13235">
          <cell r="D13235">
            <v>10923867.74</v>
          </cell>
        </row>
        <row r="13236">
          <cell r="D13236">
            <v>451681.04</v>
          </cell>
        </row>
        <row r="13237">
          <cell r="D13237">
            <v>5831.81</v>
          </cell>
        </row>
        <row r="13238">
          <cell r="D13238">
            <v>26283807.399999999</v>
          </cell>
        </row>
        <row r="13240">
          <cell r="D13240">
            <v>98910.41</v>
          </cell>
        </row>
        <row r="13241">
          <cell r="D13241">
            <v>1398335.25</v>
          </cell>
        </row>
        <row r="13242">
          <cell r="D13242">
            <v>268887.44</v>
          </cell>
        </row>
        <row r="13243">
          <cell r="D13243">
            <v>6816554.96</v>
          </cell>
        </row>
        <row r="13245">
          <cell r="D13245">
            <v>14544790.130000001</v>
          </cell>
        </row>
        <row r="13246">
          <cell r="D13246">
            <v>1655514.89</v>
          </cell>
        </row>
        <row r="13247">
          <cell r="D13247">
            <v>669456.06000000006</v>
          </cell>
        </row>
        <row r="13248">
          <cell r="D13248">
            <v>0</v>
          </cell>
        </row>
        <row r="13249">
          <cell r="D13249">
            <v>68180.479999999996</v>
          </cell>
        </row>
        <row r="13250">
          <cell r="D13250">
            <v>17364753.739999998</v>
          </cell>
        </row>
        <row r="13251">
          <cell r="D13251">
            <v>507397.44</v>
          </cell>
        </row>
        <row r="13252">
          <cell r="D13252">
            <v>46043.73</v>
          </cell>
        </row>
        <row r="13253">
          <cell r="D13253">
            <v>53829.52</v>
          </cell>
        </row>
        <row r="13254">
          <cell r="D13254">
            <v>2082366.97</v>
          </cell>
        </row>
        <row r="13255">
          <cell r="D13255">
            <v>794255.78</v>
          </cell>
        </row>
        <row r="13256">
          <cell r="D13256">
            <v>5525.08</v>
          </cell>
        </row>
        <row r="13257">
          <cell r="D13257">
            <v>270588.19</v>
          </cell>
        </row>
        <row r="13258">
          <cell r="D13258">
            <v>117071.69</v>
          </cell>
        </row>
        <row r="13259">
          <cell r="D13259">
            <v>93965.19</v>
          </cell>
        </row>
        <row r="13260">
          <cell r="D13260">
            <v>0</v>
          </cell>
        </row>
        <row r="13261">
          <cell r="D13261">
            <v>2051952.96</v>
          </cell>
        </row>
        <row r="13262">
          <cell r="D13262">
            <v>253816.92</v>
          </cell>
        </row>
        <row r="13263">
          <cell r="D13263">
            <v>26417790.77</v>
          </cell>
        </row>
        <row r="13264">
          <cell r="D13264">
            <v>4413880.8</v>
          </cell>
        </row>
        <row r="13265">
          <cell r="D13265">
            <v>7153444.3799999999</v>
          </cell>
        </row>
        <row r="13266">
          <cell r="D13266">
            <v>110169708.69</v>
          </cell>
        </row>
        <row r="13267">
          <cell r="D13267">
            <v>191249.17</v>
          </cell>
        </row>
        <row r="13268">
          <cell r="D13268">
            <v>456554.22</v>
          </cell>
        </row>
        <row r="13269">
          <cell r="D13269">
            <v>9239999.9299999997</v>
          </cell>
        </row>
        <row r="13270">
          <cell r="D13270">
            <v>0</v>
          </cell>
        </row>
        <row r="13272">
          <cell r="D13272">
            <v>724480.35</v>
          </cell>
        </row>
        <row r="13273">
          <cell r="D13273">
            <v>1450768.52</v>
          </cell>
        </row>
        <row r="13274">
          <cell r="D13274">
            <v>6970197.7999999998</v>
          </cell>
        </row>
        <row r="13275">
          <cell r="D13275">
            <v>105606.31</v>
          </cell>
        </row>
        <row r="13276">
          <cell r="D13276">
            <v>47475.82</v>
          </cell>
        </row>
        <row r="13277">
          <cell r="D13277">
            <v>6139804.6399999997</v>
          </cell>
        </row>
        <row r="13278">
          <cell r="D13278">
            <v>169404.71</v>
          </cell>
        </row>
        <row r="13279">
          <cell r="D13279">
            <v>206968.18</v>
          </cell>
        </row>
        <row r="13280">
          <cell r="D13280">
            <v>5320431.2</v>
          </cell>
        </row>
        <row r="13281">
          <cell r="D13281">
            <v>296477.19</v>
          </cell>
        </row>
        <row r="13282">
          <cell r="D13282">
            <v>2189488.1800000002</v>
          </cell>
        </row>
        <row r="13283">
          <cell r="D13283">
            <v>12244701.43</v>
          </cell>
        </row>
        <row r="13284">
          <cell r="D13284">
            <v>1849174.18</v>
          </cell>
        </row>
        <row r="13285">
          <cell r="D13285">
            <v>90000</v>
          </cell>
        </row>
        <row r="13286">
          <cell r="D13286">
            <v>9962474.2200000007</v>
          </cell>
        </row>
        <row r="13287">
          <cell r="D13287">
            <v>273325.74</v>
          </cell>
        </row>
        <row r="13288">
          <cell r="D13288">
            <v>0</v>
          </cell>
        </row>
        <row r="13289">
          <cell r="D13289">
            <v>3380198.76</v>
          </cell>
        </row>
        <row r="13290">
          <cell r="D13290">
            <v>11541251.699999999</v>
          </cell>
        </row>
        <row r="13291">
          <cell r="D13291">
            <v>43637449.640000001</v>
          </cell>
        </row>
        <row r="13292">
          <cell r="D13292">
            <v>1750865.06</v>
          </cell>
        </row>
        <row r="13293">
          <cell r="D13293">
            <v>9258.59</v>
          </cell>
        </row>
        <row r="13294">
          <cell r="D13294">
            <v>4481978.3600000003</v>
          </cell>
        </row>
        <row r="13295">
          <cell r="D13295">
            <v>275074.2</v>
          </cell>
        </row>
        <row r="13296">
          <cell r="D13296">
            <v>0</v>
          </cell>
        </row>
        <row r="13297">
          <cell r="D13297">
            <v>0</v>
          </cell>
        </row>
        <row r="13298">
          <cell r="D13298">
            <v>3478432.95</v>
          </cell>
        </row>
        <row r="13299">
          <cell r="D13299">
            <v>1199429.94</v>
          </cell>
        </row>
        <row r="13300">
          <cell r="D13300">
            <v>2270226.02</v>
          </cell>
        </row>
        <row r="13301">
          <cell r="D13301">
            <v>29290001.059999999</v>
          </cell>
        </row>
        <row r="13302">
          <cell r="D13302">
            <v>2559259.04</v>
          </cell>
        </row>
        <row r="13303">
          <cell r="D13303">
            <v>1997326.96</v>
          </cell>
        </row>
        <row r="13304">
          <cell r="D13304">
            <v>2046274.8</v>
          </cell>
        </row>
        <row r="13305">
          <cell r="D13305">
            <v>3576102.46</v>
          </cell>
        </row>
        <row r="13306">
          <cell r="D13306">
            <v>29765.3</v>
          </cell>
        </row>
        <row r="13307">
          <cell r="D13307">
            <v>9839221.9900000002</v>
          </cell>
        </row>
        <row r="13308">
          <cell r="D13308">
            <v>132783.54</v>
          </cell>
        </row>
        <row r="13309">
          <cell r="D13309">
            <v>0</v>
          </cell>
        </row>
        <row r="13310">
          <cell r="D13310">
            <v>1059309.1499999999</v>
          </cell>
        </row>
        <row r="13311">
          <cell r="D13311">
            <v>8448867.3000000007</v>
          </cell>
        </row>
        <row r="13312">
          <cell r="D13312">
            <v>1261234.29</v>
          </cell>
        </row>
        <row r="13313">
          <cell r="D13313">
            <v>769994.51</v>
          </cell>
        </row>
        <row r="13314">
          <cell r="D13314">
            <v>450991.38</v>
          </cell>
        </row>
        <row r="13315">
          <cell r="D13315">
            <v>235867.1</v>
          </cell>
        </row>
        <row r="13316">
          <cell r="D13316">
            <v>48754.34</v>
          </cell>
        </row>
        <row r="13317">
          <cell r="D13317">
            <v>10959223.32</v>
          </cell>
        </row>
        <row r="13318">
          <cell r="D13318">
            <v>132428.95000000001</v>
          </cell>
        </row>
        <row r="13319">
          <cell r="D13319">
            <v>8928795.2799999993</v>
          </cell>
        </row>
        <row r="13320">
          <cell r="D13320">
            <v>10992.81</v>
          </cell>
        </row>
        <row r="13321">
          <cell r="D13321">
            <v>336211.62</v>
          </cell>
        </row>
        <row r="13322">
          <cell r="D13322">
            <v>421757.69</v>
          </cell>
        </row>
        <row r="13323">
          <cell r="D13323">
            <v>4918036.4000000004</v>
          </cell>
        </row>
        <row r="13324">
          <cell r="D13324">
            <v>179689.85</v>
          </cell>
        </row>
        <row r="13325">
          <cell r="D13325">
            <v>7741302.21</v>
          </cell>
        </row>
        <row r="13326">
          <cell r="D13326">
            <v>722515.01</v>
          </cell>
        </row>
        <row r="13327">
          <cell r="D13327">
            <v>8006580.6600000001</v>
          </cell>
        </row>
        <row r="13328">
          <cell r="D13328">
            <v>395571.54</v>
          </cell>
        </row>
        <row r="13329">
          <cell r="D13329">
            <v>45276.21</v>
          </cell>
        </row>
        <row r="13330">
          <cell r="D13330">
            <v>50538.53</v>
          </cell>
        </row>
        <row r="13331">
          <cell r="D13331">
            <v>156917.5</v>
          </cell>
        </row>
        <row r="13332">
          <cell r="D13332">
            <v>4848282.4800000004</v>
          </cell>
        </row>
        <row r="13333">
          <cell r="D13333">
            <v>97821.66</v>
          </cell>
        </row>
        <row r="13334">
          <cell r="D13334">
            <v>8385487.9199999999</v>
          </cell>
        </row>
        <row r="13335">
          <cell r="D13335">
            <v>664653.46</v>
          </cell>
        </row>
        <row r="13336">
          <cell r="D13336">
            <v>55814.26</v>
          </cell>
        </row>
        <row r="13337">
          <cell r="D13337">
            <v>1564090.5</v>
          </cell>
        </row>
        <row r="13338">
          <cell r="D13338">
            <v>9640.9699999999993</v>
          </cell>
        </row>
        <row r="13339">
          <cell r="D13339">
            <v>201790.77</v>
          </cell>
        </row>
        <row r="13340">
          <cell r="D13340">
            <v>0</v>
          </cell>
        </row>
        <row r="13341">
          <cell r="D13341">
            <v>610336.21</v>
          </cell>
        </row>
        <row r="13342">
          <cell r="D13342">
            <v>43436.49</v>
          </cell>
        </row>
        <row r="13343">
          <cell r="D13343">
            <v>42898.85</v>
          </cell>
        </row>
        <row r="13344">
          <cell r="D13344">
            <v>9616996.4600000009</v>
          </cell>
        </row>
        <row r="13345">
          <cell r="D13345">
            <v>193706.94</v>
          </cell>
        </row>
        <row r="13346">
          <cell r="D13346">
            <v>482754.58</v>
          </cell>
        </row>
        <row r="13347">
          <cell r="D13347">
            <v>278795.40999999997</v>
          </cell>
        </row>
        <row r="13348">
          <cell r="D13348">
            <v>733943.04</v>
          </cell>
        </row>
        <row r="13349">
          <cell r="D13349">
            <v>91864.9</v>
          </cell>
        </row>
        <row r="13350">
          <cell r="D13350">
            <v>667869.96</v>
          </cell>
        </row>
        <row r="13351">
          <cell r="D13351">
            <v>61320.1</v>
          </cell>
        </row>
        <row r="13352">
          <cell r="D13352">
            <v>47236.9</v>
          </cell>
        </row>
        <row r="13353">
          <cell r="D13353">
            <v>4588353.54</v>
          </cell>
        </row>
        <row r="13354">
          <cell r="D13354">
            <v>473362.1</v>
          </cell>
        </row>
        <row r="13355">
          <cell r="D13355">
            <v>419042.98</v>
          </cell>
        </row>
        <row r="13356">
          <cell r="D13356">
            <v>260434.3</v>
          </cell>
        </row>
        <row r="13357">
          <cell r="D13357">
            <v>1619419.51</v>
          </cell>
        </row>
        <row r="13358">
          <cell r="D13358">
            <v>127500.67</v>
          </cell>
        </row>
        <row r="13359">
          <cell r="D13359">
            <v>885929.32</v>
          </cell>
        </row>
        <row r="13360">
          <cell r="D13360">
            <v>2156167.2999999998</v>
          </cell>
        </row>
        <row r="13361">
          <cell r="D13361">
            <v>198811.11</v>
          </cell>
        </row>
        <row r="13362">
          <cell r="D13362">
            <v>81292.44</v>
          </cell>
        </row>
        <row r="13363">
          <cell r="D13363">
            <v>4901.25</v>
          </cell>
        </row>
        <row r="13364">
          <cell r="D13364">
            <v>336907.04</v>
          </cell>
        </row>
        <row r="13365">
          <cell r="D13365">
            <v>229987.20000000001</v>
          </cell>
        </row>
        <row r="13366">
          <cell r="D13366">
            <v>2124845.7999999998</v>
          </cell>
        </row>
        <row r="13367">
          <cell r="D13367">
            <v>383134.92</v>
          </cell>
        </row>
        <row r="13368">
          <cell r="D13368">
            <v>33399.75</v>
          </cell>
        </row>
        <row r="13369">
          <cell r="D13369">
            <v>4796136.4400000004</v>
          </cell>
        </row>
        <row r="13370">
          <cell r="D13370">
            <v>2132526.09</v>
          </cell>
        </row>
        <row r="13371">
          <cell r="D13371">
            <v>1944367.72</v>
          </cell>
        </row>
        <row r="13372">
          <cell r="D13372">
            <v>2396393.48</v>
          </cell>
        </row>
        <row r="13373">
          <cell r="D13373">
            <v>101518.51</v>
          </cell>
        </row>
        <row r="13374">
          <cell r="D13374">
            <v>3273301.51</v>
          </cell>
        </row>
        <row r="13375">
          <cell r="D13375">
            <v>720000</v>
          </cell>
        </row>
        <row r="13376">
          <cell r="D13376">
            <v>3660436.63</v>
          </cell>
        </row>
        <row r="13377">
          <cell r="D13377">
            <v>2762956.82</v>
          </cell>
        </row>
        <row r="13378">
          <cell r="D13378">
            <v>755089.31</v>
          </cell>
        </row>
        <row r="13379">
          <cell r="D13379">
            <v>195375.25</v>
          </cell>
        </row>
        <row r="13380">
          <cell r="D13380">
            <v>1373783.43</v>
          </cell>
        </row>
        <row r="13381">
          <cell r="D13381">
            <v>0</v>
          </cell>
        </row>
        <row r="13382">
          <cell r="D13382">
            <v>2735551.36</v>
          </cell>
        </row>
        <row r="13383">
          <cell r="D13383">
            <v>1691767.95</v>
          </cell>
        </row>
        <row r="13384">
          <cell r="D13384">
            <v>884902.91</v>
          </cell>
        </row>
        <row r="13385">
          <cell r="D13385">
            <v>359586.56</v>
          </cell>
        </row>
        <row r="13386">
          <cell r="D13386">
            <v>39994.1</v>
          </cell>
        </row>
        <row r="13387">
          <cell r="D13387">
            <v>75799.39</v>
          </cell>
        </row>
        <row r="13388">
          <cell r="D13388">
            <v>21370.3</v>
          </cell>
        </row>
        <row r="13389">
          <cell r="D13389">
            <v>614354.9</v>
          </cell>
        </row>
        <row r="13390">
          <cell r="D13390">
            <v>195838</v>
          </cell>
        </row>
        <row r="13391">
          <cell r="D13391">
            <v>781248.15</v>
          </cell>
        </row>
        <row r="13392">
          <cell r="D13392">
            <v>5772912.4699999997</v>
          </cell>
        </row>
        <row r="13393">
          <cell r="D13393">
            <v>279290.61</v>
          </cell>
        </row>
        <row r="13394">
          <cell r="D13394">
            <v>762953.03</v>
          </cell>
        </row>
        <row r="13395">
          <cell r="D13395">
            <v>12201725.01</v>
          </cell>
        </row>
        <row r="13396">
          <cell r="D13396">
            <v>1697332.45</v>
          </cell>
        </row>
        <row r="13397">
          <cell r="D13397">
            <v>270797.52</v>
          </cell>
        </row>
        <row r="13398">
          <cell r="D13398">
            <v>935478.05</v>
          </cell>
        </row>
        <row r="13399">
          <cell r="D13399">
            <v>523322.09</v>
          </cell>
        </row>
        <row r="13400">
          <cell r="D13400">
            <v>623524.06999999995</v>
          </cell>
        </row>
        <row r="13401">
          <cell r="D13401">
            <v>352886.76</v>
          </cell>
        </row>
        <row r="13402">
          <cell r="D13402">
            <v>469604.56</v>
          </cell>
        </row>
        <row r="13403">
          <cell r="D13403">
            <v>982060.58</v>
          </cell>
        </row>
        <row r="13404">
          <cell r="D13404">
            <v>54314.09</v>
          </cell>
        </row>
        <row r="13405">
          <cell r="D13405">
            <v>155316.16</v>
          </cell>
        </row>
        <row r="13406">
          <cell r="D13406">
            <v>1258606.6399999999</v>
          </cell>
        </row>
        <row r="13407">
          <cell r="D13407">
            <v>4022076.43</v>
          </cell>
        </row>
        <row r="13408">
          <cell r="D13408">
            <v>14204916.57</v>
          </cell>
        </row>
        <row r="13409">
          <cell r="D13409">
            <v>91456.97</v>
          </cell>
        </row>
        <row r="13410">
          <cell r="D13410">
            <v>1155769.6399999999</v>
          </cell>
        </row>
        <row r="13411">
          <cell r="D13411">
            <v>0</v>
          </cell>
        </row>
        <row r="13412">
          <cell r="D13412">
            <v>2644421.71</v>
          </cell>
        </row>
        <row r="13413">
          <cell r="D13413">
            <v>3207586.54</v>
          </cell>
        </row>
        <row r="13414">
          <cell r="D13414">
            <v>3238335.79</v>
          </cell>
        </row>
        <row r="13415">
          <cell r="D13415">
            <v>1786409.43</v>
          </cell>
        </row>
        <row r="13416">
          <cell r="D13416">
            <v>3792261.84</v>
          </cell>
        </row>
        <row r="13417">
          <cell r="D13417">
            <v>349600.02</v>
          </cell>
        </row>
        <row r="13418">
          <cell r="D13418">
            <v>3317421.37</v>
          </cell>
        </row>
        <row r="13419">
          <cell r="D13419">
            <v>558297.85</v>
          </cell>
        </row>
        <row r="13420">
          <cell r="D13420">
            <v>696320.48</v>
          </cell>
        </row>
        <row r="13421">
          <cell r="D13421">
            <v>35211136.289999999</v>
          </cell>
        </row>
        <row r="13422">
          <cell r="D13422">
            <v>30776.48</v>
          </cell>
        </row>
        <row r="13423">
          <cell r="D13423">
            <v>5387116.6200000001</v>
          </cell>
        </row>
        <row r="13424">
          <cell r="D13424">
            <v>568108.34</v>
          </cell>
        </row>
        <row r="13425">
          <cell r="D13425">
            <v>5361200.41</v>
          </cell>
        </row>
        <row r="13426">
          <cell r="D13426">
            <v>476180.99</v>
          </cell>
        </row>
        <row r="13427">
          <cell r="D13427">
            <v>3421882.41</v>
          </cell>
        </row>
        <row r="13428">
          <cell r="D13428">
            <v>860791.2</v>
          </cell>
        </row>
        <row r="13429">
          <cell r="D13429">
            <v>599075.02</v>
          </cell>
        </row>
        <row r="13430">
          <cell r="D13430">
            <v>10846267.23</v>
          </cell>
        </row>
        <row r="13431">
          <cell r="D13431">
            <v>19238591</v>
          </cell>
        </row>
        <row r="13432">
          <cell r="D13432">
            <v>14206421.01</v>
          </cell>
        </row>
        <row r="13433">
          <cell r="D13433">
            <v>239068</v>
          </cell>
        </row>
        <row r="13434">
          <cell r="D13434">
            <v>11949513.26</v>
          </cell>
        </row>
        <row r="13435">
          <cell r="D13435">
            <v>273662.82</v>
          </cell>
        </row>
        <row r="13436">
          <cell r="D13436">
            <v>565411.64</v>
          </cell>
        </row>
        <row r="13437">
          <cell r="D13437">
            <v>0</v>
          </cell>
        </row>
        <row r="13438">
          <cell r="D13438">
            <v>1470684.09</v>
          </cell>
        </row>
        <row r="13439">
          <cell r="D13439">
            <v>29025196.350000001</v>
          </cell>
        </row>
        <row r="13440">
          <cell r="D13440">
            <v>160086.53</v>
          </cell>
        </row>
        <row r="13441">
          <cell r="D13441">
            <v>403919.2</v>
          </cell>
        </row>
        <row r="13442">
          <cell r="D13442">
            <v>0</v>
          </cell>
        </row>
        <row r="13443">
          <cell r="D13443">
            <v>870768.99</v>
          </cell>
        </row>
        <row r="13444">
          <cell r="D13444">
            <v>235651.89</v>
          </cell>
        </row>
        <row r="13445">
          <cell r="D13445">
            <v>347400.17</v>
          </cell>
        </row>
        <row r="13446">
          <cell r="D13446">
            <v>462908.52</v>
          </cell>
        </row>
        <row r="13447">
          <cell r="D13447">
            <v>476171.62</v>
          </cell>
        </row>
        <row r="13449">
          <cell r="D13449">
            <v>996011.58</v>
          </cell>
        </row>
        <row r="13450">
          <cell r="D13450">
            <v>26988249.82</v>
          </cell>
        </row>
        <row r="13451">
          <cell r="D13451">
            <v>837806.14</v>
          </cell>
        </row>
        <row r="13452">
          <cell r="D13452">
            <v>247410.96</v>
          </cell>
        </row>
        <row r="13453">
          <cell r="D13453">
            <v>2344278.25</v>
          </cell>
        </row>
        <row r="13454">
          <cell r="D13454">
            <v>1730935.21</v>
          </cell>
        </row>
        <row r="13455">
          <cell r="D13455">
            <v>2019341.49</v>
          </cell>
        </row>
        <row r="13456">
          <cell r="D13456">
            <v>4190400.35</v>
          </cell>
        </row>
        <row r="13457">
          <cell r="D13457">
            <v>1597168.98</v>
          </cell>
        </row>
        <row r="13458">
          <cell r="D13458">
            <v>799999.11</v>
          </cell>
        </row>
        <row r="13459">
          <cell r="D13459">
            <v>45502.76</v>
          </cell>
        </row>
        <row r="13460">
          <cell r="D13460">
            <v>3294041.84</v>
          </cell>
        </row>
        <row r="13461">
          <cell r="D13461">
            <v>5040665.37</v>
          </cell>
        </row>
        <row r="13462">
          <cell r="D13462">
            <v>5137484.45</v>
          </cell>
        </row>
        <row r="13463">
          <cell r="D13463">
            <v>6434674.5899999999</v>
          </cell>
        </row>
        <row r="13464">
          <cell r="D13464">
            <v>22217324.989999998</v>
          </cell>
        </row>
        <row r="13465">
          <cell r="D13465">
            <v>2338583.63</v>
          </cell>
        </row>
        <row r="13466">
          <cell r="D13466">
            <v>3227052.38</v>
          </cell>
        </row>
        <row r="13467">
          <cell r="D13467">
            <v>1087473.57</v>
          </cell>
        </row>
        <row r="13468">
          <cell r="D13468">
            <v>3305000</v>
          </cell>
        </row>
        <row r="13469">
          <cell r="D13469">
            <v>9752568.9199999999</v>
          </cell>
        </row>
        <row r="13470">
          <cell r="D13470">
            <v>501801.36</v>
          </cell>
        </row>
        <row r="13471">
          <cell r="D13471">
            <v>959190.36</v>
          </cell>
        </row>
        <row r="13472">
          <cell r="D13472">
            <v>3717666.25</v>
          </cell>
        </row>
        <row r="13473">
          <cell r="D13473">
            <v>0</v>
          </cell>
        </row>
        <row r="13474">
          <cell r="D13474">
            <v>322419.44</v>
          </cell>
        </row>
        <row r="13475">
          <cell r="D13475">
            <v>3325015.22</v>
          </cell>
        </row>
        <row r="13476">
          <cell r="D13476">
            <v>44838</v>
          </cell>
        </row>
        <row r="13477">
          <cell r="D13477">
            <v>46263030.100000001</v>
          </cell>
        </row>
        <row r="13478">
          <cell r="D13478">
            <v>4885582.45</v>
          </cell>
        </row>
        <row r="13479">
          <cell r="D13479">
            <v>0</v>
          </cell>
        </row>
        <row r="13480">
          <cell r="D13480">
            <v>4911665.1900000004</v>
          </cell>
        </row>
        <row r="13481">
          <cell r="D13481">
            <v>4902819.16</v>
          </cell>
        </row>
        <row r="13482">
          <cell r="D13482">
            <v>9798325.6500000004</v>
          </cell>
        </row>
        <row r="13483">
          <cell r="D13483">
            <v>2916491.03</v>
          </cell>
        </row>
        <row r="13484">
          <cell r="D13484">
            <v>2136668.06</v>
          </cell>
        </row>
        <row r="13485">
          <cell r="D13485">
            <v>888317.65</v>
          </cell>
        </row>
        <row r="13486">
          <cell r="D13486">
            <v>38614145.689999998</v>
          </cell>
        </row>
        <row r="13487">
          <cell r="D13487">
            <v>7716102.46</v>
          </cell>
        </row>
        <row r="13488">
          <cell r="D13488">
            <v>57637.49</v>
          </cell>
        </row>
        <row r="13489">
          <cell r="D13489">
            <v>243962.95</v>
          </cell>
        </row>
        <row r="13490">
          <cell r="D13490">
            <v>7338835.96</v>
          </cell>
        </row>
        <row r="13491">
          <cell r="D13491">
            <v>4302715.4800000004</v>
          </cell>
        </row>
        <row r="13492">
          <cell r="D13492">
            <v>170968</v>
          </cell>
        </row>
        <row r="13493">
          <cell r="D13493">
            <v>1056877.1100000001</v>
          </cell>
        </row>
        <row r="13494">
          <cell r="D13494">
            <v>333562.02</v>
          </cell>
        </row>
        <row r="13495">
          <cell r="D13495">
            <v>852205.16</v>
          </cell>
        </row>
        <row r="13496">
          <cell r="D13496">
            <v>445932.69</v>
          </cell>
        </row>
        <row r="13497">
          <cell r="D13497">
            <v>15524.79</v>
          </cell>
        </row>
        <row r="13498">
          <cell r="D13498">
            <v>9806696.9700000007</v>
          </cell>
        </row>
        <row r="13499">
          <cell r="D13499">
            <v>5109961.7300000004</v>
          </cell>
        </row>
        <row r="13500">
          <cell r="D13500">
            <v>435135.65</v>
          </cell>
        </row>
        <row r="13501">
          <cell r="D13501">
            <v>1584409.87</v>
          </cell>
        </row>
        <row r="13502">
          <cell r="D13502">
            <v>0</v>
          </cell>
        </row>
        <row r="13503">
          <cell r="D13503">
            <v>2703334.95</v>
          </cell>
        </row>
        <row r="13504">
          <cell r="D13504">
            <v>14514534.199999999</v>
          </cell>
        </row>
        <row r="13505">
          <cell r="D13505">
            <v>129995.79</v>
          </cell>
        </row>
        <row r="13506">
          <cell r="D13506">
            <v>986822.98</v>
          </cell>
        </row>
        <row r="13507">
          <cell r="D13507">
            <v>1060462.6499999999</v>
          </cell>
        </row>
        <row r="13508">
          <cell r="D13508">
            <v>2618940.41</v>
          </cell>
        </row>
        <row r="13509">
          <cell r="D13509">
            <v>143796.41</v>
          </cell>
        </row>
        <row r="13510">
          <cell r="D13510">
            <v>3908982.68</v>
          </cell>
        </row>
        <row r="13511">
          <cell r="D13511">
            <v>1044140.11</v>
          </cell>
        </row>
        <row r="13512">
          <cell r="D13512">
            <v>254861.97</v>
          </cell>
        </row>
        <row r="13513">
          <cell r="D13513">
            <v>316313.89</v>
          </cell>
        </row>
        <row r="13514">
          <cell r="D13514">
            <v>1800862.45</v>
          </cell>
        </row>
        <row r="13515">
          <cell r="D13515">
            <v>45393300.939999998</v>
          </cell>
        </row>
        <row r="13516">
          <cell r="D13516">
            <v>1916700.19</v>
          </cell>
        </row>
        <row r="13517">
          <cell r="D13517">
            <v>500624.9</v>
          </cell>
        </row>
        <row r="13518">
          <cell r="D13518">
            <v>1832646.3</v>
          </cell>
        </row>
        <row r="13519">
          <cell r="D13519">
            <v>2327968.34</v>
          </cell>
        </row>
        <row r="13520">
          <cell r="D13520">
            <v>1115348.33</v>
          </cell>
        </row>
        <row r="13521">
          <cell r="D13521">
            <v>2850805.37</v>
          </cell>
        </row>
        <row r="13522">
          <cell r="D13522">
            <v>411269.09</v>
          </cell>
        </row>
        <row r="13523">
          <cell r="D13523">
            <v>8372910.2800000003</v>
          </cell>
        </row>
        <row r="13524">
          <cell r="D13524">
            <v>1079926.75</v>
          </cell>
        </row>
        <row r="13525">
          <cell r="D13525">
            <v>5154333.71</v>
          </cell>
        </row>
        <row r="13526">
          <cell r="D13526">
            <v>63311110.310000002</v>
          </cell>
        </row>
        <row r="13527">
          <cell r="D13527">
            <v>110364.96</v>
          </cell>
        </row>
        <row r="13528">
          <cell r="D13528">
            <v>77731.64</v>
          </cell>
        </row>
        <row r="13529">
          <cell r="D13529">
            <v>2133086.4500000002</v>
          </cell>
        </row>
        <row r="13531">
          <cell r="D13531">
            <v>8882466.4199999999</v>
          </cell>
        </row>
        <row r="13532">
          <cell r="D13532">
            <v>2208708.2999999998</v>
          </cell>
        </row>
        <row r="13533">
          <cell r="D13533">
            <v>516190.45</v>
          </cell>
        </row>
        <row r="13534">
          <cell r="D13534">
            <v>30023125.289999999</v>
          </cell>
        </row>
        <row r="13535">
          <cell r="D13535">
            <v>4243382.18</v>
          </cell>
        </row>
        <row r="13536">
          <cell r="D13536">
            <v>4082509.39</v>
          </cell>
        </row>
        <row r="13537">
          <cell r="D13537">
            <v>670754.94999999995</v>
          </cell>
        </row>
        <row r="13538">
          <cell r="D13538">
            <v>2417255.44</v>
          </cell>
        </row>
        <row r="13539">
          <cell r="D13539">
            <v>1556232.96</v>
          </cell>
        </row>
        <row r="13540">
          <cell r="D13540">
            <v>22728.639999999999</v>
          </cell>
        </row>
        <row r="13541">
          <cell r="D13541">
            <v>357984.27</v>
          </cell>
        </row>
        <row r="13542">
          <cell r="D13542">
            <v>947243.55</v>
          </cell>
        </row>
        <row r="13543">
          <cell r="D13543">
            <v>559958.29</v>
          </cell>
        </row>
        <row r="13544">
          <cell r="D13544">
            <v>18821650.449999999</v>
          </cell>
        </row>
        <row r="13545">
          <cell r="D13545">
            <v>1962887.03</v>
          </cell>
        </row>
        <row r="13546">
          <cell r="D13546">
            <v>205238.48</v>
          </cell>
        </row>
        <row r="13547">
          <cell r="D13547">
            <v>125561.18</v>
          </cell>
        </row>
        <row r="13548">
          <cell r="D13548">
            <v>38548970.939999998</v>
          </cell>
        </row>
        <row r="13549">
          <cell r="D13549">
            <v>54603280.380000003</v>
          </cell>
        </row>
        <row r="13550">
          <cell r="D13550">
            <v>1993234.24</v>
          </cell>
        </row>
        <row r="13551">
          <cell r="D13551">
            <v>576224.93000000005</v>
          </cell>
        </row>
        <row r="13552">
          <cell r="D13552">
            <v>1752805.29</v>
          </cell>
        </row>
        <row r="13553">
          <cell r="D13553">
            <v>390315.94</v>
          </cell>
        </row>
        <row r="13554">
          <cell r="D13554">
            <v>261005.05</v>
          </cell>
        </row>
        <row r="13555">
          <cell r="D13555">
            <v>38205883.759999998</v>
          </cell>
        </row>
        <row r="13556">
          <cell r="D13556">
            <v>33278161.949999999</v>
          </cell>
        </row>
        <row r="13558">
          <cell r="D13558">
            <v>453559.33</v>
          </cell>
        </row>
        <row r="13559">
          <cell r="D13559">
            <v>779969.36</v>
          </cell>
        </row>
        <row r="13560">
          <cell r="D13560">
            <v>5000000</v>
          </cell>
        </row>
        <row r="13561">
          <cell r="D13561">
            <v>666874.97</v>
          </cell>
        </row>
        <row r="13562">
          <cell r="D13562">
            <v>8621062.25</v>
          </cell>
        </row>
        <row r="13563">
          <cell r="D13563">
            <v>4459746.58</v>
          </cell>
        </row>
        <row r="13564">
          <cell r="D13564">
            <v>23246458.710000001</v>
          </cell>
        </row>
        <row r="13565">
          <cell r="D13565">
            <v>10580070.550000001</v>
          </cell>
        </row>
        <row r="13566">
          <cell r="D13566">
            <v>149624.91</v>
          </cell>
        </row>
        <row r="13567">
          <cell r="D13567">
            <v>0</v>
          </cell>
        </row>
        <row r="13568">
          <cell r="D13568">
            <v>219605.37</v>
          </cell>
        </row>
        <row r="13569">
          <cell r="D13569">
            <v>1398950</v>
          </cell>
        </row>
        <row r="13570">
          <cell r="D13570">
            <v>75884.289999999994</v>
          </cell>
        </row>
        <row r="13571">
          <cell r="D13571">
            <v>1641810.77</v>
          </cell>
        </row>
        <row r="13572">
          <cell r="D13572">
            <v>164276.13</v>
          </cell>
        </row>
        <row r="13573">
          <cell r="D13573">
            <v>972503.01</v>
          </cell>
        </row>
        <row r="13574">
          <cell r="D13574">
            <v>649858.01</v>
          </cell>
        </row>
        <row r="13575">
          <cell r="D13575">
            <v>200010.44</v>
          </cell>
        </row>
        <row r="13576">
          <cell r="D13576">
            <v>6622865.71</v>
          </cell>
        </row>
        <row r="13577">
          <cell r="D13577">
            <v>479978.86</v>
          </cell>
        </row>
        <row r="13578">
          <cell r="D13578">
            <v>5537408.4500000002</v>
          </cell>
        </row>
        <row r="13579">
          <cell r="D13579">
            <v>460369.61</v>
          </cell>
        </row>
        <row r="13580">
          <cell r="D13580">
            <v>23550535.59</v>
          </cell>
        </row>
        <row r="13581">
          <cell r="D13581">
            <v>2211234.23</v>
          </cell>
        </row>
        <row r="13582">
          <cell r="D13582">
            <v>41277.660000000003</v>
          </cell>
        </row>
        <row r="13583">
          <cell r="D13583">
            <v>10047934.24</v>
          </cell>
        </row>
        <row r="13584">
          <cell r="D13584">
            <v>1513733.45</v>
          </cell>
        </row>
        <row r="13585">
          <cell r="D13585">
            <v>23681986.300000001</v>
          </cell>
        </row>
        <row r="13586">
          <cell r="D13586">
            <v>12332341.41</v>
          </cell>
        </row>
        <row r="13587">
          <cell r="D13587">
            <v>282085.09999999998</v>
          </cell>
        </row>
        <row r="13588">
          <cell r="D13588">
            <v>797088.68</v>
          </cell>
        </row>
        <row r="13589">
          <cell r="D13589">
            <v>7989.46</v>
          </cell>
        </row>
        <row r="13590">
          <cell r="D13590">
            <v>541643.9</v>
          </cell>
        </row>
        <row r="13591">
          <cell r="D13591">
            <v>988449.88</v>
          </cell>
        </row>
        <row r="13592">
          <cell r="D13592">
            <v>0</v>
          </cell>
        </row>
        <row r="13593">
          <cell r="D13593">
            <v>862429.15</v>
          </cell>
        </row>
        <row r="13594">
          <cell r="D13594">
            <v>928130.26</v>
          </cell>
        </row>
        <row r="13595">
          <cell r="D13595">
            <v>135370.57999999999</v>
          </cell>
        </row>
        <row r="13596">
          <cell r="D13596">
            <v>996725.92</v>
          </cell>
        </row>
        <row r="13597">
          <cell r="D13597">
            <v>0</v>
          </cell>
        </row>
        <row r="13598">
          <cell r="D13598">
            <v>0</v>
          </cell>
        </row>
        <row r="13599">
          <cell r="D13599">
            <v>1884764.68</v>
          </cell>
        </row>
        <row r="13600">
          <cell r="D13600">
            <v>14109473.300000001</v>
          </cell>
        </row>
        <row r="13601">
          <cell r="D13601">
            <v>177531.65</v>
          </cell>
        </row>
        <row r="13602">
          <cell r="D13602">
            <v>5063254.01</v>
          </cell>
        </row>
        <row r="13603">
          <cell r="D13603">
            <v>10811487.07</v>
          </cell>
        </row>
        <row r="13604">
          <cell r="D13604">
            <v>3125722.59</v>
          </cell>
        </row>
        <row r="13605">
          <cell r="D13605">
            <v>3328758.46</v>
          </cell>
        </row>
        <row r="13606">
          <cell r="D13606">
            <v>1479770.55</v>
          </cell>
        </row>
        <row r="13607">
          <cell r="D13607">
            <v>9787523.1500000004</v>
          </cell>
        </row>
        <row r="13608">
          <cell r="D13608">
            <v>3510739.98</v>
          </cell>
        </row>
        <row r="13609">
          <cell r="D13609">
            <v>439545.96</v>
          </cell>
        </row>
        <row r="13610">
          <cell r="D13610">
            <v>59165294.899999999</v>
          </cell>
        </row>
        <row r="13611">
          <cell r="D13611">
            <v>4273285.99</v>
          </cell>
        </row>
        <row r="13612">
          <cell r="D13612">
            <v>1054549.1200000001</v>
          </cell>
        </row>
        <row r="13613">
          <cell r="D13613">
            <v>209050.01</v>
          </cell>
        </row>
        <row r="13614">
          <cell r="D13614">
            <v>8122737.9400000004</v>
          </cell>
        </row>
        <row r="13615">
          <cell r="D13615">
            <v>19216.75</v>
          </cell>
        </row>
        <row r="13616">
          <cell r="D13616">
            <v>4321433.7699999996</v>
          </cell>
        </row>
        <row r="13617">
          <cell r="D13617">
            <v>148671.73000000001</v>
          </cell>
        </row>
        <row r="13618">
          <cell r="D13618">
            <v>4892868.84</v>
          </cell>
        </row>
        <row r="13619">
          <cell r="D13619">
            <v>16350.67</v>
          </cell>
        </row>
        <row r="13620">
          <cell r="D13620">
            <v>39649.040000000001</v>
          </cell>
        </row>
        <row r="13621">
          <cell r="D13621">
            <v>997460.37</v>
          </cell>
        </row>
        <row r="13622">
          <cell r="D13622">
            <v>1615944.05</v>
          </cell>
        </row>
        <row r="13623">
          <cell r="D13623">
            <v>26490670.43</v>
          </cell>
        </row>
        <row r="13624">
          <cell r="D13624">
            <v>263266.32</v>
          </cell>
        </row>
        <row r="13625">
          <cell r="D13625">
            <v>739786.44</v>
          </cell>
        </row>
        <row r="13626">
          <cell r="D13626">
            <v>8683973.3499999996</v>
          </cell>
        </row>
        <row r="13627">
          <cell r="D13627">
            <v>154708.51</v>
          </cell>
        </row>
        <row r="13628">
          <cell r="D13628">
            <v>292266.89</v>
          </cell>
        </row>
        <row r="13629">
          <cell r="D13629">
            <v>823725.4</v>
          </cell>
        </row>
        <row r="13630">
          <cell r="D13630">
            <v>78151.13</v>
          </cell>
        </row>
        <row r="13631">
          <cell r="D13631">
            <v>14272953.710000001</v>
          </cell>
        </row>
        <row r="13632">
          <cell r="D13632">
            <v>1306872.1299999999</v>
          </cell>
        </row>
        <row r="13633">
          <cell r="D13633">
            <v>67643.5</v>
          </cell>
        </row>
        <row r="13634">
          <cell r="D13634">
            <v>685796.69</v>
          </cell>
        </row>
        <row r="13636">
          <cell r="D13636">
            <v>126334.82</v>
          </cell>
        </row>
        <row r="13637">
          <cell r="D13637">
            <v>3351514.97</v>
          </cell>
        </row>
        <row r="13638">
          <cell r="D13638">
            <v>97009.94</v>
          </cell>
        </row>
        <row r="13639">
          <cell r="D13639">
            <v>441731.72</v>
          </cell>
        </row>
        <row r="13640">
          <cell r="D13640">
            <v>167941.13</v>
          </cell>
        </row>
        <row r="13641">
          <cell r="D13641">
            <v>76350.12</v>
          </cell>
        </row>
        <row r="13642">
          <cell r="D13642">
            <v>8110590.1399999997</v>
          </cell>
        </row>
        <row r="13643">
          <cell r="D13643">
            <v>10239341.609999999</v>
          </cell>
        </row>
        <row r="13644">
          <cell r="D13644">
            <v>12941361.029999999</v>
          </cell>
        </row>
        <row r="13645">
          <cell r="D13645">
            <v>2466298.61</v>
          </cell>
        </row>
        <row r="13646">
          <cell r="D13646">
            <v>90842325.620000005</v>
          </cell>
        </row>
        <row r="13647">
          <cell r="D13647">
            <v>9000000</v>
          </cell>
        </row>
        <row r="13648">
          <cell r="D13648">
            <v>185080.83</v>
          </cell>
        </row>
        <row r="13649">
          <cell r="D13649">
            <v>977577.59</v>
          </cell>
        </row>
        <row r="13650">
          <cell r="D13650">
            <v>911477.67</v>
          </cell>
        </row>
        <row r="13651">
          <cell r="D13651">
            <v>9993.85</v>
          </cell>
        </row>
        <row r="13652">
          <cell r="D13652">
            <v>34702366.57</v>
          </cell>
        </row>
        <row r="13653">
          <cell r="D13653">
            <v>1657423.71</v>
          </cell>
        </row>
        <row r="13654">
          <cell r="D13654">
            <v>17699946</v>
          </cell>
        </row>
        <row r="13655">
          <cell r="D13655">
            <v>5196701.42</v>
          </cell>
        </row>
        <row r="13656">
          <cell r="D13656">
            <v>869276.14</v>
          </cell>
        </row>
        <row r="13657">
          <cell r="D13657">
            <v>1363358.33</v>
          </cell>
        </row>
        <row r="13658">
          <cell r="D13658">
            <v>0</v>
          </cell>
        </row>
        <row r="13659">
          <cell r="D13659">
            <v>150369.17000000001</v>
          </cell>
        </row>
        <row r="13660">
          <cell r="D13660">
            <v>259801.74</v>
          </cell>
        </row>
        <row r="13661">
          <cell r="D13661">
            <v>3576036.57</v>
          </cell>
        </row>
        <row r="13662">
          <cell r="D13662">
            <v>185759071.61000001</v>
          </cell>
        </row>
        <row r="13663">
          <cell r="D13663">
            <v>3213584.67</v>
          </cell>
        </row>
        <row r="13664">
          <cell r="D13664">
            <v>81810.84</v>
          </cell>
        </row>
        <row r="13665">
          <cell r="D13665">
            <v>402073.15</v>
          </cell>
        </row>
        <row r="13666">
          <cell r="D13666">
            <v>2581784.5099999998</v>
          </cell>
        </row>
        <row r="13667">
          <cell r="D13667">
            <v>0</v>
          </cell>
        </row>
        <row r="13668">
          <cell r="D13668">
            <v>2016492.08</v>
          </cell>
        </row>
        <row r="13669">
          <cell r="D13669">
            <v>160031.03</v>
          </cell>
        </row>
        <row r="13670">
          <cell r="D13670">
            <v>4393808.6100000003</v>
          </cell>
        </row>
        <row r="13671">
          <cell r="D13671">
            <v>1564402.82</v>
          </cell>
        </row>
        <row r="13672">
          <cell r="D13672">
            <v>1024979.67</v>
          </cell>
        </row>
        <row r="13673">
          <cell r="D13673">
            <v>23135805.879999999</v>
          </cell>
        </row>
        <row r="13674">
          <cell r="D13674">
            <v>2000000</v>
          </cell>
        </row>
        <row r="13675">
          <cell r="D13675">
            <v>1175651.01</v>
          </cell>
        </row>
        <row r="13676">
          <cell r="D13676">
            <v>381061.32</v>
          </cell>
        </row>
        <row r="13677">
          <cell r="D13677">
            <v>24635102.050000001</v>
          </cell>
        </row>
        <row r="13678">
          <cell r="D13678">
            <v>1810673.35</v>
          </cell>
        </row>
        <row r="13679">
          <cell r="D13679">
            <v>11041201.07</v>
          </cell>
        </row>
        <row r="13680">
          <cell r="D13680">
            <v>401523.42</v>
          </cell>
        </row>
        <row r="13681">
          <cell r="D13681">
            <v>5254567.57</v>
          </cell>
        </row>
        <row r="13682">
          <cell r="D13682">
            <v>2850446.54</v>
          </cell>
        </row>
        <row r="13683">
          <cell r="D13683">
            <v>389547.41</v>
          </cell>
        </row>
        <row r="13684">
          <cell r="D13684">
            <v>21485920.27</v>
          </cell>
        </row>
        <row r="13685">
          <cell r="D13685">
            <v>642650.28</v>
          </cell>
        </row>
        <row r="13686">
          <cell r="D13686">
            <v>1892995</v>
          </cell>
        </row>
        <row r="13687">
          <cell r="D13687">
            <v>449864.03</v>
          </cell>
        </row>
        <row r="13688">
          <cell r="D13688">
            <v>346661.9</v>
          </cell>
        </row>
        <row r="13689">
          <cell r="D13689">
            <v>177501.18</v>
          </cell>
        </row>
        <row r="13690">
          <cell r="D13690">
            <v>1149620.3999999999</v>
          </cell>
        </row>
        <row r="13691">
          <cell r="D13691">
            <v>1798580.7</v>
          </cell>
        </row>
        <row r="13692">
          <cell r="D13692">
            <v>33811186.329999998</v>
          </cell>
        </row>
        <row r="13693">
          <cell r="D13693">
            <v>184477.95</v>
          </cell>
        </row>
        <row r="13694">
          <cell r="D13694">
            <v>6656342.0700000003</v>
          </cell>
        </row>
        <row r="13695">
          <cell r="D13695">
            <v>291193.46999999997</v>
          </cell>
        </row>
        <row r="13696">
          <cell r="D13696">
            <v>9749.61</v>
          </cell>
        </row>
        <row r="13697">
          <cell r="D13697">
            <v>3408708.47</v>
          </cell>
        </row>
        <row r="13698">
          <cell r="D13698">
            <v>9538868.6300000008</v>
          </cell>
        </row>
        <row r="13699">
          <cell r="D13699">
            <v>91965.78</v>
          </cell>
        </row>
        <row r="13700">
          <cell r="D13700">
            <v>3346764.32</v>
          </cell>
        </row>
        <row r="13701">
          <cell r="D13701">
            <v>677319.45</v>
          </cell>
        </row>
        <row r="13702">
          <cell r="D13702">
            <v>3151414.94</v>
          </cell>
        </row>
        <row r="13703">
          <cell r="D13703">
            <v>449894.53</v>
          </cell>
        </row>
        <row r="13704">
          <cell r="D13704">
            <v>55370.12</v>
          </cell>
        </row>
        <row r="13705">
          <cell r="D13705">
            <v>0</v>
          </cell>
        </row>
        <row r="13706">
          <cell r="D13706">
            <v>971019.96</v>
          </cell>
        </row>
        <row r="13707">
          <cell r="D13707">
            <v>34155123.57</v>
          </cell>
        </row>
        <row r="13708">
          <cell r="D13708">
            <v>17520375.859999999</v>
          </cell>
        </row>
        <row r="13709">
          <cell r="D13709">
            <v>4628548.37</v>
          </cell>
        </row>
        <row r="13710">
          <cell r="D13710">
            <v>3264587.69</v>
          </cell>
        </row>
        <row r="13711">
          <cell r="D13711">
            <v>444423.24</v>
          </cell>
        </row>
        <row r="13712">
          <cell r="D13712">
            <v>4481313.6100000003</v>
          </cell>
        </row>
        <row r="13713">
          <cell r="D13713">
            <v>1182579.27</v>
          </cell>
        </row>
        <row r="13714">
          <cell r="D13714">
            <v>15681.03</v>
          </cell>
        </row>
        <row r="13715">
          <cell r="D13715">
            <v>4058373.86</v>
          </cell>
        </row>
        <row r="13716">
          <cell r="D13716">
            <v>175002.83</v>
          </cell>
        </row>
        <row r="13717">
          <cell r="D13717">
            <v>15755494.67</v>
          </cell>
        </row>
        <row r="13718">
          <cell r="D13718">
            <v>467223.16</v>
          </cell>
        </row>
        <row r="13719">
          <cell r="D13719">
            <v>50430.73</v>
          </cell>
        </row>
        <row r="13720">
          <cell r="D13720">
            <v>463500.12</v>
          </cell>
        </row>
        <row r="13721">
          <cell r="D13721">
            <v>2170206.77</v>
          </cell>
        </row>
        <row r="13722">
          <cell r="D13722">
            <v>1166395.97</v>
          </cell>
        </row>
        <row r="13723">
          <cell r="D13723">
            <v>393789.33</v>
          </cell>
        </row>
        <row r="13724">
          <cell r="D13724">
            <v>113578.83</v>
          </cell>
        </row>
        <row r="13725">
          <cell r="D13725">
            <v>11820302.35</v>
          </cell>
        </row>
        <row r="13726">
          <cell r="D13726">
            <v>667389.71</v>
          </cell>
        </row>
        <row r="13727">
          <cell r="D13727">
            <v>6205778.3799999999</v>
          </cell>
        </row>
        <row r="13728">
          <cell r="D13728">
            <v>359214.83</v>
          </cell>
        </row>
        <row r="13729">
          <cell r="D13729">
            <v>58527.82</v>
          </cell>
        </row>
        <row r="13730">
          <cell r="D13730">
            <v>2216785.66</v>
          </cell>
        </row>
        <row r="13731">
          <cell r="D13731">
            <v>4116210.82</v>
          </cell>
        </row>
        <row r="13732">
          <cell r="D13732">
            <v>718090.83</v>
          </cell>
        </row>
        <row r="13733">
          <cell r="D13733">
            <v>12233598.949999999</v>
          </cell>
        </row>
        <row r="13734">
          <cell r="D13734">
            <v>63386.49</v>
          </cell>
        </row>
        <row r="13735">
          <cell r="D13735">
            <v>351327.24</v>
          </cell>
        </row>
        <row r="13736">
          <cell r="D13736">
            <v>977824.45</v>
          </cell>
        </row>
        <row r="13737">
          <cell r="D13737">
            <v>4156909.58</v>
          </cell>
        </row>
        <row r="13738">
          <cell r="D13738">
            <v>9955819.4299999997</v>
          </cell>
        </row>
        <row r="13739">
          <cell r="D13739">
            <v>1058288.75</v>
          </cell>
        </row>
        <row r="13740">
          <cell r="D13740">
            <v>2646504.71</v>
          </cell>
        </row>
        <row r="13741">
          <cell r="D13741">
            <v>0</v>
          </cell>
        </row>
        <row r="13742">
          <cell r="D13742">
            <v>342919.6</v>
          </cell>
        </row>
        <row r="13743">
          <cell r="D13743">
            <v>23330089.949999999</v>
          </cell>
        </row>
        <row r="13744">
          <cell r="D13744">
            <v>222493.14</v>
          </cell>
        </row>
        <row r="13745">
          <cell r="D13745">
            <v>626171.38</v>
          </cell>
        </row>
        <row r="13746">
          <cell r="D13746">
            <v>6238753.75</v>
          </cell>
        </row>
        <row r="13747">
          <cell r="D13747">
            <v>1181193.92</v>
          </cell>
        </row>
        <row r="13748">
          <cell r="D13748">
            <v>18108855.120000001</v>
          </cell>
        </row>
        <row r="13749">
          <cell r="D13749">
            <v>296862.64</v>
          </cell>
        </row>
        <row r="13750">
          <cell r="D13750">
            <v>3326781.16</v>
          </cell>
        </row>
        <row r="13751">
          <cell r="D13751">
            <v>3558587.82</v>
          </cell>
        </row>
        <row r="13752">
          <cell r="D13752">
            <v>2860992.59</v>
          </cell>
        </row>
        <row r="13753">
          <cell r="D13753">
            <v>30756634.960000001</v>
          </cell>
        </row>
        <row r="13754">
          <cell r="D13754">
            <v>1857302.75</v>
          </cell>
        </row>
        <row r="13755">
          <cell r="D13755">
            <v>9787653.3000000007</v>
          </cell>
        </row>
        <row r="13756">
          <cell r="D13756">
            <v>151691.97</v>
          </cell>
        </row>
        <row r="13757">
          <cell r="D13757">
            <v>14226204.1</v>
          </cell>
        </row>
        <row r="13758">
          <cell r="D13758">
            <v>2433631.21</v>
          </cell>
        </row>
        <row r="13759">
          <cell r="D13759">
            <v>3573976.32</v>
          </cell>
        </row>
        <row r="13760">
          <cell r="D13760">
            <v>2063739.11</v>
          </cell>
        </row>
        <row r="13761">
          <cell r="D13761">
            <v>386136.91</v>
          </cell>
        </row>
        <row r="13762">
          <cell r="D13762">
            <v>440734.82</v>
          </cell>
        </row>
        <row r="13763">
          <cell r="D13763">
            <v>6615352.5099999998</v>
          </cell>
        </row>
        <row r="13764">
          <cell r="D13764">
            <v>2208026.94</v>
          </cell>
        </row>
        <row r="13765">
          <cell r="D13765">
            <v>25573198.469999999</v>
          </cell>
        </row>
        <row r="13766">
          <cell r="D13766">
            <v>14024372.550000001</v>
          </cell>
        </row>
        <row r="13767">
          <cell r="D13767">
            <v>0</v>
          </cell>
        </row>
        <row r="13768">
          <cell r="D13768">
            <v>14938.19</v>
          </cell>
        </row>
        <row r="13769">
          <cell r="D13769">
            <v>23796341.949999999</v>
          </cell>
        </row>
        <row r="13770">
          <cell r="D13770">
            <v>599802.62</v>
          </cell>
        </row>
        <row r="13771">
          <cell r="D13771">
            <v>27641585.219999999</v>
          </cell>
        </row>
        <row r="13772">
          <cell r="D13772">
            <v>4949542.13</v>
          </cell>
        </row>
        <row r="13773">
          <cell r="D13773">
            <v>5532881.4800000004</v>
          </cell>
        </row>
        <row r="13774">
          <cell r="D13774">
            <v>1396894.11</v>
          </cell>
        </row>
        <row r="13775">
          <cell r="D13775">
            <v>7892879.7599999998</v>
          </cell>
        </row>
        <row r="13776">
          <cell r="D13776">
            <v>4400274.8099999996</v>
          </cell>
        </row>
        <row r="13777">
          <cell r="D13777">
            <v>3185305.04</v>
          </cell>
        </row>
        <row r="13778">
          <cell r="D13778">
            <v>15128246.43</v>
          </cell>
        </row>
        <row r="13779">
          <cell r="D13779">
            <v>13665169.74</v>
          </cell>
        </row>
        <row r="13780">
          <cell r="D13780">
            <v>55944.78</v>
          </cell>
        </row>
        <row r="13781">
          <cell r="D13781">
            <v>4.76</v>
          </cell>
        </row>
        <row r="13782">
          <cell r="D13782">
            <v>5281763.04</v>
          </cell>
        </row>
        <row r="13783">
          <cell r="D13783">
            <v>126213.57</v>
          </cell>
        </row>
        <row r="13784">
          <cell r="D13784">
            <v>1569562.45</v>
          </cell>
        </row>
        <row r="13785">
          <cell r="D13785">
            <v>4058416.74</v>
          </cell>
        </row>
        <row r="13786">
          <cell r="D13786">
            <v>750448.95</v>
          </cell>
        </row>
        <row r="13787">
          <cell r="D13787">
            <v>0</v>
          </cell>
        </row>
        <row r="13788">
          <cell r="D13788">
            <v>2244865.7200000002</v>
          </cell>
        </row>
        <row r="13789">
          <cell r="D13789">
            <v>954647.75</v>
          </cell>
        </row>
        <row r="13790">
          <cell r="D13790">
            <v>331680.86</v>
          </cell>
        </row>
        <row r="13791">
          <cell r="D13791">
            <v>1026764.28</v>
          </cell>
        </row>
        <row r="13792">
          <cell r="D13792">
            <v>16039598.859999999</v>
          </cell>
        </row>
        <row r="13793">
          <cell r="D13793">
            <v>2902216.67</v>
          </cell>
        </row>
        <row r="13794">
          <cell r="D13794">
            <v>201532.06</v>
          </cell>
        </row>
        <row r="13795">
          <cell r="D13795">
            <v>399741.77</v>
          </cell>
        </row>
        <row r="13796">
          <cell r="D13796">
            <v>14107026.460000001</v>
          </cell>
        </row>
        <row r="13797">
          <cell r="D13797">
            <v>10732422.49</v>
          </cell>
        </row>
        <row r="13798">
          <cell r="D13798">
            <v>6850640.4900000002</v>
          </cell>
        </row>
        <row r="13799">
          <cell r="D13799">
            <v>875076.4</v>
          </cell>
        </row>
        <row r="13800">
          <cell r="D13800">
            <v>515580.58</v>
          </cell>
        </row>
        <row r="13801">
          <cell r="D13801">
            <v>72134981.730000004</v>
          </cell>
        </row>
        <row r="13802">
          <cell r="D13802">
            <v>18694.900000000001</v>
          </cell>
        </row>
        <row r="13803">
          <cell r="D13803">
            <v>19776.09</v>
          </cell>
        </row>
        <row r="13804">
          <cell r="D13804">
            <v>7475303.9800000004</v>
          </cell>
        </row>
        <row r="13805">
          <cell r="D13805">
            <v>7824465.9299999997</v>
          </cell>
        </row>
        <row r="13806">
          <cell r="D13806">
            <v>618270.19999999995</v>
          </cell>
        </row>
        <row r="13807">
          <cell r="D13807">
            <v>1739734.9</v>
          </cell>
        </row>
        <row r="13808">
          <cell r="D13808">
            <v>3458322.4</v>
          </cell>
        </row>
        <row r="13810">
          <cell r="D13810">
            <v>23933198.030000001</v>
          </cell>
        </row>
        <row r="13811">
          <cell r="D13811">
            <v>10646182.449999999</v>
          </cell>
        </row>
        <row r="13812">
          <cell r="D13812">
            <v>620968.24</v>
          </cell>
        </row>
        <row r="13813">
          <cell r="D13813">
            <v>17560677.690000001</v>
          </cell>
        </row>
        <row r="13814">
          <cell r="D13814">
            <v>13000000</v>
          </cell>
        </row>
        <row r="13817">
          <cell r="D13817">
            <v>3311322.8</v>
          </cell>
        </row>
        <row r="13818">
          <cell r="D13818">
            <v>4737017.1100000003</v>
          </cell>
        </row>
        <row r="13819">
          <cell r="D13819">
            <v>18087288.989999998</v>
          </cell>
        </row>
        <row r="13820">
          <cell r="D13820">
            <v>1253361.28</v>
          </cell>
        </row>
        <row r="13821">
          <cell r="D13821">
            <v>969055.56</v>
          </cell>
        </row>
        <row r="13822">
          <cell r="D13822">
            <v>3334874.01</v>
          </cell>
        </row>
        <row r="13823">
          <cell r="D13823">
            <v>0</v>
          </cell>
        </row>
        <row r="13824">
          <cell r="D13824">
            <v>5549209.3899999997</v>
          </cell>
        </row>
        <row r="13825">
          <cell r="D13825">
            <v>2343998.2000000002</v>
          </cell>
        </row>
        <row r="13826">
          <cell r="D13826">
            <v>770000</v>
          </cell>
        </row>
        <row r="13827">
          <cell r="D13827">
            <v>0</v>
          </cell>
        </row>
        <row r="13828">
          <cell r="D13828">
            <v>59677455.759999998</v>
          </cell>
        </row>
        <row r="13829">
          <cell r="D13829">
            <v>3497831.46</v>
          </cell>
        </row>
        <row r="13830">
          <cell r="D13830">
            <v>5769549.04</v>
          </cell>
        </row>
        <row r="13831">
          <cell r="D13831">
            <v>1197611.29</v>
          </cell>
        </row>
        <row r="13832">
          <cell r="D13832">
            <v>9888735.9299999997</v>
          </cell>
        </row>
        <row r="13833">
          <cell r="D13833">
            <v>9295629</v>
          </cell>
        </row>
        <row r="13834">
          <cell r="D13834">
            <v>15553753.140000001</v>
          </cell>
        </row>
        <row r="13835">
          <cell r="D13835">
            <v>1041342.17</v>
          </cell>
        </row>
        <row r="13836">
          <cell r="D13836">
            <v>11105551.310000001</v>
          </cell>
        </row>
        <row r="13837">
          <cell r="D13837">
            <v>2055923.28</v>
          </cell>
        </row>
        <row r="13838">
          <cell r="D13838">
            <v>14921509.09</v>
          </cell>
        </row>
        <row r="13839">
          <cell r="D13839">
            <v>10144124.18</v>
          </cell>
        </row>
        <row r="13840">
          <cell r="D13840">
            <v>8930603.2300000004</v>
          </cell>
        </row>
        <row r="13841">
          <cell r="D13841">
            <v>7949041.1799999997</v>
          </cell>
        </row>
        <row r="13842">
          <cell r="D13842">
            <v>1753400.6</v>
          </cell>
        </row>
        <row r="13843">
          <cell r="D13843">
            <v>1049441.29</v>
          </cell>
        </row>
        <row r="13844">
          <cell r="D13844">
            <v>5002631.1100000003</v>
          </cell>
        </row>
        <row r="13845">
          <cell r="D13845">
            <v>1027932.98</v>
          </cell>
        </row>
        <row r="13846">
          <cell r="D13846">
            <v>8934083.0199999996</v>
          </cell>
        </row>
        <row r="13847">
          <cell r="D13847">
            <v>10418084.279999999</v>
          </cell>
        </row>
        <row r="13848">
          <cell r="D13848">
            <v>14571671.35</v>
          </cell>
        </row>
        <row r="13849">
          <cell r="D13849">
            <v>86116664.530000001</v>
          </cell>
        </row>
        <row r="13850">
          <cell r="D13850">
            <v>4714521.2699999996</v>
          </cell>
        </row>
        <row r="13851">
          <cell r="D13851">
            <v>6881342.1399999997</v>
          </cell>
        </row>
        <row r="13852">
          <cell r="D13852">
            <v>3715327.93</v>
          </cell>
        </row>
        <row r="13853">
          <cell r="D13853">
            <v>419855.8</v>
          </cell>
        </row>
        <row r="13854">
          <cell r="D13854">
            <v>34697.1</v>
          </cell>
        </row>
        <row r="13855">
          <cell r="D13855">
            <v>39537017.859999999</v>
          </cell>
        </row>
        <row r="13856">
          <cell r="D13856">
            <v>2073908.9</v>
          </cell>
        </row>
        <row r="13857">
          <cell r="D13857">
            <v>3189136.35</v>
          </cell>
        </row>
        <row r="13858">
          <cell r="D13858">
            <v>925266.85</v>
          </cell>
        </row>
        <row r="13859">
          <cell r="D13859">
            <v>1003422.33</v>
          </cell>
        </row>
        <row r="13860">
          <cell r="D13860">
            <v>189915.93</v>
          </cell>
        </row>
        <row r="13861">
          <cell r="D13861">
            <v>2521940.0099999998</v>
          </cell>
        </row>
        <row r="13862">
          <cell r="D13862">
            <v>185933.93</v>
          </cell>
        </row>
        <row r="13863">
          <cell r="D13863">
            <v>134927.19</v>
          </cell>
        </row>
        <row r="13864">
          <cell r="D13864">
            <v>1623239.19</v>
          </cell>
        </row>
        <row r="13865">
          <cell r="D13865">
            <v>3558650.33</v>
          </cell>
        </row>
        <row r="13866">
          <cell r="D13866">
            <v>2695175.69</v>
          </cell>
        </row>
        <row r="13867">
          <cell r="D13867">
            <v>2475718.35</v>
          </cell>
        </row>
        <row r="13868">
          <cell r="D13868">
            <v>1505843.06</v>
          </cell>
        </row>
        <row r="13869">
          <cell r="D13869">
            <v>3964307.69</v>
          </cell>
        </row>
        <row r="13870">
          <cell r="D13870">
            <v>299121.95</v>
          </cell>
        </row>
        <row r="13871">
          <cell r="D13871">
            <v>244033.53</v>
          </cell>
        </row>
        <row r="13872">
          <cell r="D13872">
            <v>5847061.1500000004</v>
          </cell>
        </row>
        <row r="13873">
          <cell r="D13873">
            <v>2497616.04</v>
          </cell>
        </row>
        <row r="13874">
          <cell r="D13874">
            <v>2758619.19</v>
          </cell>
        </row>
        <row r="13875">
          <cell r="D13875">
            <v>2738054.55</v>
          </cell>
        </row>
        <row r="13876">
          <cell r="D13876">
            <v>3933460.67</v>
          </cell>
        </row>
        <row r="13877">
          <cell r="D13877">
            <v>764282.66</v>
          </cell>
        </row>
        <row r="13878">
          <cell r="D13878">
            <v>1120441.17</v>
          </cell>
        </row>
        <row r="13879">
          <cell r="D13879">
            <v>2023122.13</v>
          </cell>
        </row>
        <row r="13880">
          <cell r="D13880">
            <v>500000</v>
          </cell>
        </row>
        <row r="13881">
          <cell r="D13881">
            <v>18566917.940000001</v>
          </cell>
        </row>
        <row r="13882">
          <cell r="D13882">
            <v>3157458.12</v>
          </cell>
        </row>
        <row r="13883">
          <cell r="D13883">
            <v>3114987.46</v>
          </cell>
        </row>
        <row r="13884">
          <cell r="D13884">
            <v>4090459.8</v>
          </cell>
        </row>
        <row r="13885">
          <cell r="D13885">
            <v>481161.11</v>
          </cell>
        </row>
        <row r="13886">
          <cell r="D13886">
            <v>46606.23</v>
          </cell>
        </row>
        <row r="13887">
          <cell r="D13887">
            <v>97966.96</v>
          </cell>
        </row>
        <row r="13888">
          <cell r="D13888">
            <v>547103.94999999995</v>
          </cell>
        </row>
        <row r="13889">
          <cell r="D13889">
            <v>33854737.039999999</v>
          </cell>
        </row>
        <row r="13890">
          <cell r="D13890">
            <v>8657799.9399999995</v>
          </cell>
        </row>
        <row r="13891">
          <cell r="D13891">
            <v>693528.97</v>
          </cell>
        </row>
        <row r="13892">
          <cell r="D13892">
            <v>5697821.4199999999</v>
          </cell>
        </row>
        <row r="13893">
          <cell r="D13893">
            <v>0</v>
          </cell>
        </row>
        <row r="13894">
          <cell r="D13894">
            <v>6309456.21</v>
          </cell>
        </row>
        <row r="13895">
          <cell r="D13895">
            <v>185885.18</v>
          </cell>
        </row>
        <row r="13896">
          <cell r="D13896">
            <v>4087545.46</v>
          </cell>
        </row>
        <row r="13897">
          <cell r="D13897">
            <v>1058526.5900000001</v>
          </cell>
        </row>
        <row r="13898">
          <cell r="D13898">
            <v>18414825.719999999</v>
          </cell>
        </row>
        <row r="13899">
          <cell r="D13899">
            <v>11495608.84</v>
          </cell>
        </row>
        <row r="13900">
          <cell r="D13900">
            <v>17739736.43</v>
          </cell>
        </row>
        <row r="13901">
          <cell r="D13901">
            <v>13026392.27</v>
          </cell>
        </row>
        <row r="13902">
          <cell r="D13902">
            <v>786201.65</v>
          </cell>
        </row>
        <row r="13903">
          <cell r="D13903">
            <v>12872597.720000001</v>
          </cell>
        </row>
        <row r="13904">
          <cell r="D13904">
            <v>0</v>
          </cell>
        </row>
        <row r="13905">
          <cell r="D13905">
            <v>8437710.8499999996</v>
          </cell>
        </row>
        <row r="13906">
          <cell r="D13906">
            <v>12612497.08</v>
          </cell>
        </row>
        <row r="13907">
          <cell r="D13907">
            <v>22389860.670000002</v>
          </cell>
        </row>
        <row r="13908">
          <cell r="D13908">
            <v>2267679.9</v>
          </cell>
        </row>
        <row r="13909">
          <cell r="D13909">
            <v>2467198.29</v>
          </cell>
        </row>
        <row r="13910">
          <cell r="D13910">
            <v>2896393.36</v>
          </cell>
        </row>
        <row r="13911">
          <cell r="D13911">
            <v>622296.46</v>
          </cell>
        </row>
        <row r="13912">
          <cell r="D13912">
            <v>41444783.229999997</v>
          </cell>
        </row>
        <row r="13913">
          <cell r="D13913">
            <v>6769549.3899999997</v>
          </cell>
        </row>
        <row r="13914">
          <cell r="D13914">
            <v>503926.27</v>
          </cell>
        </row>
        <row r="13915">
          <cell r="D13915">
            <v>800588.35</v>
          </cell>
        </row>
        <row r="13916">
          <cell r="D13916">
            <v>2909333.41</v>
          </cell>
        </row>
        <row r="13917">
          <cell r="D13917">
            <v>483108.29</v>
          </cell>
        </row>
        <row r="13918">
          <cell r="D13918">
            <v>1294658.6000000001</v>
          </cell>
        </row>
        <row r="13919">
          <cell r="D13919">
            <v>2675401.77</v>
          </cell>
        </row>
        <row r="13920">
          <cell r="D13920">
            <v>9181219</v>
          </cell>
        </row>
        <row r="13921">
          <cell r="D13921">
            <v>24812556.579999998</v>
          </cell>
        </row>
        <row r="13922">
          <cell r="D13922">
            <v>61766726.799999997</v>
          </cell>
        </row>
        <row r="13923">
          <cell r="D13923">
            <v>1874306.02</v>
          </cell>
        </row>
        <row r="13924">
          <cell r="D13924">
            <v>17075379.460000001</v>
          </cell>
        </row>
        <row r="13925">
          <cell r="D13925">
            <v>899359.52</v>
          </cell>
        </row>
        <row r="13926">
          <cell r="D13926">
            <v>1519827.33</v>
          </cell>
        </row>
        <row r="13927">
          <cell r="D13927">
            <v>8031801.3300000001</v>
          </cell>
        </row>
        <row r="13928">
          <cell r="D13928">
            <v>1175565.43</v>
          </cell>
        </row>
        <row r="13929">
          <cell r="D13929">
            <v>4936483.3</v>
          </cell>
        </row>
        <row r="13930">
          <cell r="D13930">
            <v>74203452.489999995</v>
          </cell>
        </row>
        <row r="13931">
          <cell r="D13931">
            <v>4472304.87</v>
          </cell>
        </row>
        <row r="13932">
          <cell r="D13932">
            <v>1018532.57</v>
          </cell>
        </row>
        <row r="13933">
          <cell r="D13933">
            <v>31637328.120000001</v>
          </cell>
        </row>
        <row r="13934">
          <cell r="D13934">
            <v>134969.38</v>
          </cell>
        </row>
        <row r="13935">
          <cell r="D13935">
            <v>90328.61</v>
          </cell>
        </row>
        <row r="13936">
          <cell r="D13936">
            <v>179102.29</v>
          </cell>
        </row>
        <row r="13937">
          <cell r="D13937">
            <v>1269611.1299999999</v>
          </cell>
        </row>
        <row r="13938">
          <cell r="D13938">
            <v>2315804.34</v>
          </cell>
        </row>
        <row r="13939">
          <cell r="D13939">
            <v>319656.02</v>
          </cell>
        </row>
        <row r="13940">
          <cell r="D13940">
            <v>36735.919999999998</v>
          </cell>
        </row>
        <row r="13941">
          <cell r="D13941">
            <v>7665734.75</v>
          </cell>
        </row>
        <row r="13942">
          <cell r="D13942">
            <v>1717921.09</v>
          </cell>
        </row>
        <row r="13943">
          <cell r="D13943">
            <v>15290132.58</v>
          </cell>
        </row>
        <row r="13944">
          <cell r="D13944">
            <v>249480.82</v>
          </cell>
        </row>
        <row r="13945">
          <cell r="D13945">
            <v>839843.88</v>
          </cell>
        </row>
        <row r="13946">
          <cell r="D13946">
            <v>1951309.56</v>
          </cell>
        </row>
        <row r="13947">
          <cell r="D13947">
            <v>2255204.86</v>
          </cell>
        </row>
        <row r="13948">
          <cell r="D13948">
            <v>14603646.42</v>
          </cell>
        </row>
        <row r="13949">
          <cell r="D13949">
            <v>5690000</v>
          </cell>
        </row>
        <row r="13950">
          <cell r="D13950">
            <v>17623497.760000002</v>
          </cell>
        </row>
        <row r="13951">
          <cell r="D13951">
            <v>1106854.68</v>
          </cell>
        </row>
        <row r="13952">
          <cell r="D13952">
            <v>165602.79999999999</v>
          </cell>
        </row>
        <row r="13953">
          <cell r="D13953">
            <v>354453</v>
          </cell>
        </row>
        <row r="13954">
          <cell r="D13954">
            <v>5871919.5300000003</v>
          </cell>
        </row>
        <row r="13955">
          <cell r="D13955">
            <v>1337561.72</v>
          </cell>
        </row>
        <row r="13956">
          <cell r="D13956">
            <v>1155788.02</v>
          </cell>
        </row>
        <row r="13957">
          <cell r="D13957">
            <v>1309524.8799999999</v>
          </cell>
        </row>
        <row r="13958">
          <cell r="D13958">
            <v>1467264.95</v>
          </cell>
        </row>
        <row r="13959">
          <cell r="D13959">
            <v>10769873.470000001</v>
          </cell>
        </row>
        <row r="13960">
          <cell r="D13960">
            <v>506337.03</v>
          </cell>
        </row>
        <row r="13961">
          <cell r="D13961">
            <v>65585.62</v>
          </cell>
        </row>
        <row r="13962">
          <cell r="D13962">
            <v>1157791.04</v>
          </cell>
        </row>
        <row r="13963">
          <cell r="D13963">
            <v>4310760.7</v>
          </cell>
        </row>
        <row r="13964">
          <cell r="D13964">
            <v>639989.91</v>
          </cell>
        </row>
        <row r="13965">
          <cell r="D13965">
            <v>810178.54</v>
          </cell>
        </row>
        <row r="13966">
          <cell r="D13966">
            <v>186297.69</v>
          </cell>
        </row>
        <row r="13967">
          <cell r="D13967">
            <v>12684422.16</v>
          </cell>
        </row>
        <row r="13968">
          <cell r="D13968">
            <v>1775269.32</v>
          </cell>
        </row>
        <row r="13969">
          <cell r="D13969">
            <v>613753.12</v>
          </cell>
        </row>
        <row r="13970">
          <cell r="D13970">
            <v>7165861.9199999999</v>
          </cell>
        </row>
        <row r="13971">
          <cell r="D13971">
            <v>0</v>
          </cell>
        </row>
        <row r="13972">
          <cell r="D13972">
            <v>527588.56999999995</v>
          </cell>
        </row>
        <row r="13973">
          <cell r="D13973">
            <v>1115984.96</v>
          </cell>
        </row>
        <row r="13974">
          <cell r="D13974">
            <v>8095644.0499999998</v>
          </cell>
        </row>
        <row r="13975">
          <cell r="D13975">
            <v>48873862.450000003</v>
          </cell>
        </row>
        <row r="13976">
          <cell r="D13976">
            <v>750336.16</v>
          </cell>
        </row>
        <row r="13977">
          <cell r="D13977">
            <v>29262592.949999999</v>
          </cell>
        </row>
        <row r="13978">
          <cell r="D13978">
            <v>323995.62</v>
          </cell>
        </row>
        <row r="13979">
          <cell r="D13979">
            <v>508364.43</v>
          </cell>
        </row>
        <row r="13980">
          <cell r="D13980">
            <v>3498520.74</v>
          </cell>
        </row>
        <row r="13981">
          <cell r="D13981">
            <v>773892.71</v>
          </cell>
        </row>
        <row r="13982">
          <cell r="D13982">
            <v>1932682</v>
          </cell>
        </row>
        <row r="13983">
          <cell r="D13983">
            <v>24502887.350000001</v>
          </cell>
        </row>
        <row r="13984">
          <cell r="D13984">
            <v>31648883.800000001</v>
          </cell>
        </row>
        <row r="13985">
          <cell r="D13985">
            <v>3147110.76</v>
          </cell>
        </row>
        <row r="13986">
          <cell r="D13986">
            <v>7906493.2000000002</v>
          </cell>
        </row>
        <row r="13987">
          <cell r="D13987">
            <v>132407.15</v>
          </cell>
        </row>
        <row r="13988">
          <cell r="D13988">
            <v>5169474.33</v>
          </cell>
        </row>
        <row r="13989">
          <cell r="D13989">
            <v>425766.72</v>
          </cell>
        </row>
        <row r="13990">
          <cell r="D13990">
            <v>0</v>
          </cell>
        </row>
        <row r="13991">
          <cell r="D13991">
            <v>65217126.090000004</v>
          </cell>
        </row>
        <row r="13992">
          <cell r="D13992">
            <v>437692.82</v>
          </cell>
        </row>
        <row r="13993">
          <cell r="D13993">
            <v>1464412.56</v>
          </cell>
        </row>
        <row r="13994">
          <cell r="D13994">
            <v>1742907.83</v>
          </cell>
        </row>
        <row r="13995">
          <cell r="D13995">
            <v>12397920.01</v>
          </cell>
        </row>
        <row r="13996">
          <cell r="D13996">
            <v>30083.279999999999</v>
          </cell>
        </row>
        <row r="13997">
          <cell r="D13997">
            <v>1129706.05</v>
          </cell>
        </row>
        <row r="13998">
          <cell r="D13998">
            <v>29440362.670000002</v>
          </cell>
        </row>
        <row r="13999">
          <cell r="D13999">
            <v>3885785.86</v>
          </cell>
        </row>
        <row r="14000">
          <cell r="D14000">
            <v>46231419.289999999</v>
          </cell>
        </row>
        <row r="14001">
          <cell r="D14001">
            <v>5521919.25</v>
          </cell>
        </row>
        <row r="14002">
          <cell r="D14002">
            <v>8634851.3699999992</v>
          </cell>
        </row>
        <row r="14003">
          <cell r="D14003">
            <v>49423.29</v>
          </cell>
        </row>
        <row r="14004">
          <cell r="D14004">
            <v>3633865.25</v>
          </cell>
        </row>
        <row r="14005">
          <cell r="D14005">
            <v>10980207.16</v>
          </cell>
        </row>
        <row r="14006">
          <cell r="D14006">
            <v>60436</v>
          </cell>
        </row>
        <row r="14007">
          <cell r="D14007">
            <v>3566694.22</v>
          </cell>
        </row>
        <row r="14008">
          <cell r="D14008">
            <v>136369.41</v>
          </cell>
        </row>
        <row r="14009">
          <cell r="D14009">
            <v>734205.7</v>
          </cell>
        </row>
        <row r="14010">
          <cell r="D14010">
            <v>47774.59</v>
          </cell>
        </row>
        <row r="14011">
          <cell r="D14011">
            <v>25061.8</v>
          </cell>
        </row>
        <row r="14012">
          <cell r="D14012">
            <v>29955274.989999998</v>
          </cell>
        </row>
        <row r="14013">
          <cell r="D14013">
            <v>645929.92000000004</v>
          </cell>
        </row>
        <row r="14014">
          <cell r="D14014">
            <v>20032604.289999999</v>
          </cell>
        </row>
        <row r="14015">
          <cell r="D14015">
            <v>7841385.7999999998</v>
          </cell>
        </row>
        <row r="14016">
          <cell r="D14016">
            <v>1587903.56</v>
          </cell>
        </row>
        <row r="14017">
          <cell r="D14017">
            <v>2891570.33</v>
          </cell>
        </row>
        <row r="14018">
          <cell r="D14018">
            <v>26015334.920000002</v>
          </cell>
        </row>
        <row r="14019">
          <cell r="D14019">
            <v>3038527.62</v>
          </cell>
        </row>
        <row r="14020">
          <cell r="D14020">
            <v>932340.11</v>
          </cell>
        </row>
        <row r="14021">
          <cell r="D14021">
            <v>76766.09</v>
          </cell>
        </row>
        <row r="14022">
          <cell r="D14022">
            <v>3326493.89</v>
          </cell>
        </row>
        <row r="14023">
          <cell r="D14023">
            <v>8729309.75</v>
          </cell>
        </row>
        <row r="14024">
          <cell r="D14024">
            <v>5838230.4699999997</v>
          </cell>
        </row>
        <row r="14025">
          <cell r="D14025">
            <v>926448.95</v>
          </cell>
        </row>
        <row r="14026">
          <cell r="D14026">
            <v>15505859.98</v>
          </cell>
        </row>
        <row r="14027">
          <cell r="D14027">
            <v>2605217.2000000002</v>
          </cell>
        </row>
        <row r="14028">
          <cell r="D14028">
            <v>0</v>
          </cell>
        </row>
        <row r="14029">
          <cell r="D14029">
            <v>4119940.78</v>
          </cell>
        </row>
        <row r="14030">
          <cell r="D14030">
            <v>38401099.159999996</v>
          </cell>
        </row>
        <row r="14031">
          <cell r="D14031">
            <v>3969804.75</v>
          </cell>
        </row>
        <row r="14032">
          <cell r="D14032">
            <v>109125.98</v>
          </cell>
        </row>
        <row r="14033">
          <cell r="D14033">
            <v>2415982.7999999998</v>
          </cell>
        </row>
        <row r="14034">
          <cell r="D14034">
            <v>15320062.76</v>
          </cell>
        </row>
        <row r="14035">
          <cell r="D14035">
            <v>1500000</v>
          </cell>
        </row>
        <row r="14036">
          <cell r="D14036">
            <v>16792983.75</v>
          </cell>
        </row>
        <row r="14037">
          <cell r="D14037">
            <v>68756131.269999996</v>
          </cell>
        </row>
        <row r="14038">
          <cell r="D14038">
            <v>3995109.01</v>
          </cell>
        </row>
        <row r="14039">
          <cell r="D14039">
            <v>1710687.76</v>
          </cell>
        </row>
        <row r="14040">
          <cell r="D14040">
            <v>340052.76</v>
          </cell>
        </row>
        <row r="14041">
          <cell r="D14041">
            <v>2040971.07</v>
          </cell>
        </row>
        <row r="14042">
          <cell r="D14042">
            <v>142072.5</v>
          </cell>
        </row>
        <row r="14043">
          <cell r="D14043">
            <v>187333.39</v>
          </cell>
        </row>
        <row r="14044">
          <cell r="D14044">
            <v>0</v>
          </cell>
        </row>
        <row r="14045">
          <cell r="D14045">
            <v>9424825.4900000002</v>
          </cell>
        </row>
        <row r="14046">
          <cell r="D14046">
            <v>7764.58</v>
          </cell>
        </row>
        <row r="14047">
          <cell r="D14047">
            <v>1123074.92</v>
          </cell>
        </row>
        <row r="14048">
          <cell r="D14048">
            <v>2948521.8</v>
          </cell>
        </row>
        <row r="14049">
          <cell r="D14049">
            <v>308359.84000000003</v>
          </cell>
        </row>
        <row r="14050">
          <cell r="D14050">
            <v>17164472.609999999</v>
          </cell>
        </row>
        <row r="14051">
          <cell r="D14051">
            <v>6878350.3600000003</v>
          </cell>
        </row>
        <row r="14052">
          <cell r="D14052">
            <v>65659.839999999997</v>
          </cell>
        </row>
        <row r="14053">
          <cell r="D14053">
            <v>2353738.62</v>
          </cell>
        </row>
        <row r="14054">
          <cell r="D14054">
            <v>8715.7800000000007</v>
          </cell>
        </row>
        <row r="14055">
          <cell r="D14055">
            <v>3188496.11</v>
          </cell>
        </row>
        <row r="14056">
          <cell r="D14056">
            <v>155275.51999999999</v>
          </cell>
        </row>
        <row r="14057">
          <cell r="D14057">
            <v>0</v>
          </cell>
        </row>
        <row r="14058">
          <cell r="D14058">
            <v>2635129.4</v>
          </cell>
        </row>
        <row r="14059">
          <cell r="D14059">
            <v>1589319.92</v>
          </cell>
        </row>
        <row r="14060">
          <cell r="D14060">
            <v>494448.15</v>
          </cell>
        </row>
        <row r="14061">
          <cell r="D14061">
            <v>2563884.98</v>
          </cell>
        </row>
        <row r="14062">
          <cell r="D14062">
            <v>115634442.40000001</v>
          </cell>
        </row>
        <row r="14063">
          <cell r="D14063">
            <v>2477815.75</v>
          </cell>
        </row>
        <row r="14064">
          <cell r="D14064">
            <v>15900795</v>
          </cell>
        </row>
        <row r="14065">
          <cell r="D14065">
            <v>20326974.079999998</v>
          </cell>
        </row>
        <row r="14066">
          <cell r="D14066">
            <v>436225.34</v>
          </cell>
        </row>
        <row r="14067">
          <cell r="D14067">
            <v>16252956.33</v>
          </cell>
        </row>
        <row r="14068">
          <cell r="D14068">
            <v>58268901.590000004</v>
          </cell>
        </row>
        <row r="14069">
          <cell r="D14069">
            <v>5341394.45</v>
          </cell>
        </row>
        <row r="14070">
          <cell r="D14070">
            <v>734464.99</v>
          </cell>
        </row>
        <row r="14071">
          <cell r="D14071">
            <v>1645897.44</v>
          </cell>
        </row>
        <row r="14072">
          <cell r="D14072">
            <v>3915120.83</v>
          </cell>
        </row>
        <row r="14073">
          <cell r="D14073">
            <v>3842734.13</v>
          </cell>
        </row>
        <row r="14074">
          <cell r="D14074">
            <v>9440840.0199999996</v>
          </cell>
        </row>
        <row r="14075">
          <cell r="D14075">
            <v>4209694.18</v>
          </cell>
        </row>
        <row r="14076">
          <cell r="D14076">
            <v>24828610.030000001</v>
          </cell>
        </row>
        <row r="14077">
          <cell r="D14077">
            <v>9819625.9700000007</v>
          </cell>
        </row>
        <row r="14078">
          <cell r="D14078">
            <v>605212.56999999995</v>
          </cell>
        </row>
        <row r="14079">
          <cell r="D14079">
            <v>569846.88</v>
          </cell>
        </row>
        <row r="14080">
          <cell r="D14080">
            <v>2660212.7599999998</v>
          </cell>
        </row>
        <row r="14081">
          <cell r="D14081">
            <v>0</v>
          </cell>
        </row>
        <row r="14082">
          <cell r="D14082">
            <v>443161572.56999999</v>
          </cell>
        </row>
        <row r="14083">
          <cell r="D14083">
            <v>7121906.8600000003</v>
          </cell>
        </row>
        <row r="14084">
          <cell r="D14084">
            <v>863118.91</v>
          </cell>
        </row>
        <row r="14085">
          <cell r="D14085">
            <v>0</v>
          </cell>
        </row>
        <row r="14086">
          <cell r="D14086">
            <v>2663530.2799999998</v>
          </cell>
        </row>
        <row r="14087">
          <cell r="D14087">
            <v>1999074.22</v>
          </cell>
        </row>
        <row r="14088">
          <cell r="D14088">
            <v>0</v>
          </cell>
        </row>
        <row r="14089">
          <cell r="D14089">
            <v>54650231.409999996</v>
          </cell>
        </row>
        <row r="14090">
          <cell r="D14090">
            <v>8120266.9699999997</v>
          </cell>
        </row>
        <row r="14091">
          <cell r="D14091">
            <v>1174093.54</v>
          </cell>
        </row>
        <row r="14092">
          <cell r="D14092">
            <v>292021.7</v>
          </cell>
        </row>
        <row r="14093">
          <cell r="D14093">
            <v>9586162.4499999993</v>
          </cell>
        </row>
        <row r="14094">
          <cell r="D14094">
            <v>292265.65999999997</v>
          </cell>
        </row>
        <row r="14095">
          <cell r="D14095">
            <v>13753616.48</v>
          </cell>
        </row>
        <row r="14096">
          <cell r="D14096">
            <v>0</v>
          </cell>
        </row>
        <row r="14097">
          <cell r="D14097">
            <v>1571583.14</v>
          </cell>
        </row>
        <row r="14098">
          <cell r="D14098">
            <v>3696319.16</v>
          </cell>
        </row>
        <row r="14099">
          <cell r="D14099">
            <v>2049876.21</v>
          </cell>
        </row>
        <row r="14100">
          <cell r="D14100">
            <v>184661.51</v>
          </cell>
        </row>
        <row r="14101">
          <cell r="D14101">
            <v>2616367.0299999998</v>
          </cell>
        </row>
        <row r="14102">
          <cell r="D14102">
            <v>955875.18</v>
          </cell>
        </row>
        <row r="14103">
          <cell r="D14103">
            <v>0</v>
          </cell>
        </row>
        <row r="14104">
          <cell r="D14104">
            <v>16906882.73</v>
          </cell>
        </row>
        <row r="14105">
          <cell r="D14105">
            <v>60652.57</v>
          </cell>
        </row>
        <row r="14106">
          <cell r="D14106">
            <v>129495.74</v>
          </cell>
        </row>
        <row r="14107">
          <cell r="D14107">
            <v>33779253.509999998</v>
          </cell>
        </row>
        <row r="14108">
          <cell r="D14108">
            <v>245944.19</v>
          </cell>
        </row>
        <row r="14109">
          <cell r="D14109">
            <v>855643.9</v>
          </cell>
        </row>
        <row r="14110">
          <cell r="D14110">
            <v>129.80000000000001</v>
          </cell>
        </row>
        <row r="14111">
          <cell r="D14111">
            <v>3133794.81</v>
          </cell>
        </row>
        <row r="14112">
          <cell r="D14112">
            <v>750594.47</v>
          </cell>
        </row>
        <row r="14113">
          <cell r="D14113">
            <v>20005183.640000001</v>
          </cell>
        </row>
        <row r="14115">
          <cell r="D14115">
            <v>6657719.1900000004</v>
          </cell>
        </row>
        <row r="14116">
          <cell r="D14116">
            <v>586041.98</v>
          </cell>
        </row>
        <row r="14117">
          <cell r="D14117">
            <v>924557.9</v>
          </cell>
        </row>
        <row r="14118">
          <cell r="D14118">
            <v>20781185.68</v>
          </cell>
        </row>
        <row r="14119">
          <cell r="D14119">
            <v>7552968.8300000001</v>
          </cell>
        </row>
        <row r="14120">
          <cell r="D14120">
            <v>84787804.760000005</v>
          </cell>
        </row>
        <row r="14121">
          <cell r="D14121">
            <v>27767752.789999999</v>
          </cell>
        </row>
        <row r="14122">
          <cell r="D14122">
            <v>3516194.7</v>
          </cell>
        </row>
        <row r="14123">
          <cell r="D14123">
            <v>4923876.76</v>
          </cell>
        </row>
        <row r="14124">
          <cell r="D14124">
            <v>0</v>
          </cell>
        </row>
        <row r="14125">
          <cell r="D14125">
            <v>1672021.44</v>
          </cell>
        </row>
        <row r="14126">
          <cell r="D14126">
            <v>839159.6</v>
          </cell>
        </row>
        <row r="14127">
          <cell r="D14127">
            <v>3500000</v>
          </cell>
        </row>
        <row r="14128">
          <cell r="D14128">
            <v>29648509.120000001</v>
          </cell>
        </row>
        <row r="14129">
          <cell r="D14129">
            <v>2200000</v>
          </cell>
        </row>
        <row r="14130">
          <cell r="D14130">
            <v>196603.7</v>
          </cell>
        </row>
        <row r="14131">
          <cell r="D14131">
            <v>5019088.75</v>
          </cell>
        </row>
        <row r="14132">
          <cell r="D14132">
            <v>4696715.93</v>
          </cell>
        </row>
        <row r="14133">
          <cell r="D14133">
            <v>64786257.210000001</v>
          </cell>
        </row>
        <row r="14134">
          <cell r="D14134">
            <v>6781725.6399999997</v>
          </cell>
        </row>
        <row r="14135">
          <cell r="D14135">
            <v>192237.06</v>
          </cell>
        </row>
        <row r="14136">
          <cell r="D14136">
            <v>14929399.460000001</v>
          </cell>
        </row>
        <row r="14137">
          <cell r="D14137">
            <v>6672959.4699999997</v>
          </cell>
        </row>
        <row r="14138">
          <cell r="D14138">
            <v>546861.75</v>
          </cell>
        </row>
        <row r="14139">
          <cell r="D14139">
            <v>3313218.82</v>
          </cell>
        </row>
        <row r="14140">
          <cell r="D14140">
            <v>5913741.4199999999</v>
          </cell>
        </row>
        <row r="14141">
          <cell r="D14141">
            <v>8436220.8300000001</v>
          </cell>
        </row>
        <row r="14142">
          <cell r="D14142">
            <v>89555482.129999906</v>
          </cell>
        </row>
        <row r="14143">
          <cell r="D14143">
            <v>35874701.039999999</v>
          </cell>
        </row>
        <row r="14144">
          <cell r="D14144">
            <v>25390224.640000001</v>
          </cell>
        </row>
        <row r="14145">
          <cell r="D14145">
            <v>839375.67</v>
          </cell>
        </row>
        <row r="14146">
          <cell r="D14146">
            <v>864273.75</v>
          </cell>
        </row>
        <row r="14147">
          <cell r="D14147">
            <v>32282946.5</v>
          </cell>
        </row>
        <row r="14148">
          <cell r="D14148">
            <v>4235224.96</v>
          </cell>
        </row>
        <row r="14149">
          <cell r="D14149">
            <v>5814857</v>
          </cell>
        </row>
        <row r="14150">
          <cell r="D14150">
            <v>111065.56</v>
          </cell>
        </row>
        <row r="14151">
          <cell r="D14151">
            <v>128265.18</v>
          </cell>
        </row>
        <row r="14152">
          <cell r="D14152">
            <v>3342855.24</v>
          </cell>
        </row>
        <row r="14153">
          <cell r="D14153">
            <v>6211766.3899999997</v>
          </cell>
        </row>
        <row r="14154">
          <cell r="D14154">
            <v>1734964.56</v>
          </cell>
        </row>
        <row r="14155">
          <cell r="D14155">
            <v>1715026.17</v>
          </cell>
        </row>
        <row r="14156">
          <cell r="D14156">
            <v>5396339.7599999998</v>
          </cell>
        </row>
        <row r="14157">
          <cell r="D14157">
            <v>575104.67000000004</v>
          </cell>
        </row>
        <row r="14158">
          <cell r="D14158">
            <v>4879652.0999999996</v>
          </cell>
        </row>
        <row r="14159">
          <cell r="D14159">
            <v>4856747.43</v>
          </cell>
        </row>
        <row r="14160">
          <cell r="D14160">
            <v>3230406.56</v>
          </cell>
        </row>
        <row r="14161">
          <cell r="D14161">
            <v>109381.18</v>
          </cell>
        </row>
        <row r="14162">
          <cell r="D14162">
            <v>10537234.779999999</v>
          </cell>
        </row>
        <row r="14163">
          <cell r="D14163">
            <v>13149260.43</v>
          </cell>
        </row>
        <row r="14164">
          <cell r="D14164">
            <v>7027799.3899999997</v>
          </cell>
        </row>
        <row r="14165">
          <cell r="D14165">
            <v>1000000</v>
          </cell>
        </row>
        <row r="14166">
          <cell r="D14166">
            <v>10512254.359999999</v>
          </cell>
        </row>
        <row r="14167">
          <cell r="D14167">
            <v>547742.51</v>
          </cell>
        </row>
        <row r="14168">
          <cell r="D14168">
            <v>0</v>
          </cell>
        </row>
        <row r="14169">
          <cell r="D14169">
            <v>0</v>
          </cell>
        </row>
        <row r="14171">
          <cell r="D14171">
            <v>11299585.369999999</v>
          </cell>
        </row>
        <row r="14172">
          <cell r="D14172">
            <v>818677.91</v>
          </cell>
        </row>
        <row r="14173">
          <cell r="D14173">
            <v>995251.58</v>
          </cell>
        </row>
        <row r="14174">
          <cell r="D14174">
            <v>2997909.8</v>
          </cell>
        </row>
        <row r="14175">
          <cell r="D14175">
            <v>6982015.3899999997</v>
          </cell>
        </row>
        <row r="14176">
          <cell r="D14176">
            <v>2411133.86</v>
          </cell>
        </row>
        <row r="14177">
          <cell r="D14177">
            <v>0</v>
          </cell>
        </row>
        <row r="14178">
          <cell r="D14178">
            <v>151325.73000000001</v>
          </cell>
        </row>
        <row r="14179">
          <cell r="D14179">
            <v>4370990.0599999996</v>
          </cell>
        </row>
        <row r="14180">
          <cell r="D14180">
            <v>5125380.97</v>
          </cell>
        </row>
        <row r="14181">
          <cell r="D14181">
            <v>3097728.31</v>
          </cell>
        </row>
        <row r="14182">
          <cell r="D14182">
            <v>6284221.7599999998</v>
          </cell>
        </row>
        <row r="14184">
          <cell r="D14184">
            <v>532040.91</v>
          </cell>
        </row>
        <row r="14185">
          <cell r="D14185">
            <v>299805.87</v>
          </cell>
        </row>
        <row r="14186">
          <cell r="D14186">
            <v>49969723.770000003</v>
          </cell>
        </row>
        <row r="14187">
          <cell r="D14187">
            <v>23089715.690000001</v>
          </cell>
        </row>
        <row r="14188">
          <cell r="D14188">
            <v>1062220.93</v>
          </cell>
        </row>
        <row r="14189">
          <cell r="D14189">
            <v>10716851.42</v>
          </cell>
        </row>
        <row r="14190">
          <cell r="D14190">
            <v>609939.91</v>
          </cell>
        </row>
        <row r="14191">
          <cell r="D14191">
            <v>0</v>
          </cell>
        </row>
        <row r="14192">
          <cell r="D14192">
            <v>1404027.55</v>
          </cell>
        </row>
        <row r="14193">
          <cell r="D14193">
            <v>297851.53999999998</v>
          </cell>
        </row>
        <row r="14194">
          <cell r="D14194">
            <v>1517417.35</v>
          </cell>
        </row>
        <row r="14195">
          <cell r="D14195">
            <v>27276520.239999998</v>
          </cell>
        </row>
        <row r="14196">
          <cell r="D14196">
            <v>6287297.1100000003</v>
          </cell>
        </row>
        <row r="14197">
          <cell r="D14197">
            <v>18736632.98</v>
          </cell>
        </row>
        <row r="14198">
          <cell r="D14198">
            <v>12000.51</v>
          </cell>
        </row>
        <row r="14199">
          <cell r="D14199">
            <v>9004226.8100000005</v>
          </cell>
        </row>
        <row r="14200">
          <cell r="D14200">
            <v>11341059.380000001</v>
          </cell>
        </row>
        <row r="14201">
          <cell r="D14201">
            <v>6693158.5899999999</v>
          </cell>
        </row>
        <row r="14202">
          <cell r="D14202">
            <v>1985533.03</v>
          </cell>
        </row>
        <row r="14203">
          <cell r="D14203">
            <v>4651601.1900000004</v>
          </cell>
        </row>
        <row r="14204">
          <cell r="D14204">
            <v>1252661.52</v>
          </cell>
        </row>
        <row r="14205">
          <cell r="D14205">
            <v>14173780.92</v>
          </cell>
        </row>
        <row r="14206">
          <cell r="D14206">
            <v>9221440.7100000009</v>
          </cell>
        </row>
        <row r="14207">
          <cell r="D14207">
            <v>2262490.6</v>
          </cell>
        </row>
        <row r="14208">
          <cell r="D14208">
            <v>813533.63</v>
          </cell>
        </row>
        <row r="14209">
          <cell r="D14209">
            <v>918670.6</v>
          </cell>
        </row>
        <row r="14210">
          <cell r="D14210">
            <v>421465.83</v>
          </cell>
        </row>
        <row r="14211">
          <cell r="D14211">
            <v>9177745.0500000007</v>
          </cell>
        </row>
        <row r="14212">
          <cell r="D14212">
            <v>7766383.0700000003</v>
          </cell>
        </row>
        <row r="14213">
          <cell r="D14213">
            <v>7016449.8099999996</v>
          </cell>
        </row>
        <row r="14214">
          <cell r="D14214">
            <v>38671755.25</v>
          </cell>
        </row>
        <row r="14215">
          <cell r="D14215">
            <v>13577973.550000001</v>
          </cell>
        </row>
        <row r="14216">
          <cell r="D14216">
            <v>169762.31</v>
          </cell>
        </row>
        <row r="14217">
          <cell r="D14217">
            <v>14202462.359999999</v>
          </cell>
        </row>
        <row r="14218">
          <cell r="D14218">
            <v>391712.58</v>
          </cell>
        </row>
        <row r="14219">
          <cell r="D14219">
            <v>1315683.8799999999</v>
          </cell>
        </row>
        <row r="14220">
          <cell r="D14220">
            <v>527460.31000000006</v>
          </cell>
        </row>
        <row r="14221">
          <cell r="D14221">
            <v>14330.4</v>
          </cell>
        </row>
        <row r="14222">
          <cell r="D14222">
            <v>5648511.4000000004</v>
          </cell>
        </row>
        <row r="14223">
          <cell r="D14223">
            <v>305159.84999999998</v>
          </cell>
        </row>
        <row r="14224">
          <cell r="D14224">
            <v>2169732.61</v>
          </cell>
        </row>
        <row r="14225">
          <cell r="D14225">
            <v>33062799.199999999</v>
          </cell>
        </row>
        <row r="14226">
          <cell r="D14226">
            <v>74553.460000000006</v>
          </cell>
        </row>
        <row r="14227">
          <cell r="D14227">
            <v>490800000</v>
          </cell>
        </row>
        <row r="14228">
          <cell r="D14228">
            <v>0</v>
          </cell>
        </row>
        <row r="14229">
          <cell r="D14229">
            <v>7950900.8600000003</v>
          </cell>
        </row>
        <row r="14230">
          <cell r="D14230">
            <v>7188600.3700000001</v>
          </cell>
        </row>
        <row r="14231">
          <cell r="D14231">
            <v>3509383.62</v>
          </cell>
        </row>
        <row r="14232">
          <cell r="D14232">
            <v>11031449.1</v>
          </cell>
        </row>
        <row r="14233">
          <cell r="D14233">
            <v>696326.9</v>
          </cell>
        </row>
        <row r="14234">
          <cell r="D14234">
            <v>3730963.3</v>
          </cell>
        </row>
        <row r="14235">
          <cell r="D14235">
            <v>0</v>
          </cell>
        </row>
        <row r="14236">
          <cell r="D14236">
            <v>137552.21</v>
          </cell>
        </row>
        <row r="14237">
          <cell r="D14237">
            <v>564106.86</v>
          </cell>
        </row>
        <row r="14238">
          <cell r="D14238">
            <v>166413.14000000001</v>
          </cell>
        </row>
        <row r="14239">
          <cell r="D14239">
            <v>64914705</v>
          </cell>
        </row>
        <row r="14240">
          <cell r="D14240">
            <v>3936768.66</v>
          </cell>
        </row>
        <row r="14241">
          <cell r="D14241">
            <v>8823.58</v>
          </cell>
        </row>
        <row r="14242">
          <cell r="D14242">
            <v>4606493.42</v>
          </cell>
        </row>
        <row r="14243">
          <cell r="D14243">
            <v>497738.62</v>
          </cell>
        </row>
        <row r="14244">
          <cell r="D14244">
            <v>0</v>
          </cell>
        </row>
        <row r="14245">
          <cell r="D14245">
            <v>12589824.27</v>
          </cell>
        </row>
        <row r="14246">
          <cell r="D14246">
            <v>11452490.27</v>
          </cell>
        </row>
        <row r="14247">
          <cell r="D14247">
            <v>0</v>
          </cell>
        </row>
        <row r="14248">
          <cell r="D14248">
            <v>1295223.8400000001</v>
          </cell>
        </row>
        <row r="14249">
          <cell r="D14249">
            <v>15217633.710000001</v>
          </cell>
        </row>
        <row r="14250">
          <cell r="D14250">
            <v>2963991.18</v>
          </cell>
        </row>
        <row r="14251">
          <cell r="D14251">
            <v>2141244.7599999998</v>
          </cell>
        </row>
        <row r="14252">
          <cell r="D14252">
            <v>2535671.36</v>
          </cell>
        </row>
        <row r="14253">
          <cell r="D14253">
            <v>7079102.3899999997</v>
          </cell>
        </row>
        <row r="14255">
          <cell r="D14255">
            <v>65529076.119999997</v>
          </cell>
        </row>
        <row r="14256">
          <cell r="D14256">
            <v>30057156.57</v>
          </cell>
        </row>
        <row r="14257">
          <cell r="D14257">
            <v>5782380.0300000003</v>
          </cell>
        </row>
        <row r="14258">
          <cell r="D14258">
            <v>192687.76</v>
          </cell>
        </row>
        <row r="14259">
          <cell r="D14259">
            <v>19195316.690000001</v>
          </cell>
        </row>
        <row r="14260">
          <cell r="D14260">
            <v>511370.77</v>
          </cell>
        </row>
        <row r="14261">
          <cell r="D14261">
            <v>1200000</v>
          </cell>
        </row>
        <row r="14262">
          <cell r="D14262">
            <v>2777742.97</v>
          </cell>
        </row>
        <row r="14263">
          <cell r="D14263">
            <v>59196658.409999996</v>
          </cell>
        </row>
        <row r="14264">
          <cell r="D14264">
            <v>8131412.46</v>
          </cell>
        </row>
        <row r="14265">
          <cell r="D14265">
            <v>41290859.130000003</v>
          </cell>
        </row>
        <row r="14266">
          <cell r="D14266">
            <v>74511893.579999998</v>
          </cell>
        </row>
        <row r="14267">
          <cell r="D14267">
            <v>502740.66</v>
          </cell>
        </row>
        <row r="14268">
          <cell r="D14268">
            <v>515536</v>
          </cell>
        </row>
        <row r="14269">
          <cell r="D14269">
            <v>4410632.57</v>
          </cell>
        </row>
        <row r="14270">
          <cell r="D14270">
            <v>60795939.850000001</v>
          </cell>
        </row>
        <row r="14271">
          <cell r="D14271">
            <v>3197457.61</v>
          </cell>
        </row>
        <row r="14272">
          <cell r="D14272">
            <v>3878639.19</v>
          </cell>
        </row>
        <row r="14273">
          <cell r="D14273">
            <v>471938.11</v>
          </cell>
        </row>
        <row r="14274">
          <cell r="D14274">
            <v>1283362507.05</v>
          </cell>
        </row>
        <row r="14275">
          <cell r="D14275">
            <v>42922380.729999997</v>
          </cell>
        </row>
        <row r="14276">
          <cell r="D14276">
            <v>3242409.68</v>
          </cell>
        </row>
        <row r="14277">
          <cell r="D14277">
            <v>16400744.02</v>
          </cell>
        </row>
        <row r="14278">
          <cell r="D14278">
            <v>50729613.740000002</v>
          </cell>
        </row>
        <row r="14279">
          <cell r="D14279">
            <v>1321709.25</v>
          </cell>
        </row>
        <row r="14280">
          <cell r="D14280">
            <v>59352.56</v>
          </cell>
        </row>
        <row r="14281">
          <cell r="D14281">
            <v>164119.67999999999</v>
          </cell>
        </row>
        <row r="14282">
          <cell r="D14282">
            <v>22354.23</v>
          </cell>
        </row>
        <row r="14283">
          <cell r="D14283">
            <v>9095921.9600000009</v>
          </cell>
        </row>
        <row r="14284">
          <cell r="D14284">
            <v>17456144.34</v>
          </cell>
        </row>
        <row r="14285">
          <cell r="D14285">
            <v>115697885.09</v>
          </cell>
        </row>
        <row r="14286">
          <cell r="D14286">
            <v>56179683.609999999</v>
          </cell>
        </row>
        <row r="14287">
          <cell r="D14287">
            <v>89351131.510000005</v>
          </cell>
        </row>
        <row r="14288">
          <cell r="D14288">
            <v>45737.61</v>
          </cell>
        </row>
        <row r="14289">
          <cell r="D14289">
            <v>160002.29999999999</v>
          </cell>
        </row>
        <row r="14290">
          <cell r="D14290">
            <v>47753907.390000001</v>
          </cell>
        </row>
        <row r="14291">
          <cell r="D14291">
            <v>693489.14</v>
          </cell>
        </row>
        <row r="14292">
          <cell r="D14292">
            <v>1225154.93</v>
          </cell>
        </row>
        <row r="14293">
          <cell r="D14293">
            <v>412993.57</v>
          </cell>
        </row>
        <row r="14294">
          <cell r="D14294">
            <v>560890.88</v>
          </cell>
        </row>
        <row r="14295">
          <cell r="D14295">
            <v>226799.26</v>
          </cell>
        </row>
        <row r="14296">
          <cell r="D14296">
            <v>1147903.1200000001</v>
          </cell>
        </row>
        <row r="14297">
          <cell r="D14297">
            <v>138243.76999999999</v>
          </cell>
        </row>
        <row r="14298">
          <cell r="D14298">
            <v>886719.46</v>
          </cell>
        </row>
        <row r="14299">
          <cell r="D14299">
            <v>672905.59</v>
          </cell>
        </row>
        <row r="14300">
          <cell r="D14300">
            <v>14954.95</v>
          </cell>
        </row>
        <row r="14301">
          <cell r="D14301">
            <v>12230176.85</v>
          </cell>
        </row>
        <row r="14302">
          <cell r="D14302">
            <v>2235079.37</v>
          </cell>
        </row>
        <row r="14303">
          <cell r="D14303">
            <v>3166661.6</v>
          </cell>
        </row>
        <row r="14304">
          <cell r="D14304">
            <v>47582.6</v>
          </cell>
        </row>
        <row r="14305">
          <cell r="D14305">
            <v>205840.75</v>
          </cell>
        </row>
        <row r="14306">
          <cell r="D14306">
            <v>379494.26</v>
          </cell>
        </row>
        <row r="14307">
          <cell r="D14307">
            <v>756928.85</v>
          </cell>
        </row>
        <row r="14308">
          <cell r="D14308">
            <v>574170.97</v>
          </cell>
        </row>
        <row r="14309">
          <cell r="D14309">
            <v>771416.73</v>
          </cell>
        </row>
        <row r="14310">
          <cell r="D14310">
            <v>0</v>
          </cell>
        </row>
        <row r="14311">
          <cell r="D14311">
            <v>35156737.57</v>
          </cell>
        </row>
        <row r="14312">
          <cell r="D14312">
            <v>766300.73</v>
          </cell>
        </row>
        <row r="14313">
          <cell r="D14313">
            <v>9303046.9100000001</v>
          </cell>
        </row>
        <row r="14314">
          <cell r="D14314">
            <v>7053772.1799999997</v>
          </cell>
        </row>
        <row r="14315">
          <cell r="D14315">
            <v>8927182.0999999996</v>
          </cell>
        </row>
        <row r="14316">
          <cell r="D14316">
            <v>404896.11</v>
          </cell>
        </row>
        <row r="14317">
          <cell r="D14317">
            <v>97211.91</v>
          </cell>
        </row>
        <row r="14318">
          <cell r="D14318">
            <v>564353.62</v>
          </cell>
        </row>
        <row r="14319">
          <cell r="D14319">
            <v>450147.02</v>
          </cell>
        </row>
        <row r="14320">
          <cell r="D14320">
            <v>0</v>
          </cell>
        </row>
        <row r="14321">
          <cell r="D14321">
            <v>0</v>
          </cell>
        </row>
        <row r="14322">
          <cell r="D14322">
            <v>35673.03</v>
          </cell>
        </row>
        <row r="14323">
          <cell r="D14323">
            <v>24652033.809999999</v>
          </cell>
        </row>
        <row r="14324">
          <cell r="D14324">
            <v>0</v>
          </cell>
        </row>
        <row r="14325">
          <cell r="D14325">
            <v>175.88</v>
          </cell>
        </row>
        <row r="14326">
          <cell r="D14326">
            <v>289551.87</v>
          </cell>
        </row>
        <row r="14327">
          <cell r="D14327">
            <v>1102278.58</v>
          </cell>
        </row>
        <row r="14328">
          <cell r="D14328">
            <v>108563.24</v>
          </cell>
        </row>
        <row r="14329">
          <cell r="D14329">
            <v>337.5</v>
          </cell>
        </row>
        <row r="14330">
          <cell r="D14330">
            <v>16221403.109999999</v>
          </cell>
        </row>
        <row r="14331">
          <cell r="D14331">
            <v>2317732.1800000002</v>
          </cell>
        </row>
        <row r="14332">
          <cell r="D14332">
            <v>839687.9</v>
          </cell>
        </row>
        <row r="14333">
          <cell r="D14333">
            <v>208727.46</v>
          </cell>
        </row>
        <row r="14334">
          <cell r="D14334">
            <v>0</v>
          </cell>
        </row>
        <row r="14335">
          <cell r="D14335">
            <v>18499326.190000001</v>
          </cell>
        </row>
        <row r="14336">
          <cell r="D14336">
            <v>2554875.7799999998</v>
          </cell>
        </row>
        <row r="14337">
          <cell r="D14337">
            <v>1161055.6399999999</v>
          </cell>
        </row>
        <row r="14338">
          <cell r="D14338">
            <v>23722160.59</v>
          </cell>
        </row>
        <row r="14339">
          <cell r="D14339">
            <v>4370129.09</v>
          </cell>
        </row>
        <row r="14340">
          <cell r="D14340">
            <v>2168271.4900000002</v>
          </cell>
        </row>
        <row r="14341">
          <cell r="D14341">
            <v>28529861.039999999</v>
          </cell>
        </row>
        <row r="14342">
          <cell r="D14342">
            <v>1866061.71</v>
          </cell>
        </row>
        <row r="14343">
          <cell r="D14343">
            <v>95928.29</v>
          </cell>
        </row>
        <row r="14344">
          <cell r="D14344">
            <v>282520.23</v>
          </cell>
        </row>
        <row r="14345">
          <cell r="D14345">
            <v>13961193.84</v>
          </cell>
        </row>
        <row r="14346">
          <cell r="D14346">
            <v>18195511.27</v>
          </cell>
        </row>
        <row r="14347">
          <cell r="D14347">
            <v>2951782.61</v>
          </cell>
        </row>
        <row r="14348">
          <cell r="D14348">
            <v>5304571.51</v>
          </cell>
        </row>
        <row r="14349">
          <cell r="D14349">
            <v>1495933.71</v>
          </cell>
        </row>
        <row r="14350">
          <cell r="D14350">
            <v>89321.36</v>
          </cell>
        </row>
        <row r="14351">
          <cell r="D14351">
            <v>10712764.74</v>
          </cell>
        </row>
        <row r="14352">
          <cell r="D14352">
            <v>8769700.6199999992</v>
          </cell>
        </row>
        <row r="14353">
          <cell r="D14353">
            <v>1058980.67</v>
          </cell>
        </row>
        <row r="14354">
          <cell r="D14354">
            <v>3310954.81</v>
          </cell>
        </row>
        <row r="14355">
          <cell r="D14355">
            <v>1107187.5900000001</v>
          </cell>
        </row>
        <row r="14356">
          <cell r="D14356">
            <v>5315640.3600000003</v>
          </cell>
        </row>
        <row r="14357">
          <cell r="D14357">
            <v>3721572.99</v>
          </cell>
        </row>
        <row r="14358">
          <cell r="D14358">
            <v>4097.79</v>
          </cell>
        </row>
        <row r="14359">
          <cell r="D14359">
            <v>2232917.1800000002</v>
          </cell>
        </row>
        <row r="14360">
          <cell r="D14360">
            <v>4108095.14</v>
          </cell>
        </row>
        <row r="14361">
          <cell r="D14361">
            <v>494343.9</v>
          </cell>
        </row>
        <row r="14362">
          <cell r="D14362">
            <v>14080944.33</v>
          </cell>
        </row>
        <row r="14363">
          <cell r="D14363">
            <v>2999361.43</v>
          </cell>
        </row>
        <row r="14364">
          <cell r="D14364">
            <v>3408522.35</v>
          </cell>
        </row>
        <row r="14365">
          <cell r="D14365">
            <v>23755627.219999999</v>
          </cell>
        </row>
        <row r="14366">
          <cell r="D14366">
            <v>9566927.8200000003</v>
          </cell>
        </row>
        <row r="14367">
          <cell r="D14367">
            <v>1528113.52</v>
          </cell>
        </row>
        <row r="14368">
          <cell r="D14368">
            <v>1709772.74</v>
          </cell>
        </row>
        <row r="14369">
          <cell r="D14369">
            <v>136742.60999999999</v>
          </cell>
        </row>
        <row r="14370">
          <cell r="D14370">
            <v>10598881.24</v>
          </cell>
        </row>
        <row r="14371">
          <cell r="D14371">
            <v>370482.91</v>
          </cell>
        </row>
        <row r="14372">
          <cell r="D14372">
            <v>179935.91</v>
          </cell>
        </row>
        <row r="14373">
          <cell r="D14373">
            <v>78817.179999999993</v>
          </cell>
        </row>
        <row r="14374">
          <cell r="D14374">
            <v>5294445.7</v>
          </cell>
        </row>
        <row r="14375">
          <cell r="D14375">
            <v>4404526.38</v>
          </cell>
        </row>
        <row r="14376">
          <cell r="D14376">
            <v>737315.74</v>
          </cell>
        </row>
        <row r="14377">
          <cell r="D14377">
            <v>3050457.37</v>
          </cell>
        </row>
        <row r="14378">
          <cell r="D14378">
            <v>10156571.24</v>
          </cell>
        </row>
        <row r="14379">
          <cell r="D14379">
            <v>12767829.1</v>
          </cell>
        </row>
        <row r="14380">
          <cell r="D14380">
            <v>1517990.4</v>
          </cell>
        </row>
        <row r="14381">
          <cell r="D14381">
            <v>4400546.5999999996</v>
          </cell>
        </row>
        <row r="14382">
          <cell r="D14382">
            <v>7758675.2999999998</v>
          </cell>
        </row>
        <row r="14383">
          <cell r="D14383">
            <v>17815895.77</v>
          </cell>
        </row>
        <row r="14384">
          <cell r="D14384">
            <v>537541.91</v>
          </cell>
        </row>
        <row r="14385">
          <cell r="D14385">
            <v>18027377.850000001</v>
          </cell>
        </row>
        <row r="14386">
          <cell r="D14386">
            <v>1836628.49</v>
          </cell>
        </row>
        <row r="14387">
          <cell r="D14387">
            <v>309769.65999999997</v>
          </cell>
        </row>
        <row r="14388">
          <cell r="D14388">
            <v>98652.24</v>
          </cell>
        </row>
        <row r="14389">
          <cell r="D14389">
            <v>881775.09</v>
          </cell>
        </row>
        <row r="14390">
          <cell r="D14390">
            <v>2081298.55</v>
          </cell>
        </row>
        <row r="14391">
          <cell r="D14391">
            <v>122571.87</v>
          </cell>
        </row>
        <row r="14392">
          <cell r="D14392">
            <v>45780966.130000003</v>
          </cell>
        </row>
        <row r="14393">
          <cell r="D14393">
            <v>583747.85</v>
          </cell>
        </row>
        <row r="14394">
          <cell r="D14394">
            <v>779461.87</v>
          </cell>
        </row>
        <row r="14395">
          <cell r="D14395">
            <v>3239276.53</v>
          </cell>
        </row>
        <row r="14396">
          <cell r="D14396">
            <v>2672415.37</v>
          </cell>
        </row>
        <row r="14397">
          <cell r="D14397">
            <v>317637.40999999997</v>
          </cell>
        </row>
        <row r="14398">
          <cell r="D14398">
            <v>107677.04</v>
          </cell>
        </row>
        <row r="14399">
          <cell r="D14399">
            <v>0</v>
          </cell>
        </row>
        <row r="14400">
          <cell r="D14400">
            <v>1630490.34</v>
          </cell>
        </row>
        <row r="14401">
          <cell r="D14401">
            <v>218264.54</v>
          </cell>
        </row>
        <row r="14402">
          <cell r="D14402">
            <v>3089607.55</v>
          </cell>
        </row>
        <row r="14403">
          <cell r="D14403">
            <v>15587773.57</v>
          </cell>
        </row>
        <row r="14404">
          <cell r="D14404">
            <v>3421400.67</v>
          </cell>
        </row>
        <row r="14405">
          <cell r="D14405">
            <v>5262829.41</v>
          </cell>
        </row>
        <row r="14406">
          <cell r="D14406">
            <v>423374.42</v>
          </cell>
        </row>
        <row r="14407">
          <cell r="D14407">
            <v>207960.78</v>
          </cell>
        </row>
        <row r="14408">
          <cell r="D14408">
            <v>38978688.020000003</v>
          </cell>
        </row>
        <row r="14409">
          <cell r="D14409">
            <v>7016389.2199999997</v>
          </cell>
        </row>
        <row r="14410">
          <cell r="D14410">
            <v>5572772.6399999997</v>
          </cell>
        </row>
        <row r="14411">
          <cell r="D14411">
            <v>1224473.81</v>
          </cell>
        </row>
        <row r="14412">
          <cell r="D14412">
            <v>1698842.73</v>
          </cell>
        </row>
        <row r="14413">
          <cell r="D14413">
            <v>11651770.130000001</v>
          </cell>
        </row>
        <row r="14414">
          <cell r="D14414">
            <v>1171057.02</v>
          </cell>
        </row>
        <row r="14415">
          <cell r="D14415">
            <v>2389198.0299999998</v>
          </cell>
        </row>
        <row r="14416">
          <cell r="D14416">
            <v>3284128.56</v>
          </cell>
        </row>
        <row r="14417">
          <cell r="D14417">
            <v>11459140.74</v>
          </cell>
        </row>
        <row r="14418">
          <cell r="D14418">
            <v>5294412.04</v>
          </cell>
        </row>
        <row r="14419">
          <cell r="D14419">
            <v>45308.88</v>
          </cell>
        </row>
        <row r="14420">
          <cell r="D14420">
            <v>10070020.210000001</v>
          </cell>
        </row>
        <row r="14421">
          <cell r="D14421">
            <v>1977000</v>
          </cell>
        </row>
        <row r="14422">
          <cell r="D14422">
            <v>15863972.73</v>
          </cell>
        </row>
        <row r="14423">
          <cell r="D14423">
            <v>889056.78</v>
          </cell>
        </row>
        <row r="14424">
          <cell r="D14424">
            <v>1707172.05</v>
          </cell>
        </row>
        <row r="14425">
          <cell r="D14425">
            <v>36527.730000000003</v>
          </cell>
        </row>
        <row r="14426">
          <cell r="D14426">
            <v>130026</v>
          </cell>
        </row>
        <row r="14427">
          <cell r="D14427">
            <v>427844.75</v>
          </cell>
        </row>
        <row r="14428">
          <cell r="D14428">
            <v>820009.13</v>
          </cell>
        </row>
        <row r="14429">
          <cell r="D14429">
            <v>4072755.47</v>
          </cell>
        </row>
        <row r="14430">
          <cell r="D14430">
            <v>574640.19999999995</v>
          </cell>
        </row>
        <row r="14431">
          <cell r="D14431">
            <v>759462.3</v>
          </cell>
        </row>
        <row r="14432">
          <cell r="D14432">
            <v>830123.61</v>
          </cell>
        </row>
        <row r="14433">
          <cell r="D14433">
            <v>656331.61</v>
          </cell>
        </row>
        <row r="14434">
          <cell r="D14434">
            <v>4494434.22</v>
          </cell>
        </row>
        <row r="14435">
          <cell r="D14435">
            <v>9909922.0700000003</v>
          </cell>
        </row>
        <row r="14436">
          <cell r="D14436">
            <v>777542.53</v>
          </cell>
        </row>
        <row r="14437">
          <cell r="D14437">
            <v>518051.28</v>
          </cell>
        </row>
        <row r="14438">
          <cell r="D14438">
            <v>1190425.22</v>
          </cell>
        </row>
        <row r="14439">
          <cell r="D14439">
            <v>1160796.81</v>
          </cell>
        </row>
        <row r="14440">
          <cell r="D14440">
            <v>2163538.44</v>
          </cell>
        </row>
        <row r="14441">
          <cell r="D14441">
            <v>258861.01</v>
          </cell>
        </row>
        <row r="14442">
          <cell r="D14442">
            <v>44232637.5</v>
          </cell>
        </row>
        <row r="14443">
          <cell r="D14443">
            <v>625579.32999999996</v>
          </cell>
        </row>
        <row r="14444">
          <cell r="D14444">
            <v>22521760.699999999</v>
          </cell>
        </row>
        <row r="14445">
          <cell r="D14445">
            <v>1481885.04</v>
          </cell>
        </row>
        <row r="14446">
          <cell r="D14446">
            <v>684292.67</v>
          </cell>
        </row>
        <row r="14447">
          <cell r="D14447">
            <v>9677560.5199999996</v>
          </cell>
        </row>
        <row r="14448">
          <cell r="D14448">
            <v>884479.87</v>
          </cell>
        </row>
        <row r="14449">
          <cell r="D14449">
            <v>2034.99</v>
          </cell>
        </row>
        <row r="14450">
          <cell r="D14450">
            <v>3838250.1</v>
          </cell>
        </row>
        <row r="14451">
          <cell r="D14451">
            <v>126565.91</v>
          </cell>
        </row>
        <row r="14452">
          <cell r="D14452">
            <v>9145419.6600000001</v>
          </cell>
        </row>
        <row r="14453">
          <cell r="D14453">
            <v>22945439.649999999</v>
          </cell>
        </row>
        <row r="14454">
          <cell r="D14454">
            <v>2433230.5499999998</v>
          </cell>
        </row>
        <row r="14455">
          <cell r="D14455">
            <v>529984</v>
          </cell>
        </row>
        <row r="14456">
          <cell r="D14456">
            <v>0</v>
          </cell>
        </row>
        <row r="14457">
          <cell r="D14457">
            <v>9945801.4100000001</v>
          </cell>
        </row>
        <row r="14458">
          <cell r="D14458">
            <v>2868631.86</v>
          </cell>
        </row>
        <row r="14459">
          <cell r="D14459">
            <v>592862.36</v>
          </cell>
        </row>
        <row r="14460">
          <cell r="D14460">
            <v>293367.67</v>
          </cell>
        </row>
        <row r="14461">
          <cell r="D14461">
            <v>6030905.3300000001</v>
          </cell>
        </row>
        <row r="14462">
          <cell r="D14462">
            <v>3472980.16</v>
          </cell>
        </row>
        <row r="14463">
          <cell r="D14463">
            <v>588529.85</v>
          </cell>
        </row>
        <row r="14464">
          <cell r="D14464">
            <v>972722.71</v>
          </cell>
        </row>
        <row r="14465">
          <cell r="D14465">
            <v>1046662.1</v>
          </cell>
        </row>
        <row r="14466">
          <cell r="D14466">
            <v>818325.52</v>
          </cell>
        </row>
        <row r="14467">
          <cell r="D14467">
            <v>296261.03000000003</v>
          </cell>
        </row>
        <row r="14468">
          <cell r="D14468">
            <v>782978.1</v>
          </cell>
        </row>
        <row r="14469">
          <cell r="D14469">
            <v>18840.14</v>
          </cell>
        </row>
        <row r="14470">
          <cell r="D14470">
            <v>318837.62</v>
          </cell>
        </row>
        <row r="14471">
          <cell r="D14471">
            <v>1011308.97</v>
          </cell>
        </row>
        <row r="14472">
          <cell r="D14472">
            <v>987278.23</v>
          </cell>
        </row>
        <row r="14473">
          <cell r="D14473">
            <v>0</v>
          </cell>
        </row>
        <row r="14474">
          <cell r="D14474">
            <v>2022812.57</v>
          </cell>
        </row>
        <row r="14475">
          <cell r="D14475">
            <v>1780213.17</v>
          </cell>
        </row>
        <row r="14476">
          <cell r="D14476">
            <v>754714.35</v>
          </cell>
        </row>
        <row r="14477">
          <cell r="D14477">
            <v>2865539.65</v>
          </cell>
        </row>
        <row r="14478">
          <cell r="D14478">
            <v>626408.18000000005</v>
          </cell>
        </row>
        <row r="14479">
          <cell r="D14479">
            <v>4184178.02</v>
          </cell>
        </row>
        <row r="14480">
          <cell r="D14480">
            <v>578539.18000000005</v>
          </cell>
        </row>
        <row r="14481">
          <cell r="D14481">
            <v>889920.37</v>
          </cell>
        </row>
        <row r="14482">
          <cell r="D14482">
            <v>2640770.69</v>
          </cell>
        </row>
        <row r="14483">
          <cell r="D14483">
            <v>490966.85</v>
          </cell>
        </row>
        <row r="14484">
          <cell r="D14484">
            <v>110256.66</v>
          </cell>
        </row>
        <row r="14485">
          <cell r="D14485">
            <v>0</v>
          </cell>
        </row>
        <row r="14486">
          <cell r="D14486">
            <v>1298338.46</v>
          </cell>
        </row>
        <row r="14487">
          <cell r="D14487">
            <v>2744069.82</v>
          </cell>
        </row>
        <row r="14488">
          <cell r="D14488">
            <v>998731.28</v>
          </cell>
        </row>
        <row r="14489">
          <cell r="D14489">
            <v>705877.43</v>
          </cell>
        </row>
        <row r="14490">
          <cell r="D14490">
            <v>0</v>
          </cell>
        </row>
        <row r="14491">
          <cell r="D14491">
            <v>3958820.61</v>
          </cell>
        </row>
        <row r="14492">
          <cell r="D14492">
            <v>4829493.28</v>
          </cell>
        </row>
        <row r="14493">
          <cell r="D14493">
            <v>400991.51</v>
          </cell>
        </row>
        <row r="14494">
          <cell r="D14494">
            <v>3500000</v>
          </cell>
        </row>
        <row r="14495">
          <cell r="D14495">
            <v>186680.41</v>
          </cell>
        </row>
        <row r="14496">
          <cell r="D14496">
            <v>3109471.04</v>
          </cell>
        </row>
        <row r="14497">
          <cell r="D14497">
            <v>6460013.8200000003</v>
          </cell>
        </row>
        <row r="14498">
          <cell r="D14498">
            <v>968496.23</v>
          </cell>
        </row>
        <row r="14499">
          <cell r="D14499">
            <v>10662870.460000001</v>
          </cell>
        </row>
        <row r="14500">
          <cell r="D14500">
            <v>11065953.26</v>
          </cell>
        </row>
        <row r="14501">
          <cell r="D14501">
            <v>703587.87</v>
          </cell>
        </row>
        <row r="14502">
          <cell r="D14502">
            <v>347180.79999999999</v>
          </cell>
        </row>
        <row r="14503">
          <cell r="D14503">
            <v>1768013.37</v>
          </cell>
        </row>
        <row r="14504">
          <cell r="D14504">
            <v>223286.68</v>
          </cell>
        </row>
        <row r="14505">
          <cell r="D14505">
            <v>996342.05</v>
          </cell>
        </row>
        <row r="14506">
          <cell r="D14506">
            <v>258956.13</v>
          </cell>
        </row>
        <row r="14507">
          <cell r="D14507">
            <v>6281902.8200000003</v>
          </cell>
        </row>
        <row r="14508">
          <cell r="D14508">
            <v>2379253</v>
          </cell>
        </row>
        <row r="14509">
          <cell r="D14509">
            <v>3641375.86</v>
          </cell>
        </row>
        <row r="14510">
          <cell r="D14510">
            <v>776397.39</v>
          </cell>
        </row>
        <row r="14511">
          <cell r="D14511">
            <v>0</v>
          </cell>
        </row>
        <row r="14512">
          <cell r="D14512">
            <v>5922277.7599999998</v>
          </cell>
        </row>
        <row r="14513">
          <cell r="D14513">
            <v>277275.74</v>
          </cell>
        </row>
        <row r="14514">
          <cell r="D14514">
            <v>1162586.1000000001</v>
          </cell>
        </row>
        <row r="14515">
          <cell r="D14515">
            <v>1638196.74</v>
          </cell>
        </row>
        <row r="14516">
          <cell r="D14516">
            <v>450000</v>
          </cell>
        </row>
        <row r="14517">
          <cell r="D14517">
            <v>7131395.2699999996</v>
          </cell>
        </row>
        <row r="14518">
          <cell r="D14518">
            <v>3151019.16</v>
          </cell>
        </row>
        <row r="14519">
          <cell r="D14519">
            <v>8268944.3499999996</v>
          </cell>
        </row>
        <row r="14520">
          <cell r="D14520">
            <v>316627.21999999997</v>
          </cell>
        </row>
        <row r="14521">
          <cell r="D14521">
            <v>6553403.5300000003</v>
          </cell>
        </row>
        <row r="14522">
          <cell r="D14522">
            <v>117.69</v>
          </cell>
        </row>
        <row r="14523">
          <cell r="D14523">
            <v>3637253.02</v>
          </cell>
        </row>
        <row r="14524">
          <cell r="D14524">
            <v>1705290.83</v>
          </cell>
        </row>
        <row r="14525">
          <cell r="D14525">
            <v>3580622.09</v>
          </cell>
        </row>
        <row r="14526">
          <cell r="D14526">
            <v>34728753.640000001</v>
          </cell>
        </row>
        <row r="14527">
          <cell r="D14527">
            <v>5459043.0499999998</v>
          </cell>
        </row>
        <row r="14528">
          <cell r="D14528">
            <v>7015967.1900000004</v>
          </cell>
        </row>
        <row r="14529">
          <cell r="D14529">
            <v>1554306.99</v>
          </cell>
        </row>
        <row r="14530">
          <cell r="D14530">
            <v>641432.24</v>
          </cell>
        </row>
        <row r="14531">
          <cell r="D14531">
            <v>1035284.48</v>
          </cell>
        </row>
        <row r="14532">
          <cell r="D14532">
            <v>714439.85</v>
          </cell>
        </row>
        <row r="14533">
          <cell r="D14533">
            <v>1068947.81</v>
          </cell>
        </row>
        <row r="14534">
          <cell r="D14534">
            <v>1565318.63</v>
          </cell>
        </row>
        <row r="14535">
          <cell r="D14535">
            <v>11249930.560000001</v>
          </cell>
        </row>
        <row r="14536">
          <cell r="D14536">
            <v>4949695.3</v>
          </cell>
        </row>
        <row r="14537">
          <cell r="D14537">
            <v>53211169.969999999</v>
          </cell>
        </row>
        <row r="14538">
          <cell r="D14538">
            <v>4211246.41</v>
          </cell>
        </row>
        <row r="14539">
          <cell r="D14539">
            <v>8492912.1600000001</v>
          </cell>
        </row>
        <row r="14540">
          <cell r="D14540">
            <v>592250.28</v>
          </cell>
        </row>
        <row r="14541">
          <cell r="D14541">
            <v>1975332.03</v>
          </cell>
        </row>
        <row r="14542">
          <cell r="D14542">
            <v>200972.68</v>
          </cell>
        </row>
        <row r="14543">
          <cell r="D14543">
            <v>4605752.18</v>
          </cell>
        </row>
        <row r="14544">
          <cell r="D14544">
            <v>3315516.35</v>
          </cell>
        </row>
        <row r="14545">
          <cell r="D14545">
            <v>127109.51</v>
          </cell>
        </row>
        <row r="14546">
          <cell r="D14546">
            <v>41351.019999999997</v>
          </cell>
        </row>
        <row r="14547">
          <cell r="D14547">
            <v>4445663.78</v>
          </cell>
        </row>
        <row r="14548">
          <cell r="D14548">
            <v>1764748.8</v>
          </cell>
        </row>
        <row r="14549">
          <cell r="D14549">
            <v>2559317.1</v>
          </cell>
        </row>
        <row r="14550">
          <cell r="D14550">
            <v>16361137.75</v>
          </cell>
        </row>
        <row r="14551">
          <cell r="D14551">
            <v>5510496.5300000003</v>
          </cell>
        </row>
        <row r="14552">
          <cell r="D14552">
            <v>123303.46</v>
          </cell>
        </row>
        <row r="14553">
          <cell r="D14553">
            <v>158170.34</v>
          </cell>
        </row>
        <row r="14554">
          <cell r="D14554">
            <v>7301967.6500000004</v>
          </cell>
        </row>
        <row r="14555">
          <cell r="D14555">
            <v>588242.63</v>
          </cell>
        </row>
        <row r="14556">
          <cell r="D14556">
            <v>307486.44</v>
          </cell>
        </row>
        <row r="14557">
          <cell r="D14557">
            <v>244614.06</v>
          </cell>
        </row>
        <row r="14558">
          <cell r="D14558">
            <v>91216.36</v>
          </cell>
        </row>
        <row r="14559">
          <cell r="D14559">
            <v>25228276</v>
          </cell>
        </row>
        <row r="14560">
          <cell r="D14560">
            <v>479951.87</v>
          </cell>
        </row>
        <row r="14561">
          <cell r="D14561">
            <v>113036.52</v>
          </cell>
        </row>
        <row r="14562">
          <cell r="D14562">
            <v>126766.5</v>
          </cell>
        </row>
        <row r="14563">
          <cell r="D14563">
            <v>124380.09</v>
          </cell>
        </row>
        <row r="14564">
          <cell r="D14564">
            <v>4670057.79</v>
          </cell>
        </row>
        <row r="14565">
          <cell r="D14565">
            <v>573928.68999999994</v>
          </cell>
        </row>
        <row r="14566">
          <cell r="D14566">
            <v>166432.85999999999</v>
          </cell>
        </row>
        <row r="14567">
          <cell r="D14567">
            <v>2068840.16</v>
          </cell>
        </row>
        <row r="14568">
          <cell r="D14568">
            <v>749728.34</v>
          </cell>
        </row>
        <row r="14569">
          <cell r="D14569">
            <v>1150920.6299999999</v>
          </cell>
        </row>
        <row r="14570">
          <cell r="D14570">
            <v>317835.13</v>
          </cell>
        </row>
        <row r="14571">
          <cell r="D14571">
            <v>5856147.7300000004</v>
          </cell>
        </row>
        <row r="14572">
          <cell r="D14572">
            <v>1944846.97</v>
          </cell>
        </row>
        <row r="14573">
          <cell r="D14573">
            <v>9210282.2599999998</v>
          </cell>
        </row>
        <row r="14574">
          <cell r="D14574">
            <v>5885151.5</v>
          </cell>
        </row>
        <row r="14575">
          <cell r="D14575">
            <v>978043.21</v>
          </cell>
        </row>
        <row r="14576">
          <cell r="D14576">
            <v>3800000</v>
          </cell>
        </row>
        <row r="14577">
          <cell r="D14577">
            <v>0</v>
          </cell>
        </row>
        <row r="14578">
          <cell r="D14578">
            <v>1184839.8999999999</v>
          </cell>
        </row>
        <row r="14579">
          <cell r="D14579">
            <v>491320.16</v>
          </cell>
        </row>
        <row r="14580">
          <cell r="D14580">
            <v>1787269.95</v>
          </cell>
        </row>
        <row r="14581">
          <cell r="D14581">
            <v>3770876.48</v>
          </cell>
        </row>
        <row r="14582">
          <cell r="D14582">
            <v>248843.04</v>
          </cell>
        </row>
        <row r="14583">
          <cell r="D14583">
            <v>128579.23</v>
          </cell>
        </row>
        <row r="14584">
          <cell r="D14584">
            <v>2230728.0699999998</v>
          </cell>
        </row>
        <row r="14585">
          <cell r="D14585">
            <v>500000</v>
          </cell>
        </row>
        <row r="14586">
          <cell r="D14586">
            <v>13027026.310000001</v>
          </cell>
        </row>
        <row r="14587">
          <cell r="D14587">
            <v>143172.79999999999</v>
          </cell>
        </row>
        <row r="14588">
          <cell r="D14588">
            <v>84119.82</v>
          </cell>
        </row>
        <row r="14589">
          <cell r="D14589">
            <v>816303.56</v>
          </cell>
        </row>
        <row r="14590">
          <cell r="D14590">
            <v>780000</v>
          </cell>
        </row>
        <row r="14591">
          <cell r="D14591">
            <v>2990000</v>
          </cell>
        </row>
        <row r="14592">
          <cell r="D14592">
            <v>343285.26</v>
          </cell>
        </row>
        <row r="14593">
          <cell r="D14593">
            <v>5408602.7199999997</v>
          </cell>
        </row>
        <row r="14594">
          <cell r="D14594">
            <v>863070.12</v>
          </cell>
        </row>
        <row r="14595">
          <cell r="D14595">
            <v>1178745.8700000001</v>
          </cell>
        </row>
        <row r="14596">
          <cell r="D14596">
            <v>374310.11</v>
          </cell>
        </row>
        <row r="14597">
          <cell r="D14597">
            <v>2824598.71</v>
          </cell>
        </row>
        <row r="14598">
          <cell r="D14598">
            <v>107511.18</v>
          </cell>
        </row>
        <row r="14599">
          <cell r="D14599">
            <v>2200000</v>
          </cell>
        </row>
        <row r="14600">
          <cell r="D14600">
            <v>2662507.7000000002</v>
          </cell>
        </row>
        <row r="14601">
          <cell r="D14601">
            <v>2497353.66</v>
          </cell>
        </row>
        <row r="14602">
          <cell r="D14602">
            <v>299910.18</v>
          </cell>
        </row>
        <row r="14603">
          <cell r="D14603">
            <v>1497487.07</v>
          </cell>
        </row>
        <row r="14604">
          <cell r="D14604">
            <v>200436.98</v>
          </cell>
        </row>
        <row r="14605">
          <cell r="D14605">
            <v>4544946.2300000004</v>
          </cell>
        </row>
        <row r="14606">
          <cell r="D14606">
            <v>403874.67</v>
          </cell>
        </row>
        <row r="14607">
          <cell r="D14607">
            <v>21032076.289999999</v>
          </cell>
        </row>
        <row r="14608">
          <cell r="D14608">
            <v>489017.92</v>
          </cell>
        </row>
        <row r="14609">
          <cell r="D14609">
            <v>1503840.25</v>
          </cell>
        </row>
        <row r="14610">
          <cell r="D14610">
            <v>506095.23</v>
          </cell>
        </row>
        <row r="14611">
          <cell r="D14611">
            <v>937599.18</v>
          </cell>
        </row>
        <row r="14612">
          <cell r="D14612">
            <v>5827.83</v>
          </cell>
        </row>
        <row r="14613">
          <cell r="D14613">
            <v>6505206.7300000004</v>
          </cell>
        </row>
        <row r="14614">
          <cell r="D14614">
            <v>4166652.87</v>
          </cell>
        </row>
        <row r="14615">
          <cell r="D14615">
            <v>6135964.4299999997</v>
          </cell>
        </row>
        <row r="14616">
          <cell r="D14616">
            <v>9120804.5700000003</v>
          </cell>
        </row>
        <row r="14617">
          <cell r="D14617">
            <v>8658819.2300000004</v>
          </cell>
        </row>
        <row r="14618">
          <cell r="D14618">
            <v>986684.64</v>
          </cell>
        </row>
        <row r="14619">
          <cell r="D14619">
            <v>3260885.14</v>
          </cell>
        </row>
        <row r="14620">
          <cell r="D14620">
            <v>508565.26</v>
          </cell>
        </row>
        <row r="14621">
          <cell r="D14621">
            <v>415976.5</v>
          </cell>
        </row>
        <row r="14622">
          <cell r="D14622">
            <v>483751.02</v>
          </cell>
        </row>
        <row r="14623">
          <cell r="D14623">
            <v>17364925.010000002</v>
          </cell>
        </row>
        <row r="14624">
          <cell r="D14624">
            <v>31685340.300000001</v>
          </cell>
        </row>
        <row r="14625">
          <cell r="D14625">
            <v>195178.22</v>
          </cell>
        </row>
        <row r="14626">
          <cell r="D14626">
            <v>322850.56</v>
          </cell>
        </row>
        <row r="14627">
          <cell r="D14627">
            <v>7961476.1200000001</v>
          </cell>
        </row>
        <row r="14628">
          <cell r="D14628">
            <v>1002707.63</v>
          </cell>
        </row>
        <row r="14629">
          <cell r="D14629">
            <v>3462651.54</v>
          </cell>
        </row>
        <row r="14630">
          <cell r="D14630">
            <v>2655380.81</v>
          </cell>
        </row>
        <row r="14631">
          <cell r="D14631">
            <v>43482957.789999999</v>
          </cell>
        </row>
        <row r="14632">
          <cell r="D14632">
            <v>8964293.5700000003</v>
          </cell>
        </row>
        <row r="14633">
          <cell r="D14633">
            <v>36460433.5</v>
          </cell>
        </row>
        <row r="14634">
          <cell r="D14634">
            <v>1214501.92</v>
          </cell>
        </row>
        <row r="14635">
          <cell r="D14635">
            <v>6814621.4199999999</v>
          </cell>
        </row>
        <row r="14636">
          <cell r="D14636">
            <v>1171662.8700000001</v>
          </cell>
        </row>
        <row r="14637">
          <cell r="D14637">
            <v>57679.21</v>
          </cell>
        </row>
        <row r="14638">
          <cell r="D14638">
            <v>877386.28</v>
          </cell>
        </row>
        <row r="14639">
          <cell r="D14639">
            <v>24679.7</v>
          </cell>
        </row>
        <row r="14640">
          <cell r="D14640">
            <v>17650774.940000001</v>
          </cell>
        </row>
        <row r="14641">
          <cell r="D14641">
            <v>7241963.4900000002</v>
          </cell>
        </row>
        <row r="14642">
          <cell r="D14642">
            <v>249399.02</v>
          </cell>
        </row>
        <row r="14643">
          <cell r="D14643">
            <v>2098515.65</v>
          </cell>
        </row>
        <row r="14644">
          <cell r="D14644">
            <v>124745649.40000001</v>
          </cell>
        </row>
        <row r="14645">
          <cell r="D14645">
            <v>411790.26</v>
          </cell>
        </row>
        <row r="14646">
          <cell r="D14646">
            <v>25785.51</v>
          </cell>
        </row>
        <row r="14647">
          <cell r="D14647">
            <v>1796229.17</v>
          </cell>
        </row>
        <row r="14648">
          <cell r="D14648">
            <v>3045241.65</v>
          </cell>
        </row>
        <row r="14649">
          <cell r="D14649">
            <v>202235.48</v>
          </cell>
        </row>
        <row r="14650">
          <cell r="D14650">
            <v>5564155.1299999999</v>
          </cell>
        </row>
        <row r="14651">
          <cell r="D14651">
            <v>924007.52</v>
          </cell>
        </row>
        <row r="14652">
          <cell r="D14652">
            <v>1106218</v>
          </cell>
        </row>
        <row r="14653">
          <cell r="D14653">
            <v>299989.53000000003</v>
          </cell>
        </row>
        <row r="14654">
          <cell r="D14654">
            <v>248540.03</v>
          </cell>
        </row>
        <row r="14655">
          <cell r="D14655">
            <v>1892666.51</v>
          </cell>
        </row>
        <row r="14656">
          <cell r="D14656">
            <v>2682487.7200000002</v>
          </cell>
        </row>
        <row r="14657">
          <cell r="D14657">
            <v>2151535.58</v>
          </cell>
        </row>
        <row r="14658">
          <cell r="D14658">
            <v>0</v>
          </cell>
        </row>
        <row r="14659">
          <cell r="D14659">
            <v>676914.45</v>
          </cell>
        </row>
        <row r="14660">
          <cell r="D14660">
            <v>4786180.1900000004</v>
          </cell>
        </row>
        <row r="14661">
          <cell r="D14661">
            <v>92391.56</v>
          </cell>
        </row>
        <row r="14662">
          <cell r="D14662">
            <v>1958373.34</v>
          </cell>
        </row>
        <row r="14663">
          <cell r="D14663">
            <v>462697035.22000003</v>
          </cell>
        </row>
        <row r="14664">
          <cell r="D14664">
            <v>265077.84000000003</v>
          </cell>
        </row>
        <row r="14665">
          <cell r="D14665">
            <v>283036.21999999997</v>
          </cell>
        </row>
        <row r="14666">
          <cell r="D14666">
            <v>886207.76</v>
          </cell>
        </row>
        <row r="14667">
          <cell r="D14667">
            <v>6475414.6799999997</v>
          </cell>
        </row>
        <row r="14668">
          <cell r="D14668">
            <v>3877924.29</v>
          </cell>
        </row>
        <row r="14669">
          <cell r="D14669">
            <v>1115028.46</v>
          </cell>
        </row>
        <row r="14670">
          <cell r="D14670">
            <v>21671471.16</v>
          </cell>
        </row>
        <row r="14671">
          <cell r="D14671">
            <v>7932200.8600000003</v>
          </cell>
        </row>
        <row r="14673">
          <cell r="D14673">
            <v>313978.81</v>
          </cell>
        </row>
        <row r="14674">
          <cell r="D14674">
            <v>700424.15</v>
          </cell>
        </row>
        <row r="14675">
          <cell r="D14675">
            <v>17826674.059999999</v>
          </cell>
        </row>
        <row r="14676">
          <cell r="D14676">
            <v>12105566.699999999</v>
          </cell>
        </row>
        <row r="14677">
          <cell r="D14677">
            <v>3261154.34</v>
          </cell>
        </row>
        <row r="14678">
          <cell r="D14678">
            <v>246903.73</v>
          </cell>
        </row>
        <row r="14679">
          <cell r="D14679">
            <v>474881.18</v>
          </cell>
        </row>
        <row r="14680">
          <cell r="D14680">
            <v>11742994.5</v>
          </cell>
        </row>
        <row r="14681">
          <cell r="D14681">
            <v>838542.32</v>
          </cell>
        </row>
        <row r="14682">
          <cell r="D14682">
            <v>7553117.2400000002</v>
          </cell>
        </row>
        <row r="14683">
          <cell r="D14683">
            <v>221682.7</v>
          </cell>
        </row>
        <row r="14684">
          <cell r="D14684">
            <v>6624937.8200000003</v>
          </cell>
        </row>
        <row r="14685">
          <cell r="D14685">
            <v>418529.16</v>
          </cell>
        </row>
        <row r="14686">
          <cell r="D14686">
            <v>2828767.62</v>
          </cell>
        </row>
        <row r="14687">
          <cell r="D14687">
            <v>418333.8</v>
          </cell>
        </row>
        <row r="14688">
          <cell r="D14688">
            <v>298734.71000000002</v>
          </cell>
        </row>
        <row r="14689">
          <cell r="D14689">
            <v>92018.4</v>
          </cell>
        </row>
        <row r="14690">
          <cell r="D14690">
            <v>19492253.039999999</v>
          </cell>
        </row>
        <row r="14691">
          <cell r="D14691">
            <v>11548605.92</v>
          </cell>
        </row>
        <row r="14692">
          <cell r="D14692">
            <v>2096065.74</v>
          </cell>
        </row>
        <row r="14693">
          <cell r="D14693">
            <v>25062194.550000001</v>
          </cell>
        </row>
        <row r="14694">
          <cell r="D14694">
            <v>6369630.46</v>
          </cell>
        </row>
        <row r="14695">
          <cell r="D14695">
            <v>883271.55</v>
          </cell>
        </row>
        <row r="14696">
          <cell r="D14696">
            <v>1515759.78</v>
          </cell>
        </row>
        <row r="14697">
          <cell r="D14697">
            <v>135829.48000000001</v>
          </cell>
        </row>
        <row r="14698">
          <cell r="D14698">
            <v>10028753.439999999</v>
          </cell>
        </row>
        <row r="14699">
          <cell r="D14699">
            <v>113196.9</v>
          </cell>
        </row>
        <row r="14700">
          <cell r="D14700">
            <v>1026432.05</v>
          </cell>
        </row>
        <row r="14701">
          <cell r="D14701">
            <v>15875184.779999999</v>
          </cell>
        </row>
        <row r="14702">
          <cell r="D14702">
            <v>7098619.2699999996</v>
          </cell>
        </row>
        <row r="14703">
          <cell r="D14703">
            <v>150885.03</v>
          </cell>
        </row>
        <row r="14704">
          <cell r="D14704">
            <v>2493032.73</v>
          </cell>
        </row>
        <row r="14705">
          <cell r="D14705">
            <v>1192289.46</v>
          </cell>
        </row>
        <row r="14706">
          <cell r="D14706">
            <v>4368719.07</v>
          </cell>
        </row>
        <row r="14707">
          <cell r="D14707">
            <v>28727595.23</v>
          </cell>
        </row>
        <row r="14708">
          <cell r="D14708">
            <v>31587322.489999998</v>
          </cell>
        </row>
        <row r="14709">
          <cell r="D14709">
            <v>1394122.84</v>
          </cell>
        </row>
        <row r="14710">
          <cell r="D14710">
            <v>15130306.34</v>
          </cell>
        </row>
        <row r="14711">
          <cell r="D14711">
            <v>397425.06</v>
          </cell>
        </row>
        <row r="14712">
          <cell r="D14712">
            <v>2463580.5299999998</v>
          </cell>
        </row>
        <row r="14713">
          <cell r="D14713">
            <v>14943930.02</v>
          </cell>
        </row>
        <row r="14714">
          <cell r="D14714">
            <v>84047954.609999999</v>
          </cell>
        </row>
        <row r="14715">
          <cell r="D14715">
            <v>1142120.03</v>
          </cell>
        </row>
        <row r="14716">
          <cell r="D14716">
            <v>14939973.85</v>
          </cell>
        </row>
        <row r="14717">
          <cell r="D14717">
            <v>1000000</v>
          </cell>
        </row>
        <row r="14718">
          <cell r="D14718">
            <v>8003763.8799999999</v>
          </cell>
        </row>
        <row r="14719">
          <cell r="D14719">
            <v>1988562.88</v>
          </cell>
        </row>
        <row r="14720">
          <cell r="D14720">
            <v>5659595.5800000001</v>
          </cell>
        </row>
        <row r="14721">
          <cell r="D14721">
            <v>3529775.16</v>
          </cell>
        </row>
        <row r="14722">
          <cell r="D14722">
            <v>20899319.18</v>
          </cell>
        </row>
        <row r="14723">
          <cell r="D14723">
            <v>49587714.890000001</v>
          </cell>
        </row>
        <row r="14724">
          <cell r="D14724">
            <v>411669.17</v>
          </cell>
        </row>
        <row r="14725">
          <cell r="D14725">
            <v>380000</v>
          </cell>
        </row>
        <row r="14726">
          <cell r="D14726">
            <v>4199058.1399999997</v>
          </cell>
        </row>
        <row r="14727">
          <cell r="D14727">
            <v>4801330.4800000004</v>
          </cell>
        </row>
        <row r="14728">
          <cell r="D14728">
            <v>1511852.41</v>
          </cell>
        </row>
        <row r="14729">
          <cell r="D14729">
            <v>1051106.77</v>
          </cell>
        </row>
        <row r="14730">
          <cell r="D14730">
            <v>6764366.0300000003</v>
          </cell>
        </row>
        <row r="14731">
          <cell r="D14731">
            <v>1127446.93</v>
          </cell>
        </row>
        <row r="14732">
          <cell r="D14732">
            <v>1037052.08</v>
          </cell>
        </row>
        <row r="14733">
          <cell r="D14733">
            <v>400691.83</v>
          </cell>
        </row>
        <row r="14734">
          <cell r="D14734">
            <v>589732.02</v>
          </cell>
        </row>
        <row r="14735">
          <cell r="D14735">
            <v>4000000</v>
          </cell>
        </row>
        <row r="14736">
          <cell r="D14736">
            <v>500000</v>
          </cell>
        </row>
        <row r="14737">
          <cell r="D14737">
            <v>6168647.3499999996</v>
          </cell>
        </row>
        <row r="14738">
          <cell r="D14738">
            <v>2577005.2000000002</v>
          </cell>
        </row>
        <row r="14739">
          <cell r="D14739">
            <v>3351539.18</v>
          </cell>
        </row>
        <row r="14740">
          <cell r="D14740">
            <v>996262.6</v>
          </cell>
        </row>
        <row r="14741">
          <cell r="D14741">
            <v>18102340.550000001</v>
          </cell>
        </row>
        <row r="14743">
          <cell r="D14743">
            <v>293501.45</v>
          </cell>
        </row>
        <row r="14744">
          <cell r="D14744">
            <v>76088810.269999996</v>
          </cell>
        </row>
        <row r="14745">
          <cell r="D14745">
            <v>9535913.4100000001</v>
          </cell>
        </row>
        <row r="14746">
          <cell r="D14746">
            <v>13001334.029999999</v>
          </cell>
        </row>
        <row r="14747">
          <cell r="D14747">
            <v>10610841.07</v>
          </cell>
        </row>
        <row r="14748">
          <cell r="D14748">
            <v>4695615.16</v>
          </cell>
        </row>
        <row r="14749">
          <cell r="D14749">
            <v>1315483.69</v>
          </cell>
        </row>
        <row r="14750">
          <cell r="D14750">
            <v>22861566.620000001</v>
          </cell>
        </row>
        <row r="14751">
          <cell r="D14751">
            <v>605172.22</v>
          </cell>
        </row>
        <row r="14752">
          <cell r="D14752">
            <v>4478229.5199999996</v>
          </cell>
        </row>
        <row r="14753">
          <cell r="D14753">
            <v>2057143.99</v>
          </cell>
        </row>
        <row r="14754">
          <cell r="D14754">
            <v>18870000</v>
          </cell>
        </row>
        <row r="14755">
          <cell r="D14755">
            <v>7470114.2599999998</v>
          </cell>
        </row>
        <row r="14756">
          <cell r="D14756">
            <v>4136588.05</v>
          </cell>
        </row>
        <row r="14757">
          <cell r="D14757">
            <v>24730642.780000001</v>
          </cell>
        </row>
        <row r="14758">
          <cell r="D14758">
            <v>779755.76</v>
          </cell>
        </row>
        <row r="14759">
          <cell r="D14759">
            <v>3947021.33</v>
          </cell>
        </row>
        <row r="14760">
          <cell r="D14760">
            <v>6147279.7999999998</v>
          </cell>
        </row>
        <row r="14761">
          <cell r="D14761">
            <v>0</v>
          </cell>
        </row>
        <row r="14762">
          <cell r="D14762">
            <v>1743497.62</v>
          </cell>
        </row>
        <row r="14763">
          <cell r="D14763">
            <v>372988.74</v>
          </cell>
        </row>
        <row r="14764">
          <cell r="D14764">
            <v>23240791.539999999</v>
          </cell>
        </row>
        <row r="14765">
          <cell r="D14765">
            <v>2598382.9</v>
          </cell>
        </row>
        <row r="14766">
          <cell r="D14766">
            <v>1200000</v>
          </cell>
        </row>
        <row r="14767">
          <cell r="D14767">
            <v>1776520.08</v>
          </cell>
        </row>
        <row r="14768">
          <cell r="D14768">
            <v>158000</v>
          </cell>
        </row>
        <row r="14769">
          <cell r="D14769">
            <v>2463631.11</v>
          </cell>
        </row>
        <row r="14770">
          <cell r="D14770">
            <v>8383773.5</v>
          </cell>
        </row>
        <row r="14771">
          <cell r="D14771">
            <v>346878.4</v>
          </cell>
        </row>
        <row r="14772">
          <cell r="D14772">
            <v>26101623.199999999</v>
          </cell>
        </row>
        <row r="14773">
          <cell r="D14773">
            <v>11808645.68</v>
          </cell>
        </row>
        <row r="14774">
          <cell r="D14774">
            <v>6847295.9299999997</v>
          </cell>
        </row>
        <row r="14775">
          <cell r="D14775">
            <v>1717946.88</v>
          </cell>
        </row>
        <row r="14776">
          <cell r="D14776">
            <v>11945135.75</v>
          </cell>
        </row>
        <row r="14777">
          <cell r="D14777">
            <v>610039.77</v>
          </cell>
        </row>
        <row r="14778">
          <cell r="D14778">
            <v>1418177.68</v>
          </cell>
        </row>
        <row r="14779">
          <cell r="D14779">
            <v>391403.67</v>
          </cell>
        </row>
        <row r="14780">
          <cell r="D14780">
            <v>2779696.41</v>
          </cell>
        </row>
        <row r="14781">
          <cell r="D14781">
            <v>436789.45</v>
          </cell>
        </row>
        <row r="14782">
          <cell r="D14782">
            <v>166040.51</v>
          </cell>
        </row>
        <row r="14783">
          <cell r="D14783">
            <v>283270.86</v>
          </cell>
        </row>
        <row r="14784">
          <cell r="D14784">
            <v>97802.45</v>
          </cell>
        </row>
        <row r="14785">
          <cell r="D14785">
            <v>3977186.81</v>
          </cell>
        </row>
        <row r="14786">
          <cell r="D14786">
            <v>923098.4</v>
          </cell>
        </row>
        <row r="14787">
          <cell r="D14787">
            <v>18427192.25</v>
          </cell>
        </row>
        <row r="14788">
          <cell r="D14788">
            <v>494829.26</v>
          </cell>
        </row>
        <row r="14789">
          <cell r="D14789">
            <v>4697169.0999999996</v>
          </cell>
        </row>
        <row r="14790">
          <cell r="D14790">
            <v>773207.93</v>
          </cell>
        </row>
        <row r="14791">
          <cell r="D14791">
            <v>267366.46999999997</v>
          </cell>
        </row>
        <row r="14792">
          <cell r="D14792">
            <v>1070000</v>
          </cell>
        </row>
        <row r="14793">
          <cell r="D14793">
            <v>123914974.97</v>
          </cell>
        </row>
        <row r="14794">
          <cell r="D14794">
            <v>18737130.190000001</v>
          </cell>
        </row>
        <row r="14795">
          <cell r="D14795">
            <v>26105255.120000001</v>
          </cell>
        </row>
        <row r="14796">
          <cell r="D14796">
            <v>26793603.890000001</v>
          </cell>
        </row>
        <row r="14797">
          <cell r="D14797">
            <v>1971161.05</v>
          </cell>
        </row>
        <row r="14798">
          <cell r="D14798">
            <v>8844775.1600000001</v>
          </cell>
        </row>
        <row r="14799">
          <cell r="D14799">
            <v>498009.65</v>
          </cell>
        </row>
        <row r="14800">
          <cell r="D14800">
            <v>4547635.8099999996</v>
          </cell>
        </row>
        <row r="14801">
          <cell r="D14801">
            <v>331575.63</v>
          </cell>
        </row>
        <row r="14802">
          <cell r="D14802">
            <v>5451926.8799999999</v>
          </cell>
        </row>
        <row r="14803">
          <cell r="D14803">
            <v>790880.35</v>
          </cell>
        </row>
        <row r="14804">
          <cell r="D14804">
            <v>2646586.9500000002</v>
          </cell>
        </row>
        <row r="14805">
          <cell r="D14805">
            <v>1823771.96</v>
          </cell>
        </row>
        <row r="14806">
          <cell r="D14806">
            <v>5821760.2400000002</v>
          </cell>
        </row>
        <row r="14807">
          <cell r="D14807">
            <v>771050.82</v>
          </cell>
        </row>
        <row r="14808">
          <cell r="D14808">
            <v>361155.67</v>
          </cell>
        </row>
        <row r="14809">
          <cell r="D14809">
            <v>11086188.33</v>
          </cell>
        </row>
        <row r="14810">
          <cell r="D14810">
            <v>422622.03</v>
          </cell>
        </row>
        <row r="14811">
          <cell r="D14811">
            <v>210054.03</v>
          </cell>
        </row>
        <row r="14812">
          <cell r="D14812">
            <v>2191542.44</v>
          </cell>
        </row>
        <row r="14813">
          <cell r="D14813">
            <v>337233.5</v>
          </cell>
        </row>
        <row r="14814">
          <cell r="D14814">
            <v>4172158.84</v>
          </cell>
        </row>
        <row r="14815">
          <cell r="D14815">
            <v>4986019.6100000003</v>
          </cell>
        </row>
        <row r="14816">
          <cell r="D14816">
            <v>1268573.99</v>
          </cell>
        </row>
        <row r="14817">
          <cell r="D14817">
            <v>1750000</v>
          </cell>
        </row>
        <row r="14818">
          <cell r="D14818">
            <v>1757752.28</v>
          </cell>
        </row>
        <row r="14819">
          <cell r="D14819">
            <v>934843.95</v>
          </cell>
        </row>
        <row r="14820">
          <cell r="D14820">
            <v>5361083.09</v>
          </cell>
        </row>
        <row r="14821">
          <cell r="D14821">
            <v>469075.14</v>
          </cell>
        </row>
        <row r="14822">
          <cell r="D14822">
            <v>12804833.02</v>
          </cell>
        </row>
        <row r="14823">
          <cell r="D14823">
            <v>4176108.38</v>
          </cell>
        </row>
        <row r="14824">
          <cell r="D14824">
            <v>3821734.83</v>
          </cell>
        </row>
        <row r="14825">
          <cell r="D14825">
            <v>451548.75</v>
          </cell>
        </row>
        <row r="14826">
          <cell r="D14826">
            <v>536821.28</v>
          </cell>
        </row>
        <row r="14827">
          <cell r="D14827">
            <v>947208.05</v>
          </cell>
        </row>
        <row r="14828">
          <cell r="D14828">
            <v>34996126.950000003</v>
          </cell>
        </row>
        <row r="14829">
          <cell r="D14829">
            <v>59902308.509999998</v>
          </cell>
        </row>
        <row r="14830">
          <cell r="D14830">
            <v>21042160.300000001</v>
          </cell>
        </row>
        <row r="14831">
          <cell r="D14831">
            <v>783315.47</v>
          </cell>
        </row>
        <row r="14832">
          <cell r="D14832">
            <v>14398444.15</v>
          </cell>
        </row>
        <row r="14833">
          <cell r="D14833">
            <v>315962.84000000003</v>
          </cell>
        </row>
        <row r="14834">
          <cell r="D14834">
            <v>2156861.4399999999</v>
          </cell>
        </row>
        <row r="14835">
          <cell r="D14835">
            <v>4431735.6900000004</v>
          </cell>
        </row>
        <row r="14836">
          <cell r="D14836">
            <v>0</v>
          </cell>
        </row>
        <row r="14837">
          <cell r="D14837">
            <v>1525292.01</v>
          </cell>
        </row>
        <row r="14838">
          <cell r="D14838">
            <v>21297174.129999999</v>
          </cell>
        </row>
        <row r="14839">
          <cell r="D14839">
            <v>2012018.63</v>
          </cell>
        </row>
        <row r="14840">
          <cell r="D14840">
            <v>1917205.23</v>
          </cell>
        </row>
        <row r="14841">
          <cell r="D14841">
            <v>39747262.149999999</v>
          </cell>
        </row>
        <row r="14842">
          <cell r="D14842">
            <v>0</v>
          </cell>
        </row>
        <row r="14843">
          <cell r="D14843">
            <v>283321.2</v>
          </cell>
        </row>
        <row r="14844">
          <cell r="D14844">
            <v>20622213.09</v>
          </cell>
        </row>
        <row r="14845">
          <cell r="D14845">
            <v>6568721.2699999996</v>
          </cell>
        </row>
        <row r="14846">
          <cell r="D14846">
            <v>0</v>
          </cell>
        </row>
        <row r="14847">
          <cell r="D14847">
            <v>1735908.04</v>
          </cell>
        </row>
        <row r="14848">
          <cell r="D14848">
            <v>5873126.5700000003</v>
          </cell>
        </row>
        <row r="14849">
          <cell r="D14849">
            <v>3938547.26</v>
          </cell>
        </row>
        <row r="14850">
          <cell r="D14850">
            <v>0</v>
          </cell>
        </row>
        <row r="14851">
          <cell r="D14851">
            <v>27594618.77</v>
          </cell>
        </row>
        <row r="14852">
          <cell r="D14852">
            <v>201757.1</v>
          </cell>
        </row>
        <row r="14853">
          <cell r="D14853">
            <v>2168207.3599999999</v>
          </cell>
        </row>
        <row r="14854">
          <cell r="D14854">
            <v>743058.31</v>
          </cell>
        </row>
        <row r="14855">
          <cell r="D14855">
            <v>7991426.5</v>
          </cell>
        </row>
        <row r="14856">
          <cell r="D14856">
            <v>581490.51</v>
          </cell>
        </row>
        <row r="14857">
          <cell r="D14857">
            <v>0</v>
          </cell>
        </row>
        <row r="14858">
          <cell r="D14858">
            <v>5743596.3399999999</v>
          </cell>
        </row>
        <row r="14859">
          <cell r="D14859">
            <v>0</v>
          </cell>
        </row>
        <row r="14860">
          <cell r="D14860">
            <v>27877802.629999999</v>
          </cell>
        </row>
        <row r="14861">
          <cell r="D14861">
            <v>2435466.21</v>
          </cell>
        </row>
        <row r="14862">
          <cell r="D14862">
            <v>12830000</v>
          </cell>
        </row>
        <row r="14863">
          <cell r="D14863">
            <v>5172742.04</v>
          </cell>
        </row>
        <row r="14864">
          <cell r="D14864">
            <v>1405925.31</v>
          </cell>
        </row>
        <row r="14865">
          <cell r="D14865">
            <v>7232930.0300000003</v>
          </cell>
        </row>
        <row r="14866">
          <cell r="D14866">
            <v>1054768.54</v>
          </cell>
        </row>
        <row r="14867">
          <cell r="D14867">
            <v>2075423.58</v>
          </cell>
        </row>
        <row r="14868">
          <cell r="D14868">
            <v>3413758</v>
          </cell>
        </row>
        <row r="14869">
          <cell r="D14869">
            <v>732879.18</v>
          </cell>
        </row>
        <row r="14870">
          <cell r="D14870">
            <v>4500000</v>
          </cell>
        </row>
        <row r="14871">
          <cell r="D14871">
            <v>12237167.25</v>
          </cell>
        </row>
        <row r="14872">
          <cell r="D14872">
            <v>0</v>
          </cell>
        </row>
        <row r="14873">
          <cell r="D14873">
            <v>1203810.5</v>
          </cell>
        </row>
        <row r="14874">
          <cell r="D14874">
            <v>40114.239999999998</v>
          </cell>
        </row>
        <row r="14875">
          <cell r="D14875">
            <v>4230828.55</v>
          </cell>
        </row>
        <row r="14876">
          <cell r="D14876">
            <v>3165359.82</v>
          </cell>
        </row>
        <row r="14877">
          <cell r="D14877">
            <v>66107936.600000001</v>
          </cell>
        </row>
        <row r="14878">
          <cell r="D14878">
            <v>24768.45</v>
          </cell>
        </row>
        <row r="14879">
          <cell r="D14879">
            <v>11064508.630000001</v>
          </cell>
        </row>
        <row r="14880">
          <cell r="D14880">
            <v>169437.82</v>
          </cell>
        </row>
        <row r="14881">
          <cell r="D14881">
            <v>48419.48</v>
          </cell>
        </row>
        <row r="14882">
          <cell r="D14882">
            <v>12709415.380000001</v>
          </cell>
        </row>
        <row r="14883">
          <cell r="D14883">
            <v>54193.84</v>
          </cell>
        </row>
        <row r="14884">
          <cell r="D14884">
            <v>5173198.6399999997</v>
          </cell>
        </row>
        <row r="14885">
          <cell r="D14885">
            <v>622875.25</v>
          </cell>
        </row>
        <row r="14886">
          <cell r="D14886">
            <v>140300.46</v>
          </cell>
        </row>
        <row r="14887">
          <cell r="D14887">
            <v>2994281.55</v>
          </cell>
        </row>
        <row r="14888">
          <cell r="D14888">
            <v>3226916.81</v>
          </cell>
        </row>
        <row r="14889">
          <cell r="D14889">
            <v>1741552.71</v>
          </cell>
        </row>
        <row r="14890">
          <cell r="D14890">
            <v>61482.3</v>
          </cell>
        </row>
        <row r="14891">
          <cell r="D14891">
            <v>4240033.0999999996</v>
          </cell>
        </row>
        <row r="14892">
          <cell r="D14892">
            <v>1308128.6100000001</v>
          </cell>
        </row>
        <row r="14893">
          <cell r="D14893">
            <v>24733615.129999999</v>
          </cell>
        </row>
        <row r="14894">
          <cell r="D14894">
            <v>12725679.08</v>
          </cell>
        </row>
        <row r="14895">
          <cell r="D14895">
            <v>807638.87</v>
          </cell>
        </row>
        <row r="14896">
          <cell r="D14896">
            <v>1979671.18</v>
          </cell>
        </row>
        <row r="14897">
          <cell r="D14897">
            <v>1615536.61</v>
          </cell>
        </row>
        <row r="14898">
          <cell r="D14898">
            <v>3352936.96</v>
          </cell>
        </row>
        <row r="14899">
          <cell r="D14899">
            <v>13571442.07</v>
          </cell>
        </row>
        <row r="14900">
          <cell r="D14900">
            <v>5000000</v>
          </cell>
        </row>
        <row r="14901">
          <cell r="D14901">
            <v>6641645.21</v>
          </cell>
        </row>
        <row r="14902">
          <cell r="D14902">
            <v>5327714.08</v>
          </cell>
        </row>
        <row r="14903">
          <cell r="D14903">
            <v>4264182.96</v>
          </cell>
        </row>
        <row r="14904">
          <cell r="D14904">
            <v>3081614.31</v>
          </cell>
        </row>
        <row r="14905">
          <cell r="D14905">
            <v>0</v>
          </cell>
        </row>
        <row r="14906">
          <cell r="D14906">
            <v>284968.21000000002</v>
          </cell>
        </row>
        <row r="14907">
          <cell r="D14907">
            <v>1885784.67</v>
          </cell>
        </row>
        <row r="14908">
          <cell r="D14908">
            <v>4003122.73</v>
          </cell>
        </row>
        <row r="14909">
          <cell r="D14909">
            <v>7530331.5899999999</v>
          </cell>
        </row>
        <row r="14910">
          <cell r="D14910">
            <v>686536.1</v>
          </cell>
        </row>
        <row r="14911">
          <cell r="D14911">
            <v>424853.72</v>
          </cell>
        </row>
        <row r="14912">
          <cell r="D14912">
            <v>1083166.72</v>
          </cell>
        </row>
        <row r="14913">
          <cell r="D14913">
            <v>19936446.809999999</v>
          </cell>
        </row>
        <row r="14914">
          <cell r="D14914">
            <v>437200.6</v>
          </cell>
        </row>
        <row r="14915">
          <cell r="D14915">
            <v>5088973.5199999996</v>
          </cell>
        </row>
        <row r="14916">
          <cell r="D14916">
            <v>148334.43</v>
          </cell>
        </row>
        <row r="14917">
          <cell r="D14917">
            <v>2998773.28</v>
          </cell>
        </row>
        <row r="14918">
          <cell r="D14918">
            <v>574291.93000000005</v>
          </cell>
        </row>
        <row r="14919">
          <cell r="D14919">
            <v>125346.64</v>
          </cell>
        </row>
        <row r="14920">
          <cell r="D14920">
            <v>6529504.1600000001</v>
          </cell>
        </row>
        <row r="14921">
          <cell r="D14921">
            <v>1696694.7</v>
          </cell>
        </row>
        <row r="14922">
          <cell r="D14922">
            <v>376434.81</v>
          </cell>
        </row>
        <row r="14923">
          <cell r="D14923">
            <v>401416.97</v>
          </cell>
        </row>
        <row r="14924">
          <cell r="D14924">
            <v>648021.34</v>
          </cell>
        </row>
        <row r="14925">
          <cell r="D14925">
            <v>67229.81</v>
          </cell>
        </row>
        <row r="14926">
          <cell r="D14926">
            <v>652935.37</v>
          </cell>
        </row>
        <row r="14927">
          <cell r="D14927">
            <v>627182.89</v>
          </cell>
        </row>
        <row r="14928">
          <cell r="D14928">
            <v>1060985.8400000001</v>
          </cell>
        </row>
        <row r="14929">
          <cell r="D14929">
            <v>4939584.82</v>
          </cell>
        </row>
        <row r="14930">
          <cell r="D14930">
            <v>173716.03</v>
          </cell>
        </row>
        <row r="14931">
          <cell r="D14931">
            <v>10071976.07</v>
          </cell>
        </row>
        <row r="14932">
          <cell r="D14932">
            <v>8634855.5500000007</v>
          </cell>
        </row>
        <row r="14933">
          <cell r="D14933">
            <v>142899.9</v>
          </cell>
        </row>
        <row r="14934">
          <cell r="D14934">
            <v>3679134.06</v>
          </cell>
        </row>
        <row r="14935">
          <cell r="D14935">
            <v>1315593.33</v>
          </cell>
        </row>
        <row r="14936">
          <cell r="D14936">
            <v>1049703.74</v>
          </cell>
        </row>
        <row r="14937">
          <cell r="D14937">
            <v>233458.77</v>
          </cell>
        </row>
        <row r="14938">
          <cell r="D14938">
            <v>243525.94</v>
          </cell>
        </row>
        <row r="14939">
          <cell r="D14939">
            <v>304015.53000000003</v>
          </cell>
        </row>
        <row r="14940">
          <cell r="D14940">
            <v>5382192.4400000004</v>
          </cell>
        </row>
        <row r="14941">
          <cell r="D14941">
            <v>3981853.6</v>
          </cell>
        </row>
        <row r="14942">
          <cell r="D14942">
            <v>46514569.740000002</v>
          </cell>
        </row>
        <row r="14943">
          <cell r="D14943">
            <v>2743268.31</v>
          </cell>
        </row>
        <row r="14944">
          <cell r="D14944">
            <v>15415932.109999999</v>
          </cell>
        </row>
        <row r="14945">
          <cell r="D14945">
            <v>497784.14</v>
          </cell>
        </row>
        <row r="14946">
          <cell r="D14946">
            <v>2854657.62</v>
          </cell>
        </row>
        <row r="14948">
          <cell r="D14948">
            <v>1550990.31</v>
          </cell>
        </row>
        <row r="14949">
          <cell r="D14949">
            <v>4336400.72</v>
          </cell>
        </row>
        <row r="14950">
          <cell r="D14950">
            <v>2055982.71</v>
          </cell>
        </row>
        <row r="14951">
          <cell r="D14951">
            <v>369976.8</v>
          </cell>
        </row>
        <row r="14952">
          <cell r="D14952">
            <v>2322777.85</v>
          </cell>
        </row>
        <row r="14953">
          <cell r="D14953">
            <v>1348683.51</v>
          </cell>
        </row>
        <row r="14954">
          <cell r="D14954">
            <v>8224836.75</v>
          </cell>
        </row>
        <row r="14955">
          <cell r="D14955">
            <v>4332736.8499999996</v>
          </cell>
        </row>
        <row r="14956">
          <cell r="D14956">
            <v>14752278.48</v>
          </cell>
        </row>
        <row r="14957">
          <cell r="D14957">
            <v>311603.86</v>
          </cell>
        </row>
        <row r="14958">
          <cell r="D14958">
            <v>33881859.899999999</v>
          </cell>
        </row>
        <row r="14959">
          <cell r="D14959">
            <v>7113923.8300000001</v>
          </cell>
        </row>
        <row r="14960">
          <cell r="D14960">
            <v>942679.85</v>
          </cell>
        </row>
        <row r="14961">
          <cell r="D14961">
            <v>6117057.1600000001</v>
          </cell>
        </row>
        <row r="14962">
          <cell r="D14962">
            <v>3635755.62</v>
          </cell>
        </row>
        <row r="14963">
          <cell r="D14963">
            <v>2252182.4900000002</v>
          </cell>
        </row>
        <row r="14964">
          <cell r="D14964">
            <v>10618935.5</v>
          </cell>
        </row>
        <row r="14966">
          <cell r="D14966">
            <v>3767467.12</v>
          </cell>
        </row>
        <row r="14967">
          <cell r="D14967">
            <v>1746469.25</v>
          </cell>
        </row>
        <row r="14968">
          <cell r="D14968">
            <v>2590193.31</v>
          </cell>
        </row>
        <row r="14969">
          <cell r="D14969">
            <v>40904085.18</v>
          </cell>
        </row>
        <row r="14970">
          <cell r="D14970">
            <v>11109336.869999999</v>
          </cell>
        </row>
        <row r="14971">
          <cell r="D14971">
            <v>562028.39</v>
          </cell>
        </row>
        <row r="14972">
          <cell r="D14972">
            <v>9798017.9900000002</v>
          </cell>
        </row>
        <row r="14973">
          <cell r="D14973">
            <v>16766436.15</v>
          </cell>
        </row>
        <row r="14974">
          <cell r="D14974">
            <v>1426190.09</v>
          </cell>
        </row>
        <row r="14975">
          <cell r="D14975">
            <v>983885.36</v>
          </cell>
        </row>
        <row r="14976">
          <cell r="D14976">
            <v>10145731.970000001</v>
          </cell>
        </row>
        <row r="14977">
          <cell r="D14977">
            <v>5162933.01</v>
          </cell>
        </row>
        <row r="14978">
          <cell r="D14978">
            <v>296536.64</v>
          </cell>
        </row>
        <row r="14979">
          <cell r="D14979">
            <v>345295.04</v>
          </cell>
        </row>
        <row r="14980">
          <cell r="D14980">
            <v>93416643.959999993</v>
          </cell>
        </row>
        <row r="14981">
          <cell r="D14981">
            <v>123618.92</v>
          </cell>
        </row>
        <row r="14982">
          <cell r="D14982">
            <v>7295728.3799999999</v>
          </cell>
        </row>
        <row r="14983">
          <cell r="D14983">
            <v>26636.94</v>
          </cell>
        </row>
        <row r="14984">
          <cell r="D14984">
            <v>850128.33</v>
          </cell>
        </row>
        <row r="14985">
          <cell r="D14985">
            <v>18136984.98</v>
          </cell>
        </row>
        <row r="14986">
          <cell r="D14986">
            <v>418082.11</v>
          </cell>
        </row>
        <row r="14987">
          <cell r="D14987">
            <v>6011075.2800000003</v>
          </cell>
        </row>
        <row r="14988">
          <cell r="D14988">
            <v>790124.08</v>
          </cell>
        </row>
        <row r="14989">
          <cell r="D14989">
            <v>8406.52</v>
          </cell>
        </row>
        <row r="14990">
          <cell r="D14990">
            <v>742661.5</v>
          </cell>
        </row>
        <row r="14991">
          <cell r="D14991">
            <v>2428354.7400000002</v>
          </cell>
        </row>
        <row r="14992">
          <cell r="D14992">
            <v>373467.74</v>
          </cell>
        </row>
        <row r="14993">
          <cell r="D14993">
            <v>1062282.8</v>
          </cell>
        </row>
        <row r="14994">
          <cell r="D14994">
            <v>10421552.810000001</v>
          </cell>
        </row>
        <row r="14995">
          <cell r="D14995">
            <v>5163894.5199999996</v>
          </cell>
        </row>
        <row r="14996">
          <cell r="D14996">
            <v>2209932.15</v>
          </cell>
        </row>
        <row r="14997">
          <cell r="D14997">
            <v>647583.06999999995</v>
          </cell>
        </row>
        <row r="14998">
          <cell r="D14998">
            <v>9643509.3699999992</v>
          </cell>
        </row>
        <row r="14999">
          <cell r="D14999">
            <v>493926.78</v>
          </cell>
        </row>
        <row r="15000">
          <cell r="D15000">
            <v>615413.48</v>
          </cell>
        </row>
        <row r="15001">
          <cell r="D15001">
            <v>735041.81</v>
          </cell>
        </row>
        <row r="15002">
          <cell r="D15002">
            <v>23987981.98</v>
          </cell>
        </row>
        <row r="15003">
          <cell r="D15003">
            <v>2512598.9300000002</v>
          </cell>
        </row>
        <row r="15004">
          <cell r="D15004">
            <v>0</v>
          </cell>
        </row>
        <row r="15005">
          <cell r="D15005">
            <v>87750.080000000002</v>
          </cell>
        </row>
        <row r="15006">
          <cell r="D15006">
            <v>971965.32</v>
          </cell>
        </row>
        <row r="15007">
          <cell r="D15007">
            <v>7487318.7599999998</v>
          </cell>
        </row>
        <row r="15008">
          <cell r="D15008">
            <v>9385907.2799999993</v>
          </cell>
        </row>
        <row r="15009">
          <cell r="D15009">
            <v>2366153.39</v>
          </cell>
        </row>
        <row r="15010">
          <cell r="D15010">
            <v>3195176.14</v>
          </cell>
        </row>
        <row r="15011">
          <cell r="D15011">
            <v>6916615.7199999997</v>
          </cell>
        </row>
        <row r="15012">
          <cell r="D15012">
            <v>3112516.06</v>
          </cell>
        </row>
        <row r="15013">
          <cell r="D15013">
            <v>523133.55</v>
          </cell>
        </row>
        <row r="15014">
          <cell r="D15014">
            <v>2675731.6800000002</v>
          </cell>
        </row>
        <row r="15015">
          <cell r="D15015">
            <v>2977477.53</v>
          </cell>
        </row>
        <row r="15016">
          <cell r="D15016">
            <v>5945277.0199999996</v>
          </cell>
        </row>
        <row r="15017">
          <cell r="D15017">
            <v>7752565.79</v>
          </cell>
        </row>
        <row r="15018">
          <cell r="D15018">
            <v>49362.12</v>
          </cell>
        </row>
        <row r="15019">
          <cell r="D15019">
            <v>3040409.81</v>
          </cell>
        </row>
        <row r="15020">
          <cell r="D15020">
            <v>514293.43</v>
          </cell>
        </row>
        <row r="15021">
          <cell r="D15021">
            <v>26799982.780000001</v>
          </cell>
        </row>
        <row r="15022">
          <cell r="D15022">
            <v>27123334.149999999</v>
          </cell>
        </row>
        <row r="15023">
          <cell r="D15023">
            <v>910157.8</v>
          </cell>
        </row>
        <row r="15024">
          <cell r="D15024">
            <v>423363.7</v>
          </cell>
        </row>
        <row r="15025">
          <cell r="D15025">
            <v>2710312.01</v>
          </cell>
        </row>
        <row r="15026">
          <cell r="D15026">
            <v>3386204.06</v>
          </cell>
        </row>
        <row r="15027">
          <cell r="D15027">
            <v>2001531.5</v>
          </cell>
        </row>
        <row r="15028">
          <cell r="D15028">
            <v>250040.48</v>
          </cell>
        </row>
        <row r="15029">
          <cell r="D15029">
            <v>1599592.91</v>
          </cell>
        </row>
        <row r="15030">
          <cell r="D15030">
            <v>19307983.84</v>
          </cell>
        </row>
        <row r="15031">
          <cell r="D15031">
            <v>10479308.310000001</v>
          </cell>
        </row>
        <row r="15032">
          <cell r="D15032">
            <v>275942.46999999997</v>
          </cell>
        </row>
        <row r="15033">
          <cell r="D15033">
            <v>0</v>
          </cell>
        </row>
        <row r="15034">
          <cell r="D15034">
            <v>0</v>
          </cell>
        </row>
        <row r="15035">
          <cell r="D15035">
            <v>989448.71</v>
          </cell>
        </row>
        <row r="15036">
          <cell r="D15036">
            <v>470279.37</v>
          </cell>
        </row>
        <row r="15037">
          <cell r="D15037">
            <v>5674739.8099999996</v>
          </cell>
        </row>
        <row r="15038">
          <cell r="D15038">
            <v>3254090.9</v>
          </cell>
        </row>
        <row r="15039">
          <cell r="D15039">
            <v>1767495.6</v>
          </cell>
        </row>
        <row r="15040">
          <cell r="D15040">
            <v>193521.85</v>
          </cell>
        </row>
        <row r="15041">
          <cell r="D15041">
            <v>9442283.3100000005</v>
          </cell>
        </row>
        <row r="15042">
          <cell r="D15042">
            <v>357343.26</v>
          </cell>
        </row>
        <row r="15043">
          <cell r="D15043">
            <v>40689237.409999996</v>
          </cell>
        </row>
        <row r="15044">
          <cell r="D15044">
            <v>7296540.1100000003</v>
          </cell>
        </row>
        <row r="15045">
          <cell r="D15045">
            <v>1347419.77</v>
          </cell>
        </row>
        <row r="15046">
          <cell r="D15046">
            <v>10514197.310000001</v>
          </cell>
        </row>
        <row r="15047">
          <cell r="D15047">
            <v>4984935.32</v>
          </cell>
        </row>
        <row r="15048">
          <cell r="D15048">
            <v>2748767.17</v>
          </cell>
        </row>
        <row r="15049">
          <cell r="D15049">
            <v>4342304.46</v>
          </cell>
        </row>
        <row r="15050">
          <cell r="D15050">
            <v>39499249.549999997</v>
          </cell>
        </row>
        <row r="15051">
          <cell r="D15051">
            <v>441987.79</v>
          </cell>
        </row>
        <row r="15052">
          <cell r="D15052">
            <v>7463468.3899999997</v>
          </cell>
        </row>
        <row r="15053">
          <cell r="D15053">
            <v>10357693.800000001</v>
          </cell>
        </row>
        <row r="15054">
          <cell r="D15054">
            <v>4073534.85</v>
          </cell>
        </row>
        <row r="15055">
          <cell r="D15055">
            <v>2689596.55</v>
          </cell>
        </row>
        <row r="15056">
          <cell r="D15056">
            <v>4289391.09</v>
          </cell>
        </row>
        <row r="15057">
          <cell r="D15057">
            <v>34549626.289999999</v>
          </cell>
        </row>
        <row r="15058">
          <cell r="D15058">
            <v>21000000</v>
          </cell>
        </row>
        <row r="15059">
          <cell r="D15059">
            <v>103269855.48999999</v>
          </cell>
        </row>
        <row r="15060">
          <cell r="D15060">
            <v>6154032.0300000003</v>
          </cell>
        </row>
        <row r="15061">
          <cell r="D15061">
            <v>2471363.92</v>
          </cell>
        </row>
        <row r="15062">
          <cell r="D15062">
            <v>37805652.229999997</v>
          </cell>
        </row>
        <row r="15063">
          <cell r="D15063">
            <v>14436030.949999999</v>
          </cell>
        </row>
        <row r="15064">
          <cell r="D15064">
            <v>475516.17</v>
          </cell>
        </row>
        <row r="15065">
          <cell r="D15065">
            <v>2328503.89</v>
          </cell>
        </row>
        <row r="15066">
          <cell r="D15066">
            <v>2750913.63</v>
          </cell>
        </row>
        <row r="15067">
          <cell r="D15067">
            <v>5895584.3200000003</v>
          </cell>
        </row>
        <row r="15068">
          <cell r="D15068">
            <v>5888409.5700000003</v>
          </cell>
        </row>
        <row r="15069">
          <cell r="D15069">
            <v>5780649.2000000002</v>
          </cell>
        </row>
        <row r="15070">
          <cell r="D15070">
            <v>39302.160000000003</v>
          </cell>
        </row>
        <row r="15071">
          <cell r="D15071">
            <v>3217673.96</v>
          </cell>
        </row>
        <row r="15072">
          <cell r="D15072">
            <v>40366265.899999999</v>
          </cell>
        </row>
        <row r="15073">
          <cell r="D15073">
            <v>1580918.91</v>
          </cell>
        </row>
        <row r="15074">
          <cell r="D15074">
            <v>868248.09</v>
          </cell>
        </row>
        <row r="15075">
          <cell r="D15075">
            <v>1085727.96</v>
          </cell>
        </row>
        <row r="15076">
          <cell r="D15076">
            <v>5333115.6900000004</v>
          </cell>
        </row>
        <row r="15077">
          <cell r="D15077">
            <v>299807.52</v>
          </cell>
        </row>
        <row r="15078">
          <cell r="D15078">
            <v>1566479.48</v>
          </cell>
        </row>
        <row r="15079">
          <cell r="D15079">
            <v>304384.90999999997</v>
          </cell>
        </row>
        <row r="15080">
          <cell r="D15080">
            <v>140000</v>
          </cell>
        </row>
        <row r="15081">
          <cell r="D15081">
            <v>2148912.12</v>
          </cell>
        </row>
        <row r="15082">
          <cell r="D15082">
            <v>7161384.3799999999</v>
          </cell>
        </row>
        <row r="15083">
          <cell r="D15083">
            <v>0</v>
          </cell>
        </row>
        <row r="15084">
          <cell r="D15084">
            <v>1153292.6499999999</v>
          </cell>
        </row>
        <row r="15085">
          <cell r="D15085">
            <v>1725027.66</v>
          </cell>
        </row>
        <row r="15086">
          <cell r="D15086">
            <v>443707.58</v>
          </cell>
        </row>
        <row r="15087">
          <cell r="D15087">
            <v>5741260.4800000004</v>
          </cell>
        </row>
        <row r="15088">
          <cell r="D15088">
            <v>270662.75</v>
          </cell>
        </row>
        <row r="15089">
          <cell r="D15089">
            <v>6475855.5599999996</v>
          </cell>
        </row>
        <row r="15090">
          <cell r="D15090">
            <v>9072205.6300000008</v>
          </cell>
        </row>
        <row r="15091">
          <cell r="D15091">
            <v>4891674.17</v>
          </cell>
        </row>
        <row r="15092">
          <cell r="D15092">
            <v>2071483.31</v>
          </cell>
        </row>
        <row r="15093">
          <cell r="D15093">
            <v>9035712.6500000004</v>
          </cell>
        </row>
        <row r="15094">
          <cell r="D15094">
            <v>1495919.55</v>
          </cell>
        </row>
        <row r="15095">
          <cell r="D15095">
            <v>5351705.76</v>
          </cell>
        </row>
        <row r="15096">
          <cell r="D15096">
            <v>6083118.1699999999</v>
          </cell>
        </row>
        <row r="15097">
          <cell r="D15097">
            <v>28376000</v>
          </cell>
        </row>
        <row r="15098">
          <cell r="D15098">
            <v>1520362.14</v>
          </cell>
        </row>
        <row r="15099">
          <cell r="D15099">
            <v>330080.71999999997</v>
          </cell>
        </row>
        <row r="15100">
          <cell r="D15100">
            <v>319203.19</v>
          </cell>
        </row>
        <row r="15101">
          <cell r="D15101">
            <v>313412.55</v>
          </cell>
        </row>
        <row r="15102">
          <cell r="D15102">
            <v>0</v>
          </cell>
        </row>
        <row r="15103">
          <cell r="D15103">
            <v>1442315.24</v>
          </cell>
        </row>
        <row r="15105">
          <cell r="D15105">
            <v>4456662.09</v>
          </cell>
        </row>
        <row r="15106">
          <cell r="D15106">
            <v>4853802.2</v>
          </cell>
        </row>
        <row r="15108">
          <cell r="D15108">
            <v>695060.98</v>
          </cell>
        </row>
        <row r="15109">
          <cell r="D15109">
            <v>10456397.869999999</v>
          </cell>
        </row>
        <row r="15110">
          <cell r="D15110">
            <v>2963727.45</v>
          </cell>
        </row>
        <row r="15111">
          <cell r="D15111">
            <v>8948243.7300000004</v>
          </cell>
        </row>
        <row r="15112">
          <cell r="D15112">
            <v>13325874.27</v>
          </cell>
        </row>
        <row r="15113">
          <cell r="D15113">
            <v>20411525.370000001</v>
          </cell>
        </row>
        <row r="15114">
          <cell r="D15114">
            <v>188820.26</v>
          </cell>
        </row>
        <row r="15115">
          <cell r="D15115">
            <v>5436929.6399999997</v>
          </cell>
        </row>
        <row r="15116">
          <cell r="D15116">
            <v>762925</v>
          </cell>
        </row>
        <row r="15117">
          <cell r="D15117">
            <v>610054.97</v>
          </cell>
        </row>
        <row r="15118">
          <cell r="D15118">
            <v>14522530.220000001</v>
          </cell>
        </row>
        <row r="15119">
          <cell r="D15119">
            <v>40.479999999999997</v>
          </cell>
        </row>
        <row r="15120">
          <cell r="D15120">
            <v>6673348.7699999996</v>
          </cell>
        </row>
        <row r="15121">
          <cell r="D15121">
            <v>25891141.41</v>
          </cell>
        </row>
        <row r="15122">
          <cell r="D15122">
            <v>1817324.77</v>
          </cell>
        </row>
        <row r="15123">
          <cell r="D15123">
            <v>356796.97</v>
          </cell>
        </row>
        <row r="15124">
          <cell r="D15124">
            <v>843849.66</v>
          </cell>
        </row>
        <row r="15125">
          <cell r="D15125">
            <v>6168359.2599999998</v>
          </cell>
        </row>
        <row r="15126">
          <cell r="D15126">
            <v>2648694.54</v>
          </cell>
        </row>
        <row r="15127">
          <cell r="D15127">
            <v>2893823.72</v>
          </cell>
        </row>
        <row r="15128">
          <cell r="D15128">
            <v>1318309.81</v>
          </cell>
        </row>
        <row r="15129">
          <cell r="D15129">
            <v>1379031.6</v>
          </cell>
        </row>
        <row r="15130">
          <cell r="D15130">
            <v>2312887.2400000002</v>
          </cell>
        </row>
        <row r="15131">
          <cell r="D15131">
            <v>885407.89</v>
          </cell>
        </row>
        <row r="15132">
          <cell r="D15132">
            <v>4537031.7699999996</v>
          </cell>
        </row>
        <row r="15133">
          <cell r="D15133">
            <v>13473434.51</v>
          </cell>
        </row>
        <row r="15134">
          <cell r="D15134">
            <v>4066016.77</v>
          </cell>
        </row>
        <row r="15135">
          <cell r="D15135">
            <v>1008213.64</v>
          </cell>
        </row>
        <row r="15136">
          <cell r="D15136">
            <v>2655500.88</v>
          </cell>
        </row>
        <row r="15137">
          <cell r="D15137">
            <v>4919077.38</v>
          </cell>
        </row>
        <row r="15138">
          <cell r="D15138">
            <v>446762.83</v>
          </cell>
        </row>
        <row r="15139">
          <cell r="D15139">
            <v>212269.21</v>
          </cell>
        </row>
        <row r="15140">
          <cell r="D15140">
            <v>22214233.309999999</v>
          </cell>
        </row>
        <row r="15141">
          <cell r="D15141">
            <v>2029286.2</v>
          </cell>
        </row>
        <row r="15142">
          <cell r="D15142">
            <v>177097.18</v>
          </cell>
        </row>
        <row r="15143">
          <cell r="D15143">
            <v>1841781.76</v>
          </cell>
        </row>
        <row r="15144">
          <cell r="D15144">
            <v>71706.23</v>
          </cell>
        </row>
        <row r="15145">
          <cell r="D15145">
            <v>915118.63</v>
          </cell>
        </row>
        <row r="15146">
          <cell r="D15146">
            <v>1251614.3400000001</v>
          </cell>
        </row>
        <row r="15147">
          <cell r="D15147">
            <v>12081671.5</v>
          </cell>
        </row>
        <row r="15148">
          <cell r="D15148">
            <v>250304.31</v>
          </cell>
        </row>
        <row r="15149">
          <cell r="D15149">
            <v>17235158.73</v>
          </cell>
        </row>
        <row r="15150">
          <cell r="D15150">
            <v>975601.33</v>
          </cell>
        </row>
        <row r="15151">
          <cell r="D15151">
            <v>271841.73</v>
          </cell>
        </row>
        <row r="15152">
          <cell r="D15152">
            <v>640923.43999999994</v>
          </cell>
        </row>
        <row r="15153">
          <cell r="D15153">
            <v>135353.76</v>
          </cell>
        </row>
        <row r="15154">
          <cell r="D15154">
            <v>0</v>
          </cell>
        </row>
        <row r="15155">
          <cell r="D15155">
            <v>1086034.24</v>
          </cell>
        </row>
        <row r="15156">
          <cell r="D15156">
            <v>1041335.76</v>
          </cell>
        </row>
        <row r="15157">
          <cell r="D15157">
            <v>41411468.439999998</v>
          </cell>
        </row>
        <row r="15158">
          <cell r="D15158">
            <v>6038760.8499999996</v>
          </cell>
        </row>
        <row r="15159">
          <cell r="D15159">
            <v>2012000</v>
          </cell>
        </row>
        <row r="15160">
          <cell r="D15160">
            <v>9548890.8300000001</v>
          </cell>
        </row>
        <row r="15161">
          <cell r="D15161">
            <v>2278360.02</v>
          </cell>
        </row>
        <row r="15162">
          <cell r="D15162">
            <v>3247956.68</v>
          </cell>
        </row>
        <row r="15163">
          <cell r="D15163">
            <v>736223.66</v>
          </cell>
        </row>
        <row r="15164">
          <cell r="D15164">
            <v>2792328.57</v>
          </cell>
        </row>
        <row r="15165">
          <cell r="D15165">
            <v>1187884.8</v>
          </cell>
        </row>
        <row r="15166">
          <cell r="D15166">
            <v>0</v>
          </cell>
        </row>
        <row r="15167">
          <cell r="D15167">
            <v>0</v>
          </cell>
        </row>
        <row r="15168">
          <cell r="D15168">
            <v>18451372.289999999</v>
          </cell>
        </row>
        <row r="15169">
          <cell r="D15169">
            <v>943031.73</v>
          </cell>
        </row>
        <row r="15170">
          <cell r="D15170">
            <v>449909.12</v>
          </cell>
        </row>
        <row r="15171">
          <cell r="D15171">
            <v>1612743.85</v>
          </cell>
        </row>
        <row r="15172">
          <cell r="D15172">
            <v>939620.37</v>
          </cell>
        </row>
        <row r="15173">
          <cell r="D15173">
            <v>2674396.6800000002</v>
          </cell>
        </row>
        <row r="15174">
          <cell r="D15174">
            <v>8223971.2999999998</v>
          </cell>
        </row>
        <row r="15175">
          <cell r="D15175">
            <v>3101184.1</v>
          </cell>
        </row>
        <row r="15176">
          <cell r="D15176">
            <v>11519521.98</v>
          </cell>
        </row>
        <row r="15177">
          <cell r="D15177">
            <v>4307235.0199999996</v>
          </cell>
        </row>
        <row r="15178">
          <cell r="D15178">
            <v>1738295.67</v>
          </cell>
        </row>
        <row r="15179">
          <cell r="D15179">
            <v>1422305.71</v>
          </cell>
        </row>
        <row r="15180">
          <cell r="D15180">
            <v>2059334.78</v>
          </cell>
        </row>
        <row r="15181">
          <cell r="D15181">
            <v>6044068.9199999999</v>
          </cell>
        </row>
        <row r="15182">
          <cell r="D15182">
            <v>1400000</v>
          </cell>
        </row>
        <row r="15183">
          <cell r="D15183">
            <v>4072074.94</v>
          </cell>
        </row>
        <row r="15184">
          <cell r="D15184">
            <v>190219.64</v>
          </cell>
        </row>
        <row r="15185">
          <cell r="D15185">
            <v>3604233.36</v>
          </cell>
        </row>
        <row r="15186">
          <cell r="D15186">
            <v>6717362.9100000001</v>
          </cell>
        </row>
        <row r="15187">
          <cell r="D15187">
            <v>4.54</v>
          </cell>
        </row>
        <row r="15188">
          <cell r="D15188">
            <v>14587502.92</v>
          </cell>
        </row>
        <row r="15189">
          <cell r="D15189">
            <v>253101.31</v>
          </cell>
        </row>
        <row r="15190">
          <cell r="D15190">
            <v>5078027.3600000003</v>
          </cell>
        </row>
        <row r="15191">
          <cell r="D15191">
            <v>2475104.27</v>
          </cell>
        </row>
        <row r="15192">
          <cell r="D15192">
            <v>1551740.99</v>
          </cell>
        </row>
        <row r="15193">
          <cell r="D15193">
            <v>4781538.3899999997</v>
          </cell>
        </row>
        <row r="15194">
          <cell r="D15194">
            <v>429781.95</v>
          </cell>
        </row>
        <row r="15195">
          <cell r="D15195">
            <v>886765.46</v>
          </cell>
        </row>
        <row r="15196">
          <cell r="D15196">
            <v>23125277.600000001</v>
          </cell>
        </row>
        <row r="15197">
          <cell r="D15197">
            <v>843739.98</v>
          </cell>
        </row>
        <row r="15198">
          <cell r="D15198">
            <v>2088467.31</v>
          </cell>
        </row>
        <row r="15199">
          <cell r="D15199">
            <v>17871213.039999999</v>
          </cell>
        </row>
        <row r="15200">
          <cell r="D15200">
            <v>6372125.4900000002</v>
          </cell>
        </row>
        <row r="15201">
          <cell r="D15201">
            <v>6227887.96</v>
          </cell>
        </row>
        <row r="15202">
          <cell r="D15202">
            <v>9129979.4800000004</v>
          </cell>
        </row>
        <row r="15203">
          <cell r="D15203">
            <v>8915016</v>
          </cell>
        </row>
        <row r="15204">
          <cell r="D15204">
            <v>5241622.45</v>
          </cell>
        </row>
        <row r="15205">
          <cell r="D15205">
            <v>8707840.5600000005</v>
          </cell>
        </row>
        <row r="15206">
          <cell r="D15206">
            <v>2800550.61</v>
          </cell>
        </row>
        <row r="15207">
          <cell r="D15207">
            <v>131623.84</v>
          </cell>
        </row>
        <row r="15208">
          <cell r="D15208">
            <v>31454739.850000001</v>
          </cell>
        </row>
        <row r="15209">
          <cell r="D15209">
            <v>194889.28</v>
          </cell>
        </row>
        <row r="15210">
          <cell r="D15210">
            <v>12991738.59</v>
          </cell>
        </row>
        <row r="15211">
          <cell r="D15211">
            <v>184522.71</v>
          </cell>
        </row>
        <row r="15212">
          <cell r="D15212">
            <v>1532079.71</v>
          </cell>
        </row>
        <row r="15213">
          <cell r="D15213">
            <v>3381709.47</v>
          </cell>
        </row>
        <row r="15214">
          <cell r="D15214">
            <v>2910313.51</v>
          </cell>
        </row>
        <row r="15215">
          <cell r="D15215">
            <v>4020735.36</v>
          </cell>
        </row>
        <row r="15216">
          <cell r="D15216">
            <v>3607412.08</v>
          </cell>
        </row>
        <row r="15217">
          <cell r="D15217">
            <v>2264238.17</v>
          </cell>
        </row>
        <row r="15218">
          <cell r="D15218">
            <v>0</v>
          </cell>
        </row>
        <row r="15219">
          <cell r="D15219">
            <v>1400000</v>
          </cell>
        </row>
        <row r="15220">
          <cell r="D15220">
            <v>1200000</v>
          </cell>
        </row>
        <row r="15221">
          <cell r="D15221">
            <v>1485056.16</v>
          </cell>
        </row>
        <row r="15222">
          <cell r="D15222">
            <v>5567953.3799999999</v>
          </cell>
        </row>
        <row r="15223">
          <cell r="D15223">
            <v>2335132.9300000002</v>
          </cell>
        </row>
        <row r="15224">
          <cell r="D15224">
            <v>2714277.72</v>
          </cell>
        </row>
        <row r="15225">
          <cell r="D15225">
            <v>6741850.5700000003</v>
          </cell>
        </row>
        <row r="15226">
          <cell r="D15226">
            <v>10281196.23</v>
          </cell>
        </row>
        <row r="15227">
          <cell r="D15227">
            <v>1830417.9</v>
          </cell>
        </row>
        <row r="15228">
          <cell r="D15228">
            <v>3606866.74</v>
          </cell>
        </row>
        <row r="15229">
          <cell r="D15229">
            <v>1828230.21</v>
          </cell>
        </row>
        <row r="15230">
          <cell r="D15230">
            <v>656023.82999999996</v>
          </cell>
        </row>
        <row r="15231">
          <cell r="D15231">
            <v>11469131.6</v>
          </cell>
        </row>
        <row r="15232">
          <cell r="D15232">
            <v>476051.65</v>
          </cell>
        </row>
        <row r="15233">
          <cell r="D15233">
            <v>596202.42000000004</v>
          </cell>
        </row>
        <row r="15234">
          <cell r="D15234">
            <v>7105766.7999999998</v>
          </cell>
        </row>
        <row r="15235">
          <cell r="D15235">
            <v>30806004.59</v>
          </cell>
        </row>
        <row r="15236">
          <cell r="D15236">
            <v>13295652.9</v>
          </cell>
        </row>
        <row r="15237">
          <cell r="D15237">
            <v>999610.89</v>
          </cell>
        </row>
        <row r="15238">
          <cell r="D15238">
            <v>0</v>
          </cell>
        </row>
        <row r="15239">
          <cell r="D15239">
            <v>10600000</v>
          </cell>
        </row>
        <row r="15240">
          <cell r="D15240">
            <v>846733.06</v>
          </cell>
        </row>
        <row r="15241">
          <cell r="D15241">
            <v>531223.25</v>
          </cell>
        </row>
        <row r="15242">
          <cell r="D15242">
            <v>779979.23</v>
          </cell>
        </row>
        <row r="15243">
          <cell r="D15243">
            <v>49029802.100000001</v>
          </cell>
        </row>
        <row r="15244">
          <cell r="D15244">
            <v>8427684.7599999998</v>
          </cell>
        </row>
        <row r="15245">
          <cell r="D15245">
            <v>0</v>
          </cell>
        </row>
        <row r="15246">
          <cell r="D15246">
            <v>5707792.0499999998</v>
          </cell>
        </row>
        <row r="15247">
          <cell r="D15247">
            <v>1604755.41</v>
          </cell>
        </row>
        <row r="15248">
          <cell r="D15248">
            <v>6177360.5899999999</v>
          </cell>
        </row>
        <row r="15249">
          <cell r="D15249">
            <v>2442879.4300000002</v>
          </cell>
        </row>
        <row r="15250">
          <cell r="D15250">
            <v>1094778.68</v>
          </cell>
        </row>
        <row r="15251">
          <cell r="D15251">
            <v>4234007.88</v>
          </cell>
        </row>
        <row r="15252">
          <cell r="D15252">
            <v>0</v>
          </cell>
        </row>
        <row r="15253">
          <cell r="D15253">
            <v>3770237.02</v>
          </cell>
        </row>
        <row r="15254">
          <cell r="D15254">
            <v>25587557.420000002</v>
          </cell>
        </row>
        <row r="15255">
          <cell r="D15255">
            <v>12071463.9</v>
          </cell>
        </row>
        <row r="15256">
          <cell r="D15256">
            <v>381320777.01999998</v>
          </cell>
        </row>
        <row r="15257">
          <cell r="D15257">
            <v>4789263.9800000004</v>
          </cell>
        </row>
        <row r="15258">
          <cell r="D15258">
            <v>20911433.280000001</v>
          </cell>
        </row>
        <row r="15259">
          <cell r="D15259">
            <v>978654.95</v>
          </cell>
        </row>
        <row r="15260">
          <cell r="D15260">
            <v>1414142.76</v>
          </cell>
        </row>
        <row r="15261">
          <cell r="D15261">
            <v>1587055.52</v>
          </cell>
        </row>
        <row r="15262">
          <cell r="D15262">
            <v>17728617.329999998</v>
          </cell>
        </row>
        <row r="15263">
          <cell r="D15263">
            <v>2877661.8</v>
          </cell>
        </row>
        <row r="15264">
          <cell r="D15264">
            <v>942166.09</v>
          </cell>
        </row>
        <row r="15265">
          <cell r="D15265">
            <v>15172473.939999999</v>
          </cell>
        </row>
        <row r="15266">
          <cell r="D15266">
            <v>1482000</v>
          </cell>
        </row>
        <row r="15267">
          <cell r="D15267">
            <v>149589.71</v>
          </cell>
        </row>
        <row r="15268">
          <cell r="D15268">
            <v>48618.62</v>
          </cell>
        </row>
        <row r="15269">
          <cell r="D15269">
            <v>5420630.8499999996</v>
          </cell>
        </row>
        <row r="15270">
          <cell r="D15270">
            <v>366854.24</v>
          </cell>
        </row>
        <row r="15271">
          <cell r="D15271">
            <v>850000</v>
          </cell>
        </row>
        <row r="15272">
          <cell r="D15272">
            <v>0</v>
          </cell>
        </row>
        <row r="15273">
          <cell r="D15273">
            <v>374958.95</v>
          </cell>
        </row>
        <row r="15274">
          <cell r="D15274">
            <v>259058.07</v>
          </cell>
        </row>
        <row r="15275">
          <cell r="D15275">
            <v>7649261.6100000003</v>
          </cell>
        </row>
        <row r="15276">
          <cell r="D15276">
            <v>4620172.8</v>
          </cell>
        </row>
        <row r="15277">
          <cell r="D15277">
            <v>4975242.13</v>
          </cell>
        </row>
        <row r="15278">
          <cell r="D15278">
            <v>1167486.99</v>
          </cell>
        </row>
        <row r="15279">
          <cell r="D15279">
            <v>518108.65</v>
          </cell>
        </row>
        <row r="15280">
          <cell r="D15280">
            <v>286520.75</v>
          </cell>
        </row>
        <row r="15281">
          <cell r="D15281">
            <v>0</v>
          </cell>
        </row>
        <row r="15282">
          <cell r="D15282">
            <v>6137881.3099999996</v>
          </cell>
        </row>
        <row r="15283">
          <cell r="D15283">
            <v>2023540.32</v>
          </cell>
        </row>
        <row r="15284">
          <cell r="D15284">
            <v>571408.55000000005</v>
          </cell>
        </row>
        <row r="15285">
          <cell r="D15285">
            <v>17144778.629999999</v>
          </cell>
        </row>
        <row r="15286">
          <cell r="D15286">
            <v>7396387.6600000001</v>
          </cell>
        </row>
        <row r="15287">
          <cell r="D15287">
            <v>674830.95</v>
          </cell>
        </row>
        <row r="15288">
          <cell r="D15288">
            <v>5226478.18</v>
          </cell>
        </row>
        <row r="15290">
          <cell r="D15290">
            <v>43913391.299999997</v>
          </cell>
        </row>
        <row r="15291">
          <cell r="D15291">
            <v>14177562.83</v>
          </cell>
        </row>
        <row r="15292">
          <cell r="D15292">
            <v>3389367.34</v>
          </cell>
        </row>
        <row r="15293">
          <cell r="D15293">
            <v>0</v>
          </cell>
        </row>
        <row r="15294">
          <cell r="D15294">
            <v>131206.1</v>
          </cell>
        </row>
        <row r="15295">
          <cell r="D15295">
            <v>484992.46</v>
          </cell>
        </row>
        <row r="15296">
          <cell r="D15296">
            <v>4794545.09</v>
          </cell>
        </row>
        <row r="15297">
          <cell r="D15297">
            <v>99997.28</v>
          </cell>
        </row>
        <row r="15298">
          <cell r="D15298">
            <v>3075026.32</v>
          </cell>
        </row>
        <row r="15299">
          <cell r="D15299">
            <v>252884.04</v>
          </cell>
        </row>
        <row r="15300">
          <cell r="D15300">
            <v>185994.79</v>
          </cell>
        </row>
        <row r="15301">
          <cell r="D15301">
            <v>271693.55</v>
          </cell>
        </row>
        <row r="15302">
          <cell r="D15302">
            <v>91248.1</v>
          </cell>
        </row>
        <row r="15303">
          <cell r="D15303">
            <v>5921507.1600000001</v>
          </cell>
        </row>
        <row r="15304">
          <cell r="D15304">
            <v>661404.42000000004</v>
          </cell>
        </row>
        <row r="15305">
          <cell r="D15305">
            <v>598375</v>
          </cell>
        </row>
        <row r="15306">
          <cell r="D15306">
            <v>7939161.75</v>
          </cell>
        </row>
        <row r="15307">
          <cell r="D15307">
            <v>222666.45</v>
          </cell>
        </row>
        <row r="15308">
          <cell r="D15308">
            <v>2226525.7400000002</v>
          </cell>
        </row>
        <row r="15309">
          <cell r="D15309">
            <v>256678.62</v>
          </cell>
        </row>
        <row r="15310">
          <cell r="D15310">
            <v>8817403.0800000001</v>
          </cell>
        </row>
        <row r="15311">
          <cell r="D15311">
            <v>11114667.369999999</v>
          </cell>
        </row>
        <row r="15312">
          <cell r="D15312">
            <v>1579588.26</v>
          </cell>
        </row>
        <row r="15313">
          <cell r="D15313">
            <v>6376461.5499999998</v>
          </cell>
        </row>
        <row r="15314">
          <cell r="D15314">
            <v>65485.08</v>
          </cell>
        </row>
        <row r="15315">
          <cell r="D15315">
            <v>349628.07</v>
          </cell>
        </row>
        <row r="15316">
          <cell r="D15316">
            <v>12640307.33</v>
          </cell>
        </row>
        <row r="15317">
          <cell r="D15317">
            <v>177486.63</v>
          </cell>
        </row>
        <row r="15318">
          <cell r="D15318">
            <v>372669.26</v>
          </cell>
        </row>
        <row r="15319">
          <cell r="D15319">
            <v>325311.06</v>
          </cell>
        </row>
        <row r="15320">
          <cell r="D15320">
            <v>10475955.35</v>
          </cell>
        </row>
        <row r="15321">
          <cell r="D15321">
            <v>0</v>
          </cell>
        </row>
        <row r="15322">
          <cell r="D15322">
            <v>20320096</v>
          </cell>
        </row>
        <row r="15323">
          <cell r="D15323">
            <v>8525565.9900000002</v>
          </cell>
        </row>
        <row r="15324">
          <cell r="D15324">
            <v>4614563.17</v>
          </cell>
        </row>
        <row r="15325">
          <cell r="D15325">
            <v>5945618.3600000003</v>
          </cell>
        </row>
        <row r="15326">
          <cell r="D15326">
            <v>1000000</v>
          </cell>
        </row>
        <row r="15327">
          <cell r="D15327">
            <v>4630526.79</v>
          </cell>
        </row>
        <row r="15328">
          <cell r="D15328">
            <v>9710603.4100000001</v>
          </cell>
        </row>
        <row r="15329">
          <cell r="D15329">
            <v>150000</v>
          </cell>
        </row>
        <row r="15330">
          <cell r="D15330">
            <v>1098876.1499999999</v>
          </cell>
        </row>
        <row r="15331">
          <cell r="D15331">
            <v>3948187.67</v>
          </cell>
        </row>
        <row r="15332">
          <cell r="D15332">
            <v>1022115.95</v>
          </cell>
        </row>
        <row r="15333">
          <cell r="D15333">
            <v>4199015.96</v>
          </cell>
        </row>
        <row r="15334">
          <cell r="D15334">
            <v>8394771.4000000004</v>
          </cell>
        </row>
        <row r="15335">
          <cell r="D15335">
            <v>3916353.49</v>
          </cell>
        </row>
        <row r="15336">
          <cell r="D15336">
            <v>8.27</v>
          </cell>
        </row>
        <row r="15337">
          <cell r="D15337">
            <v>2548578.5699999998</v>
          </cell>
        </row>
        <row r="15338">
          <cell r="D15338">
            <v>380089.03</v>
          </cell>
        </row>
        <row r="15339">
          <cell r="D15339">
            <v>5984962.9699999997</v>
          </cell>
        </row>
        <row r="15340">
          <cell r="D15340">
            <v>7282078.1399999997</v>
          </cell>
        </row>
        <row r="15341">
          <cell r="D15341">
            <v>84144369.659999996</v>
          </cell>
        </row>
        <row r="15342">
          <cell r="D15342">
            <v>19432645.210000001</v>
          </cell>
        </row>
        <row r="15343">
          <cell r="D15343">
            <v>540525.84</v>
          </cell>
        </row>
        <row r="15344">
          <cell r="D15344">
            <v>2673967.46</v>
          </cell>
        </row>
        <row r="15345">
          <cell r="D15345">
            <v>813358.68</v>
          </cell>
        </row>
        <row r="15346">
          <cell r="D15346">
            <v>1241857.25</v>
          </cell>
        </row>
        <row r="15347">
          <cell r="D15347">
            <v>1605047.49</v>
          </cell>
        </row>
        <row r="15348">
          <cell r="D15348">
            <v>24739406.149999999</v>
          </cell>
        </row>
        <row r="15349">
          <cell r="D15349">
            <v>8130255.2599999998</v>
          </cell>
        </row>
        <row r="15350">
          <cell r="D15350">
            <v>15441396.85</v>
          </cell>
        </row>
        <row r="15351">
          <cell r="D15351">
            <v>8224911.5999999996</v>
          </cell>
        </row>
        <row r="15352">
          <cell r="D15352">
            <v>82009278.25</v>
          </cell>
        </row>
        <row r="15353">
          <cell r="D15353">
            <v>806075.71</v>
          </cell>
        </row>
        <row r="15354">
          <cell r="D15354">
            <v>5146.38</v>
          </cell>
        </row>
        <row r="15355">
          <cell r="D15355">
            <v>1937403.23</v>
          </cell>
        </row>
        <row r="15356">
          <cell r="D15356">
            <v>5031954.91</v>
          </cell>
        </row>
        <row r="15357">
          <cell r="D15357">
            <v>5778141.9800000004</v>
          </cell>
        </row>
        <row r="15358">
          <cell r="D15358">
            <v>6933154.1299999999</v>
          </cell>
        </row>
        <row r="15359">
          <cell r="D15359">
            <v>16290458.49</v>
          </cell>
        </row>
        <row r="15360">
          <cell r="D15360">
            <v>116707380.64</v>
          </cell>
        </row>
        <row r="15361">
          <cell r="D15361">
            <v>762787.57</v>
          </cell>
        </row>
        <row r="15362">
          <cell r="D15362">
            <v>19169456.629999999</v>
          </cell>
        </row>
        <row r="15363">
          <cell r="D15363">
            <v>3290050.19</v>
          </cell>
        </row>
        <row r="15364">
          <cell r="D15364">
            <v>206235.98</v>
          </cell>
        </row>
        <row r="15365">
          <cell r="D15365">
            <v>7661.85</v>
          </cell>
        </row>
        <row r="15366">
          <cell r="D15366">
            <v>45439189.619999997</v>
          </cell>
        </row>
        <row r="15367">
          <cell r="D15367">
            <v>44582.33</v>
          </cell>
        </row>
        <row r="15368">
          <cell r="D15368">
            <v>248563.36</v>
          </cell>
        </row>
        <row r="15369">
          <cell r="D15369">
            <v>19733805.989999998</v>
          </cell>
        </row>
        <row r="15370">
          <cell r="D15370">
            <v>1028551.89</v>
          </cell>
        </row>
        <row r="15371">
          <cell r="D15371">
            <v>15844392.68</v>
          </cell>
        </row>
        <row r="15372">
          <cell r="D15372">
            <v>179126.78</v>
          </cell>
        </row>
        <row r="15373">
          <cell r="D15373">
            <v>805002.08</v>
          </cell>
        </row>
        <row r="15374">
          <cell r="D15374">
            <v>300000</v>
          </cell>
        </row>
        <row r="15375">
          <cell r="D15375">
            <v>159234.07</v>
          </cell>
        </row>
        <row r="15376">
          <cell r="D15376">
            <v>308058.23999999999</v>
          </cell>
        </row>
        <row r="15377">
          <cell r="D15377">
            <v>2806167.08</v>
          </cell>
        </row>
        <row r="15378">
          <cell r="D15378">
            <v>237569.72</v>
          </cell>
        </row>
        <row r="15379">
          <cell r="D15379">
            <v>1042764.37</v>
          </cell>
        </row>
        <row r="15380">
          <cell r="D15380">
            <v>3223809.45</v>
          </cell>
        </row>
        <row r="15381">
          <cell r="D15381">
            <v>3325438.21</v>
          </cell>
        </row>
        <row r="15382">
          <cell r="D15382">
            <v>2647654.44</v>
          </cell>
        </row>
        <row r="15383">
          <cell r="D15383">
            <v>165281.82</v>
          </cell>
        </row>
        <row r="15384">
          <cell r="D15384">
            <v>127377.48</v>
          </cell>
        </row>
        <row r="15385">
          <cell r="D15385">
            <v>11810649.939999999</v>
          </cell>
        </row>
        <row r="15386">
          <cell r="D15386">
            <v>8205874.8399999999</v>
          </cell>
        </row>
        <row r="15387">
          <cell r="D15387">
            <v>1564934.92</v>
          </cell>
        </row>
        <row r="15388">
          <cell r="D15388">
            <v>327355.63</v>
          </cell>
        </row>
        <row r="15389">
          <cell r="D15389">
            <v>2845557.87</v>
          </cell>
        </row>
        <row r="15390">
          <cell r="D15390">
            <v>116497.62</v>
          </cell>
        </row>
        <row r="15391">
          <cell r="D15391">
            <v>907633.34</v>
          </cell>
        </row>
        <row r="15392">
          <cell r="D15392">
            <v>435502.69</v>
          </cell>
        </row>
        <row r="15393">
          <cell r="D15393">
            <v>10404116.01</v>
          </cell>
        </row>
        <row r="15394">
          <cell r="D15394">
            <v>1370.65</v>
          </cell>
        </row>
        <row r="15395">
          <cell r="D15395">
            <v>8543240.6500000004</v>
          </cell>
        </row>
        <row r="15396">
          <cell r="D15396">
            <v>271250.40000000002</v>
          </cell>
        </row>
        <row r="15397">
          <cell r="D15397">
            <v>304513.33</v>
          </cell>
        </row>
        <row r="15398">
          <cell r="D15398">
            <v>204643.84</v>
          </cell>
        </row>
        <row r="15399">
          <cell r="D15399">
            <v>57351.92</v>
          </cell>
        </row>
        <row r="15400">
          <cell r="D15400">
            <v>1045519.42</v>
          </cell>
        </row>
        <row r="15401">
          <cell r="D15401">
            <v>242927.33</v>
          </cell>
        </row>
        <row r="15402">
          <cell r="D15402">
            <v>474506.53</v>
          </cell>
        </row>
        <row r="15403">
          <cell r="D15403">
            <v>1049577.51</v>
          </cell>
        </row>
        <row r="15404">
          <cell r="D15404">
            <v>837131.71</v>
          </cell>
        </row>
        <row r="15405">
          <cell r="D15405">
            <v>889321.11</v>
          </cell>
        </row>
        <row r="15406">
          <cell r="D15406">
            <v>255449.33</v>
          </cell>
        </row>
        <row r="15407">
          <cell r="D15407">
            <v>34323.56</v>
          </cell>
        </row>
        <row r="15408">
          <cell r="D15408">
            <v>26337986.75</v>
          </cell>
        </row>
        <row r="15409">
          <cell r="D15409">
            <v>337609.43</v>
          </cell>
        </row>
        <row r="15410">
          <cell r="D15410">
            <v>46816.77</v>
          </cell>
        </row>
        <row r="15411">
          <cell r="D15411">
            <v>180.5</v>
          </cell>
        </row>
        <row r="15412">
          <cell r="D15412">
            <v>78900.600000000006</v>
          </cell>
        </row>
        <row r="15413">
          <cell r="D15413">
            <v>4183320.64</v>
          </cell>
        </row>
        <row r="15414">
          <cell r="D15414">
            <v>856202.33</v>
          </cell>
        </row>
        <row r="15415">
          <cell r="D15415">
            <v>568338.07999999996</v>
          </cell>
        </row>
        <row r="15416">
          <cell r="D15416">
            <v>744116.71</v>
          </cell>
        </row>
        <row r="15417">
          <cell r="D15417">
            <v>441375.51</v>
          </cell>
        </row>
        <row r="15418">
          <cell r="D15418">
            <v>22689159.75</v>
          </cell>
        </row>
        <row r="15419">
          <cell r="D15419">
            <v>76027.429999999993</v>
          </cell>
        </row>
        <row r="15420">
          <cell r="D15420">
            <v>3913353.84</v>
          </cell>
        </row>
        <row r="15421">
          <cell r="D15421">
            <v>472130.61</v>
          </cell>
        </row>
        <row r="15422">
          <cell r="D15422">
            <v>298974.21000000002</v>
          </cell>
        </row>
        <row r="15423">
          <cell r="D15423">
            <v>97183.6</v>
          </cell>
        </row>
        <row r="15424">
          <cell r="D15424">
            <v>21459512.210000001</v>
          </cell>
        </row>
        <row r="15425">
          <cell r="D15425">
            <v>150446.9</v>
          </cell>
        </row>
        <row r="15426">
          <cell r="D15426">
            <v>233081.77</v>
          </cell>
        </row>
        <row r="15427">
          <cell r="D15427">
            <v>191.6</v>
          </cell>
        </row>
        <row r="15428">
          <cell r="D15428">
            <v>2579709.58</v>
          </cell>
        </row>
        <row r="15429">
          <cell r="D15429">
            <v>8466230.3699999992</v>
          </cell>
        </row>
        <row r="15430">
          <cell r="D15430">
            <v>4169890.58</v>
          </cell>
        </row>
        <row r="15431">
          <cell r="D15431">
            <v>5371933.1500000004</v>
          </cell>
        </row>
        <row r="15432">
          <cell r="D15432">
            <v>105300.62</v>
          </cell>
        </row>
        <row r="15433">
          <cell r="D15433">
            <v>3012263.25</v>
          </cell>
        </row>
        <row r="15434">
          <cell r="D15434">
            <v>18670004.73</v>
          </cell>
        </row>
        <row r="15435">
          <cell r="D15435">
            <v>3747320.99</v>
          </cell>
        </row>
        <row r="15436">
          <cell r="D15436">
            <v>816656.87</v>
          </cell>
        </row>
        <row r="15437">
          <cell r="D15437">
            <v>531346.15</v>
          </cell>
        </row>
        <row r="15438">
          <cell r="D15438">
            <v>939696.21</v>
          </cell>
        </row>
        <row r="15439">
          <cell r="D15439">
            <v>3883781.62</v>
          </cell>
        </row>
        <row r="15440">
          <cell r="D15440">
            <v>231283.49</v>
          </cell>
        </row>
        <row r="15441">
          <cell r="D15441">
            <v>5033424.6399999997</v>
          </cell>
        </row>
        <row r="15442">
          <cell r="D15442">
            <v>5743639.1200000001</v>
          </cell>
        </row>
        <row r="15443">
          <cell r="D15443">
            <v>21931.67</v>
          </cell>
        </row>
        <row r="15444">
          <cell r="D15444">
            <v>47683.199999999997</v>
          </cell>
        </row>
        <row r="15445">
          <cell r="D15445">
            <v>857283.34</v>
          </cell>
        </row>
        <row r="15446">
          <cell r="D15446">
            <v>126745.05</v>
          </cell>
        </row>
        <row r="15447">
          <cell r="D15447">
            <v>1503870.49</v>
          </cell>
        </row>
        <row r="15448">
          <cell r="D15448">
            <v>834260.22</v>
          </cell>
        </row>
        <row r="15449">
          <cell r="D15449">
            <v>232355.69</v>
          </cell>
        </row>
        <row r="15450">
          <cell r="D15450">
            <v>161910.51</v>
          </cell>
        </row>
        <row r="15451">
          <cell r="D15451">
            <v>2970963.75</v>
          </cell>
        </row>
        <row r="15452">
          <cell r="D15452">
            <v>82310977.75</v>
          </cell>
        </row>
        <row r="15453">
          <cell r="D15453">
            <v>722383.91</v>
          </cell>
        </row>
        <row r="15454">
          <cell r="D15454">
            <v>406734.12</v>
          </cell>
        </row>
        <row r="15455">
          <cell r="D15455">
            <v>605858.01</v>
          </cell>
        </row>
        <row r="15456">
          <cell r="D15456">
            <v>3699464.07</v>
          </cell>
        </row>
        <row r="15457">
          <cell r="D15457">
            <v>2466322.9700000002</v>
          </cell>
        </row>
        <row r="15458">
          <cell r="D15458">
            <v>11397656.85</v>
          </cell>
        </row>
        <row r="15459">
          <cell r="D15459">
            <v>9905752.9399999995</v>
          </cell>
        </row>
        <row r="15460">
          <cell r="D15460">
            <v>487126.26</v>
          </cell>
        </row>
        <row r="15461">
          <cell r="D15461">
            <v>170726.83</v>
          </cell>
        </row>
        <row r="15462">
          <cell r="D15462">
            <v>10179165.25</v>
          </cell>
        </row>
        <row r="15463">
          <cell r="D15463">
            <v>659591.19999999995</v>
          </cell>
        </row>
        <row r="15464">
          <cell r="D15464">
            <v>1059341.26</v>
          </cell>
        </row>
        <row r="15465">
          <cell r="D15465">
            <v>11684.68</v>
          </cell>
        </row>
        <row r="15466">
          <cell r="D15466">
            <v>2065841.79</v>
          </cell>
        </row>
        <row r="15467">
          <cell r="D15467">
            <v>6123502</v>
          </cell>
        </row>
        <row r="15468">
          <cell r="D15468">
            <v>3620756.03</v>
          </cell>
        </row>
        <row r="15469">
          <cell r="D15469">
            <v>50701154.270000003</v>
          </cell>
        </row>
        <row r="15470">
          <cell r="D15470">
            <v>1841769.69</v>
          </cell>
        </row>
        <row r="15471">
          <cell r="D15471">
            <v>25882422.52</v>
          </cell>
        </row>
        <row r="15472">
          <cell r="D15472">
            <v>1025323.05</v>
          </cell>
        </row>
        <row r="15473">
          <cell r="D15473">
            <v>893844.99</v>
          </cell>
        </row>
        <row r="15474">
          <cell r="D15474">
            <v>25914.35</v>
          </cell>
        </row>
        <row r="15475">
          <cell r="D15475">
            <v>8243927.4000000004</v>
          </cell>
        </row>
        <row r="15476">
          <cell r="D15476">
            <v>296027.21000000002</v>
          </cell>
        </row>
        <row r="15477">
          <cell r="D15477">
            <v>305870.36</v>
          </cell>
        </row>
        <row r="15478">
          <cell r="D15478">
            <v>757681.54</v>
          </cell>
        </row>
        <row r="15479">
          <cell r="D15479">
            <v>13345062.779999999</v>
          </cell>
        </row>
        <row r="15480">
          <cell r="D15480">
            <v>917675.65</v>
          </cell>
        </row>
        <row r="15481">
          <cell r="D15481">
            <v>159866.78</v>
          </cell>
        </row>
        <row r="15482">
          <cell r="D15482">
            <v>7376.51</v>
          </cell>
        </row>
        <row r="15483">
          <cell r="D15483">
            <v>2318564.79</v>
          </cell>
        </row>
        <row r="15484">
          <cell r="D15484">
            <v>17988.7</v>
          </cell>
        </row>
        <row r="15485">
          <cell r="D15485">
            <v>0</v>
          </cell>
        </row>
        <row r="15486">
          <cell r="D15486">
            <v>77930.48</v>
          </cell>
        </row>
        <row r="15487">
          <cell r="D15487">
            <v>307297.13</v>
          </cell>
        </row>
        <row r="15488">
          <cell r="D15488">
            <v>3686964.63</v>
          </cell>
        </row>
        <row r="15489">
          <cell r="D15489">
            <v>599582.15</v>
          </cell>
        </row>
        <row r="15490">
          <cell r="D15490">
            <v>376095</v>
          </cell>
        </row>
        <row r="15491">
          <cell r="D15491">
            <v>71197.87</v>
          </cell>
        </row>
        <row r="15492">
          <cell r="D15492">
            <v>95213</v>
          </cell>
        </row>
        <row r="15493">
          <cell r="D15493">
            <v>51655.58</v>
          </cell>
        </row>
        <row r="15494">
          <cell r="D15494">
            <v>376854.72</v>
          </cell>
        </row>
        <row r="15495">
          <cell r="D15495">
            <v>12352805.49</v>
          </cell>
        </row>
        <row r="15496">
          <cell r="D15496">
            <v>286419.34999999998</v>
          </cell>
        </row>
        <row r="15497">
          <cell r="D15497">
            <v>325961.65000000002</v>
          </cell>
        </row>
        <row r="15498">
          <cell r="D15498">
            <v>551623.99</v>
          </cell>
        </row>
        <row r="15499">
          <cell r="D15499">
            <v>1390548.36</v>
          </cell>
        </row>
        <row r="15500">
          <cell r="D15500">
            <v>142586.42000000001</v>
          </cell>
        </row>
        <row r="15501">
          <cell r="D15501">
            <v>78222.06</v>
          </cell>
        </row>
        <row r="15502">
          <cell r="D15502">
            <v>773292.39</v>
          </cell>
        </row>
        <row r="15503">
          <cell r="D15503">
            <v>359324.93</v>
          </cell>
        </row>
        <row r="15504">
          <cell r="D15504">
            <v>458819.15</v>
          </cell>
        </row>
        <row r="15505">
          <cell r="D15505">
            <v>69237.47</v>
          </cell>
        </row>
        <row r="15506">
          <cell r="D15506">
            <v>170293.6</v>
          </cell>
        </row>
        <row r="15507">
          <cell r="D15507">
            <v>835035.97</v>
          </cell>
        </row>
        <row r="15508">
          <cell r="D15508">
            <v>389235.42</v>
          </cell>
        </row>
        <row r="15509">
          <cell r="D15509">
            <v>3843239.25</v>
          </cell>
        </row>
        <row r="15510">
          <cell r="D15510">
            <v>19911.04</v>
          </cell>
        </row>
        <row r="15511">
          <cell r="D15511">
            <v>299993.23</v>
          </cell>
        </row>
        <row r="15512">
          <cell r="D15512">
            <v>8415323.4299999997</v>
          </cell>
        </row>
        <row r="15513">
          <cell r="D15513">
            <v>168015.22</v>
          </cell>
        </row>
        <row r="15514">
          <cell r="D15514">
            <v>13904590.810000001</v>
          </cell>
        </row>
        <row r="15515">
          <cell r="D15515">
            <v>516228.57</v>
          </cell>
        </row>
        <row r="15516">
          <cell r="D15516">
            <v>433985.86</v>
          </cell>
        </row>
        <row r="15517">
          <cell r="D15517">
            <v>1037198.62</v>
          </cell>
        </row>
        <row r="15518">
          <cell r="D15518">
            <v>409270.41</v>
          </cell>
        </row>
        <row r="15519">
          <cell r="D15519">
            <v>2900.16</v>
          </cell>
        </row>
        <row r="15520">
          <cell r="D15520">
            <v>6808.27</v>
          </cell>
        </row>
        <row r="15521">
          <cell r="D15521">
            <v>1593145.19</v>
          </cell>
        </row>
        <row r="15522">
          <cell r="D15522">
            <v>74069.2</v>
          </cell>
        </row>
        <row r="15523">
          <cell r="D15523">
            <v>24512814.309999999</v>
          </cell>
        </row>
        <row r="15524">
          <cell r="D15524">
            <v>587704.05000000005</v>
          </cell>
        </row>
        <row r="15525">
          <cell r="D15525">
            <v>424167.88</v>
          </cell>
        </row>
        <row r="15526">
          <cell r="D15526">
            <v>126281.77</v>
          </cell>
        </row>
        <row r="15527">
          <cell r="D15527">
            <v>66768.05</v>
          </cell>
        </row>
        <row r="15528">
          <cell r="D15528">
            <v>262248.56</v>
          </cell>
        </row>
        <row r="15529">
          <cell r="D15529">
            <v>6051780.5499999998</v>
          </cell>
        </row>
        <row r="15530">
          <cell r="D15530">
            <v>34390.639999999999</v>
          </cell>
        </row>
        <row r="15531">
          <cell r="D15531">
            <v>1167842.32</v>
          </cell>
        </row>
        <row r="15532">
          <cell r="D15532">
            <v>29943.1</v>
          </cell>
        </row>
        <row r="15533">
          <cell r="D15533">
            <v>346317.04</v>
          </cell>
        </row>
        <row r="15534">
          <cell r="D15534">
            <v>8161120.71</v>
          </cell>
        </row>
        <row r="15535">
          <cell r="D15535">
            <v>285907.05</v>
          </cell>
        </row>
        <row r="15536">
          <cell r="D15536">
            <v>390306.88</v>
          </cell>
        </row>
        <row r="15537">
          <cell r="D15537">
            <v>978741.64</v>
          </cell>
        </row>
        <row r="15538">
          <cell r="D15538">
            <v>10177764.210000001</v>
          </cell>
        </row>
        <row r="15539">
          <cell r="D15539">
            <v>73849.3</v>
          </cell>
        </row>
        <row r="15540">
          <cell r="D15540">
            <v>2524931.96</v>
          </cell>
        </row>
        <row r="15541">
          <cell r="D15541">
            <v>633536.99</v>
          </cell>
        </row>
        <row r="15542">
          <cell r="D15542">
            <v>577113.59</v>
          </cell>
        </row>
        <row r="15543">
          <cell r="D15543">
            <v>874300.27</v>
          </cell>
        </row>
        <row r="15544">
          <cell r="D15544">
            <v>12099523.25</v>
          </cell>
        </row>
        <row r="15545">
          <cell r="D15545">
            <v>9963765.0099999998</v>
          </cell>
        </row>
        <row r="15546">
          <cell r="D15546">
            <v>495409.32</v>
          </cell>
        </row>
        <row r="15547">
          <cell r="D15547">
            <v>6386661.46</v>
          </cell>
        </row>
        <row r="15548">
          <cell r="D15548">
            <v>4037041.3</v>
          </cell>
        </row>
        <row r="15549">
          <cell r="D15549">
            <v>110728.11</v>
          </cell>
        </row>
        <row r="15550">
          <cell r="D15550">
            <v>54585.23</v>
          </cell>
        </row>
        <row r="15551">
          <cell r="D15551">
            <v>596729.36</v>
          </cell>
        </row>
        <row r="15552">
          <cell r="D15552">
            <v>1006435.1</v>
          </cell>
        </row>
        <row r="15553">
          <cell r="D15553">
            <v>25202153.140000001</v>
          </cell>
        </row>
        <row r="15554">
          <cell r="D15554">
            <v>404910.42</v>
          </cell>
        </row>
        <row r="15555">
          <cell r="D15555">
            <v>420635.19</v>
          </cell>
        </row>
        <row r="15556">
          <cell r="D15556">
            <v>2954030.24</v>
          </cell>
        </row>
        <row r="15557">
          <cell r="D15557">
            <v>107086.22</v>
          </cell>
        </row>
        <row r="15558">
          <cell r="D15558">
            <v>352618.59</v>
          </cell>
        </row>
        <row r="15559">
          <cell r="D15559">
            <v>1625406.87</v>
          </cell>
        </row>
        <row r="15560">
          <cell r="D15560">
            <v>857126.22</v>
          </cell>
        </row>
        <row r="15561">
          <cell r="D15561">
            <v>68412.86</v>
          </cell>
        </row>
        <row r="15562">
          <cell r="D15562">
            <v>3998429.98</v>
          </cell>
        </row>
        <row r="15563">
          <cell r="D15563">
            <v>3047033.41</v>
          </cell>
        </row>
        <row r="15564">
          <cell r="D15564">
            <v>3007548.07</v>
          </cell>
        </row>
        <row r="15565">
          <cell r="D15565">
            <v>3662264.55</v>
          </cell>
        </row>
        <row r="15566">
          <cell r="D15566">
            <v>70609124.359999999</v>
          </cell>
        </row>
        <row r="15567">
          <cell r="D15567">
            <v>1572510.28</v>
          </cell>
        </row>
        <row r="15568">
          <cell r="D15568">
            <v>5362765.22</v>
          </cell>
        </row>
        <row r="15569">
          <cell r="D15569">
            <v>2119184.3199999998</v>
          </cell>
        </row>
        <row r="15570">
          <cell r="D15570">
            <v>17148153.120000001</v>
          </cell>
        </row>
        <row r="15571">
          <cell r="D15571">
            <v>0</v>
          </cell>
        </row>
        <row r="15572">
          <cell r="D15572">
            <v>1555520.74</v>
          </cell>
        </row>
        <row r="15573">
          <cell r="D15573">
            <v>41204457.520000003</v>
          </cell>
        </row>
        <row r="15574">
          <cell r="D15574">
            <v>621361.42000000004</v>
          </cell>
        </row>
        <row r="15575">
          <cell r="D15575">
            <v>18352488.170000002</v>
          </cell>
        </row>
        <row r="15576">
          <cell r="D15576">
            <v>293479.71999999997</v>
          </cell>
        </row>
        <row r="15577">
          <cell r="D15577">
            <v>38554.050000000003</v>
          </cell>
        </row>
        <row r="15578">
          <cell r="D15578">
            <v>548919.73</v>
          </cell>
        </row>
        <row r="15579">
          <cell r="D15579">
            <v>4642690.08</v>
          </cell>
        </row>
        <row r="15580">
          <cell r="D15580">
            <v>3179094.92</v>
          </cell>
        </row>
        <row r="15581">
          <cell r="D15581">
            <v>550000</v>
          </cell>
        </row>
        <row r="15582">
          <cell r="D15582">
            <v>100000</v>
          </cell>
        </row>
        <row r="15583">
          <cell r="D15583">
            <v>587556.42000000004</v>
          </cell>
        </row>
        <row r="15584">
          <cell r="D15584">
            <v>239863.06</v>
          </cell>
        </row>
        <row r="15585">
          <cell r="D15585">
            <v>1537731.94</v>
          </cell>
        </row>
        <row r="15586">
          <cell r="D15586">
            <v>142518.51999999999</v>
          </cell>
        </row>
        <row r="15587">
          <cell r="D15587">
            <v>10690119.18</v>
          </cell>
        </row>
        <row r="15589">
          <cell r="D15589">
            <v>251457.01</v>
          </cell>
        </row>
        <row r="15590">
          <cell r="D15590">
            <v>498955.26</v>
          </cell>
        </row>
        <row r="15591">
          <cell r="D15591">
            <v>3337034.38</v>
          </cell>
        </row>
        <row r="15592">
          <cell r="D15592">
            <v>652253.91</v>
          </cell>
        </row>
        <row r="15593">
          <cell r="D15593">
            <v>1320286.03</v>
          </cell>
        </row>
        <row r="15594">
          <cell r="D15594">
            <v>640943.89</v>
          </cell>
        </row>
        <row r="15595">
          <cell r="D15595">
            <v>647529.24</v>
          </cell>
        </row>
        <row r="15596">
          <cell r="D15596">
            <v>486904.88</v>
          </cell>
        </row>
        <row r="15597">
          <cell r="D15597">
            <v>790550.16</v>
          </cell>
        </row>
        <row r="15598">
          <cell r="D15598">
            <v>12547594.810000001</v>
          </cell>
        </row>
        <row r="15599">
          <cell r="D15599">
            <v>401299.16</v>
          </cell>
        </row>
        <row r="15600">
          <cell r="D15600">
            <v>736744.32</v>
          </cell>
        </row>
        <row r="15601">
          <cell r="D15601">
            <v>4334674.62</v>
          </cell>
        </row>
        <row r="15602">
          <cell r="D15602">
            <v>123280.15</v>
          </cell>
        </row>
        <row r="15603">
          <cell r="D15603">
            <v>1077136.56</v>
          </cell>
        </row>
        <row r="15604">
          <cell r="D15604">
            <v>174440.73</v>
          </cell>
        </row>
        <row r="15605">
          <cell r="D15605">
            <v>399826.64</v>
          </cell>
        </row>
        <row r="15606">
          <cell r="D15606">
            <v>1797093.2</v>
          </cell>
        </row>
        <row r="15607">
          <cell r="D15607">
            <v>30798.22</v>
          </cell>
        </row>
        <row r="15608">
          <cell r="D15608">
            <v>418378.06</v>
          </cell>
        </row>
        <row r="15609">
          <cell r="D15609">
            <v>696236.64</v>
          </cell>
        </row>
        <row r="15610">
          <cell r="D15610">
            <v>150625.54999999999</v>
          </cell>
        </row>
        <row r="15611">
          <cell r="D15611">
            <v>29064.03</v>
          </cell>
        </row>
        <row r="15612">
          <cell r="D15612">
            <v>4074708.05</v>
          </cell>
        </row>
        <row r="15613">
          <cell r="D15613">
            <v>674348.63</v>
          </cell>
        </row>
        <row r="15614">
          <cell r="D15614">
            <v>319911.3</v>
          </cell>
        </row>
        <row r="15616">
          <cell r="D15616">
            <v>360818.87</v>
          </cell>
        </row>
        <row r="15617">
          <cell r="D15617">
            <v>406547.83</v>
          </cell>
        </row>
        <row r="15618">
          <cell r="D15618">
            <v>1597456.22</v>
          </cell>
        </row>
        <row r="15619">
          <cell r="D15619">
            <v>15041.63</v>
          </cell>
        </row>
        <row r="15620">
          <cell r="D15620">
            <v>131272.44</v>
          </cell>
        </row>
        <row r="15621">
          <cell r="D15621">
            <v>1901080.86</v>
          </cell>
        </row>
        <row r="15622">
          <cell r="D15622">
            <v>30026.15</v>
          </cell>
        </row>
        <row r="15623">
          <cell r="D15623">
            <v>619742.43000000005</v>
          </cell>
        </row>
        <row r="15624">
          <cell r="D15624">
            <v>1078712.7</v>
          </cell>
        </row>
        <row r="15625">
          <cell r="D15625">
            <v>160384.31</v>
          </cell>
        </row>
        <row r="15626">
          <cell r="D15626">
            <v>6755828.5099999998</v>
          </cell>
        </row>
        <row r="15627">
          <cell r="D15627">
            <v>4511968.8499999996</v>
          </cell>
        </row>
        <row r="15628">
          <cell r="D15628">
            <v>85398</v>
          </cell>
        </row>
        <row r="15629">
          <cell r="D15629">
            <v>658777.85</v>
          </cell>
        </row>
        <row r="15630">
          <cell r="D15630">
            <v>475311.27</v>
          </cell>
        </row>
        <row r="15631">
          <cell r="D15631">
            <v>7073126.5</v>
          </cell>
        </row>
        <row r="15632">
          <cell r="D15632">
            <v>4151504.46</v>
          </cell>
        </row>
        <row r="15633">
          <cell r="D15633">
            <v>9814677.4299999997</v>
          </cell>
        </row>
        <row r="15634">
          <cell r="D15634">
            <v>38970.92</v>
          </cell>
        </row>
        <row r="15635">
          <cell r="D15635">
            <v>97024.6</v>
          </cell>
        </row>
        <row r="15636">
          <cell r="D15636">
            <v>2233124.0499999998</v>
          </cell>
        </row>
        <row r="15637">
          <cell r="D15637">
            <v>5967758.7000000002</v>
          </cell>
        </row>
        <row r="15638">
          <cell r="D15638">
            <v>404301.63</v>
          </cell>
        </row>
        <row r="15639">
          <cell r="D15639">
            <v>51816.13</v>
          </cell>
        </row>
        <row r="15640">
          <cell r="D15640">
            <v>0</v>
          </cell>
        </row>
        <row r="15641">
          <cell r="D15641">
            <v>0</v>
          </cell>
        </row>
        <row r="15642">
          <cell r="D15642">
            <v>1593567.03</v>
          </cell>
        </row>
        <row r="15643">
          <cell r="D15643">
            <v>521987.98</v>
          </cell>
        </row>
        <row r="15644">
          <cell r="D15644">
            <v>2195504.2799999998</v>
          </cell>
        </row>
        <row r="15645">
          <cell r="D15645">
            <v>16801604.239999998</v>
          </cell>
        </row>
        <row r="15646">
          <cell r="D15646">
            <v>946271.22</v>
          </cell>
        </row>
        <row r="15647">
          <cell r="D15647">
            <v>1930213.77</v>
          </cell>
        </row>
        <row r="15648">
          <cell r="D15648">
            <v>247051.31</v>
          </cell>
        </row>
        <row r="15649">
          <cell r="D15649">
            <v>1916165.1200000001</v>
          </cell>
        </row>
        <row r="15650">
          <cell r="D15650">
            <v>394544.84</v>
          </cell>
        </row>
        <row r="15651">
          <cell r="D15651">
            <v>1200445.1200000001</v>
          </cell>
        </row>
        <row r="15652">
          <cell r="D15652">
            <v>52560623.100000001</v>
          </cell>
        </row>
        <row r="15653">
          <cell r="D15653">
            <v>582998.63</v>
          </cell>
        </row>
        <row r="15654">
          <cell r="D15654">
            <v>4806996.1100000003</v>
          </cell>
        </row>
        <row r="15655">
          <cell r="D15655">
            <v>845959.68000000005</v>
          </cell>
        </row>
        <row r="15656">
          <cell r="D15656">
            <v>154967.60999999999</v>
          </cell>
        </row>
        <row r="15657">
          <cell r="D15657">
            <v>1238577.55</v>
          </cell>
        </row>
        <row r="15658">
          <cell r="D15658">
            <v>565185.47</v>
          </cell>
        </row>
        <row r="15659">
          <cell r="D15659">
            <v>8162566.8300000001</v>
          </cell>
        </row>
        <row r="15660">
          <cell r="D15660">
            <v>4514871.7</v>
          </cell>
        </row>
        <row r="15661">
          <cell r="D15661">
            <v>316374.7</v>
          </cell>
        </row>
        <row r="15662">
          <cell r="D15662">
            <v>808555.88</v>
          </cell>
        </row>
        <row r="15663">
          <cell r="D15663">
            <v>66731.08</v>
          </cell>
        </row>
        <row r="15664">
          <cell r="D15664">
            <v>113547.74</v>
          </cell>
        </row>
        <row r="15665">
          <cell r="D15665">
            <v>331965.52</v>
          </cell>
        </row>
        <row r="15666">
          <cell r="D15666">
            <v>12281864.890000001</v>
          </cell>
        </row>
        <row r="15667">
          <cell r="D15667">
            <v>9993.24</v>
          </cell>
        </row>
        <row r="15668">
          <cell r="D15668">
            <v>781053.45</v>
          </cell>
        </row>
        <row r="15669">
          <cell r="D15669">
            <v>707043.88</v>
          </cell>
        </row>
        <row r="15670">
          <cell r="D15670">
            <v>29745743.780000001</v>
          </cell>
        </row>
        <row r="15671">
          <cell r="D15671">
            <v>1634389.73</v>
          </cell>
        </row>
        <row r="15672">
          <cell r="D15672">
            <v>2006325.23</v>
          </cell>
        </row>
        <row r="15673">
          <cell r="D15673">
            <v>167052.01999999999</v>
          </cell>
        </row>
        <row r="15674">
          <cell r="D15674">
            <v>86703.09</v>
          </cell>
        </row>
        <row r="15675">
          <cell r="D15675">
            <v>0</v>
          </cell>
        </row>
        <row r="15676">
          <cell r="D15676">
            <v>5860715.7699999996</v>
          </cell>
        </row>
        <row r="15677">
          <cell r="D15677">
            <v>318289.17</v>
          </cell>
        </row>
        <row r="15678">
          <cell r="D15678">
            <v>1357921.24</v>
          </cell>
        </row>
        <row r="15679">
          <cell r="D15679">
            <v>58.72</v>
          </cell>
        </row>
        <row r="15680">
          <cell r="D15680">
            <v>12593751.68</v>
          </cell>
        </row>
        <row r="15681">
          <cell r="D15681">
            <v>1070368.46</v>
          </cell>
        </row>
        <row r="15682">
          <cell r="D15682">
            <v>372079.66</v>
          </cell>
        </row>
        <row r="15683">
          <cell r="D15683">
            <v>15528719.630000001</v>
          </cell>
        </row>
        <row r="15684">
          <cell r="D15684">
            <v>9144433.6799999997</v>
          </cell>
        </row>
        <row r="15685">
          <cell r="D15685">
            <v>4890665.1100000003</v>
          </cell>
        </row>
        <row r="15686">
          <cell r="D15686">
            <v>69585.42</v>
          </cell>
        </row>
        <row r="15687">
          <cell r="D15687">
            <v>380000</v>
          </cell>
        </row>
        <row r="15688">
          <cell r="D15688">
            <v>1454255.12</v>
          </cell>
        </row>
        <row r="15689">
          <cell r="D15689">
            <v>14372182.060000001</v>
          </cell>
        </row>
        <row r="15690">
          <cell r="D15690">
            <v>1763912.39</v>
          </cell>
        </row>
        <row r="15691">
          <cell r="D15691">
            <v>488096.22</v>
          </cell>
        </row>
        <row r="15692">
          <cell r="D15692">
            <v>6710433.6799999997</v>
          </cell>
        </row>
        <row r="15693">
          <cell r="D15693">
            <v>288006.90999999997</v>
          </cell>
        </row>
        <row r="15694">
          <cell r="D15694">
            <v>164973.10999999999</v>
          </cell>
        </row>
        <row r="15695">
          <cell r="D15695">
            <v>282224.18</v>
          </cell>
        </row>
        <row r="15696">
          <cell r="D15696">
            <v>3511641.81</v>
          </cell>
        </row>
        <row r="15697">
          <cell r="D15697">
            <v>2771227.48</v>
          </cell>
        </row>
        <row r="15698">
          <cell r="D15698">
            <v>4427313</v>
          </cell>
        </row>
        <row r="15699">
          <cell r="D15699">
            <v>152501.21</v>
          </cell>
        </row>
        <row r="15700">
          <cell r="D15700">
            <v>728487.81</v>
          </cell>
        </row>
        <row r="15701">
          <cell r="D15701">
            <v>98016.53</v>
          </cell>
        </row>
        <row r="15702">
          <cell r="D15702">
            <v>34924981.189999998</v>
          </cell>
        </row>
        <row r="15703">
          <cell r="D15703">
            <v>1971854.17</v>
          </cell>
        </row>
        <row r="15704">
          <cell r="D15704">
            <v>1444666.74</v>
          </cell>
        </row>
        <row r="15705">
          <cell r="D15705">
            <v>441984.25</v>
          </cell>
        </row>
        <row r="15706">
          <cell r="D15706">
            <v>115484.44</v>
          </cell>
        </row>
        <row r="15707">
          <cell r="D15707">
            <v>270000</v>
          </cell>
        </row>
        <row r="15708">
          <cell r="D15708">
            <v>450000</v>
          </cell>
        </row>
        <row r="15709">
          <cell r="D15709">
            <v>297007.56</v>
          </cell>
        </row>
        <row r="15710">
          <cell r="D15710">
            <v>32288800.100000001</v>
          </cell>
        </row>
        <row r="15711">
          <cell r="D15711">
            <v>500000</v>
          </cell>
        </row>
        <row r="15712">
          <cell r="D15712">
            <v>1971653.31</v>
          </cell>
        </row>
        <row r="15713">
          <cell r="D15713">
            <v>119806.87</v>
          </cell>
        </row>
        <row r="15714">
          <cell r="D15714">
            <v>1249115.27</v>
          </cell>
        </row>
        <row r="15715">
          <cell r="D15715">
            <v>313804.05</v>
          </cell>
        </row>
        <row r="15716">
          <cell r="D15716">
            <v>4000000</v>
          </cell>
        </row>
        <row r="15717">
          <cell r="D15717">
            <v>649931.35</v>
          </cell>
        </row>
        <row r="15718">
          <cell r="D15718">
            <v>24490275.960000001</v>
          </cell>
        </row>
        <row r="15719">
          <cell r="D15719">
            <v>1029827.18</v>
          </cell>
        </row>
        <row r="15720">
          <cell r="D15720">
            <v>5002604.6100000003</v>
          </cell>
        </row>
        <row r="15721">
          <cell r="D15721">
            <v>42057422.670000002</v>
          </cell>
        </row>
        <row r="15722">
          <cell r="D15722">
            <v>1054943.4099999999</v>
          </cell>
        </row>
        <row r="15723">
          <cell r="D15723">
            <v>993223.12</v>
          </cell>
        </row>
        <row r="15724">
          <cell r="D15724">
            <v>216027.9</v>
          </cell>
        </row>
        <row r="15725">
          <cell r="D15725">
            <v>6785334.9699999997</v>
          </cell>
        </row>
        <row r="15726">
          <cell r="D15726">
            <v>2967459.02</v>
          </cell>
        </row>
        <row r="15727">
          <cell r="D15727">
            <v>6997312.9699999997</v>
          </cell>
        </row>
        <row r="15728">
          <cell r="D15728">
            <v>20892.080000000002</v>
          </cell>
        </row>
        <row r="15729">
          <cell r="D15729">
            <v>940121.26</v>
          </cell>
        </row>
        <row r="15730">
          <cell r="D15730">
            <v>67946.009999999995</v>
          </cell>
        </row>
        <row r="15731">
          <cell r="D15731">
            <v>0</v>
          </cell>
        </row>
        <row r="15732">
          <cell r="D15732">
            <v>3883704.19</v>
          </cell>
        </row>
        <row r="15733">
          <cell r="D15733">
            <v>4440.28</v>
          </cell>
        </row>
        <row r="15734">
          <cell r="D15734">
            <v>746210.89</v>
          </cell>
        </row>
        <row r="15735">
          <cell r="D15735">
            <v>1637174.18</v>
          </cell>
        </row>
        <row r="15736">
          <cell r="D15736">
            <v>217139.95</v>
          </cell>
        </row>
        <row r="15737">
          <cell r="D15737">
            <v>35299.519999999997</v>
          </cell>
        </row>
        <row r="15738">
          <cell r="D15738">
            <v>197142.34</v>
          </cell>
        </row>
        <row r="15739">
          <cell r="D15739">
            <v>586168.81999999995</v>
          </cell>
        </row>
        <row r="15740">
          <cell r="D15740">
            <v>27694653.879999999</v>
          </cell>
        </row>
        <row r="15741">
          <cell r="D15741">
            <v>199947.87</v>
          </cell>
        </row>
        <row r="15742">
          <cell r="D15742">
            <v>8352115.1100000003</v>
          </cell>
        </row>
        <row r="15743">
          <cell r="D15743">
            <v>21923.38</v>
          </cell>
        </row>
        <row r="15744">
          <cell r="D15744">
            <v>348499.01</v>
          </cell>
        </row>
        <row r="15745">
          <cell r="D15745">
            <v>1348050.39</v>
          </cell>
        </row>
        <row r="15746">
          <cell r="D15746">
            <v>3208348.38</v>
          </cell>
        </row>
        <row r="15747">
          <cell r="D15747">
            <v>21345.5</v>
          </cell>
        </row>
        <row r="15748">
          <cell r="D15748">
            <v>249059.47</v>
          </cell>
        </row>
        <row r="15749">
          <cell r="D15749">
            <v>1576313.65</v>
          </cell>
        </row>
        <row r="15750">
          <cell r="D15750">
            <v>245864.7</v>
          </cell>
        </row>
        <row r="15751">
          <cell r="D15751">
            <v>349164.12</v>
          </cell>
        </row>
        <row r="15752">
          <cell r="D15752">
            <v>186949.66</v>
          </cell>
        </row>
        <row r="15753">
          <cell r="D15753">
            <v>955042.31</v>
          </cell>
        </row>
        <row r="15754">
          <cell r="D15754">
            <v>312750.34999999998</v>
          </cell>
        </row>
        <row r="15755">
          <cell r="D15755">
            <v>10984559.880000001</v>
          </cell>
        </row>
        <row r="15756">
          <cell r="D15756">
            <v>31002.54</v>
          </cell>
        </row>
        <row r="15757">
          <cell r="D15757">
            <v>140332.38</v>
          </cell>
        </row>
        <row r="15759">
          <cell r="D15759">
            <v>2647092.64</v>
          </cell>
        </row>
        <row r="15760">
          <cell r="D15760">
            <v>565415.47</v>
          </cell>
        </row>
        <row r="15761">
          <cell r="D15761">
            <v>305272.7</v>
          </cell>
        </row>
        <row r="15762">
          <cell r="D15762">
            <v>2188759.9300000002</v>
          </cell>
        </row>
        <row r="15763">
          <cell r="D15763">
            <v>52638.92</v>
          </cell>
        </row>
        <row r="15764">
          <cell r="D15764">
            <v>4584693.17</v>
          </cell>
        </row>
        <row r="15765">
          <cell r="D15765">
            <v>495955.38</v>
          </cell>
        </row>
        <row r="15766">
          <cell r="D15766">
            <v>0</v>
          </cell>
        </row>
        <row r="15767">
          <cell r="D15767">
            <v>2117594</v>
          </cell>
        </row>
        <row r="15768">
          <cell r="D15768">
            <v>1125529.52</v>
          </cell>
        </row>
        <row r="15769">
          <cell r="D15769">
            <v>0</v>
          </cell>
        </row>
        <row r="15770">
          <cell r="D15770">
            <v>4130367.01</v>
          </cell>
        </row>
        <row r="15771">
          <cell r="D15771">
            <v>652432.88</v>
          </cell>
        </row>
        <row r="15772">
          <cell r="D15772">
            <v>495524.09</v>
          </cell>
        </row>
        <row r="15773">
          <cell r="D15773">
            <v>461836.44</v>
          </cell>
        </row>
        <row r="15774">
          <cell r="D15774">
            <v>8481752.6899999995</v>
          </cell>
        </row>
        <row r="15775">
          <cell r="D15775">
            <v>169249.51</v>
          </cell>
        </row>
        <row r="15776">
          <cell r="D15776">
            <v>282494.89</v>
          </cell>
        </row>
        <row r="15777">
          <cell r="D15777">
            <v>22526.5</v>
          </cell>
        </row>
        <row r="15778">
          <cell r="D15778">
            <v>1144733.8500000001</v>
          </cell>
        </row>
        <row r="15779">
          <cell r="D15779">
            <v>3067996.95</v>
          </cell>
        </row>
        <row r="15780">
          <cell r="D15780">
            <v>130033.94</v>
          </cell>
        </row>
        <row r="15781">
          <cell r="D15781">
            <v>39100139.689999998</v>
          </cell>
        </row>
        <row r="15782">
          <cell r="D15782">
            <v>2574800.89</v>
          </cell>
        </row>
        <row r="15783">
          <cell r="D15783">
            <v>1590531.23</v>
          </cell>
        </row>
        <row r="15784">
          <cell r="D15784">
            <v>7096656.7599999998</v>
          </cell>
        </row>
        <row r="15785">
          <cell r="D15785">
            <v>517807.93</v>
          </cell>
        </row>
        <row r="15786">
          <cell r="D15786">
            <v>2502620.13</v>
          </cell>
        </row>
        <row r="15787">
          <cell r="D15787">
            <v>24094.37</v>
          </cell>
        </row>
        <row r="15788">
          <cell r="D15788">
            <v>401419.42</v>
          </cell>
        </row>
        <row r="15789">
          <cell r="D15789">
            <v>366019.73</v>
          </cell>
        </row>
        <row r="15790">
          <cell r="D15790">
            <v>3129060.53</v>
          </cell>
        </row>
        <row r="15791">
          <cell r="D15791">
            <v>10227528.189999999</v>
          </cell>
        </row>
        <row r="15792">
          <cell r="D15792">
            <v>69934054.890000001</v>
          </cell>
        </row>
        <row r="15793">
          <cell r="D15793">
            <v>903376.31</v>
          </cell>
        </row>
        <row r="15794">
          <cell r="D15794">
            <v>6411696.0700000003</v>
          </cell>
        </row>
        <row r="15795">
          <cell r="D15795">
            <v>1637109.67</v>
          </cell>
        </row>
        <row r="15796">
          <cell r="D15796">
            <v>1423658.58</v>
          </cell>
        </row>
        <row r="15797">
          <cell r="D15797">
            <v>4103773.71</v>
          </cell>
        </row>
        <row r="15798">
          <cell r="D15798">
            <v>651641.37</v>
          </cell>
        </row>
        <row r="15799">
          <cell r="D15799">
            <v>340544.26</v>
          </cell>
        </row>
        <row r="15800">
          <cell r="D15800">
            <v>1438143.69</v>
          </cell>
        </row>
        <row r="15801">
          <cell r="D15801">
            <v>241359.72</v>
          </cell>
        </row>
        <row r="15802">
          <cell r="D15802">
            <v>38633.61</v>
          </cell>
        </row>
        <row r="15803">
          <cell r="D15803">
            <v>10649910.720000001</v>
          </cell>
        </row>
        <row r="15804">
          <cell r="D15804">
            <v>6787937.8899999997</v>
          </cell>
        </row>
        <row r="15805">
          <cell r="D15805">
            <v>422001</v>
          </cell>
        </row>
        <row r="15806">
          <cell r="D15806">
            <v>943920.57</v>
          </cell>
        </row>
        <row r="15807">
          <cell r="D15807">
            <v>3218178.56</v>
          </cell>
        </row>
        <row r="15808">
          <cell r="D15808">
            <v>4864662.41</v>
          </cell>
        </row>
        <row r="15809">
          <cell r="D15809">
            <v>199821689.41</v>
          </cell>
        </row>
        <row r="15810">
          <cell r="D15810">
            <v>1731678.28</v>
          </cell>
        </row>
        <row r="15811">
          <cell r="D15811">
            <v>8000000</v>
          </cell>
        </row>
        <row r="15812">
          <cell r="D15812">
            <v>0</v>
          </cell>
        </row>
        <row r="15813">
          <cell r="D15813">
            <v>1701027.97</v>
          </cell>
        </row>
        <row r="15814">
          <cell r="D15814">
            <v>7168684.2199999997</v>
          </cell>
        </row>
        <row r="15815">
          <cell r="D15815">
            <v>34052331.600000001</v>
          </cell>
        </row>
        <row r="15816">
          <cell r="D15816">
            <v>64154740.119999997</v>
          </cell>
        </row>
        <row r="15817">
          <cell r="D15817">
            <v>10000000</v>
          </cell>
        </row>
        <row r="15818">
          <cell r="D15818">
            <v>352291.17</v>
          </cell>
        </row>
        <row r="15819">
          <cell r="D15819">
            <v>280918.7</v>
          </cell>
        </row>
        <row r="15820">
          <cell r="D15820">
            <v>7391716.25</v>
          </cell>
        </row>
        <row r="15821">
          <cell r="D15821">
            <v>4939838.63</v>
          </cell>
        </row>
        <row r="15822">
          <cell r="D15822">
            <v>7004812.0199999996</v>
          </cell>
        </row>
        <row r="15823">
          <cell r="D15823">
            <v>77250.710000000006</v>
          </cell>
        </row>
        <row r="15824">
          <cell r="D15824">
            <v>337734.59</v>
          </cell>
        </row>
        <row r="15825">
          <cell r="D15825">
            <v>2305106.7799999998</v>
          </cell>
        </row>
        <row r="15826">
          <cell r="D15826">
            <v>36694506.079999998</v>
          </cell>
        </row>
        <row r="15827">
          <cell r="D15827">
            <v>31473334.899999999</v>
          </cell>
        </row>
        <row r="15828">
          <cell r="D15828">
            <v>118549380.90000001</v>
          </cell>
        </row>
        <row r="15829">
          <cell r="D15829">
            <v>4083823.75</v>
          </cell>
        </row>
        <row r="15830">
          <cell r="D15830">
            <v>727973.41</v>
          </cell>
        </row>
        <row r="15831">
          <cell r="D15831">
            <v>287507.58</v>
          </cell>
        </row>
        <row r="15832">
          <cell r="D15832">
            <v>4996371.97</v>
          </cell>
        </row>
        <row r="15833">
          <cell r="D15833">
            <v>5496652.9000000004</v>
          </cell>
        </row>
        <row r="15834">
          <cell r="D15834">
            <v>16411743.76</v>
          </cell>
        </row>
        <row r="15835">
          <cell r="D15835">
            <v>525000</v>
          </cell>
        </row>
        <row r="15836">
          <cell r="D15836">
            <v>290293.94</v>
          </cell>
        </row>
        <row r="15837">
          <cell r="D15837">
            <v>16896174.109999999</v>
          </cell>
        </row>
        <row r="15838">
          <cell r="D15838">
            <v>385824.97</v>
          </cell>
        </row>
        <row r="15839">
          <cell r="D15839">
            <v>6947759.5599999996</v>
          </cell>
        </row>
        <row r="15840">
          <cell r="D15840">
            <v>511244.01</v>
          </cell>
        </row>
        <row r="15841">
          <cell r="D15841">
            <v>5481534.5499999998</v>
          </cell>
        </row>
        <row r="15842">
          <cell r="D15842">
            <v>316289.7</v>
          </cell>
        </row>
        <row r="15843">
          <cell r="D15843">
            <v>103677.42</v>
          </cell>
        </row>
        <row r="15844">
          <cell r="D15844">
            <v>574625.24</v>
          </cell>
        </row>
        <row r="15845">
          <cell r="D15845">
            <v>5471733.1399999997</v>
          </cell>
        </row>
        <row r="15846">
          <cell r="D15846">
            <v>905131.74</v>
          </cell>
        </row>
        <row r="15847">
          <cell r="D15847">
            <v>9519814.7799999993</v>
          </cell>
        </row>
        <row r="15848">
          <cell r="D15848">
            <v>857974.14</v>
          </cell>
        </row>
        <row r="15849">
          <cell r="D15849">
            <v>1306297.1399999999</v>
          </cell>
        </row>
        <row r="15850">
          <cell r="D15850">
            <v>2000957.41</v>
          </cell>
        </row>
        <row r="15851">
          <cell r="D15851">
            <v>788419.99</v>
          </cell>
        </row>
        <row r="15852">
          <cell r="D15852">
            <v>713754.9</v>
          </cell>
        </row>
        <row r="15853">
          <cell r="D15853">
            <v>6332659.4400000004</v>
          </cell>
        </row>
        <row r="15854">
          <cell r="D15854">
            <v>2731104.56</v>
          </cell>
        </row>
        <row r="15855">
          <cell r="D15855">
            <v>8619780.6799999997</v>
          </cell>
        </row>
        <row r="15856">
          <cell r="D15856">
            <v>197284.28</v>
          </cell>
        </row>
        <row r="15857">
          <cell r="D15857">
            <v>8734970.1999999993</v>
          </cell>
        </row>
        <row r="15858">
          <cell r="D15858">
            <v>11578144.82</v>
          </cell>
        </row>
        <row r="15859">
          <cell r="D15859">
            <v>1382136.04</v>
          </cell>
        </row>
        <row r="15860">
          <cell r="D15860">
            <v>13201958.710000001</v>
          </cell>
        </row>
        <row r="15861">
          <cell r="D15861">
            <v>27704552.129999999</v>
          </cell>
        </row>
        <row r="15862">
          <cell r="D15862">
            <v>32412175.640000001</v>
          </cell>
        </row>
        <row r="15863">
          <cell r="D15863">
            <v>622390.52</v>
          </cell>
        </row>
        <row r="15864">
          <cell r="D15864">
            <v>2000000</v>
          </cell>
        </row>
        <row r="15865">
          <cell r="D15865">
            <v>16395.310000000001</v>
          </cell>
        </row>
        <row r="15866">
          <cell r="D15866">
            <v>1573752.83</v>
          </cell>
        </row>
        <row r="15867">
          <cell r="D15867">
            <v>1166554.17</v>
          </cell>
        </row>
        <row r="15868">
          <cell r="D15868">
            <v>2599699.29</v>
          </cell>
        </row>
        <row r="15869">
          <cell r="D15869">
            <v>2711224.73</v>
          </cell>
        </row>
        <row r="15870">
          <cell r="D15870">
            <v>8593619.2400000002</v>
          </cell>
        </row>
        <row r="15871">
          <cell r="D15871">
            <v>21769510.91</v>
          </cell>
        </row>
        <row r="15872">
          <cell r="D15872">
            <v>28506508.359999999</v>
          </cell>
        </row>
        <row r="15873">
          <cell r="D15873">
            <v>13351975.189999999</v>
          </cell>
        </row>
        <row r="15874">
          <cell r="D15874">
            <v>104925696.73</v>
          </cell>
        </row>
        <row r="15875">
          <cell r="D15875">
            <v>2598656.2000000002</v>
          </cell>
        </row>
        <row r="15876">
          <cell r="D15876">
            <v>913409.11</v>
          </cell>
        </row>
        <row r="15877">
          <cell r="D15877">
            <v>9999600</v>
          </cell>
        </row>
        <row r="15878">
          <cell r="D15878">
            <v>2397798.41</v>
          </cell>
        </row>
        <row r="15879">
          <cell r="D15879">
            <v>17559054.710000001</v>
          </cell>
        </row>
        <row r="15880">
          <cell r="D15880">
            <v>5404424.2300000004</v>
          </cell>
        </row>
        <row r="15881">
          <cell r="D15881">
            <v>241959.64</v>
          </cell>
        </row>
        <row r="15882">
          <cell r="D15882">
            <v>6760756.8700000001</v>
          </cell>
        </row>
        <row r="15883">
          <cell r="D15883">
            <v>1440035.61</v>
          </cell>
        </row>
        <row r="15884">
          <cell r="D15884">
            <v>3603990.22</v>
          </cell>
        </row>
        <row r="15885">
          <cell r="D15885">
            <v>13545018.5</v>
          </cell>
        </row>
        <row r="15886">
          <cell r="D15886">
            <v>13059962.4</v>
          </cell>
        </row>
        <row r="15887">
          <cell r="D15887">
            <v>22385675.43</v>
          </cell>
        </row>
        <row r="15888">
          <cell r="D15888">
            <v>194249537.94</v>
          </cell>
        </row>
        <row r="15889">
          <cell r="D15889">
            <v>25672802.539999999</v>
          </cell>
        </row>
        <row r="15890">
          <cell r="D15890">
            <v>9764419.8200000003</v>
          </cell>
        </row>
        <row r="15891">
          <cell r="D15891">
            <v>2359605.9700000002</v>
          </cell>
        </row>
        <row r="15892">
          <cell r="D15892">
            <v>47900305.43</v>
          </cell>
        </row>
        <row r="15893">
          <cell r="D15893">
            <v>317936.73</v>
          </cell>
        </row>
        <row r="15894">
          <cell r="D15894">
            <v>485806.86</v>
          </cell>
        </row>
        <row r="15895">
          <cell r="D15895">
            <v>171794.14</v>
          </cell>
        </row>
        <row r="15896">
          <cell r="D15896">
            <v>24999579.350000001</v>
          </cell>
        </row>
        <row r="15897">
          <cell r="D15897">
            <v>371895.21</v>
          </cell>
        </row>
        <row r="15898">
          <cell r="D15898">
            <v>1733974.72</v>
          </cell>
        </row>
        <row r="15899">
          <cell r="D15899">
            <v>229640.12</v>
          </cell>
        </row>
        <row r="15900">
          <cell r="D15900">
            <v>683435.76</v>
          </cell>
        </row>
        <row r="15901">
          <cell r="D15901">
            <v>600000</v>
          </cell>
        </row>
        <row r="15902">
          <cell r="D15902">
            <v>17350.91</v>
          </cell>
        </row>
        <row r="15903">
          <cell r="D15903">
            <v>0</v>
          </cell>
        </row>
        <row r="15904">
          <cell r="D15904">
            <v>11258182.34</v>
          </cell>
        </row>
        <row r="15905">
          <cell r="D15905">
            <v>1258171.8999999999</v>
          </cell>
        </row>
        <row r="15906">
          <cell r="D15906">
            <v>1192935.24</v>
          </cell>
        </row>
        <row r="15907">
          <cell r="D15907">
            <v>1594514.72</v>
          </cell>
        </row>
        <row r="15908">
          <cell r="D15908">
            <v>4122881.92</v>
          </cell>
        </row>
        <row r="15909">
          <cell r="D15909">
            <v>35804645.119999997</v>
          </cell>
        </row>
        <row r="15910">
          <cell r="D15910">
            <v>4022874.7</v>
          </cell>
        </row>
        <row r="15911">
          <cell r="D15911">
            <v>1905000</v>
          </cell>
        </row>
        <row r="15912">
          <cell r="D15912">
            <v>800000</v>
          </cell>
        </row>
        <row r="15913">
          <cell r="D15913">
            <v>3881228.41</v>
          </cell>
        </row>
        <row r="15914">
          <cell r="D15914">
            <v>310882.3</v>
          </cell>
        </row>
        <row r="15915">
          <cell r="D15915">
            <v>11720552.33</v>
          </cell>
        </row>
        <row r="15916">
          <cell r="D15916">
            <v>58372061.350000001</v>
          </cell>
        </row>
        <row r="15917">
          <cell r="D15917">
            <v>4259959.63</v>
          </cell>
        </row>
        <row r="15918">
          <cell r="D15918">
            <v>374211</v>
          </cell>
        </row>
        <row r="15919">
          <cell r="D15919">
            <v>17584543.16</v>
          </cell>
        </row>
        <row r="15920">
          <cell r="D15920">
            <v>8510574.6099999994</v>
          </cell>
        </row>
        <row r="15921">
          <cell r="D15921">
            <v>4045281.86</v>
          </cell>
        </row>
        <row r="15922">
          <cell r="D15922">
            <v>316607.78999999998</v>
          </cell>
        </row>
        <row r="15923">
          <cell r="D15923">
            <v>12264871.25</v>
          </cell>
        </row>
        <row r="15924">
          <cell r="D15924">
            <v>1475363.45</v>
          </cell>
        </row>
        <row r="15925">
          <cell r="D15925">
            <v>1667550.29</v>
          </cell>
        </row>
        <row r="15926">
          <cell r="D15926">
            <v>305740.3</v>
          </cell>
        </row>
        <row r="15928">
          <cell r="D15928">
            <v>2171819.36</v>
          </cell>
        </row>
        <row r="15929">
          <cell r="D15929">
            <v>20323065.07</v>
          </cell>
        </row>
        <row r="15930">
          <cell r="D15930">
            <v>0</v>
          </cell>
        </row>
        <row r="15931">
          <cell r="D15931">
            <v>2201469.5099999998</v>
          </cell>
        </row>
        <row r="15932">
          <cell r="D15932">
            <v>1766623.58</v>
          </cell>
        </row>
        <row r="15933">
          <cell r="D15933">
            <v>35591412.829999998</v>
          </cell>
        </row>
        <row r="15934">
          <cell r="D15934">
            <v>466036.71</v>
          </cell>
        </row>
        <row r="15935">
          <cell r="D15935">
            <v>5078687.49</v>
          </cell>
        </row>
        <row r="15936">
          <cell r="D15936">
            <v>1965879.19</v>
          </cell>
        </row>
        <row r="15937">
          <cell r="D15937">
            <v>398482.32</v>
          </cell>
        </row>
        <row r="15938">
          <cell r="D15938">
            <v>2325241.2799999998</v>
          </cell>
        </row>
        <row r="15939">
          <cell r="D15939">
            <v>13202736.470000001</v>
          </cell>
        </row>
        <row r="15940">
          <cell r="D15940">
            <v>14575266.720000001</v>
          </cell>
        </row>
        <row r="15941">
          <cell r="D15941">
            <v>2620832.84</v>
          </cell>
        </row>
        <row r="15942">
          <cell r="D15942">
            <v>28066973.539999999</v>
          </cell>
        </row>
        <row r="15943">
          <cell r="D15943">
            <v>6102602.8499999996</v>
          </cell>
        </row>
        <row r="15944">
          <cell r="D15944">
            <v>450864.21</v>
          </cell>
        </row>
        <row r="15945">
          <cell r="D15945">
            <v>1800814.52</v>
          </cell>
        </row>
        <row r="15946">
          <cell r="D15946">
            <v>411400.42</v>
          </cell>
        </row>
        <row r="15947">
          <cell r="D15947">
            <v>2265895.6</v>
          </cell>
        </row>
        <row r="15949">
          <cell r="D15949">
            <v>361426.97</v>
          </cell>
        </row>
        <row r="15950">
          <cell r="D15950">
            <v>6048913.2699999996</v>
          </cell>
        </row>
        <row r="15951">
          <cell r="D15951">
            <v>11530095.880000001</v>
          </cell>
        </row>
        <row r="15952">
          <cell r="D15952">
            <v>5605483.7199999997</v>
          </cell>
        </row>
        <row r="15953">
          <cell r="D15953">
            <v>1491691.73</v>
          </cell>
        </row>
        <row r="15954">
          <cell r="D15954">
            <v>15739939.130000001</v>
          </cell>
        </row>
        <row r="15955">
          <cell r="D15955">
            <v>4500000</v>
          </cell>
        </row>
        <row r="15956">
          <cell r="D15956">
            <v>2344583.02</v>
          </cell>
        </row>
        <row r="15957">
          <cell r="D15957">
            <v>510859.49</v>
          </cell>
        </row>
        <row r="15958">
          <cell r="D15958">
            <v>26050126.5</v>
          </cell>
        </row>
        <row r="15959">
          <cell r="D15959">
            <v>1276053.1499999999</v>
          </cell>
        </row>
        <row r="15960">
          <cell r="D15960">
            <v>158139.34</v>
          </cell>
        </row>
        <row r="15961">
          <cell r="D15961">
            <v>1552470.18</v>
          </cell>
        </row>
        <row r="15962">
          <cell r="D15962">
            <v>5252826.22</v>
          </cell>
        </row>
        <row r="15963">
          <cell r="D15963">
            <v>13211721.75</v>
          </cell>
        </row>
        <row r="15964">
          <cell r="D15964">
            <v>7280983.0899999999</v>
          </cell>
        </row>
        <row r="15965">
          <cell r="D15965">
            <v>6036313.4500000002</v>
          </cell>
        </row>
        <row r="15966">
          <cell r="D15966">
            <v>69571656.280000001</v>
          </cell>
        </row>
        <row r="15967">
          <cell r="D15967">
            <v>2082787.29</v>
          </cell>
        </row>
        <row r="15968">
          <cell r="D15968">
            <v>11667970.220000001</v>
          </cell>
        </row>
        <row r="15969">
          <cell r="D15969">
            <v>158194.32</v>
          </cell>
        </row>
        <row r="15970">
          <cell r="D15970">
            <v>167405.78</v>
          </cell>
        </row>
        <row r="15971">
          <cell r="D15971">
            <v>9994700.1899999995</v>
          </cell>
        </row>
        <row r="15972">
          <cell r="D15972">
            <v>84114.68</v>
          </cell>
        </row>
        <row r="15973">
          <cell r="D15973">
            <v>727815.65</v>
          </cell>
        </row>
        <row r="15974">
          <cell r="D15974">
            <v>3902672.46</v>
          </cell>
        </row>
        <row r="15975">
          <cell r="D15975">
            <v>14483.53</v>
          </cell>
        </row>
        <row r="15976">
          <cell r="D15976">
            <v>683366.52</v>
          </cell>
        </row>
        <row r="15977">
          <cell r="D15977">
            <v>187859.31</v>
          </cell>
        </row>
        <row r="15978">
          <cell r="D15978">
            <v>4740580.45</v>
          </cell>
        </row>
        <row r="15979">
          <cell r="D15979">
            <v>569913.13</v>
          </cell>
        </row>
        <row r="15980">
          <cell r="D15980">
            <v>1412897.74</v>
          </cell>
        </row>
        <row r="15981">
          <cell r="D15981">
            <v>3077329.81</v>
          </cell>
        </row>
        <row r="15982">
          <cell r="D15982">
            <v>6027979.75</v>
          </cell>
        </row>
        <row r="15983">
          <cell r="D15983">
            <v>35236039.130000003</v>
          </cell>
        </row>
        <row r="15984">
          <cell r="D15984">
            <v>4428397.91</v>
          </cell>
        </row>
        <row r="15985">
          <cell r="D15985">
            <v>32541523.719999999</v>
          </cell>
        </row>
        <row r="15986">
          <cell r="D15986">
            <v>45650708.43</v>
          </cell>
        </row>
        <row r="15987">
          <cell r="D15987">
            <v>661213.14</v>
          </cell>
        </row>
        <row r="15988">
          <cell r="D15988">
            <v>76850806.450000003</v>
          </cell>
        </row>
        <row r="15989">
          <cell r="D15989">
            <v>2822454.35</v>
          </cell>
        </row>
        <row r="15990">
          <cell r="D15990">
            <v>637528.38</v>
          </cell>
        </row>
        <row r="15991">
          <cell r="D15991">
            <v>422685.73</v>
          </cell>
        </row>
        <row r="15992">
          <cell r="D15992">
            <v>10644641.369999999</v>
          </cell>
        </row>
        <row r="15993">
          <cell r="D15993">
            <v>22617230.449999999</v>
          </cell>
        </row>
        <row r="15994">
          <cell r="D15994">
            <v>2897035.68</v>
          </cell>
        </row>
        <row r="15995">
          <cell r="D15995">
            <v>10416081.550000001</v>
          </cell>
        </row>
        <row r="15996">
          <cell r="D15996">
            <v>4733508.3</v>
          </cell>
        </row>
        <row r="15997">
          <cell r="D15997">
            <v>0</v>
          </cell>
        </row>
        <row r="15998">
          <cell r="D15998">
            <v>1642471.88</v>
          </cell>
        </row>
        <row r="15999">
          <cell r="D15999">
            <v>256826.44</v>
          </cell>
        </row>
        <row r="16000">
          <cell r="D16000">
            <v>462006.76</v>
          </cell>
        </row>
        <row r="16001">
          <cell r="D16001">
            <v>1017740.19</v>
          </cell>
        </row>
        <row r="16002">
          <cell r="D16002">
            <v>199599.65</v>
          </cell>
        </row>
        <row r="16003">
          <cell r="D16003">
            <v>23229340.59</v>
          </cell>
        </row>
        <row r="16004">
          <cell r="D16004">
            <v>4164946.82</v>
          </cell>
        </row>
        <row r="16005">
          <cell r="D16005">
            <v>19510169.129999999</v>
          </cell>
        </row>
        <row r="16006">
          <cell r="D16006">
            <v>6600255.9800000004</v>
          </cell>
        </row>
        <row r="16007">
          <cell r="D16007">
            <v>1950861.46</v>
          </cell>
        </row>
        <row r="16008">
          <cell r="D16008">
            <v>5113913.38</v>
          </cell>
        </row>
        <row r="16009">
          <cell r="D16009">
            <v>39307502.479999997</v>
          </cell>
        </row>
        <row r="16010">
          <cell r="D16010">
            <v>3640545.27</v>
          </cell>
        </row>
        <row r="16011">
          <cell r="D16011">
            <v>18748287.940000001</v>
          </cell>
        </row>
        <row r="16012">
          <cell r="D16012">
            <v>12587021.619999999</v>
          </cell>
        </row>
        <row r="16013">
          <cell r="D16013">
            <v>2085597.07</v>
          </cell>
        </row>
        <row r="16014">
          <cell r="D16014">
            <v>8815258.3000000007</v>
          </cell>
        </row>
        <row r="16015">
          <cell r="D16015">
            <v>67194662.450000003</v>
          </cell>
        </row>
        <row r="16017">
          <cell r="D16017">
            <v>14897959.210000001</v>
          </cell>
        </row>
        <row r="16018">
          <cell r="D16018">
            <v>182353.04</v>
          </cell>
        </row>
        <row r="16019">
          <cell r="D16019">
            <v>17416438.280000001</v>
          </cell>
        </row>
        <row r="16020">
          <cell r="D16020">
            <v>2121811.12</v>
          </cell>
        </row>
        <row r="16021">
          <cell r="D16021">
            <v>17486415.809999999</v>
          </cell>
        </row>
        <row r="16022">
          <cell r="D16022">
            <v>950966.01</v>
          </cell>
        </row>
        <row r="16023">
          <cell r="D16023">
            <v>5918706.6299999999</v>
          </cell>
        </row>
        <row r="16024">
          <cell r="D16024">
            <v>21716856.27</v>
          </cell>
        </row>
        <row r="16025">
          <cell r="D16025">
            <v>2722869.29</v>
          </cell>
        </row>
        <row r="16026">
          <cell r="D16026">
            <v>0</v>
          </cell>
        </row>
        <row r="16027">
          <cell r="D16027">
            <v>24222629.18</v>
          </cell>
        </row>
        <row r="16028">
          <cell r="D16028">
            <v>6897764.6200000001</v>
          </cell>
        </row>
        <row r="16030">
          <cell r="D16030">
            <v>28451102.940000001</v>
          </cell>
        </row>
        <row r="16031">
          <cell r="D16031">
            <v>63473064.539999999</v>
          </cell>
        </row>
        <row r="16032">
          <cell r="D16032">
            <v>2332741.7599999998</v>
          </cell>
        </row>
        <row r="16033">
          <cell r="D16033">
            <v>810000</v>
          </cell>
        </row>
        <row r="16034">
          <cell r="D16034">
            <v>325504.87</v>
          </cell>
        </row>
        <row r="16035">
          <cell r="D16035">
            <v>18409914.09</v>
          </cell>
        </row>
        <row r="16036">
          <cell r="D16036">
            <v>8893904.0600000005</v>
          </cell>
        </row>
        <row r="16037">
          <cell r="D16037">
            <v>2443507.98</v>
          </cell>
        </row>
        <row r="16038">
          <cell r="D16038">
            <v>9661565.1899999995</v>
          </cell>
        </row>
        <row r="16039">
          <cell r="D16039">
            <v>700001.82</v>
          </cell>
        </row>
        <row r="16040">
          <cell r="D16040">
            <v>7806057.5</v>
          </cell>
        </row>
        <row r="16041">
          <cell r="D16041">
            <v>6834353.0300000003</v>
          </cell>
        </row>
        <row r="16042">
          <cell r="D16042">
            <v>3180059</v>
          </cell>
        </row>
        <row r="16043">
          <cell r="D16043">
            <v>92084955.079999998</v>
          </cell>
        </row>
        <row r="16044">
          <cell r="D16044">
            <v>481212.69</v>
          </cell>
        </row>
        <row r="16045">
          <cell r="D16045">
            <v>18250585.670000002</v>
          </cell>
        </row>
        <row r="16046">
          <cell r="D16046">
            <v>150183.76999999999</v>
          </cell>
        </row>
        <row r="16047">
          <cell r="D16047">
            <v>687721.24</v>
          </cell>
        </row>
        <row r="16048">
          <cell r="D16048">
            <v>19675798.82</v>
          </cell>
        </row>
        <row r="16049">
          <cell r="D16049">
            <v>1642171.22</v>
          </cell>
        </row>
        <row r="16050">
          <cell r="D16050">
            <v>858276.37</v>
          </cell>
        </row>
        <row r="16051">
          <cell r="D16051">
            <v>350103.21</v>
          </cell>
        </row>
        <row r="16052">
          <cell r="D16052">
            <v>312265.03999999998</v>
          </cell>
        </row>
        <row r="16053">
          <cell r="D16053">
            <v>256156.5</v>
          </cell>
        </row>
        <row r="16054">
          <cell r="D16054">
            <v>1039138.98</v>
          </cell>
        </row>
        <row r="16055">
          <cell r="D16055">
            <v>432116.49</v>
          </cell>
        </row>
        <row r="16056">
          <cell r="D16056">
            <v>438129.27</v>
          </cell>
        </row>
        <row r="16057">
          <cell r="D16057">
            <v>465343.68</v>
          </cell>
        </row>
        <row r="16058">
          <cell r="D16058">
            <v>71510.87</v>
          </cell>
        </row>
        <row r="16059">
          <cell r="D16059">
            <v>97678.58</v>
          </cell>
        </row>
        <row r="16060">
          <cell r="D16060">
            <v>477032.45</v>
          </cell>
        </row>
        <row r="16061">
          <cell r="D16061">
            <v>420237.52</v>
          </cell>
        </row>
        <row r="16062">
          <cell r="D16062">
            <v>4061722.01</v>
          </cell>
        </row>
        <row r="16063">
          <cell r="D16063">
            <v>537567.88</v>
          </cell>
        </row>
        <row r="16064">
          <cell r="D16064">
            <v>994208.36</v>
          </cell>
        </row>
        <row r="16065">
          <cell r="D16065">
            <v>928104.63</v>
          </cell>
        </row>
        <row r="16066">
          <cell r="D16066">
            <v>373116.44</v>
          </cell>
        </row>
        <row r="16067">
          <cell r="D16067">
            <v>300000</v>
          </cell>
        </row>
        <row r="16068">
          <cell r="D16068">
            <v>7422341.9800000004</v>
          </cell>
        </row>
        <row r="16069">
          <cell r="D16069">
            <v>164037.06</v>
          </cell>
        </row>
        <row r="16070">
          <cell r="D16070">
            <v>2148883.31</v>
          </cell>
        </row>
        <row r="16071">
          <cell r="D16071">
            <v>1190802.8400000001</v>
          </cell>
        </row>
        <row r="16072">
          <cell r="D16072">
            <v>2503841.94</v>
          </cell>
        </row>
        <row r="16073">
          <cell r="D16073">
            <v>94996.73</v>
          </cell>
        </row>
        <row r="16074">
          <cell r="D16074">
            <v>1679683.39</v>
          </cell>
        </row>
        <row r="16075">
          <cell r="D16075">
            <v>321056.21999999997</v>
          </cell>
        </row>
        <row r="16076">
          <cell r="D16076">
            <v>922920.95999999996</v>
          </cell>
        </row>
        <row r="16077">
          <cell r="D16077">
            <v>476138.46</v>
          </cell>
        </row>
        <row r="16078">
          <cell r="D16078">
            <v>2383653.27</v>
          </cell>
        </row>
        <row r="16079">
          <cell r="D16079">
            <v>4097595.31</v>
          </cell>
        </row>
        <row r="16080">
          <cell r="D16080">
            <v>4927368.5999999996</v>
          </cell>
        </row>
        <row r="16082">
          <cell r="D16082">
            <v>1558024.08</v>
          </cell>
        </row>
        <row r="16083">
          <cell r="D16083">
            <v>1100553.6299999999</v>
          </cell>
        </row>
        <row r="16084">
          <cell r="D16084">
            <v>409276.11</v>
          </cell>
        </row>
        <row r="16085">
          <cell r="D16085">
            <v>1684138.72</v>
          </cell>
        </row>
        <row r="16086">
          <cell r="D16086">
            <v>361229.18</v>
          </cell>
        </row>
        <row r="16087">
          <cell r="D16087">
            <v>1570000</v>
          </cell>
        </row>
        <row r="16088">
          <cell r="D16088">
            <v>6572747.0899999999</v>
          </cell>
        </row>
        <row r="16089">
          <cell r="D16089">
            <v>35487941.020000003</v>
          </cell>
        </row>
        <row r="16090">
          <cell r="D16090">
            <v>520551.79</v>
          </cell>
        </row>
        <row r="16091">
          <cell r="D16091">
            <v>41576.22</v>
          </cell>
        </row>
        <row r="16092">
          <cell r="D16092">
            <v>1346001.23</v>
          </cell>
        </row>
        <row r="16093">
          <cell r="D16093">
            <v>153488.10999999999</v>
          </cell>
        </row>
        <row r="16094">
          <cell r="D16094">
            <v>93885.49</v>
          </cell>
        </row>
        <row r="16095">
          <cell r="D16095">
            <v>2325808.4</v>
          </cell>
        </row>
        <row r="16096">
          <cell r="D16096">
            <v>3349032.57</v>
          </cell>
        </row>
        <row r="16097">
          <cell r="D16097">
            <v>13732127.08</v>
          </cell>
        </row>
        <row r="16098">
          <cell r="D16098">
            <v>559414.55000000005</v>
          </cell>
        </row>
        <row r="16099">
          <cell r="D16099">
            <v>1443453.33</v>
          </cell>
        </row>
        <row r="16100">
          <cell r="D16100">
            <v>1615856.56</v>
          </cell>
        </row>
        <row r="16101">
          <cell r="D16101">
            <v>42194.67</v>
          </cell>
        </row>
        <row r="16102">
          <cell r="D16102">
            <v>14307626.99</v>
          </cell>
        </row>
        <row r="16103">
          <cell r="D16103">
            <v>18302.349999999999</v>
          </cell>
        </row>
        <row r="16104">
          <cell r="D16104">
            <v>216699.84</v>
          </cell>
        </row>
        <row r="16105">
          <cell r="D16105">
            <v>383557.24</v>
          </cell>
        </row>
        <row r="16106">
          <cell r="D16106">
            <v>14545029.4</v>
          </cell>
        </row>
        <row r="16107">
          <cell r="D16107">
            <v>16429785.52</v>
          </cell>
        </row>
        <row r="16108">
          <cell r="D16108">
            <v>2728000</v>
          </cell>
        </row>
        <row r="16109">
          <cell r="D16109">
            <v>2869187.59</v>
          </cell>
        </row>
        <row r="16110">
          <cell r="D16110">
            <v>875866.88</v>
          </cell>
        </row>
        <row r="16111">
          <cell r="D16111">
            <v>1682455.91</v>
          </cell>
        </row>
        <row r="16112">
          <cell r="D16112">
            <v>3986934.08</v>
          </cell>
        </row>
        <row r="16113">
          <cell r="D16113">
            <v>9198273.8200000003</v>
          </cell>
        </row>
        <row r="16114">
          <cell r="D16114">
            <v>36659944.840000004</v>
          </cell>
        </row>
        <row r="16115">
          <cell r="D16115">
            <v>506143.18</v>
          </cell>
        </row>
        <row r="16116">
          <cell r="D16116">
            <v>433348.75</v>
          </cell>
        </row>
        <row r="16117">
          <cell r="D16117">
            <v>299363.76</v>
          </cell>
        </row>
        <row r="16118">
          <cell r="D16118">
            <v>15167848.060000001</v>
          </cell>
        </row>
        <row r="16119">
          <cell r="D16119">
            <v>1196778.07</v>
          </cell>
        </row>
        <row r="16120">
          <cell r="D16120">
            <v>134636.84</v>
          </cell>
        </row>
        <row r="16121">
          <cell r="D16121">
            <v>2300958.85</v>
          </cell>
        </row>
        <row r="16122">
          <cell r="D16122">
            <v>731963.12</v>
          </cell>
        </row>
        <row r="16123">
          <cell r="D16123">
            <v>1929038.26</v>
          </cell>
        </row>
        <row r="16124">
          <cell r="D16124">
            <v>1013497.48</v>
          </cell>
        </row>
        <row r="16125">
          <cell r="D16125">
            <v>1988366.49</v>
          </cell>
        </row>
        <row r="16126">
          <cell r="D16126">
            <v>410028.79</v>
          </cell>
        </row>
        <row r="16127">
          <cell r="D16127">
            <v>62815156.740000002</v>
          </cell>
        </row>
        <row r="16128">
          <cell r="D16128">
            <v>6439173.5599999996</v>
          </cell>
        </row>
        <row r="16129">
          <cell r="D16129">
            <v>11595712.67</v>
          </cell>
        </row>
        <row r="16130">
          <cell r="D16130">
            <v>1816818.22</v>
          </cell>
        </row>
        <row r="16131">
          <cell r="D16131">
            <v>300391.78000000003</v>
          </cell>
        </row>
        <row r="16132">
          <cell r="D16132">
            <v>7869465.7599999998</v>
          </cell>
        </row>
        <row r="16133">
          <cell r="D16133">
            <v>10902922.34</v>
          </cell>
        </row>
        <row r="16134">
          <cell r="D16134">
            <v>2318999.3199999998</v>
          </cell>
        </row>
        <row r="16135">
          <cell r="D16135">
            <v>29977783.199999999</v>
          </cell>
        </row>
        <row r="16136">
          <cell r="D16136">
            <v>383064.98</v>
          </cell>
        </row>
        <row r="16137">
          <cell r="D16137">
            <v>25950044.899999999</v>
          </cell>
        </row>
        <row r="16138">
          <cell r="D16138">
            <v>10605109.26</v>
          </cell>
        </row>
        <row r="16139">
          <cell r="D16139">
            <v>899179.38</v>
          </cell>
        </row>
        <row r="16140">
          <cell r="D16140">
            <v>40593687.07</v>
          </cell>
        </row>
        <row r="16141">
          <cell r="D16141">
            <v>8775073.4199999999</v>
          </cell>
        </row>
        <row r="16142">
          <cell r="D16142">
            <v>3931689.18</v>
          </cell>
        </row>
        <row r="16143">
          <cell r="D16143">
            <v>12667576.16</v>
          </cell>
        </row>
        <row r="16144">
          <cell r="D16144">
            <v>8048149.9100000001</v>
          </cell>
        </row>
        <row r="16145">
          <cell r="D16145">
            <v>29632877.399999999</v>
          </cell>
        </row>
        <row r="16146">
          <cell r="D16146">
            <v>4691814.7</v>
          </cell>
        </row>
        <row r="16147">
          <cell r="D16147">
            <v>1417265.49</v>
          </cell>
        </row>
        <row r="16148">
          <cell r="D16148">
            <v>160083.14000000001</v>
          </cell>
        </row>
        <row r="16149">
          <cell r="D16149">
            <v>9954143.3800000008</v>
          </cell>
        </row>
        <row r="16150">
          <cell r="D16150">
            <v>1102474.6499999999</v>
          </cell>
        </row>
        <row r="16151">
          <cell r="D16151">
            <v>102245658.51000001</v>
          </cell>
        </row>
        <row r="16152">
          <cell r="D16152">
            <v>2155784.73</v>
          </cell>
        </row>
        <row r="16153">
          <cell r="D16153">
            <v>8024556.7699999996</v>
          </cell>
        </row>
        <row r="16154">
          <cell r="D16154">
            <v>317666.15000000002</v>
          </cell>
        </row>
        <row r="16155">
          <cell r="D16155">
            <v>9396058.5500000007</v>
          </cell>
        </row>
        <row r="16156">
          <cell r="D16156">
            <v>447271.1</v>
          </cell>
        </row>
        <row r="16157">
          <cell r="D16157">
            <v>514225.22</v>
          </cell>
        </row>
        <row r="16158">
          <cell r="D16158">
            <v>1538737.34</v>
          </cell>
        </row>
        <row r="16159">
          <cell r="D16159">
            <v>214580.84</v>
          </cell>
        </row>
        <row r="16160">
          <cell r="D16160">
            <v>1119511.3799999999</v>
          </cell>
        </row>
        <row r="16161">
          <cell r="D16161">
            <v>6566692.4199999999</v>
          </cell>
        </row>
        <row r="16162">
          <cell r="D16162">
            <v>1983543.72</v>
          </cell>
        </row>
        <row r="16163">
          <cell r="D16163">
            <v>4217227.84</v>
          </cell>
        </row>
        <row r="16164">
          <cell r="D16164">
            <v>13694064.68</v>
          </cell>
        </row>
        <row r="16165">
          <cell r="D16165">
            <v>781208.61</v>
          </cell>
        </row>
        <row r="16166">
          <cell r="D16166">
            <v>345054.9</v>
          </cell>
        </row>
        <row r="16167">
          <cell r="D16167">
            <v>2512703.34</v>
          </cell>
        </row>
        <row r="16168">
          <cell r="D16168">
            <v>12802269.6</v>
          </cell>
        </row>
        <row r="16169">
          <cell r="D16169">
            <v>22948.14</v>
          </cell>
        </row>
        <row r="16170">
          <cell r="D16170">
            <v>1243881.4099999999</v>
          </cell>
        </row>
        <row r="16171">
          <cell r="D16171">
            <v>0</v>
          </cell>
        </row>
        <row r="16172">
          <cell r="D16172">
            <v>197516.5</v>
          </cell>
        </row>
        <row r="16173">
          <cell r="D16173">
            <v>5240271.51</v>
          </cell>
        </row>
        <row r="16174">
          <cell r="D16174">
            <v>1844334.2</v>
          </cell>
        </row>
        <row r="16175">
          <cell r="D16175">
            <v>19581195.940000001</v>
          </cell>
        </row>
        <row r="16176">
          <cell r="D16176">
            <v>542628.93000000005</v>
          </cell>
        </row>
        <row r="16177">
          <cell r="D16177">
            <v>19512583.59</v>
          </cell>
        </row>
        <row r="16178">
          <cell r="D16178">
            <v>3507961.62</v>
          </cell>
        </row>
        <row r="16179">
          <cell r="D16179">
            <v>29343709.899999999</v>
          </cell>
        </row>
        <row r="16180">
          <cell r="D16180">
            <v>1090429.22</v>
          </cell>
        </row>
        <row r="16181">
          <cell r="D16181">
            <v>502237.94</v>
          </cell>
        </row>
        <row r="16182">
          <cell r="D16182">
            <v>4349889.2</v>
          </cell>
        </row>
        <row r="16183">
          <cell r="D16183">
            <v>17818591.890000001</v>
          </cell>
        </row>
        <row r="16184">
          <cell r="D16184">
            <v>27164959.859999999</v>
          </cell>
        </row>
        <row r="16185">
          <cell r="D16185">
            <v>8434056.1400000006</v>
          </cell>
        </row>
        <row r="16186">
          <cell r="D16186">
            <v>3195151.77</v>
          </cell>
        </row>
        <row r="16187">
          <cell r="D16187">
            <v>2494306.19</v>
          </cell>
        </row>
        <row r="16188">
          <cell r="D16188">
            <v>1319134.96</v>
          </cell>
        </row>
        <row r="16189">
          <cell r="D16189">
            <v>0</v>
          </cell>
        </row>
        <row r="16190">
          <cell r="D16190">
            <v>38402326.869999997</v>
          </cell>
        </row>
        <row r="16191">
          <cell r="D16191">
            <v>301699.63</v>
          </cell>
        </row>
        <row r="16192">
          <cell r="D16192">
            <v>163648.46</v>
          </cell>
        </row>
        <row r="16193">
          <cell r="D16193">
            <v>5629683.8600000003</v>
          </cell>
        </row>
        <row r="16194">
          <cell r="D16194">
            <v>1984875.24</v>
          </cell>
        </row>
        <row r="16195">
          <cell r="D16195">
            <v>3587970.53</v>
          </cell>
        </row>
        <row r="16196">
          <cell r="D16196">
            <v>8031979.8300000001</v>
          </cell>
        </row>
        <row r="16197">
          <cell r="D16197">
            <v>45220102.119999997</v>
          </cell>
        </row>
        <row r="16198">
          <cell r="D16198">
            <v>5043803.59</v>
          </cell>
        </row>
        <row r="16199">
          <cell r="D16199">
            <v>3746173.31</v>
          </cell>
        </row>
        <row r="16200">
          <cell r="D16200">
            <v>16919867.859999999</v>
          </cell>
        </row>
        <row r="16201">
          <cell r="D16201">
            <v>382777.39</v>
          </cell>
        </row>
        <row r="16202">
          <cell r="D16202">
            <v>7075655.6799999997</v>
          </cell>
        </row>
        <row r="16203">
          <cell r="D16203">
            <v>853710.6</v>
          </cell>
        </row>
        <row r="16204">
          <cell r="D16204">
            <v>5660533.4199999999</v>
          </cell>
        </row>
        <row r="16205">
          <cell r="D16205">
            <v>4100188.03</v>
          </cell>
        </row>
        <row r="16206">
          <cell r="D16206">
            <v>124528.82</v>
          </cell>
        </row>
        <row r="16207">
          <cell r="D16207">
            <v>6679707.29</v>
          </cell>
        </row>
        <row r="16208">
          <cell r="D16208">
            <v>1770190.07</v>
          </cell>
        </row>
        <row r="16209">
          <cell r="D16209">
            <v>959011.74</v>
          </cell>
        </row>
        <row r="16210">
          <cell r="D16210">
            <v>2524059.4</v>
          </cell>
        </row>
        <row r="16211">
          <cell r="D16211">
            <v>11966085.25</v>
          </cell>
        </row>
        <row r="16212">
          <cell r="D16212">
            <v>9891668.3499999996</v>
          </cell>
        </row>
        <row r="16213">
          <cell r="D16213">
            <v>6490574.7199999997</v>
          </cell>
        </row>
        <row r="16214">
          <cell r="D16214">
            <v>9287962.6899999995</v>
          </cell>
        </row>
        <row r="16215">
          <cell r="D16215">
            <v>3329242.32</v>
          </cell>
        </row>
        <row r="16216">
          <cell r="D16216">
            <v>2754311.45</v>
          </cell>
        </row>
        <row r="16217">
          <cell r="D16217">
            <v>11567981.890000001</v>
          </cell>
        </row>
        <row r="16218">
          <cell r="D16218">
            <v>394581.74</v>
          </cell>
        </row>
        <row r="16219">
          <cell r="D16219">
            <v>114102.09</v>
          </cell>
        </row>
        <row r="16220">
          <cell r="D16220">
            <v>3163471.84</v>
          </cell>
        </row>
        <row r="16221">
          <cell r="D16221">
            <v>142021.96</v>
          </cell>
        </row>
        <row r="16222">
          <cell r="D16222">
            <v>199355.5</v>
          </cell>
        </row>
        <row r="16223">
          <cell r="D16223">
            <v>2371632.77</v>
          </cell>
        </row>
        <row r="16224">
          <cell r="D16224">
            <v>4648863.1500000004</v>
          </cell>
        </row>
        <row r="16225">
          <cell r="D16225">
            <v>92539.81</v>
          </cell>
        </row>
        <row r="16226">
          <cell r="D16226">
            <v>183655.63</v>
          </cell>
        </row>
        <row r="16227">
          <cell r="D16227">
            <v>42719250.18</v>
          </cell>
        </row>
        <row r="16228">
          <cell r="D16228">
            <v>890968.37</v>
          </cell>
        </row>
        <row r="16229">
          <cell r="D16229">
            <v>3820917.06</v>
          </cell>
        </row>
        <row r="16230">
          <cell r="D16230">
            <v>0</v>
          </cell>
        </row>
        <row r="16231">
          <cell r="D16231">
            <v>37683398.219999999</v>
          </cell>
        </row>
        <row r="16232">
          <cell r="D16232">
            <v>676576.48</v>
          </cell>
        </row>
        <row r="16233">
          <cell r="D16233">
            <v>5070448.34</v>
          </cell>
        </row>
        <row r="16234">
          <cell r="D16234">
            <v>458883.57</v>
          </cell>
        </row>
        <row r="16235">
          <cell r="D16235">
            <v>1337027.23</v>
          </cell>
        </row>
        <row r="16236">
          <cell r="D16236">
            <v>2280729.11</v>
          </cell>
        </row>
        <row r="16237">
          <cell r="D16237">
            <v>29009929.489999998</v>
          </cell>
        </row>
        <row r="16238">
          <cell r="D16238">
            <v>6312618.3200000003</v>
          </cell>
        </row>
        <row r="16239">
          <cell r="D16239">
            <v>12191585.52</v>
          </cell>
        </row>
        <row r="16240">
          <cell r="D16240">
            <v>10494351.35</v>
          </cell>
        </row>
        <row r="16241">
          <cell r="D16241">
            <v>2621524.9700000002</v>
          </cell>
        </row>
        <row r="16242">
          <cell r="D16242">
            <v>74778.559999999998</v>
          </cell>
        </row>
        <row r="16243">
          <cell r="D16243">
            <v>7292953.3600000003</v>
          </cell>
        </row>
        <row r="16244">
          <cell r="D16244">
            <v>974695.86</v>
          </cell>
        </row>
        <row r="16245">
          <cell r="D16245">
            <v>27926419.260000002</v>
          </cell>
        </row>
        <row r="16246">
          <cell r="D16246">
            <v>7571938.3200000003</v>
          </cell>
        </row>
        <row r="16247">
          <cell r="D16247">
            <v>22722631.98</v>
          </cell>
        </row>
        <row r="16248">
          <cell r="D16248">
            <v>1020435.79</v>
          </cell>
        </row>
        <row r="16249">
          <cell r="D16249">
            <v>4614108.03</v>
          </cell>
        </row>
        <row r="16250">
          <cell r="D16250">
            <v>5570704.5999999996</v>
          </cell>
        </row>
        <row r="16251">
          <cell r="D16251">
            <v>4801889.57</v>
          </cell>
        </row>
        <row r="16252">
          <cell r="D16252">
            <v>72113.56</v>
          </cell>
        </row>
        <row r="16253">
          <cell r="D16253">
            <v>32066218.719999999</v>
          </cell>
        </row>
        <row r="16254">
          <cell r="D16254">
            <v>1774348.21</v>
          </cell>
        </row>
        <row r="16255">
          <cell r="D16255">
            <v>4594344.83</v>
          </cell>
        </row>
        <row r="16256">
          <cell r="D16256">
            <v>2453992.5</v>
          </cell>
        </row>
        <row r="16257">
          <cell r="D16257">
            <v>14219382.720000001</v>
          </cell>
        </row>
        <row r="16258">
          <cell r="D16258">
            <v>1412254.86</v>
          </cell>
        </row>
        <row r="16259">
          <cell r="D16259">
            <v>269101.93</v>
          </cell>
        </row>
        <row r="16260">
          <cell r="D16260">
            <v>344202.33</v>
          </cell>
        </row>
        <row r="16261">
          <cell r="D16261">
            <v>201698.88</v>
          </cell>
        </row>
        <row r="16262">
          <cell r="D16262">
            <v>1167372.2</v>
          </cell>
        </row>
        <row r="16263">
          <cell r="D16263">
            <v>520288.12</v>
          </cell>
        </row>
        <row r="16264">
          <cell r="D16264">
            <v>0</v>
          </cell>
        </row>
        <row r="16265">
          <cell r="D16265">
            <v>1640372</v>
          </cell>
        </row>
        <row r="16266">
          <cell r="D16266">
            <v>99293.05</v>
          </cell>
        </row>
        <row r="16267">
          <cell r="D16267">
            <v>353453.31</v>
          </cell>
        </row>
        <row r="16268">
          <cell r="D16268">
            <v>671840.22</v>
          </cell>
        </row>
        <row r="16269">
          <cell r="D16269">
            <v>930869.27</v>
          </cell>
        </row>
        <row r="16270">
          <cell r="D16270">
            <v>0</v>
          </cell>
        </row>
        <row r="16271">
          <cell r="D16271">
            <v>484607.78</v>
          </cell>
        </row>
        <row r="16272">
          <cell r="D16272">
            <v>4748277.3899999997</v>
          </cell>
        </row>
        <row r="16273">
          <cell r="D16273">
            <v>388048.86</v>
          </cell>
        </row>
        <row r="16274">
          <cell r="D16274">
            <v>3633165.25</v>
          </cell>
        </row>
        <row r="16275">
          <cell r="D16275">
            <v>509798.02</v>
          </cell>
        </row>
        <row r="16276">
          <cell r="D16276">
            <v>5957910.2300000004</v>
          </cell>
        </row>
        <row r="16277">
          <cell r="D16277">
            <v>1003344.57</v>
          </cell>
        </row>
        <row r="16278">
          <cell r="D16278">
            <v>4823987.66</v>
          </cell>
        </row>
        <row r="16279">
          <cell r="D16279">
            <v>849403.16</v>
          </cell>
        </row>
        <row r="16280">
          <cell r="D16280">
            <v>11855381.73</v>
          </cell>
        </row>
        <row r="16281">
          <cell r="D16281">
            <v>8112962.6699999999</v>
          </cell>
        </row>
        <row r="16282">
          <cell r="D16282">
            <v>984783.25</v>
          </cell>
        </row>
        <row r="16283">
          <cell r="D16283">
            <v>312600.77</v>
          </cell>
        </row>
        <row r="16284">
          <cell r="D16284">
            <v>19890855.98</v>
          </cell>
        </row>
        <row r="16285">
          <cell r="D16285">
            <v>410250.04</v>
          </cell>
        </row>
        <row r="16286">
          <cell r="D16286">
            <v>320583.96000000002</v>
          </cell>
        </row>
        <row r="16287">
          <cell r="D16287">
            <v>6611798.0199999996</v>
          </cell>
        </row>
        <row r="16288">
          <cell r="D16288">
            <v>19927223.829999998</v>
          </cell>
        </row>
        <row r="16289">
          <cell r="D16289">
            <v>389758.7</v>
          </cell>
        </row>
        <row r="16290">
          <cell r="D16290">
            <v>5010117.91</v>
          </cell>
        </row>
        <row r="16291">
          <cell r="D16291">
            <v>5955160.7400000002</v>
          </cell>
        </row>
        <row r="16292">
          <cell r="D16292">
            <v>673220.72</v>
          </cell>
        </row>
        <row r="16293">
          <cell r="D16293">
            <v>1613425.2</v>
          </cell>
        </row>
        <row r="16294">
          <cell r="D16294">
            <v>400667.64</v>
          </cell>
        </row>
        <row r="16295">
          <cell r="D16295">
            <v>69044000.620000005</v>
          </cell>
        </row>
        <row r="16296">
          <cell r="D16296">
            <v>391550.08</v>
          </cell>
        </row>
        <row r="16297">
          <cell r="D16297">
            <v>3422543.68</v>
          </cell>
        </row>
        <row r="16298">
          <cell r="D16298">
            <v>36474084.329999998</v>
          </cell>
        </row>
        <row r="16299">
          <cell r="D16299">
            <v>731211.91</v>
          </cell>
        </row>
        <row r="16300">
          <cell r="D16300">
            <v>3945535.6</v>
          </cell>
        </row>
        <row r="16301">
          <cell r="D16301">
            <v>694339.65</v>
          </cell>
        </row>
        <row r="16302">
          <cell r="D16302">
            <v>234727.99</v>
          </cell>
        </row>
        <row r="16303">
          <cell r="D16303">
            <v>1363462.39</v>
          </cell>
        </row>
        <row r="16304">
          <cell r="D16304">
            <v>9632419.7699999996</v>
          </cell>
        </row>
        <row r="16305">
          <cell r="D16305">
            <v>9967.1</v>
          </cell>
        </row>
        <row r="16306">
          <cell r="D16306">
            <v>0</v>
          </cell>
        </row>
        <row r="16307">
          <cell r="D16307">
            <v>67970683.620000005</v>
          </cell>
        </row>
        <row r="16308">
          <cell r="D16308">
            <v>234268.96</v>
          </cell>
        </row>
        <row r="16309">
          <cell r="D16309">
            <v>1458922.33</v>
          </cell>
        </row>
        <row r="16310">
          <cell r="D16310">
            <v>384811.08</v>
          </cell>
        </row>
        <row r="16311">
          <cell r="D16311">
            <v>9590577.0800000001</v>
          </cell>
        </row>
        <row r="16312">
          <cell r="D16312">
            <v>1970970.2</v>
          </cell>
        </row>
        <row r="16313">
          <cell r="D16313">
            <v>84274641.730000004</v>
          </cell>
        </row>
        <row r="16314">
          <cell r="D16314">
            <v>1527841.37</v>
          </cell>
        </row>
        <row r="16315">
          <cell r="D16315">
            <v>4986773.83</v>
          </cell>
        </row>
        <row r="16316">
          <cell r="D16316">
            <v>4458999.74</v>
          </cell>
        </row>
        <row r="16317">
          <cell r="D16317">
            <v>139904.10999999999</v>
          </cell>
        </row>
        <row r="16318">
          <cell r="D16318">
            <v>17110851.649999999</v>
          </cell>
        </row>
        <row r="16319">
          <cell r="D16319">
            <v>2577526.67</v>
          </cell>
        </row>
        <row r="16320">
          <cell r="D16320">
            <v>0</v>
          </cell>
        </row>
        <row r="16321">
          <cell r="D16321">
            <v>575985.54</v>
          </cell>
        </row>
        <row r="16322">
          <cell r="D16322">
            <v>309731.8</v>
          </cell>
        </row>
        <row r="16323">
          <cell r="D16323">
            <v>4042487.5</v>
          </cell>
        </row>
        <row r="16324">
          <cell r="D16324">
            <v>0</v>
          </cell>
        </row>
        <row r="16325">
          <cell r="D16325">
            <v>335618.21</v>
          </cell>
        </row>
        <row r="16326">
          <cell r="D16326">
            <v>209323.67</v>
          </cell>
        </row>
        <row r="16327">
          <cell r="D16327">
            <v>886424.2</v>
          </cell>
        </row>
        <row r="16328">
          <cell r="D16328">
            <v>2583795.2400000002</v>
          </cell>
        </row>
        <row r="16329">
          <cell r="D16329">
            <v>0</v>
          </cell>
        </row>
        <row r="16330">
          <cell r="D16330">
            <v>1010791.73</v>
          </cell>
        </row>
        <row r="16331">
          <cell r="D16331">
            <v>451282.07</v>
          </cell>
        </row>
        <row r="16332">
          <cell r="D16332">
            <v>3727831.04</v>
          </cell>
        </row>
        <row r="16333">
          <cell r="D16333">
            <v>7887331</v>
          </cell>
        </row>
        <row r="16334">
          <cell r="D16334">
            <v>4553382.74</v>
          </cell>
        </row>
        <row r="16335">
          <cell r="D16335">
            <v>67.540000000000006</v>
          </cell>
        </row>
        <row r="16336">
          <cell r="D16336">
            <v>7129390.0199999996</v>
          </cell>
        </row>
        <row r="16337">
          <cell r="D16337">
            <v>902098.68</v>
          </cell>
        </row>
        <row r="16338">
          <cell r="D16338">
            <v>1655475.64</v>
          </cell>
        </row>
        <row r="16339">
          <cell r="D16339">
            <v>206632.1</v>
          </cell>
        </row>
        <row r="16340">
          <cell r="D16340">
            <v>18688270.73</v>
          </cell>
        </row>
        <row r="16341">
          <cell r="D16341">
            <v>1048024.83</v>
          </cell>
        </row>
        <row r="16342">
          <cell r="D16342">
            <v>0</v>
          </cell>
        </row>
        <row r="16343">
          <cell r="D16343">
            <v>25590409.899999999</v>
          </cell>
        </row>
        <row r="16344">
          <cell r="D16344">
            <v>1880394.27</v>
          </cell>
        </row>
        <row r="16345">
          <cell r="D16345">
            <v>3280060.88</v>
          </cell>
        </row>
        <row r="16346">
          <cell r="D16346">
            <v>23520945.43</v>
          </cell>
        </row>
        <row r="16347">
          <cell r="D16347">
            <v>879714.31</v>
          </cell>
        </row>
        <row r="16348">
          <cell r="D16348">
            <v>511854.33</v>
          </cell>
        </row>
        <row r="16349">
          <cell r="D16349">
            <v>0</v>
          </cell>
        </row>
        <row r="16350">
          <cell r="D16350">
            <v>9274510.3100000005</v>
          </cell>
        </row>
        <row r="16351">
          <cell r="D16351">
            <v>21102.13</v>
          </cell>
        </row>
        <row r="16352">
          <cell r="D16352">
            <v>0</v>
          </cell>
        </row>
        <row r="16353">
          <cell r="D16353">
            <v>8183062.4699999997</v>
          </cell>
        </row>
        <row r="16354">
          <cell r="D16354">
            <v>2971751</v>
          </cell>
        </row>
        <row r="16355">
          <cell r="D16355">
            <v>3728711.26</v>
          </cell>
        </row>
        <row r="16356">
          <cell r="D16356">
            <v>873652.12</v>
          </cell>
        </row>
        <row r="16357">
          <cell r="D16357">
            <v>0</v>
          </cell>
        </row>
        <row r="16358">
          <cell r="D16358">
            <v>14000953.300000001</v>
          </cell>
        </row>
        <row r="16359">
          <cell r="D16359">
            <v>3989032.81</v>
          </cell>
        </row>
        <row r="16360">
          <cell r="D16360">
            <v>4000000</v>
          </cell>
        </row>
        <row r="16361">
          <cell r="D16361">
            <v>2295118.3199999998</v>
          </cell>
        </row>
        <row r="16362">
          <cell r="D16362">
            <v>8183840.1699999999</v>
          </cell>
        </row>
        <row r="16363">
          <cell r="D16363">
            <v>11242360.82</v>
          </cell>
        </row>
        <row r="16364">
          <cell r="D16364">
            <v>33765.629999999997</v>
          </cell>
        </row>
        <row r="16365">
          <cell r="D16365">
            <v>4286723.84</v>
          </cell>
        </row>
        <row r="16366">
          <cell r="D16366">
            <v>252236.67</v>
          </cell>
        </row>
        <row r="16367">
          <cell r="D16367">
            <v>45547.360000000001</v>
          </cell>
        </row>
        <row r="16368">
          <cell r="D16368">
            <v>3958552.69</v>
          </cell>
        </row>
        <row r="16369">
          <cell r="D16369">
            <v>318293.51</v>
          </cell>
        </row>
        <row r="16370">
          <cell r="D16370">
            <v>10332632.43</v>
          </cell>
        </row>
        <row r="16371">
          <cell r="D16371">
            <v>5138154.0199999996</v>
          </cell>
        </row>
        <row r="16372">
          <cell r="D16372">
            <v>2283351.46</v>
          </cell>
        </row>
        <row r="16373">
          <cell r="D16373">
            <v>844720.62</v>
          </cell>
        </row>
        <row r="16374">
          <cell r="D16374">
            <v>111858707.52</v>
          </cell>
        </row>
        <row r="16375">
          <cell r="D16375">
            <v>8422716.7599999998</v>
          </cell>
        </row>
        <row r="16376">
          <cell r="D16376">
            <v>17354639.739999998</v>
          </cell>
        </row>
        <row r="16377">
          <cell r="D16377">
            <v>4436956.6900000004</v>
          </cell>
        </row>
        <row r="16378">
          <cell r="D16378">
            <v>22248044.57</v>
          </cell>
        </row>
        <row r="16379">
          <cell r="D16379">
            <v>1710366.12</v>
          </cell>
        </row>
        <row r="16380">
          <cell r="D16380">
            <v>23485162.969999999</v>
          </cell>
        </row>
        <row r="16381">
          <cell r="D16381">
            <v>629685.94999999995</v>
          </cell>
        </row>
        <row r="16382">
          <cell r="D16382">
            <v>1155413.31</v>
          </cell>
        </row>
        <row r="16383">
          <cell r="D16383">
            <v>1425091.6</v>
          </cell>
        </row>
        <row r="16384">
          <cell r="D16384">
            <v>295482.14</v>
          </cell>
        </row>
        <row r="16385">
          <cell r="D16385">
            <v>8457871.3499999996</v>
          </cell>
        </row>
        <row r="16386">
          <cell r="D16386">
            <v>0</v>
          </cell>
        </row>
        <row r="16387">
          <cell r="D16387">
            <v>478072.16</v>
          </cell>
        </row>
        <row r="16388">
          <cell r="D16388">
            <v>31031.52</v>
          </cell>
        </row>
        <row r="16389">
          <cell r="D16389">
            <v>2711704.14</v>
          </cell>
        </row>
        <row r="16390">
          <cell r="D16390">
            <v>0</v>
          </cell>
        </row>
        <row r="16391">
          <cell r="D16391">
            <v>1356419.87</v>
          </cell>
        </row>
        <row r="16392">
          <cell r="D16392">
            <v>5669225.4900000002</v>
          </cell>
        </row>
        <row r="16393">
          <cell r="D16393">
            <v>3418442.49</v>
          </cell>
        </row>
        <row r="16394">
          <cell r="D16394">
            <v>362369.95</v>
          </cell>
        </row>
        <row r="16395">
          <cell r="D16395">
            <v>2754224.71</v>
          </cell>
        </row>
        <row r="16396">
          <cell r="D16396">
            <v>1402432.35</v>
          </cell>
        </row>
        <row r="16397">
          <cell r="D16397">
            <v>0</v>
          </cell>
        </row>
        <row r="16398">
          <cell r="D16398">
            <v>21917644.890000001</v>
          </cell>
        </row>
        <row r="16399">
          <cell r="D16399">
            <v>10243988.73</v>
          </cell>
        </row>
        <row r="16400">
          <cell r="D16400">
            <v>1268290.3700000001</v>
          </cell>
        </row>
        <row r="16401">
          <cell r="D16401">
            <v>31319229.890000001</v>
          </cell>
        </row>
        <row r="16402">
          <cell r="D16402">
            <v>4566001.09</v>
          </cell>
        </row>
        <row r="16403">
          <cell r="D16403">
            <v>9054883.0600000005</v>
          </cell>
        </row>
        <row r="16404">
          <cell r="D16404">
            <v>7198824.6799999997</v>
          </cell>
        </row>
        <row r="16405">
          <cell r="D16405">
            <v>0</v>
          </cell>
        </row>
        <row r="16406">
          <cell r="D16406">
            <v>1072650.9099999999</v>
          </cell>
        </row>
        <row r="16407">
          <cell r="D16407">
            <v>2582786.9</v>
          </cell>
        </row>
        <row r="16408">
          <cell r="D16408">
            <v>4131709.12</v>
          </cell>
        </row>
        <row r="16409">
          <cell r="D16409">
            <v>196590.83</v>
          </cell>
        </row>
        <row r="16410">
          <cell r="D16410">
            <v>1747223.36</v>
          </cell>
        </row>
        <row r="16411">
          <cell r="D16411">
            <v>6289815.8099999996</v>
          </cell>
        </row>
        <row r="16412">
          <cell r="D16412">
            <v>0</v>
          </cell>
        </row>
        <row r="16413">
          <cell r="D16413">
            <v>895659.73</v>
          </cell>
        </row>
        <row r="16414">
          <cell r="D16414">
            <v>1290777.93</v>
          </cell>
        </row>
        <row r="16415">
          <cell r="D16415">
            <v>19400815.239999998</v>
          </cell>
        </row>
        <row r="16416">
          <cell r="D16416">
            <v>4456964.5599999996</v>
          </cell>
        </row>
        <row r="16417">
          <cell r="D16417">
            <v>0</v>
          </cell>
        </row>
        <row r="16418">
          <cell r="D16418">
            <v>1461075.91</v>
          </cell>
        </row>
        <row r="16419">
          <cell r="D16419">
            <v>23562935.199999999</v>
          </cell>
        </row>
        <row r="16420">
          <cell r="D16420">
            <v>5288262.53</v>
          </cell>
        </row>
        <row r="16421">
          <cell r="D16421">
            <v>21664580.449999999</v>
          </cell>
        </row>
        <row r="16422">
          <cell r="D16422">
            <v>3866233.63</v>
          </cell>
        </row>
        <row r="16423">
          <cell r="D16423">
            <v>5754314.0999999996</v>
          </cell>
        </row>
        <row r="16424">
          <cell r="D16424">
            <v>1184971.99</v>
          </cell>
        </row>
        <row r="16426">
          <cell r="D16426">
            <v>2453266.5299999998</v>
          </cell>
        </row>
        <row r="16427">
          <cell r="D16427">
            <v>2675170.8199999998</v>
          </cell>
        </row>
        <row r="16428">
          <cell r="D16428">
            <v>2135850.86</v>
          </cell>
        </row>
        <row r="16429">
          <cell r="D16429">
            <v>1995274.03</v>
          </cell>
        </row>
        <row r="16430">
          <cell r="D16430">
            <v>18213756.300000001</v>
          </cell>
        </row>
        <row r="16431">
          <cell r="D16431">
            <v>1182871.48</v>
          </cell>
        </row>
        <row r="16432">
          <cell r="D16432">
            <v>17974608.34</v>
          </cell>
        </row>
        <row r="16433">
          <cell r="D16433">
            <v>24.37</v>
          </cell>
        </row>
        <row r="16434">
          <cell r="D16434">
            <v>2212385.9900000002</v>
          </cell>
        </row>
        <row r="16435">
          <cell r="D16435">
            <v>18281019.82</v>
          </cell>
        </row>
        <row r="16436">
          <cell r="D16436">
            <v>3742564.85</v>
          </cell>
        </row>
        <row r="16437">
          <cell r="D16437">
            <v>585000</v>
          </cell>
        </row>
        <row r="16438">
          <cell r="D16438">
            <v>3880766.4</v>
          </cell>
        </row>
        <row r="16439">
          <cell r="D16439">
            <v>10280671.18</v>
          </cell>
        </row>
        <row r="16440">
          <cell r="D16440">
            <v>0</v>
          </cell>
        </row>
        <row r="16441">
          <cell r="D16441">
            <v>2177478.58</v>
          </cell>
        </row>
        <row r="16442">
          <cell r="D16442">
            <v>0</v>
          </cell>
        </row>
        <row r="16443">
          <cell r="D16443">
            <v>9759412.3499999996</v>
          </cell>
        </row>
        <row r="16444">
          <cell r="D16444">
            <v>7905496.0499999998</v>
          </cell>
        </row>
        <row r="16445">
          <cell r="D16445">
            <v>25827704.440000001</v>
          </cell>
        </row>
        <row r="16446">
          <cell r="D16446">
            <v>4732972.03</v>
          </cell>
        </row>
        <row r="16447">
          <cell r="D16447">
            <v>240585.55</v>
          </cell>
        </row>
        <row r="16448">
          <cell r="D16448">
            <v>633148.27</v>
          </cell>
        </row>
        <row r="16449">
          <cell r="D16449">
            <v>699011.01</v>
          </cell>
        </row>
        <row r="16450">
          <cell r="D16450">
            <v>4293701.25</v>
          </cell>
        </row>
        <row r="16451">
          <cell r="D16451">
            <v>4992586.5999999996</v>
          </cell>
        </row>
        <row r="16452">
          <cell r="D16452">
            <v>640448.97</v>
          </cell>
        </row>
        <row r="16453">
          <cell r="D16453">
            <v>99305024.859999999</v>
          </cell>
        </row>
        <row r="16454">
          <cell r="D16454">
            <v>7174875.1900000004</v>
          </cell>
        </row>
        <row r="16455">
          <cell r="D16455">
            <v>13879112.130000001</v>
          </cell>
        </row>
        <row r="16456">
          <cell r="D16456">
            <v>436537.58</v>
          </cell>
        </row>
        <row r="16457">
          <cell r="D16457">
            <v>4985.3</v>
          </cell>
        </row>
        <row r="16458">
          <cell r="D16458">
            <v>27646042.109999999</v>
          </cell>
        </row>
        <row r="16459">
          <cell r="D16459">
            <v>631279.06000000006</v>
          </cell>
        </row>
        <row r="16460">
          <cell r="D16460">
            <v>5132191.47</v>
          </cell>
        </row>
        <row r="16461">
          <cell r="D16461">
            <v>177535.53</v>
          </cell>
        </row>
        <row r="16462">
          <cell r="D16462">
            <v>400000</v>
          </cell>
        </row>
        <row r="16463">
          <cell r="D16463">
            <v>1674988.88</v>
          </cell>
        </row>
        <row r="16464">
          <cell r="D16464">
            <v>1086799.72</v>
          </cell>
        </row>
        <row r="16465">
          <cell r="D16465">
            <v>3206653.55</v>
          </cell>
        </row>
        <row r="16466">
          <cell r="D16466">
            <v>170000000</v>
          </cell>
        </row>
        <row r="16467">
          <cell r="D16467">
            <v>21967215.18</v>
          </cell>
        </row>
        <row r="16468">
          <cell r="D16468">
            <v>1102790.58</v>
          </cell>
        </row>
        <row r="16470">
          <cell r="D16470">
            <v>0</v>
          </cell>
        </row>
        <row r="16471">
          <cell r="D16471">
            <v>1334979.22</v>
          </cell>
        </row>
        <row r="16472">
          <cell r="D16472">
            <v>653010.37</v>
          </cell>
        </row>
        <row r="16473">
          <cell r="D16473">
            <v>2748325.1</v>
          </cell>
        </row>
        <row r="16474">
          <cell r="D16474">
            <v>0</v>
          </cell>
        </row>
        <row r="16475">
          <cell r="D16475">
            <v>3031849.28</v>
          </cell>
        </row>
        <row r="16476">
          <cell r="D16476">
            <v>29940340.579999998</v>
          </cell>
        </row>
        <row r="16477">
          <cell r="D16477">
            <v>1187040.94</v>
          </cell>
        </row>
        <row r="16478">
          <cell r="D16478">
            <v>477118.62</v>
          </cell>
        </row>
        <row r="16479">
          <cell r="D16479">
            <v>207273.92</v>
          </cell>
        </row>
        <row r="16480">
          <cell r="D16480">
            <v>159484.4</v>
          </cell>
        </row>
        <row r="16482">
          <cell r="D16482">
            <v>9995690.5399999991</v>
          </cell>
        </row>
        <row r="16483">
          <cell r="D16483">
            <v>4204538.78</v>
          </cell>
        </row>
        <row r="16484">
          <cell r="D16484">
            <v>1436946.82</v>
          </cell>
        </row>
        <row r="16485">
          <cell r="D16485">
            <v>1958411.59</v>
          </cell>
        </row>
        <row r="16486">
          <cell r="D16486">
            <v>32103.7</v>
          </cell>
        </row>
        <row r="16487">
          <cell r="D16487">
            <v>9670876.3800000008</v>
          </cell>
        </row>
        <row r="16488">
          <cell r="D16488">
            <v>3656927.68</v>
          </cell>
        </row>
        <row r="16489">
          <cell r="D16489">
            <v>34258924.899999999</v>
          </cell>
        </row>
        <row r="16490">
          <cell r="D16490">
            <v>1730008.01</v>
          </cell>
        </row>
        <row r="16491">
          <cell r="D16491">
            <v>3455411.2</v>
          </cell>
        </row>
        <row r="16492">
          <cell r="D16492">
            <v>10607907.359999999</v>
          </cell>
        </row>
        <row r="16493">
          <cell r="D16493">
            <v>873312.23</v>
          </cell>
        </row>
        <row r="16494">
          <cell r="D16494">
            <v>853450.86</v>
          </cell>
        </row>
        <row r="16496">
          <cell r="D16496">
            <v>1211933.3600000001</v>
          </cell>
        </row>
        <row r="16497">
          <cell r="D16497">
            <v>13611614.529999999</v>
          </cell>
        </row>
        <row r="16498">
          <cell r="D16498">
            <v>997405.78</v>
          </cell>
        </row>
        <row r="16499">
          <cell r="D16499">
            <v>81475790.939999998</v>
          </cell>
        </row>
        <row r="16500">
          <cell r="D16500">
            <v>0</v>
          </cell>
        </row>
        <row r="16501">
          <cell r="D16501">
            <v>3492189.77</v>
          </cell>
        </row>
        <row r="16502">
          <cell r="D16502">
            <v>2556838.21</v>
          </cell>
        </row>
        <row r="16503">
          <cell r="D16503">
            <v>7511330.1100000003</v>
          </cell>
        </row>
        <row r="16504">
          <cell r="D16504">
            <v>17451349.629999999</v>
          </cell>
        </row>
        <row r="16505">
          <cell r="D16505">
            <v>5817095.8399999999</v>
          </cell>
        </row>
        <row r="16506">
          <cell r="D16506">
            <v>4925726.38</v>
          </cell>
        </row>
        <row r="16507">
          <cell r="D16507">
            <v>11980137.43</v>
          </cell>
        </row>
        <row r="16508">
          <cell r="D16508">
            <v>0</v>
          </cell>
        </row>
        <row r="16509">
          <cell r="D16509">
            <v>6737917.9100000001</v>
          </cell>
        </row>
        <row r="16510">
          <cell r="D16510">
            <v>25997710.559999999</v>
          </cell>
        </row>
        <row r="16511">
          <cell r="D16511">
            <v>1984397.16</v>
          </cell>
        </row>
        <row r="16512">
          <cell r="D16512">
            <v>1935731.99</v>
          </cell>
        </row>
        <row r="16513">
          <cell r="D16513">
            <v>5185200</v>
          </cell>
        </row>
        <row r="16514">
          <cell r="D16514">
            <v>429693.71</v>
          </cell>
        </row>
        <row r="16515">
          <cell r="D16515">
            <v>169588.61</v>
          </cell>
        </row>
        <row r="16516">
          <cell r="D16516">
            <v>1054922.79</v>
          </cell>
        </row>
        <row r="16517">
          <cell r="D16517">
            <v>3275775.7</v>
          </cell>
        </row>
        <row r="16518">
          <cell r="D16518">
            <v>21231874.68</v>
          </cell>
        </row>
        <row r="16519">
          <cell r="D16519">
            <v>4583678.5199999996</v>
          </cell>
        </row>
        <row r="16520">
          <cell r="D16520">
            <v>21230.48</v>
          </cell>
        </row>
        <row r="16521">
          <cell r="D16521">
            <v>146900.4</v>
          </cell>
        </row>
        <row r="16522">
          <cell r="D16522">
            <v>11150913.34</v>
          </cell>
        </row>
        <row r="16523">
          <cell r="D16523">
            <v>5898581.5300000003</v>
          </cell>
        </row>
        <row r="16524">
          <cell r="D16524">
            <v>97298998.060000002</v>
          </cell>
        </row>
        <row r="16525">
          <cell r="D16525">
            <v>1747820.93</v>
          </cell>
        </row>
        <row r="16526">
          <cell r="D16526">
            <v>34401940.799999997</v>
          </cell>
        </row>
        <row r="16527">
          <cell r="D16527">
            <v>1571299.4</v>
          </cell>
        </row>
        <row r="16528">
          <cell r="D16528">
            <v>47087424.380000003</v>
          </cell>
        </row>
        <row r="16529">
          <cell r="D16529">
            <v>14551982.58</v>
          </cell>
        </row>
        <row r="16530">
          <cell r="D16530">
            <v>135405.92000000001</v>
          </cell>
        </row>
        <row r="16531">
          <cell r="D16531">
            <v>933837.53</v>
          </cell>
        </row>
        <row r="16532">
          <cell r="D16532">
            <v>374920.56</v>
          </cell>
        </row>
        <row r="16533">
          <cell r="D16533">
            <v>4189717.72</v>
          </cell>
        </row>
        <row r="16534">
          <cell r="D16534">
            <v>1629738.22</v>
          </cell>
        </row>
        <row r="16535">
          <cell r="D16535">
            <v>1349636.79</v>
          </cell>
        </row>
        <row r="16536">
          <cell r="D16536">
            <v>1499950.29</v>
          </cell>
        </row>
        <row r="16537">
          <cell r="D16537">
            <v>39889317.630000003</v>
          </cell>
        </row>
        <row r="16538">
          <cell r="D16538">
            <v>1157855.8</v>
          </cell>
        </row>
        <row r="16539">
          <cell r="D16539">
            <v>204656.03</v>
          </cell>
        </row>
        <row r="16540">
          <cell r="D16540">
            <v>5805.59</v>
          </cell>
        </row>
        <row r="16541">
          <cell r="D16541">
            <v>269809.71999999997</v>
          </cell>
        </row>
        <row r="16542">
          <cell r="D16542">
            <v>8518053.3900000006</v>
          </cell>
        </row>
        <row r="16543">
          <cell r="D16543">
            <v>92273</v>
          </cell>
        </row>
        <row r="16544">
          <cell r="D16544">
            <v>3802349.01</v>
          </cell>
        </row>
        <row r="16545">
          <cell r="D16545">
            <v>32208225.449999999</v>
          </cell>
        </row>
        <row r="16546">
          <cell r="D16546">
            <v>12247426.4</v>
          </cell>
        </row>
        <row r="16547">
          <cell r="D16547">
            <v>205789.29</v>
          </cell>
        </row>
        <row r="16548">
          <cell r="D16548">
            <v>3139606.8</v>
          </cell>
        </row>
        <row r="16549">
          <cell r="D16549">
            <v>615688.26</v>
          </cell>
        </row>
        <row r="16550">
          <cell r="D16550">
            <v>5362436.21</v>
          </cell>
        </row>
        <row r="16551">
          <cell r="D16551">
            <v>3269452.39</v>
          </cell>
        </row>
        <row r="16552">
          <cell r="D16552">
            <v>863732.87</v>
          </cell>
        </row>
        <row r="16553">
          <cell r="D16553">
            <v>2135858.23</v>
          </cell>
        </row>
        <row r="16554">
          <cell r="D16554">
            <v>33025169.879999999</v>
          </cell>
        </row>
        <row r="16555">
          <cell r="D16555">
            <v>295775.21999999997</v>
          </cell>
        </row>
        <row r="16556">
          <cell r="D16556">
            <v>9183316.5600000005</v>
          </cell>
        </row>
        <row r="16557">
          <cell r="D16557">
            <v>340746.31</v>
          </cell>
        </row>
        <row r="16558">
          <cell r="D16558">
            <v>28640749.73</v>
          </cell>
        </row>
        <row r="16559">
          <cell r="D16559">
            <v>4623736.87</v>
          </cell>
        </row>
        <row r="16560">
          <cell r="D16560">
            <v>1432903.64</v>
          </cell>
        </row>
        <row r="16561">
          <cell r="D16561">
            <v>1409152.2</v>
          </cell>
        </row>
        <row r="16562">
          <cell r="D16562">
            <v>25450713.140000001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 - คิดต้นทุน - ประเมิน"/>
      <sheetName val="ex -NPV - ประเมิน"/>
      <sheetName val="Payment1"/>
      <sheetName val="cash flow"/>
      <sheetName val="จ่ายชำระเงินกู้ - อื่น ๆ"/>
      <sheetName val="รายละเอียดขายสินค้า"/>
      <sheetName val="สรุปกำไร"/>
      <sheetName val="statment "/>
      <sheetName val="สรุปยอดซื้อ"/>
      <sheetName val="รายรับ"/>
    </sheetNames>
    <definedNames>
      <definedName name="Fix_Pay" sheetId="9"/>
      <definedName name="Free_Principle" sheetId="9"/>
      <definedName name="Interest.Period" sheetId="9"/>
      <definedName name="jdjokc" sheetId="9"/>
      <definedName name="khjhjj" sheetId="9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 - คิดต้นทุน - ประเมิน"/>
      <sheetName val="ex -NPV - ประเมิน"/>
      <sheetName val="Payment1"/>
      <sheetName val="cash flow"/>
      <sheetName val="จ่ายชำระเงินกู้ - อื่น ๆ"/>
      <sheetName val="รายละเอียดขายสินค้า"/>
      <sheetName val="สรุปกำไร"/>
      <sheetName val="statment "/>
      <sheetName val="สรุปยอดซื้อ"/>
      <sheetName val="PAYMENT (เดิม)"/>
      <sheetName val="schdaul"/>
      <sheetName val="Profit&amp;Loss"/>
      <sheetName val="cashflow - วิลาวรรณ-งบลงตัว-1"/>
      <sheetName val="fin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dทวิภัณฑ์ฮอด"/>
      <sheetName val="finance"/>
      <sheetName val="รายรับ"/>
      <sheetName val="Purchase Order"/>
      <sheetName val="Customize Your Purchase Order"/>
      <sheetName val="end"/>
      <sheetName val="cash flow"/>
      <sheetName val="CO"/>
      <sheetName val="การเงิน"/>
      <sheetName val="schdaul"/>
      <sheetName val="Sheet1"/>
      <sheetName val="กระแสสด"/>
      <sheetName val="Assumption"/>
      <sheetName val="PN 0.2"/>
      <sheetName val="PAYMENT"/>
      <sheetName val="F L"/>
      <sheetName val="ตารางการผ่อนชำระ"/>
      <sheetName val="ผ่อนชำระ"/>
      <sheetName val="ดอกเบี้ยจ่าย"/>
      <sheetName val="รายเดือน(ทรีทราน)"/>
      <sheetName val="Sheet3"/>
      <sheetName val="Worksheet"/>
      <sheetName val="สมมติฐาน"/>
      <sheetName val="ca"/>
      <sheetName val="ตารางการผ่อนชำระ (2)"/>
      <sheetName val="LSE_ADCO"/>
      <sheetName val="CQC"/>
      <sheetName val="profit&amp;loss"/>
      <sheetName val="DB"/>
      <sheetName val="ca-3"/>
      <sheetName val="Schdule"/>
      <sheetName val="งบตรวจสอบ"/>
      <sheetName val="รายงานตรวจสอบเอกสาร"/>
      <sheetName val="วิเคราะห์ (2)"/>
      <sheetName val="ฐานข้อมูล"/>
      <sheetName val="crodทวิภัณฑ์ฮอด.xls"/>
      <sheetName val="crod%E0%B8%97%E0%B8%A7%E0%B8%B4"/>
      <sheetName val="fview"/>
      <sheetName val="Infor"/>
      <sheetName val="change"/>
      <sheetName val="Moldlist"/>
      <sheetName val="MPS"/>
      <sheetName val="Req."/>
      <sheetName val="assum"/>
      <sheetName val="PAYMENT (พยุงศักดิ์)"/>
      <sheetName val="Main Sum (Hotel &amp; Residences)"/>
      <sheetName val="Sheet2"/>
    </sheetNames>
    <definedNames>
      <definedName name="Button16_Click"/>
      <definedName name="Button25_Click"/>
      <definedName name="Button26_Click"/>
      <definedName name="Button30_Click"/>
      <definedName name="Button31_Click"/>
      <definedName name="CurrentOD"/>
      <definedName name="Total.Payment" sheetId="19"/>
      <definedName name="Total.Payment" sheetId="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งบกระแสเงินสด"/>
      <sheetName val="6"/>
      <sheetName val="8"/>
      <sheetName val="9"/>
      <sheetName val="สูตรคำนวน"/>
      <sheetName val="link สูตร WC"/>
      <sheetName val="link โครงสร้างลงทุน"/>
      <sheetName val="ผ่อน"/>
      <sheetName val="Sheet3"/>
      <sheetName val="งบดุล"/>
      <sheetName val="งบกำไรขาดทุน"/>
      <sheetName val="งบ กระแสเงินสด"/>
      <sheetName val="หนี้สิน"/>
      <sheetName val="รายจ่าย"/>
      <sheetName val="รายได้"/>
      <sheetName val="ทรัพย์สิน"/>
      <sheetName val="Sheet1"/>
      <sheetName val="Sheet2"/>
      <sheetName val="รายรับ"/>
      <sheetName val="Copy of ฟร์อม  3.0 ลบ NEW"/>
      <sheetName val="finance"/>
      <sheetName val="ตารางการผ่อนชำระ (2)"/>
      <sheetName val="กระแสสด"/>
      <sheetName val="FL00008"/>
    </sheetNames>
    <definedNames>
      <definedName name="Button16_Click"/>
      <definedName name="Button25_Click"/>
      <definedName name="Button26_Click"/>
      <definedName name="Button30_Click"/>
      <definedName name="Button3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3.0"/>
      <sheetName val="งบสรรพากร"/>
      <sheetName val="สมมติฐาน"/>
      <sheetName val="ประมาณการขาย"/>
      <sheetName val="ต้นทุนขาย"/>
      <sheetName val="ค่าใช้จ่ายขาย+บริหาร"/>
      <sheetName val="ค่าเสื่อมราคา"/>
      <sheetName val="ดอกเบี้ยเงินกู้"/>
      <sheetName val="เงินกู้ธพว."/>
      <sheetName val="เงินกู้ธนาคารอื่น"/>
      <sheetName val="งบกำไรขาดทุน"/>
      <sheetName val="%งบกำไรขาดทุน"/>
      <sheetName val="งบดุล"/>
      <sheetName val="งบกระแสเงินสด"/>
      <sheetName val="อัตราส่วนการเงิน"/>
      <sheetName val="ผลตอบแทนในโครงการ"/>
      <sheetName val="เงินทุนหมุนเวียน"/>
      <sheetName val="เงินกู้รถยนต์"/>
      <sheetName val="หจก.ดวงเศรษฐีการโยธา"/>
      <sheetName val="finance"/>
      <sheetName val="รายเดือน(ทรีทราน)"/>
      <sheetName val="ca"/>
      <sheetName val="PAYMENT"/>
      <sheetName val="Purchase Order"/>
      <sheetName val="Customize Your Purchase Order"/>
      <sheetName val="Sheet3"/>
      <sheetName val="schdaul"/>
      <sheetName val="รายรับ"/>
      <sheetName val="ฐานข้อมูล"/>
      <sheetName val="ดอกเบี้ยจ่าย"/>
      <sheetName val="cash flow"/>
      <sheetName val="ผ่อนชำระ"/>
      <sheetName val="การเงิน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3.0"/>
      <sheetName val="งบสรรพากร"/>
      <sheetName val="สมมติฐาน"/>
      <sheetName val="ประมาณการขาย"/>
      <sheetName val="ต้นทุนขาย"/>
      <sheetName val="ค่าใช้จ่ายขาย+บริหาร"/>
      <sheetName val="ค่าเสื่อมราคา"/>
      <sheetName val="ดอกเบี้ยเงินกู้"/>
      <sheetName val="เงินกู้ธพว."/>
      <sheetName val="เงินกู้ธนาคารอื่น"/>
      <sheetName val="งบกำไรขาดทุน"/>
      <sheetName val="%งบกำไรขาดทุน"/>
      <sheetName val="งบดุล"/>
      <sheetName val="งบกระแสเงินสด"/>
      <sheetName val="อัตราส่วนการเงิน"/>
      <sheetName val="ผลตอบแทนในโครงการ"/>
      <sheetName val="เงินทุนหมุนเวียน"/>
      <sheetName val="เงินกู้รถยนต์"/>
      <sheetName val="หจก.ดวงเศรษฐีการโยธา"/>
      <sheetName val="finance"/>
      <sheetName val="รายเดือน(ทรีทราน)"/>
      <sheetName val="ca"/>
      <sheetName val="PAYMENT"/>
      <sheetName val="Purchase Order"/>
      <sheetName val="Customize Your Purchase Order"/>
      <sheetName val="Sheet3"/>
      <sheetName val="schdaul"/>
      <sheetName val="รายรับ"/>
      <sheetName val="ฐานข้อมูล"/>
      <sheetName val="ดอกเบี้ยจ่าย"/>
      <sheetName val="cash flow"/>
      <sheetName val="ผ่อนชำระ"/>
      <sheetName val="การเงิน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3.0"/>
      <sheetName val="งบสรรพากร"/>
      <sheetName val="สมมติฐาน"/>
      <sheetName val="ประมาณการขาย"/>
      <sheetName val="ต้นทุนขาย"/>
      <sheetName val="ค่าใช้จ่ายขาย+บริหาร"/>
      <sheetName val="ค่าเสื่อมราคา"/>
      <sheetName val="ดอกเบี้ยเงินกู้"/>
      <sheetName val="เงินกู้ธพว."/>
      <sheetName val="เงินกู้ธนาคารอื่น"/>
      <sheetName val="งบกำไรขาดทุน"/>
      <sheetName val="%งบกำไรขาดทุน"/>
      <sheetName val="งบดุล"/>
      <sheetName val="งบกระแสเงินสด"/>
      <sheetName val="อัตราส่วนการเงิน"/>
      <sheetName val="ผลตอบแทนในโครงการ"/>
      <sheetName val="เงินทุนหมุนเวียน"/>
      <sheetName val="เงินกู้รถยนต์"/>
      <sheetName val="หจก.ดวงเศรษฐีการโยธา"/>
      <sheetName val="finance"/>
      <sheetName val="รายเดือน(ทรีทราน)"/>
      <sheetName val="ca"/>
      <sheetName val="PAYMENT"/>
      <sheetName val="Purchase Order"/>
      <sheetName val="Customize Your Purchase Order"/>
      <sheetName val="Sheet3"/>
      <sheetName val="schdaul"/>
      <sheetName val="รายรับ"/>
      <sheetName val="ฐานข้อมูล"/>
      <sheetName val="ดอกเบี้ยจ่าย"/>
      <sheetName val="cash flow"/>
      <sheetName val="ผ่อนชำระ"/>
      <sheetName val="การเงิน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WO2V2"/>
      <sheetName val="ดอกเบี้ยจ่าย"/>
      <sheetName val="PAYMENT"/>
      <sheetName val="PAYMENT (เดิม)"/>
      <sheetName val="cash flow"/>
      <sheetName val="finance"/>
      <sheetName val="Sheet3"/>
      <sheetName val="Assumption"/>
      <sheetName val="รายรับ"/>
      <sheetName val="FL00008"/>
      <sheetName val="F L"/>
      <sheetName val="Purchase Order"/>
      <sheetName val="Customize Your Purchase Order"/>
      <sheetName val="schdaul"/>
      <sheetName val="profit&amp;loss"/>
      <sheetName val="payment(F2)"/>
      <sheetName val="ตารางการผ่อนชำระ"/>
      <sheetName val="รายเดือน(ทรีทราน)"/>
      <sheetName val="ca"/>
      <sheetName val="ผ่อนชำระ"/>
      <sheetName val="Schedul"/>
      <sheetName val="วิเคราะห์ (2)"/>
      <sheetName val="Payment1"/>
      <sheetName val="ฐานข้อมูล"/>
      <sheetName val="Sheet1"/>
      <sheetName val="PN47-0818"/>
      <sheetName val="assum"/>
      <sheetName val="การเงิน"/>
      <sheetName val="เครื่องจักร-อุปกรณ์"/>
      <sheetName val="MWO2V2.XLS"/>
      <sheetName val="CQC"/>
      <sheetName val="PAYMENT ธพว."/>
      <sheetName val="FL"/>
    </sheetNames>
    <definedNames>
      <definedName name="cal_prn"/>
      <definedName name="Install_prn"/>
      <definedName name="Install1_MM"/>
      <definedName name="Install1_Y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WO2V2"/>
      <sheetName val="PN47-0818"/>
      <sheetName val="รายเดือน(ทรีทราน)"/>
      <sheetName val="ca"/>
      <sheetName val="finance"/>
      <sheetName val="PAYMENT"/>
      <sheetName val="Purchase Order"/>
      <sheetName val="Customize Your Purchase Order"/>
      <sheetName val="cash flow"/>
      <sheetName val="ดอกเบี้ยจ่าย"/>
      <sheetName val="FL00008"/>
      <sheetName val="Assumption"/>
      <sheetName val="schdaul"/>
      <sheetName val="profit&amp;loss"/>
      <sheetName val="payment(F2)"/>
      <sheetName val="F L"/>
      <sheetName val="Sheet3"/>
      <sheetName val="ตารางการผ่อนชำระ"/>
      <sheetName val="assum"/>
      <sheetName val="รายรับ"/>
      <sheetName val="ฐานข้อมูล"/>
      <sheetName val="ผ่อนชำระ"/>
      <sheetName val="วิเคราะห์ (2)"/>
    </sheetNames>
    <definedNames>
      <definedName name="cal_prn"/>
      <definedName name="Install_prn"/>
      <definedName name="Install1_MM"/>
      <definedName name="Install1_Y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WO2V2"/>
      <sheetName val="ดอกเบี้ยจ่าย"/>
      <sheetName val="cash flow"/>
      <sheetName val="finance"/>
      <sheetName val="PAYMENT"/>
      <sheetName val="Sheet3"/>
      <sheetName val="PAYMENT (เดิม)"/>
      <sheetName val="Assumption"/>
      <sheetName val="F L"/>
      <sheetName val="รายรับ"/>
      <sheetName val="FL00008"/>
    </sheetNames>
    <definedNames>
      <definedName name="cal_prn"/>
      <definedName name="Install_prn"/>
      <definedName name="Install1_MM"/>
      <definedName name="Install1_Y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AS"/>
      <sheetName val="CF"/>
      <sheetName val="P&amp;L"/>
      <sheetName val="B&amp;S"/>
      <sheetName val="เบิกเงิน"/>
      <sheetName val="ตารางผ่อน"/>
      <sheetName val="ค่าใช้จ่าย"/>
      <sheetName val="ตารางชำระหนี้"/>
      <sheetName val="CA1"/>
      <sheetName val="AS1"/>
      <sheetName val="CF1"/>
      <sheetName val="P&amp;L1"/>
      <sheetName val="B&amp;S1"/>
      <sheetName val="ตารางผ่อน1"/>
      <sheetName val="ตารางผ่อน1 (2)"/>
      <sheetName val="Sheet1"/>
      <sheetName val="Sheet2"/>
      <sheetName val="Sheet3"/>
      <sheetName val="CA น.ส"/>
      <sheetName val="LMP-WC"/>
      <sheetName val="U-TB48"/>
      <sheetName val="ฐานข้อมูล"/>
      <sheetName val="END"/>
      <sheetName val="Pmt_L#1"/>
      <sheetName val="PL"/>
      <sheetName val="pcrpd2"/>
      <sheetName val="การเงิน"/>
      <sheetName val="Payment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ข้วปลาหมึกไข่เค็ม#1"/>
      <sheetName val="ข้าวกะเพรากุ้ง#1"/>
      <sheetName val="ข้าวผัดกุ้ง 3 ตัว"/>
      <sheetName val="ข้าวผัดกุ้ง 4 ตัว"/>
      <sheetName val="END"/>
      <sheetName val="PTL-BTS_Chill Q3-07#1_250707"/>
    </sheetNames>
    <sheetDataSet>
      <sheetData sheetId="0"/>
      <sheetData sheetId="1"/>
      <sheetData sheetId="2"/>
      <sheetData sheetId="3"/>
      <sheetData sheetId="4" refreshError="1">
        <row r="2">
          <cell r="A2" t="str">
            <v>Crab Stick 47586</v>
          </cell>
          <cell r="B2" t="str">
            <v>ปูเทียมแท่ง 52 cm. 47586</v>
          </cell>
          <cell r="C2">
            <v>61.792500000000004</v>
          </cell>
        </row>
        <row r="3">
          <cell r="A3" t="str">
            <v>ICE</v>
          </cell>
          <cell r="C3">
            <v>0.42145160000000004</v>
          </cell>
        </row>
        <row r="4">
          <cell r="A4" t="str">
            <v>M 083</v>
          </cell>
          <cell r="C4">
            <v>2.7284999999999999</v>
          </cell>
        </row>
        <row r="5">
          <cell r="A5" t="str">
            <v>M 0841</v>
          </cell>
          <cell r="C5">
            <v>69.55</v>
          </cell>
        </row>
        <row r="6">
          <cell r="A6" t="str">
            <v>M 111</v>
          </cell>
          <cell r="B6" t="str">
            <v>น้ำส้มสายชูกลั่น 5%ขนาดบรรจุ 20 ลิตร/ถัง</v>
          </cell>
          <cell r="C6">
            <v>13.107500000000002</v>
          </cell>
        </row>
        <row r="7">
          <cell r="A7" t="str">
            <v>M 116</v>
          </cell>
          <cell r="C7">
            <v>502.90000000000003</v>
          </cell>
        </row>
        <row r="8">
          <cell r="A8" t="str">
            <v>M 121</v>
          </cell>
          <cell r="C8">
            <v>35.31</v>
          </cell>
        </row>
        <row r="9">
          <cell r="A9" t="str">
            <v>M 1361</v>
          </cell>
          <cell r="B9" t="str">
            <v>น้ำมันงาธรรมชาติ ตรามังกรคู่ 16.8kg/tin</v>
          </cell>
          <cell r="C9">
            <v>114.64285714285714</v>
          </cell>
        </row>
        <row r="10">
          <cell r="A10" t="str">
            <v>M 1741</v>
          </cell>
          <cell r="C10">
            <v>17.12</v>
          </cell>
        </row>
        <row r="11">
          <cell r="A11" t="str">
            <v>M 1761</v>
          </cell>
          <cell r="B11" t="str">
            <v>Shoyu; 20 KG/แกลลอน</v>
          </cell>
          <cell r="C11">
            <v>26.75</v>
          </cell>
        </row>
        <row r="12">
          <cell r="A12" t="str">
            <v>M 184</v>
          </cell>
          <cell r="C12">
            <v>117.7</v>
          </cell>
        </row>
        <row r="13">
          <cell r="A13" t="str">
            <v>M 184</v>
          </cell>
          <cell r="B13" t="str">
            <v>วุ้นเส้น ตราต้นสน</v>
          </cell>
          <cell r="C13">
            <v>120</v>
          </cell>
        </row>
        <row r="14">
          <cell r="A14" t="str">
            <v>M 194</v>
          </cell>
          <cell r="C14">
            <v>170</v>
          </cell>
        </row>
        <row r="15">
          <cell r="A15" t="str">
            <v xml:space="preserve">M 200 </v>
          </cell>
          <cell r="C15">
            <v>12.84</v>
          </cell>
        </row>
        <row r="16">
          <cell r="A16" t="str">
            <v>M 395A</v>
          </cell>
          <cell r="C16">
            <v>4.2</v>
          </cell>
        </row>
        <row r="17">
          <cell r="A17" t="str">
            <v>M 424</v>
          </cell>
          <cell r="C17">
            <v>42.800000000000004</v>
          </cell>
        </row>
        <row r="18">
          <cell r="A18" t="str">
            <v>MC0070</v>
          </cell>
          <cell r="C18">
            <v>65</v>
          </cell>
        </row>
        <row r="19">
          <cell r="A19" t="str">
            <v>MC0090</v>
          </cell>
          <cell r="C19">
            <v>107</v>
          </cell>
        </row>
        <row r="20">
          <cell r="A20" t="str">
            <v>MC0092</v>
          </cell>
          <cell r="C20">
            <v>23</v>
          </cell>
        </row>
        <row r="21">
          <cell r="A21" t="str">
            <v>MC0092A</v>
          </cell>
          <cell r="C21">
            <v>27</v>
          </cell>
        </row>
        <row r="22">
          <cell r="A22" t="str">
            <v>MC0101</v>
          </cell>
          <cell r="C22">
            <v>26.033100000000001</v>
          </cell>
        </row>
        <row r="23">
          <cell r="A23" t="str">
            <v>MC0105</v>
          </cell>
          <cell r="B23" t="str">
            <v xml:space="preserve">สาหร่ายห่อข้าว YAKI NORI C30(1/2)100 ชิ้น/PACK, 24 PACK/หีบ </v>
          </cell>
          <cell r="C23">
            <v>173.875</v>
          </cell>
        </row>
        <row r="24">
          <cell r="A24" t="str">
            <v>MC0112</v>
          </cell>
          <cell r="C24">
            <v>133.75</v>
          </cell>
        </row>
        <row r="25">
          <cell r="A25" t="str">
            <v>MC0124</v>
          </cell>
          <cell r="B25" t="str">
            <v>ซอสมะเขือเทศ HEINZ  2300g/gal</v>
          </cell>
          <cell r="C25">
            <v>36.473043478260877</v>
          </cell>
        </row>
        <row r="26">
          <cell r="A26" t="str">
            <v>MC0170</v>
          </cell>
          <cell r="B26" t="str">
            <v>น้ำปลาพรานทะเล</v>
          </cell>
          <cell r="C26">
            <v>15.455555555555557</v>
          </cell>
        </row>
        <row r="27">
          <cell r="A27" t="str">
            <v>MC0181</v>
          </cell>
          <cell r="C27">
            <v>101.65</v>
          </cell>
        </row>
        <row r="28">
          <cell r="A28" t="str">
            <v>MC0193</v>
          </cell>
          <cell r="B28" t="str">
            <v>คนอร์ซุปไก่ก้อน ไม่ใส่ผงชูรส (012998) 6ก้อน/60g./กล่อง (72กล่อง/ลัง)</v>
          </cell>
          <cell r="C28">
            <v>265.5</v>
          </cell>
        </row>
        <row r="29">
          <cell r="A29" t="str">
            <v>MC0202</v>
          </cell>
          <cell r="B29" t="str">
            <v xml:space="preserve"> เนยเค็ม</v>
          </cell>
          <cell r="C29">
            <v>96.043200000000013</v>
          </cell>
        </row>
        <row r="30">
          <cell r="A30" t="str">
            <v>MC0204</v>
          </cell>
          <cell r="B30" t="str">
            <v xml:space="preserve"> ออริกาโน</v>
          </cell>
          <cell r="C30">
            <v>650</v>
          </cell>
        </row>
        <row r="31">
          <cell r="A31" t="str">
            <v>MC0206</v>
          </cell>
          <cell r="C31">
            <v>28.290800000000001</v>
          </cell>
        </row>
        <row r="32">
          <cell r="A32" t="str">
            <v>MC0211</v>
          </cell>
          <cell r="C32">
            <v>29.96</v>
          </cell>
        </row>
        <row r="33">
          <cell r="A33" t="str">
            <v>MC0212</v>
          </cell>
          <cell r="B33" t="str">
            <v>ก๋วยเตี่ยวเส้นใหญ่</v>
          </cell>
          <cell r="C33">
            <v>18</v>
          </cell>
        </row>
        <row r="34">
          <cell r="A34" t="str">
            <v>MC0213</v>
          </cell>
          <cell r="B34" t="str">
            <v>เส้นสปาเก็ตตี้</v>
          </cell>
          <cell r="C34">
            <v>56.71</v>
          </cell>
        </row>
        <row r="35">
          <cell r="A35" t="str">
            <v>MC0227</v>
          </cell>
          <cell r="B35" t="str">
            <v>น้ำจิ้มไก่ แม่ประนอม 5 KG/แกลลอน (3แกลลอน/กล่อง)</v>
          </cell>
          <cell r="C35">
            <v>47.520840000000007</v>
          </cell>
        </row>
        <row r="36">
          <cell r="A36" t="str">
            <v>MC0229</v>
          </cell>
          <cell r="B36" t="str">
            <v>น้ำมันรำข้าว "คิง" 18L/tin</v>
          </cell>
          <cell r="C36">
            <v>30.613888888888894</v>
          </cell>
        </row>
        <row r="37">
          <cell r="A37" t="str">
            <v>MC0235</v>
          </cell>
          <cell r="B37" t="str">
            <v>ซอสพริกไฮนซ์ 2300 g./ กล. (4 กล./กล่อง)</v>
          </cell>
          <cell r="C37">
            <v>39.822608695652178</v>
          </cell>
        </row>
        <row r="38">
          <cell r="A38" t="str">
            <v>MC0244</v>
          </cell>
          <cell r="C38">
            <v>29.778099999999998</v>
          </cell>
        </row>
        <row r="39">
          <cell r="A39" t="str">
            <v>MC0262</v>
          </cell>
          <cell r="C39">
            <v>24.396000000000001</v>
          </cell>
        </row>
        <row r="40">
          <cell r="A40" t="str">
            <v>MC0263</v>
          </cell>
          <cell r="B40" t="str">
            <v>ซอสมะเขือเทศ ซองเล็ก 12 G./ซอง,300 ซอง/กล่อง</v>
          </cell>
          <cell r="C40">
            <v>50.825000000000003</v>
          </cell>
        </row>
        <row r="41">
          <cell r="A41" t="str">
            <v>MC0268</v>
          </cell>
          <cell r="B41" t="str">
            <v>HP 5</v>
          </cell>
          <cell r="C41">
            <v>32.1</v>
          </cell>
        </row>
        <row r="42">
          <cell r="A42" t="str">
            <v>MC0269</v>
          </cell>
          <cell r="B42" t="str">
            <v>ก๋วยเตี๋ยว เส้นจันทร์ ไทยเบตเตอร์ ขนาด 3 มิล</v>
          </cell>
          <cell r="C42">
            <v>37.895833333333329</v>
          </cell>
        </row>
        <row r="43">
          <cell r="A43" t="str">
            <v>MC0271</v>
          </cell>
          <cell r="B43" t="str">
            <v>เส้นเฟตตูชินี 750g./ห่อ,12ห่อ/ลัง(9กก./ลัง)</v>
          </cell>
          <cell r="C43">
            <v>59.32555555555556</v>
          </cell>
        </row>
        <row r="44">
          <cell r="A44" t="str">
            <v>MC0272</v>
          </cell>
          <cell r="C44">
            <v>72.920500000000004</v>
          </cell>
        </row>
        <row r="45">
          <cell r="A45" t="str">
            <v>MC0277</v>
          </cell>
          <cell r="B45" t="str">
            <v>สาหร่ายทะเลย่าง แผ่นเต็มไม่มีรอยปุ (ROASTED SEA WEED 100%) 100Pcs./PACK</v>
          </cell>
          <cell r="C45">
            <v>2.8355000000000001</v>
          </cell>
        </row>
        <row r="46">
          <cell r="A46" t="str">
            <v>MC0294</v>
          </cell>
          <cell r="B46" t="str">
            <v>ฮอนดาชิ (ผงชูรสญี่ปุ่น)</v>
          </cell>
          <cell r="C46">
            <v>460.1</v>
          </cell>
        </row>
        <row r="47">
          <cell r="A47" t="str">
            <v>MC0296</v>
          </cell>
          <cell r="B47" t="str">
            <v>ซอสหอยนางรมสูตรเข้มข้น</v>
          </cell>
          <cell r="C47">
            <v>38.799983333333337</v>
          </cell>
        </row>
        <row r="48">
          <cell r="A48" t="str">
            <v>MC0303</v>
          </cell>
          <cell r="B48" t="str">
            <v>น้ำมันปาล์มโอเลอีน 18L/Tin</v>
          </cell>
          <cell r="C48">
            <v>26.666777777777781</v>
          </cell>
        </row>
        <row r="49">
          <cell r="A49" t="str">
            <v>MC0306</v>
          </cell>
          <cell r="C49">
            <v>48.150000000000006</v>
          </cell>
        </row>
        <row r="50">
          <cell r="A50" t="str">
            <v>MC0308</v>
          </cell>
          <cell r="C50">
            <v>342.40000000000003</v>
          </cell>
        </row>
        <row r="51">
          <cell r="A51" t="str">
            <v>MC0310</v>
          </cell>
          <cell r="B51" t="str">
            <v>น้ำส้มสายชูหมัก RICE VINEGER Q.P. 4.2% NO CARMEL (1RVE200L)</v>
          </cell>
          <cell r="C51">
            <v>15.408000000000001</v>
          </cell>
        </row>
        <row r="52">
          <cell r="A52" t="str">
            <v>MC03131</v>
          </cell>
          <cell r="B52" t="str">
            <v>น้ำมันปาล์มโอเลลีน ขนาดบรรจุ 5 ลิตร/แกลลอน,4แกลลอน/ลัง</v>
          </cell>
          <cell r="C52">
            <v>30.499815000000002</v>
          </cell>
        </row>
        <row r="53">
          <cell r="A53" t="str">
            <v>MC0313A</v>
          </cell>
          <cell r="B53" t="str">
            <v>น้ำมันปาล์มโอเลอีน 18 ลิตร/ปี๊บ</v>
          </cell>
          <cell r="C53">
            <v>24.888888888888889</v>
          </cell>
        </row>
        <row r="54">
          <cell r="A54" t="str">
            <v>MC0317</v>
          </cell>
          <cell r="B54" t="str">
            <v>น้ำพริกเผาผสมต้มยำ (ฉลากขาว) 3 KG/แกลลอน (6 กล./กล่อง)</v>
          </cell>
          <cell r="C54">
            <v>61.199838888888884</v>
          </cell>
        </row>
        <row r="55">
          <cell r="A55" t="str">
            <v>MC0322/1</v>
          </cell>
          <cell r="B55" t="str">
            <v>เต้าหู้ปลา  480 G./pack,20 pack/กล่อง</v>
          </cell>
          <cell r="C55">
            <v>121.48780000000001</v>
          </cell>
        </row>
        <row r="56">
          <cell r="A56" t="str">
            <v>MC0323</v>
          </cell>
          <cell r="B56" t="str">
            <v>Crab Egg Roll (95-100 ชิ้น/KG)</v>
          </cell>
          <cell r="C56">
            <v>114.49000000000001</v>
          </cell>
        </row>
        <row r="57">
          <cell r="A57" t="str">
            <v>MC0326</v>
          </cell>
          <cell r="B57" t="str">
            <v>Mini Salmon (66-70 ชิ้น/KG)</v>
          </cell>
          <cell r="C57">
            <v>125.19000000000001</v>
          </cell>
        </row>
        <row r="58">
          <cell r="A58" t="str">
            <v>MC0329</v>
          </cell>
          <cell r="C58">
            <v>96.300000000000011</v>
          </cell>
        </row>
        <row r="59">
          <cell r="A59" t="str">
            <v>MC0331</v>
          </cell>
          <cell r="B59" t="str">
            <v>แผ่นแป้งปอเปี๊ยะแช่แข็ง</v>
          </cell>
          <cell r="C59">
            <v>67.350015151515152</v>
          </cell>
        </row>
        <row r="60">
          <cell r="A60" t="str">
            <v>MC0336</v>
          </cell>
          <cell r="B60" t="str">
            <v>นมข้นจืดระเหย ตราคาร์เนชั่น 400 g./กระป๋อง (48กระป๋อง/ลัง)</v>
          </cell>
          <cell r="C60">
            <v>45.475000000000001</v>
          </cell>
        </row>
        <row r="61">
          <cell r="A61" t="str">
            <v>MC0366</v>
          </cell>
          <cell r="C61">
            <v>265.00690000000003</v>
          </cell>
        </row>
        <row r="62">
          <cell r="A62" t="str">
            <v>MC0369</v>
          </cell>
          <cell r="B62" t="str">
            <v>น้ำมันพริกเผาฉั่วฮะเส็ง 2.5 kg./แกลลอน (4แกลลอน/กล่อง)</v>
          </cell>
          <cell r="C62">
            <v>195.81</v>
          </cell>
        </row>
        <row r="63">
          <cell r="A63" t="str">
            <v>MC0370</v>
          </cell>
          <cell r="C63">
            <v>139.1</v>
          </cell>
        </row>
        <row r="64">
          <cell r="A64" t="str">
            <v>MC0371</v>
          </cell>
          <cell r="B64" t="str">
            <v>Wonton sheet UFM</v>
          </cell>
          <cell r="C64">
            <v>69.999400000000009</v>
          </cell>
        </row>
        <row r="65">
          <cell r="A65" t="str">
            <v>MC0383</v>
          </cell>
          <cell r="B65" t="str">
            <v xml:space="preserve">ไข่ขาว FROZEN </v>
          </cell>
          <cell r="C65">
            <v>64.2</v>
          </cell>
        </row>
        <row r="66">
          <cell r="A66" t="str">
            <v>MC0384</v>
          </cell>
          <cell r="C66">
            <v>21.400000000000002</v>
          </cell>
        </row>
        <row r="67">
          <cell r="A67" t="str">
            <v>MC0386</v>
          </cell>
          <cell r="C67">
            <v>26.75</v>
          </cell>
        </row>
        <row r="68">
          <cell r="A68" t="str">
            <v>MC0387</v>
          </cell>
          <cell r="B68" t="str">
            <v>แห้วกระป๋อง ตรามาลี 565 g/กป.,24 กป./ลัง</v>
          </cell>
          <cell r="C68">
            <v>52.477345132743373</v>
          </cell>
        </row>
        <row r="69">
          <cell r="A69" t="str">
            <v>MC0408A</v>
          </cell>
          <cell r="B69" t="str">
            <v xml:space="preserve"> พริกไทยดำป่น</v>
          </cell>
          <cell r="C69">
            <v>150</v>
          </cell>
        </row>
        <row r="70">
          <cell r="A70" t="str">
            <v>MC0410</v>
          </cell>
          <cell r="B70" t="str">
            <v>ผงปรุงรส (รสไก่) ตรารสดี 10x1 kg</v>
          </cell>
          <cell r="C70">
            <v>89.999840000000006</v>
          </cell>
        </row>
        <row r="71">
          <cell r="A71" t="str">
            <v>MC0410A</v>
          </cell>
          <cell r="B71" t="str">
            <v>ผงปรุงรส (รสไก่) ตรารสดี 10x1 kg</v>
          </cell>
          <cell r="C71">
            <v>84.111999999999995</v>
          </cell>
        </row>
        <row r="72">
          <cell r="A72" t="str">
            <v>MC0412A</v>
          </cell>
          <cell r="C72">
            <v>20.8</v>
          </cell>
        </row>
        <row r="73">
          <cell r="A73" t="str">
            <v>MC0414A</v>
          </cell>
          <cell r="B73" t="str">
            <v>น้ำปลาตราหอยหลอด 4.5 ลิตร/กล. (4 กล./ลัง)</v>
          </cell>
          <cell r="C73">
            <v>21.286666666666669</v>
          </cell>
        </row>
        <row r="74">
          <cell r="A74" t="str">
            <v>MC0415A</v>
          </cell>
          <cell r="C74">
            <v>100</v>
          </cell>
        </row>
        <row r="75">
          <cell r="A75" t="str">
            <v>MC0416A</v>
          </cell>
          <cell r="C75">
            <v>25.23</v>
          </cell>
        </row>
        <row r="76">
          <cell r="A76" t="str">
            <v>MC0427A</v>
          </cell>
          <cell r="B76" t="str">
            <v xml:space="preserve">ผงปรุงรส (รสหมู) ตรารสดี </v>
          </cell>
          <cell r="C76">
            <v>84.11</v>
          </cell>
        </row>
        <row r="77">
          <cell r="A77" t="str">
            <v>MC0430</v>
          </cell>
          <cell r="B77" t="str">
            <v>กะปิตราชั่ง</v>
          </cell>
          <cell r="C77">
            <v>89.494800000000012</v>
          </cell>
        </row>
        <row r="78">
          <cell r="A78" t="str">
            <v>MC0431A</v>
          </cell>
          <cell r="B78" t="str">
            <v xml:space="preserve">ผงทำฟรุ๊ตสลัดสำเร็จรูป (กลิ่นอัลมอนต์) โลโบ </v>
          </cell>
          <cell r="C78">
            <v>128.4</v>
          </cell>
        </row>
        <row r="79">
          <cell r="A79" t="str">
            <v>MC0432A</v>
          </cell>
          <cell r="B79" t="str">
            <v>ฟรุ๊ตสลัดรวมมาลีสูตรลูกตาล 567g./กป. (24 กป./หีบ)</v>
          </cell>
          <cell r="C79">
            <v>51.188271604938279</v>
          </cell>
        </row>
        <row r="80">
          <cell r="A80" t="str">
            <v>MC0440</v>
          </cell>
          <cell r="B80" t="str">
            <v>เส้นหมี่ขาว ไวไว</v>
          </cell>
          <cell r="C80">
            <v>26.55185185185185</v>
          </cell>
        </row>
        <row r="81">
          <cell r="A81" t="str">
            <v>MC0442</v>
          </cell>
          <cell r="B81" t="str">
            <v>Milk 250ml. (36 กล่อง/ลัง)</v>
          </cell>
          <cell r="C81">
            <v>32</v>
          </cell>
        </row>
        <row r="82">
          <cell r="A82" t="str">
            <v>MC0442A</v>
          </cell>
          <cell r="B82" t="str">
            <v>นมสดรสจืด โฟรโมสต์ 250ml. (36 กล่อง/ลัง)</v>
          </cell>
          <cell r="C82">
            <v>31.666666666666668</v>
          </cell>
        </row>
        <row r="83">
          <cell r="A83" t="str">
            <v>MC0460</v>
          </cell>
          <cell r="B83" t="str">
            <v>ข้าวขาวรสทิพย์ หงส์ทอง 15kg/bag</v>
          </cell>
          <cell r="C83">
            <v>18.543099999999999</v>
          </cell>
        </row>
        <row r="84">
          <cell r="A84" t="str">
            <v>MC0466</v>
          </cell>
          <cell r="B84" t="str">
            <v>ผงขมิ้น ตรามือที่ 1 (ง่วนสูน) 115g/ขวด</v>
          </cell>
          <cell r="C84">
            <v>347.79652173913047</v>
          </cell>
        </row>
        <row r="85">
          <cell r="A85" t="str">
            <v>MC0491</v>
          </cell>
          <cell r="B85" t="str">
            <v xml:space="preserve"> ใบกระวาน</v>
          </cell>
          <cell r="C85">
            <v>150</v>
          </cell>
        </row>
        <row r="86">
          <cell r="A86" t="str">
            <v>MC0492A</v>
          </cell>
          <cell r="B86" t="str">
            <v>เห็ดแชมปิยองกระป๋อง น้ำหนักสุทธิ 3000g/น้ำหนักเนื้อ 1500g (6 กป./กล่อง)</v>
          </cell>
          <cell r="C86">
            <v>58.25555555555556</v>
          </cell>
        </row>
        <row r="87">
          <cell r="A87" t="str">
            <v>MC0495</v>
          </cell>
          <cell r="B87" t="str">
            <v>ไส้คอลลาเจน เบอร์ 23ยี่ห้อ NIPPI Dai.23 MM. ยาว 15 M./เส้น (45เส้น/กล่อง)</v>
          </cell>
          <cell r="C87">
            <v>4.850666666666667E-2</v>
          </cell>
        </row>
        <row r="88">
          <cell r="A88" t="str">
            <v>MC0501</v>
          </cell>
          <cell r="B88" t="str">
            <v>ผงพะโล้ (โลโบ้) 2-11-192-5</v>
          </cell>
          <cell r="C88">
            <v>160</v>
          </cell>
        </row>
        <row r="89">
          <cell r="A89" t="str">
            <v>MC0521</v>
          </cell>
          <cell r="C89">
            <v>26.75</v>
          </cell>
        </row>
        <row r="90">
          <cell r="A90" t="str">
            <v>MC0524</v>
          </cell>
          <cell r="C90">
            <v>38.680072000000003</v>
          </cell>
        </row>
        <row r="91">
          <cell r="A91" t="str">
            <v>MC0542</v>
          </cell>
          <cell r="C91">
            <v>197.95000000000002</v>
          </cell>
        </row>
        <row r="92">
          <cell r="A92" t="str">
            <v>MC0550</v>
          </cell>
          <cell r="B92" t="str">
            <v>เส้นชิฟอรี  ริกาติ</v>
          </cell>
          <cell r="C92">
            <v>87.825600000000009</v>
          </cell>
        </row>
        <row r="93">
          <cell r="A93" t="str">
            <v>MC0552</v>
          </cell>
          <cell r="B93" t="str">
            <v>Healthy Creamer ตรา ฟอร์แคร์</v>
          </cell>
          <cell r="C93">
            <v>80.25</v>
          </cell>
        </row>
        <row r="94">
          <cell r="A94" t="str">
            <v>MC0553A</v>
          </cell>
          <cell r="B94" t="str">
            <v>น้ำมะเขือเทศ ตราบรู๊ก  1,210cc</v>
          </cell>
          <cell r="C94">
            <v>32.719008264462815</v>
          </cell>
        </row>
        <row r="95">
          <cell r="A95" t="str">
            <v>MC0xx healthty cream</v>
          </cell>
          <cell r="C95">
            <v>74.900000000000006</v>
          </cell>
        </row>
        <row r="96">
          <cell r="A96" t="str">
            <v>MC0xx1</v>
          </cell>
          <cell r="B96" t="str">
            <v>ซุบหมูก้อนKnor (11g/pcx6x6x12/ctns)</v>
          </cell>
          <cell r="C96">
            <v>199.72432659932659</v>
          </cell>
        </row>
      </sheetData>
      <sheetData sheetId="5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Sheet3"/>
      <sheetName val="BANGKOK"/>
      <sheetName val="ฐานข้อมูล"/>
      <sheetName val="รายเดือน(ทรีทราน)"/>
      <sheetName val="กำไร-ขาดทุน(ภายใน)"/>
      <sheetName val="CAท่องเที่ยว์"/>
      <sheetName val="DATA"/>
      <sheetName val="PAYMENT"/>
      <sheetName val="Purchase Order"/>
      <sheetName val="Customize Your Purchase Order"/>
      <sheetName val="เงินสด"/>
      <sheetName val="FS"/>
      <sheetName val="รายรับ"/>
      <sheetName val="cash flow"/>
      <sheetName val="END"/>
      <sheetName val="profit&amp;loss"/>
      <sheetName val="schdaul"/>
      <sheetName val="ASS-รถบรรทุก"/>
      <sheetName val="payment(F2)"/>
      <sheetName val="ผ่อนชำระLoan"/>
      <sheetName val="ca"/>
      <sheetName val="การเงิน"/>
      <sheetName val="ผ่อนชำร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BANGKOK"/>
      <sheetName val="กำไร-ขาดทุน(ภายใน)"/>
      <sheetName val="CAท่องเที่ยว์"/>
      <sheetName val="DATA"/>
      <sheetName val="ฐานข้อมูล"/>
      <sheetName val="cash flow"/>
      <sheetName val="รายเดือน(ทรีทราน)"/>
      <sheetName val="Sheet3"/>
      <sheetName val="END"/>
      <sheetName val="PAYMENT"/>
      <sheetName val="Purchase Order"/>
      <sheetName val="Customize Your Purchase Order"/>
      <sheetName val="quality"/>
      <sheetName val="payment (2)"/>
      <sheetName val="PAYMENT "/>
      <sheetName val="ผ่อนชำระ"/>
      <sheetName val="profit&amp;loss"/>
      <sheetName val="schdaul"/>
      <sheetName val="ASS-รถบรรทุก"/>
      <sheetName val="ASSUMPTION"/>
      <sheetName val="พิจารณาอนุมัติ3 "/>
      <sheetName val="ตารางการผ่อนชำระ"/>
      <sheetName val="อัญชลี(3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1TN"/>
      <sheetName val="1TN#1"/>
      <sheetName val="2 JC-OK"/>
      <sheetName val="3TG"/>
      <sheetName val="3TG#1"/>
      <sheetName val="5TS-OK"/>
      <sheetName val="6TG-OK"/>
      <sheetName val="7LS"/>
      <sheetName val="8AG"/>
      <sheetName val="8AG#1"/>
      <sheetName val="9TK"/>
      <sheetName val="10TT"/>
      <sheetName val="11VT"/>
      <sheetName val="12KP"/>
      <sheetName val="KP+PN"/>
      <sheetName val="13SK"/>
      <sheetName val="15STK"/>
      <sheetName val="16FH"/>
      <sheetName val="17TL"/>
      <sheetName val="18TK"/>
      <sheetName val="20TY"/>
      <sheetName val="19PN"/>
      <sheetName val="กุ้งอบวุ้นเส้น"/>
      <sheetName val="14Tsteak"/>
      <sheetName val="4TLยกเลิก"/>
      <sheetName val="REFE"/>
      <sheetName val="RERM"/>
      <sheetName val="Sheet1"/>
      <sheetName val="CDinner"/>
      <sheetName val="END"/>
      <sheetName val="fin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การเงิน"/>
      <sheetName val="finance"/>
      <sheetName val="รายรับ"/>
      <sheetName val="BEH_FIN3"/>
      <sheetName val="สมมติฐาน"/>
      <sheetName val="ca-3"/>
      <sheetName val="งบตรวจสอบ"/>
      <sheetName val="Sheet2"/>
      <sheetName val="CO"/>
      <sheetName val="F L"/>
      <sheetName val="Sheet3"/>
      <sheetName val="ASSUMPTION"/>
      <sheetName val="cash flow"/>
      <sheetName val="ตารางการผ่อนชำระ"/>
      <sheetName val="ฐานข้อมูล"/>
      <sheetName val="Purchase Order"/>
      <sheetName val="Customize Your Purchase Order"/>
      <sheetName val="profit&amp;loss"/>
      <sheetName val="รายงานตรวจสอบเอกสาร"/>
      <sheetName val="schdaul"/>
      <sheetName val="รายเดือน(ทรีทราน)"/>
      <sheetName val="end"/>
      <sheetName val="CDinner"/>
      <sheetName val="PAYMEN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-3"/>
      <sheetName val="CA"/>
      <sheetName val="รายงานตรวจสอบเอกสาร"/>
      <sheetName val="P&amp;L"/>
      <sheetName val="B&amp;S"/>
      <sheetName val="Cashflow"/>
      <sheetName val="เงินทุนหมุนเวียน"/>
      <sheetName val="Depreciation"/>
      <sheetName val="Payment FL"/>
      <sheetName val="Payment FL (2)"/>
      <sheetName val="Payment FL (3)"/>
      <sheetName val="งบตรวจสอบ"/>
      <sheetName val="PLเดือน"/>
      <sheetName val="Sheet3"/>
      <sheetName val="รายรับ"/>
      <sheetName val="Assumption"/>
      <sheetName val="ตัวอย่างพี่เป็ก"/>
      <sheetName val="หน้า 1"/>
    </sheetNames>
    <definedNames>
      <definedName name="khjhjj" refersTo="#REF!" sheetId="0"/>
      <definedName name="khjhjj"/>
      <definedName name="แแแ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ข้อมูลการเงิน"/>
      <sheetName val="ข้อมูลหลักประกัน"/>
      <sheetName val="ข้อมูลสินเชื่อ"/>
      <sheetName val="งบการเงิน"/>
      <sheetName val="Sheet2"/>
      <sheetName val="ตารางการชำระ"/>
      <sheetName val="การหาPV"/>
      <sheetName val="finance"/>
      <sheetName val="การเงิน"/>
      <sheetName val="วงเงินไม่เกิน 1-5 ลบ."/>
    </sheetNames>
    <sheetDataSet>
      <sheetData sheetId="0"/>
      <sheetData sheetId="1"/>
      <sheetData sheetId="2"/>
      <sheetData sheetId="3"/>
      <sheetData sheetId="4" refreshError="1">
        <row r="54">
          <cell r="B54">
            <v>1</v>
          </cell>
          <cell r="I54" t="str">
            <v>MLR</v>
          </cell>
          <cell r="K54">
            <v>1</v>
          </cell>
          <cell r="L54">
            <v>1</v>
          </cell>
          <cell r="M54">
            <v>1</v>
          </cell>
        </row>
        <row r="55">
          <cell r="I55" t="str">
            <v>MOR</v>
          </cell>
          <cell r="K55">
            <v>2</v>
          </cell>
          <cell r="L55">
            <v>0.95</v>
          </cell>
          <cell r="M55">
            <v>0.95</v>
          </cell>
        </row>
        <row r="56">
          <cell r="I56" t="str">
            <v>MRR</v>
          </cell>
          <cell r="K56">
            <v>3</v>
          </cell>
          <cell r="L56">
            <v>0.9</v>
          </cell>
          <cell r="M56">
            <v>0.5</v>
          </cell>
        </row>
        <row r="57">
          <cell r="K57">
            <v>4</v>
          </cell>
          <cell r="L57">
            <v>0.9</v>
          </cell>
          <cell r="M57">
            <v>0.5</v>
          </cell>
        </row>
        <row r="58">
          <cell r="K58">
            <v>5</v>
          </cell>
          <cell r="L58">
            <v>0.9</v>
          </cell>
          <cell r="M58">
            <v>0.5</v>
          </cell>
        </row>
        <row r="59">
          <cell r="K59">
            <v>6</v>
          </cell>
          <cell r="L59">
            <v>0.5</v>
          </cell>
          <cell r="M59">
            <v>0.5</v>
          </cell>
        </row>
        <row r="60">
          <cell r="K60">
            <v>7</v>
          </cell>
        </row>
        <row r="63">
          <cell r="F63" t="str">
            <v>As Percent</v>
          </cell>
        </row>
        <row r="64">
          <cell r="F64" t="str">
            <v>As Amount</v>
          </cell>
        </row>
      </sheetData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for M food"/>
      <sheetName val="Validate"/>
      <sheetName val="TLstd_0805"/>
      <sheetName val="48หนำเลี๊ยบ"/>
      <sheetName val="TL48"/>
      <sheetName val="47ราดผัดสี่"/>
      <sheetName val="TL47"/>
      <sheetName val="46หมั่ซั่ว"/>
      <sheetName val="TL46"/>
      <sheetName val="45เต้าหู้"/>
      <sheetName val="TL45"/>
      <sheetName val="44ลาบ"/>
      <sheetName val="TL44"/>
      <sheetName val="43ฟูลี่"/>
      <sheetName val="TL43"/>
      <sheetName val="42ฟาฟา"/>
      <sheetName val="TL42"/>
      <sheetName val="41ผัดฉ่า"/>
      <sheetName val="TL41"/>
      <sheetName val="39สปาทูน่า"/>
      <sheetName val="TL39"/>
      <sheetName val="38หลน"/>
      <sheetName val="TL38"/>
      <sheetName val="37สปาเค็ม"/>
      <sheetName val="TL37"/>
      <sheetName val="36แกงส้ม"/>
      <sheetName val="TL36"/>
      <sheetName val="35ซาบะ"/>
      <sheetName val="TL35"/>
      <sheetName val="34หมี่หมูย่าง"/>
      <sheetName val="TL34"/>
      <sheetName val="33แกงคั่ว"/>
      <sheetName val="TL33"/>
      <sheetName val="32เห็ดหอมกระเพรา"/>
      <sheetName val="TL32"/>
      <sheetName val="31คั่วกลิ้ง"/>
      <sheetName val="TL31"/>
      <sheetName val="30มักกะโรนี"/>
      <sheetName val="TL30"/>
      <sheetName val="29หมูนาว"/>
      <sheetName val="TL29"/>
      <sheetName val="28ใบบัว"/>
      <sheetName val="TL28"/>
      <sheetName val="27ขิงหมู"/>
      <sheetName val="TL27"/>
      <sheetName val="26หมูปั้นก้อน"/>
      <sheetName val="TL26"/>
      <sheetName val="25หมูหมักงา"/>
      <sheetName val="TL25"/>
      <sheetName val="24อบสัปรด"/>
      <sheetName val="TL24"/>
      <sheetName val="23ไส้กรอก"/>
      <sheetName val="TL23"/>
      <sheetName val="22หมูอบ"/>
      <sheetName val="TL22"/>
      <sheetName val="21หมูเกาหลี"/>
      <sheetName val="TL21"/>
      <sheetName val="20หน้าหมู"/>
      <sheetName val="TL20"/>
      <sheetName val="19หรี่หมู"/>
      <sheetName val="TL19"/>
      <sheetName val="18กุนเชียง"/>
      <sheetName val="TL18"/>
      <sheetName val="17อบเผือก"/>
      <sheetName val="TL17"/>
      <sheetName val="16ฮ่องกง"/>
      <sheetName val="TL16"/>
      <sheetName val="15หยางโจว"/>
      <sheetName val="TL15"/>
      <sheetName val="14 เช้า3"/>
      <sheetName val="TL14"/>
      <sheetName val="13เช้า2"/>
      <sheetName val="TL13"/>
      <sheetName val="12เช้า1"/>
      <sheetName val="TL12"/>
      <sheetName val="TL11"/>
      <sheetName val="TL10"/>
      <sheetName val="9เผอไก่"/>
      <sheetName val="TL9"/>
      <sheetName val="8พริกขิงไก่"/>
      <sheetName val="TL8"/>
      <sheetName val="7ต้มแซ่บ"/>
      <sheetName val="TL7"/>
      <sheetName val="6ข้าวอย"/>
      <sheetName val="TL6"/>
      <sheetName val="5เขียวหวาน"/>
      <sheetName val="TL5"/>
      <sheetName val="4พริกหวาน"/>
      <sheetName val="TL4"/>
      <sheetName val="3ไฮ้"/>
      <sheetName val="TL3"/>
      <sheetName val="2ยอดผัก"/>
      <sheetName val="TL2"/>
      <sheetName val="1เสฉวน"/>
      <sheetName val="TL1"/>
      <sheetName val="for M food"/>
      <sheetName val="END#2"/>
      <sheetName val="12-14production"/>
      <sheetName val="end"/>
      <sheetName val="CDinn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"/>
      <sheetName val="COST"/>
      <sheetName val="Coll (2)"/>
      <sheetName val="ธนาคาร"/>
      <sheetName val="STATEMENT"/>
      <sheetName val="หมุนเวียน"/>
      <sheetName val="ฐาฯะการเงิน"/>
      <sheetName val="ตารางชำระหนี้"/>
      <sheetName val="การเงิน"/>
      <sheetName val="finance"/>
      <sheetName val="END#2"/>
      <sheetName val="end"/>
      <sheetName val="Sheet2"/>
      <sheetName val="Sheet3"/>
      <sheetName val="สตาร์พิชัย-wk47-1"/>
      <sheetName val="cash flow"/>
    </sheetNames>
    <sheetDataSet>
      <sheetData sheetId="0">
        <row r="632">
          <cell r="B632" t="str">
            <v xml:space="preserve"> 14. SELLING &amp; ADMIN. EXPENSES</v>
          </cell>
        </row>
        <row r="633">
          <cell r="A633" t="str">
            <v>ADMIN</v>
          </cell>
          <cell r="B633" t="str">
            <v/>
          </cell>
          <cell r="E633" t="str">
            <v>SPICHA</v>
          </cell>
        </row>
        <row r="634">
          <cell r="B634" t="str">
            <v/>
          </cell>
          <cell r="E634" t="str">
            <v>Selling and Administrative Expenses</v>
          </cell>
          <cell r="K634" t="str">
            <v>(Bt.000's)</v>
          </cell>
        </row>
        <row r="635">
          <cell r="D635" t="str">
            <v>( 4 เดือน )</v>
          </cell>
          <cell r="E635" t="str">
            <v>( 4 เดือน )</v>
          </cell>
          <cell r="F635" t="str">
            <v>( 12 เดือน )</v>
          </cell>
        </row>
        <row r="636">
          <cell r="B636" t="str">
            <v/>
          </cell>
          <cell r="C636" t="str">
            <v/>
          </cell>
          <cell r="D636">
            <v>2547</v>
          </cell>
          <cell r="E636">
            <v>2547</v>
          </cell>
          <cell r="F636">
            <v>2548</v>
          </cell>
          <cell r="G636">
            <v>2549</v>
          </cell>
          <cell r="H636">
            <v>2550</v>
          </cell>
          <cell r="I636">
            <v>2551</v>
          </cell>
          <cell r="J636">
            <v>2552</v>
          </cell>
          <cell r="K636">
            <v>2553</v>
          </cell>
        </row>
        <row r="637">
          <cell r="A637">
            <v>5.0000000000000001E-3</v>
          </cell>
          <cell r="B637" t="str">
            <v>Advertising and Sales Promotion</v>
          </cell>
          <cell r="D637">
            <v>34</v>
          </cell>
          <cell r="E637">
            <v>39</v>
          </cell>
          <cell r="F637">
            <v>137</v>
          </cell>
          <cell r="G637">
            <v>138</v>
          </cell>
          <cell r="H637">
            <v>138</v>
          </cell>
          <cell r="I637">
            <v>138</v>
          </cell>
          <cell r="J637">
            <v>138</v>
          </cell>
          <cell r="K637">
            <v>138</v>
          </cell>
        </row>
        <row r="638">
          <cell r="A638">
            <v>7.0000000000000007E-2</v>
          </cell>
          <cell r="B638" t="str">
            <v>Net Value Added Taxes (7.00%)</v>
          </cell>
          <cell r="D638">
            <v>455</v>
          </cell>
          <cell r="E638">
            <v>519</v>
          </cell>
          <cell r="F638">
            <v>1781</v>
          </cell>
          <cell r="G638">
            <v>1796</v>
          </cell>
          <cell r="H638">
            <v>1796</v>
          </cell>
          <cell r="I638">
            <v>1796</v>
          </cell>
          <cell r="J638">
            <v>1796</v>
          </cell>
          <cell r="K638">
            <v>1796</v>
          </cell>
        </row>
        <row r="639">
          <cell r="A639">
            <v>0</v>
          </cell>
          <cell r="B639" t="str">
            <v>Commission (0.00% of Sales)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</row>
        <row r="640">
          <cell r="B640" t="str">
            <v>Salary</v>
          </cell>
          <cell r="D640">
            <v>515</v>
          </cell>
          <cell r="E640">
            <v>515</v>
          </cell>
          <cell r="F640">
            <v>1932</v>
          </cell>
          <cell r="G640">
            <v>1932</v>
          </cell>
          <cell r="H640">
            <v>1932</v>
          </cell>
          <cell r="I640">
            <v>1932</v>
          </cell>
          <cell r="J640">
            <v>1932</v>
          </cell>
          <cell r="K640">
            <v>1932</v>
          </cell>
        </row>
        <row r="641">
          <cell r="A641">
            <v>20</v>
          </cell>
          <cell r="B641" t="str">
            <v>Travelling Allowance</v>
          </cell>
          <cell r="D641">
            <v>7</v>
          </cell>
          <cell r="E641">
            <v>7</v>
          </cell>
          <cell r="F641">
            <v>20</v>
          </cell>
          <cell r="G641">
            <v>20</v>
          </cell>
          <cell r="H641">
            <v>20</v>
          </cell>
          <cell r="I641">
            <v>20</v>
          </cell>
          <cell r="J641">
            <v>20</v>
          </cell>
          <cell r="K641">
            <v>20</v>
          </cell>
        </row>
        <row r="642">
          <cell r="A642">
            <v>0</v>
          </cell>
          <cell r="B642" t="str">
            <v>Entertainment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</row>
        <row r="643">
          <cell r="A643">
            <v>24</v>
          </cell>
          <cell r="B643" t="str">
            <v>Postage &amp; Telegram</v>
          </cell>
          <cell r="D643">
            <v>8</v>
          </cell>
          <cell r="E643">
            <v>8</v>
          </cell>
          <cell r="F643">
            <v>24</v>
          </cell>
          <cell r="G643">
            <v>24</v>
          </cell>
          <cell r="H643">
            <v>24</v>
          </cell>
          <cell r="I643">
            <v>24</v>
          </cell>
          <cell r="J643">
            <v>24</v>
          </cell>
          <cell r="K643">
            <v>24</v>
          </cell>
        </row>
        <row r="644">
          <cell r="A644">
            <v>40</v>
          </cell>
          <cell r="B644" t="str">
            <v>Telephone</v>
          </cell>
          <cell r="D644">
            <v>13</v>
          </cell>
          <cell r="E644">
            <v>13</v>
          </cell>
          <cell r="F644">
            <v>40</v>
          </cell>
          <cell r="G644">
            <v>40</v>
          </cell>
          <cell r="H644">
            <v>40</v>
          </cell>
          <cell r="I644">
            <v>40</v>
          </cell>
          <cell r="J644">
            <v>40</v>
          </cell>
          <cell r="K644">
            <v>40</v>
          </cell>
        </row>
        <row r="645">
          <cell r="B645" t="str">
            <v>Electricity and Water</v>
          </cell>
          <cell r="D645">
            <v>49</v>
          </cell>
          <cell r="E645">
            <v>49</v>
          </cell>
          <cell r="F645">
            <v>146</v>
          </cell>
          <cell r="G645">
            <v>146</v>
          </cell>
          <cell r="H645">
            <v>146</v>
          </cell>
          <cell r="I645">
            <v>146</v>
          </cell>
          <cell r="J645">
            <v>146</v>
          </cell>
          <cell r="K645">
            <v>146</v>
          </cell>
        </row>
        <row r="646">
          <cell r="A646">
            <v>50</v>
          </cell>
          <cell r="B646" t="str">
            <v>Stationery &amp; Printing</v>
          </cell>
          <cell r="D646">
            <v>17</v>
          </cell>
          <cell r="E646">
            <v>17</v>
          </cell>
          <cell r="F646">
            <v>50</v>
          </cell>
          <cell r="G646">
            <v>50</v>
          </cell>
          <cell r="H646">
            <v>50</v>
          </cell>
          <cell r="I646">
            <v>50</v>
          </cell>
          <cell r="J646">
            <v>50</v>
          </cell>
          <cell r="K646">
            <v>50</v>
          </cell>
        </row>
        <row r="647">
          <cell r="A647">
            <v>12</v>
          </cell>
          <cell r="B647" t="str">
            <v>Bank's Commisson</v>
          </cell>
          <cell r="D647">
            <v>4</v>
          </cell>
          <cell r="E647">
            <v>4</v>
          </cell>
          <cell r="F647">
            <v>12</v>
          </cell>
          <cell r="G647">
            <v>12</v>
          </cell>
          <cell r="H647">
            <v>12</v>
          </cell>
          <cell r="I647">
            <v>12</v>
          </cell>
          <cell r="J647">
            <v>12</v>
          </cell>
          <cell r="K647">
            <v>12</v>
          </cell>
        </row>
        <row r="648">
          <cell r="A648">
            <v>10</v>
          </cell>
          <cell r="B648" t="str">
            <v>Fees - Legal Advisor and Auditor</v>
          </cell>
          <cell r="D648">
            <v>3</v>
          </cell>
          <cell r="E648">
            <v>3</v>
          </cell>
          <cell r="F648">
            <v>10</v>
          </cell>
          <cell r="G648">
            <v>10</v>
          </cell>
          <cell r="H648">
            <v>10</v>
          </cell>
          <cell r="I648">
            <v>10</v>
          </cell>
          <cell r="J648">
            <v>10</v>
          </cell>
          <cell r="K648">
            <v>10</v>
          </cell>
        </row>
        <row r="649">
          <cell r="A649">
            <v>0.04</v>
          </cell>
          <cell r="B649" t="str">
            <v>Operating Cost of Vehicles</v>
          </cell>
          <cell r="D649">
            <v>137</v>
          </cell>
          <cell r="E649">
            <v>156</v>
          </cell>
          <cell r="F649">
            <v>1094</v>
          </cell>
          <cell r="G649">
            <v>1104</v>
          </cell>
          <cell r="H649">
            <v>1104</v>
          </cell>
          <cell r="I649">
            <v>1104</v>
          </cell>
          <cell r="J649">
            <v>1104</v>
          </cell>
          <cell r="K649">
            <v>1104</v>
          </cell>
        </row>
        <row r="650">
          <cell r="B650" t="str">
            <v>Repair &amp; Maintainance of Vehicles</v>
          </cell>
          <cell r="D650">
            <v>7</v>
          </cell>
          <cell r="E650">
            <v>8</v>
          </cell>
          <cell r="F650">
            <v>28</v>
          </cell>
          <cell r="G650">
            <v>32</v>
          </cell>
          <cell r="H650">
            <v>36</v>
          </cell>
          <cell r="I650">
            <v>40</v>
          </cell>
          <cell r="J650">
            <v>40</v>
          </cell>
          <cell r="K650">
            <v>40</v>
          </cell>
        </row>
        <row r="651">
          <cell r="A651">
            <v>1000</v>
          </cell>
          <cell r="B651" t="str">
            <v>Employees' Welfare Medical Care</v>
          </cell>
          <cell r="D651">
            <v>9</v>
          </cell>
          <cell r="E651">
            <v>9</v>
          </cell>
          <cell r="F651">
            <v>27</v>
          </cell>
          <cell r="G651">
            <v>27</v>
          </cell>
          <cell r="H651">
            <v>27</v>
          </cell>
          <cell r="I651">
            <v>27</v>
          </cell>
          <cell r="J651">
            <v>27</v>
          </cell>
          <cell r="K651">
            <v>27</v>
          </cell>
        </row>
        <row r="652">
          <cell r="A652">
            <v>0</v>
          </cell>
          <cell r="B652" t="str">
            <v>Charity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</row>
        <row r="653">
          <cell r="A653">
            <v>0</v>
          </cell>
          <cell r="B653" t="str">
            <v>Rental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</row>
        <row r="654">
          <cell r="B654" t="str">
            <v>Depreciation - Office equipment</v>
          </cell>
          <cell r="D654">
            <v>11</v>
          </cell>
          <cell r="E654">
            <v>11</v>
          </cell>
          <cell r="F654">
            <v>33</v>
          </cell>
          <cell r="G654">
            <v>33</v>
          </cell>
          <cell r="H654">
            <v>11</v>
          </cell>
          <cell r="I654">
            <v>0</v>
          </cell>
          <cell r="J654">
            <v>0</v>
          </cell>
          <cell r="K654">
            <v>0</v>
          </cell>
        </row>
        <row r="655">
          <cell r="B655" t="str">
            <v xml:space="preserve">                 - Vehicles</v>
          </cell>
          <cell r="D655">
            <v>44</v>
          </cell>
          <cell r="E655">
            <v>44</v>
          </cell>
          <cell r="F655">
            <v>133</v>
          </cell>
          <cell r="G655">
            <v>133</v>
          </cell>
          <cell r="H655">
            <v>44</v>
          </cell>
          <cell r="I655">
            <v>0</v>
          </cell>
          <cell r="J655">
            <v>0</v>
          </cell>
          <cell r="K655">
            <v>0</v>
          </cell>
        </row>
        <row r="656">
          <cell r="B656" t="str">
            <v>Write-off</v>
          </cell>
          <cell r="D656">
            <v>67</v>
          </cell>
          <cell r="E656">
            <v>73</v>
          </cell>
          <cell r="F656">
            <v>70</v>
          </cell>
          <cell r="G656">
            <v>20</v>
          </cell>
          <cell r="H656">
            <v>20</v>
          </cell>
          <cell r="I656">
            <v>20</v>
          </cell>
          <cell r="J656">
            <v>13</v>
          </cell>
          <cell r="K656">
            <v>0</v>
          </cell>
        </row>
        <row r="657">
          <cell r="A657">
            <v>0.05</v>
          </cell>
          <cell r="B657" t="str">
            <v>Miscellaneous Expenses</v>
          </cell>
          <cell r="D657">
            <v>38</v>
          </cell>
          <cell r="E657">
            <v>39</v>
          </cell>
          <cell r="F657">
            <v>169</v>
          </cell>
          <cell r="G657">
            <v>170</v>
          </cell>
          <cell r="H657">
            <v>170</v>
          </cell>
          <cell r="I657">
            <v>170</v>
          </cell>
          <cell r="J657">
            <v>170</v>
          </cell>
          <cell r="K657">
            <v>170</v>
          </cell>
        </row>
        <row r="658">
          <cell r="B658" t="str">
            <v xml:space="preserve">                      Total</v>
          </cell>
          <cell r="D658">
            <v>1418</v>
          </cell>
          <cell r="E658">
            <v>1514</v>
          </cell>
          <cell r="F658">
            <v>5706</v>
          </cell>
          <cell r="G658">
            <v>5687</v>
          </cell>
          <cell r="H658">
            <v>5580</v>
          </cell>
          <cell r="I658">
            <v>5529</v>
          </cell>
          <cell r="J658">
            <v>5522</v>
          </cell>
          <cell r="K658">
            <v>5509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mon"/>
      <sheetName val="salmon#1"/>
      <sheetName val="salmon#2"/>
      <sheetName val="SABA "/>
      <sheetName val="salmon_ชิ้นบาง"/>
      <sheetName val="end"/>
      <sheetName val="การเงิน"/>
      <sheetName val="Worksheet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4000F Unagi Kabayaki</v>
          </cell>
          <cell r="B2">
            <v>535</v>
          </cell>
          <cell r="C2">
            <v>1</v>
          </cell>
          <cell r="D2">
            <v>535</v>
          </cell>
        </row>
        <row r="3">
          <cell r="A3" t="str">
            <v>Fish; Stock fish gradeB</v>
          </cell>
          <cell r="B3">
            <v>50</v>
          </cell>
          <cell r="C3">
            <v>0.95</v>
          </cell>
          <cell r="D3">
            <v>52.631578947368425</v>
          </cell>
        </row>
        <row r="4">
          <cell r="A4" t="str">
            <v>GR135/ GR385 CPD- Bkn</v>
          </cell>
          <cell r="B4">
            <v>138</v>
          </cell>
          <cell r="C4">
            <v>0.95</v>
          </cell>
          <cell r="D4">
            <v>145.26315789473685</v>
          </cell>
        </row>
        <row r="5">
          <cell r="A5" t="str">
            <v>Green CURRY หม้อแรงดัน</v>
          </cell>
          <cell r="B5">
            <v>0</v>
          </cell>
          <cell r="C5">
            <v>0</v>
          </cell>
          <cell r="D5" t="e">
            <v>#DIV/0!</v>
          </cell>
        </row>
        <row r="6">
          <cell r="A6" t="str">
            <v>Hard Roll Bread</v>
          </cell>
          <cell r="B6">
            <v>175</v>
          </cell>
          <cell r="C6">
            <v>1</v>
          </cell>
          <cell r="D6">
            <v>175</v>
          </cell>
        </row>
        <row r="7">
          <cell r="A7" t="str">
            <v>Immitation Crab 47580B</v>
          </cell>
          <cell r="B7">
            <v>70</v>
          </cell>
          <cell r="C7">
            <v>1</v>
          </cell>
          <cell r="D7">
            <v>70</v>
          </cell>
        </row>
        <row r="8">
          <cell r="A8" t="str">
            <v>Immitation Crab 99045</v>
          </cell>
          <cell r="B8">
            <v>65</v>
          </cell>
          <cell r="C8">
            <v>1</v>
          </cell>
          <cell r="D8">
            <v>65</v>
          </cell>
        </row>
        <row r="9">
          <cell r="A9" t="str">
            <v>M 083</v>
          </cell>
          <cell r="B9">
            <v>2.7284999999999999</v>
          </cell>
          <cell r="C9">
            <v>1</v>
          </cell>
          <cell r="D9">
            <v>2.7284999999999999</v>
          </cell>
          <cell r="F9">
            <v>31006</v>
          </cell>
        </row>
        <row r="10">
          <cell r="A10" t="str">
            <v>M 111 น้ำส้มสายชู</v>
          </cell>
          <cell r="B10">
            <v>11.727735000000001</v>
          </cell>
          <cell r="C10">
            <v>1</v>
          </cell>
          <cell r="D10">
            <v>11.727735000000001</v>
          </cell>
        </row>
        <row r="11">
          <cell r="A11" t="str">
            <v>M 121</v>
          </cell>
          <cell r="B11">
            <v>35.524000000000008</v>
          </cell>
          <cell r="C11">
            <v>1</v>
          </cell>
          <cell r="D11">
            <v>35.524000000000008</v>
          </cell>
          <cell r="F11">
            <v>31006</v>
          </cell>
        </row>
        <row r="12">
          <cell r="A12" t="str">
            <v xml:space="preserve">M 1361 น้ำมันงา </v>
          </cell>
          <cell r="B12">
            <v>98.437027777777786</v>
          </cell>
          <cell r="C12">
            <v>1</v>
          </cell>
          <cell r="D12">
            <v>98.437027777777786</v>
          </cell>
        </row>
        <row r="13">
          <cell r="A13" t="str">
            <v>M 1741</v>
          </cell>
          <cell r="B13">
            <v>17.8048</v>
          </cell>
          <cell r="C13">
            <v>1</v>
          </cell>
          <cell r="D13">
            <v>17.8048</v>
          </cell>
          <cell r="F13">
            <v>31006</v>
          </cell>
        </row>
        <row r="14">
          <cell r="A14" t="str">
            <v>M 1761</v>
          </cell>
          <cell r="B14">
            <v>26.75</v>
          </cell>
          <cell r="C14">
            <v>1</v>
          </cell>
          <cell r="D14">
            <v>26.75</v>
          </cell>
          <cell r="F14">
            <v>31006</v>
          </cell>
        </row>
        <row r="15">
          <cell r="A15" t="str">
            <v>M 1771</v>
          </cell>
          <cell r="B15">
            <v>71.333333333333329</v>
          </cell>
          <cell r="C15">
            <v>1</v>
          </cell>
          <cell r="D15">
            <v>71.333333333333329</v>
          </cell>
          <cell r="F15">
            <v>31006</v>
          </cell>
        </row>
        <row r="16">
          <cell r="A16" t="str">
            <v>M 424 น้ำมันพืช</v>
          </cell>
          <cell r="B16">
            <v>36.054780941949609</v>
          </cell>
          <cell r="C16">
            <v>1</v>
          </cell>
          <cell r="D16">
            <v>36.054780941949609</v>
          </cell>
        </row>
        <row r="17">
          <cell r="A17" t="str">
            <v>M 472 ไข่ไก่ -g</v>
          </cell>
          <cell r="B17">
            <v>50</v>
          </cell>
          <cell r="C17">
            <v>0.9</v>
          </cell>
          <cell r="D17">
            <v>55.555555555555557</v>
          </cell>
        </row>
        <row r="18">
          <cell r="A18" t="str">
            <v>M 472 ไข่ไก่ No.0</v>
          </cell>
          <cell r="B18">
            <v>3</v>
          </cell>
          <cell r="C18">
            <v>1</v>
          </cell>
          <cell r="D18">
            <v>3</v>
          </cell>
        </row>
        <row r="19">
          <cell r="A19" t="str">
            <v>M 473 ถั่วฝักยาว</v>
          </cell>
          <cell r="B19">
            <v>43</v>
          </cell>
          <cell r="C19">
            <v>0.95</v>
          </cell>
          <cell r="D19">
            <v>45.263157894736842</v>
          </cell>
        </row>
        <row r="20">
          <cell r="A20" t="str">
            <v>MB0028</v>
          </cell>
          <cell r="B20">
            <v>3740</v>
          </cell>
          <cell r="C20">
            <v>1</v>
          </cell>
          <cell r="D20">
            <v>3740</v>
          </cell>
        </row>
        <row r="21">
          <cell r="A21" t="str">
            <v>MB0029</v>
          </cell>
          <cell r="B21">
            <v>235</v>
          </cell>
          <cell r="C21">
            <v>1</v>
          </cell>
          <cell r="D21">
            <v>235</v>
          </cell>
        </row>
        <row r="22">
          <cell r="A22" t="str">
            <v>MC0024 Cajun</v>
          </cell>
          <cell r="B22">
            <v>192.60000000000002</v>
          </cell>
          <cell r="C22">
            <v>1</v>
          </cell>
          <cell r="D22">
            <v>192.60000000000002</v>
          </cell>
        </row>
        <row r="23">
          <cell r="A23" t="str">
            <v>MC0045</v>
          </cell>
          <cell r="B23">
            <v>96.300000000000011</v>
          </cell>
          <cell r="C23">
            <v>0.9</v>
          </cell>
          <cell r="D23">
            <v>107.00000000000001</v>
          </cell>
          <cell r="F23">
            <v>31006</v>
          </cell>
        </row>
        <row r="24">
          <cell r="A24" t="str">
            <v>MC0073 Trehalose</v>
          </cell>
          <cell r="B24">
            <v>133.75</v>
          </cell>
          <cell r="C24">
            <v>1</v>
          </cell>
          <cell r="D24">
            <v>133.75</v>
          </cell>
        </row>
        <row r="25">
          <cell r="A25" t="str">
            <v>MC0080 พริกแกง</v>
          </cell>
          <cell r="B25">
            <v>66.414900000000003</v>
          </cell>
          <cell r="C25">
            <v>1</v>
          </cell>
          <cell r="D25">
            <v>66.414900000000003</v>
          </cell>
        </row>
        <row r="26">
          <cell r="A26" t="str">
            <v xml:space="preserve">MC0090 พริกไทยดำเม็ด </v>
          </cell>
          <cell r="B26">
            <v>120</v>
          </cell>
          <cell r="C26">
            <v>1</v>
          </cell>
          <cell r="D26">
            <v>120</v>
          </cell>
        </row>
        <row r="27">
          <cell r="A27" t="str">
            <v>MC0091 Curry</v>
          </cell>
          <cell r="B27">
            <v>374.69580999999999</v>
          </cell>
          <cell r="C27">
            <v>1</v>
          </cell>
          <cell r="D27">
            <v>374.69580999999999</v>
          </cell>
        </row>
        <row r="28">
          <cell r="A28" t="str">
            <v>MC0092 น้ำตาลปี๊บ</v>
          </cell>
          <cell r="B28">
            <v>22</v>
          </cell>
          <cell r="C28">
            <v>1</v>
          </cell>
          <cell r="D28">
            <v>22</v>
          </cell>
        </row>
        <row r="29">
          <cell r="A29" t="str">
            <v>MC0095 น้ำปลาพงษ์ทิพย์</v>
          </cell>
          <cell r="B29">
            <v>26.155555555555555</v>
          </cell>
          <cell r="C29">
            <v>2</v>
          </cell>
          <cell r="D29">
            <v>13.077777777777778</v>
          </cell>
        </row>
        <row r="30">
          <cell r="A30" t="str">
            <v>MC0101 ข้าวหงส์ทอง</v>
          </cell>
          <cell r="B30">
            <v>23.33</v>
          </cell>
          <cell r="C30">
            <v>1</v>
          </cell>
          <cell r="D30">
            <v>23.33</v>
          </cell>
        </row>
        <row r="31">
          <cell r="A31" t="str">
            <v>MC0112 พริกไทยดำบดหยาบ</v>
          </cell>
          <cell r="B31">
            <v>171.20000000000002</v>
          </cell>
          <cell r="C31">
            <v>1</v>
          </cell>
          <cell r="D31">
            <v>171.20000000000002</v>
          </cell>
        </row>
        <row r="32">
          <cell r="A32" t="str">
            <v>MC0115 งาขาวคั่ว</v>
          </cell>
          <cell r="B32">
            <v>100</v>
          </cell>
          <cell r="C32">
            <v>1</v>
          </cell>
          <cell r="D32">
            <v>100</v>
          </cell>
        </row>
        <row r="33">
          <cell r="A33" t="str">
            <v>MC0122 แป้งว่าว</v>
          </cell>
          <cell r="B33">
            <v>24.042899999999999</v>
          </cell>
          <cell r="C33">
            <v>1</v>
          </cell>
          <cell r="D33">
            <v>24.042899999999999</v>
          </cell>
        </row>
        <row r="34">
          <cell r="A34" t="str">
            <v>MC0123 ซอสทงคัสซึ</v>
          </cell>
          <cell r="B34">
            <v>305.55555555555554</v>
          </cell>
          <cell r="C34">
            <v>1</v>
          </cell>
          <cell r="D34">
            <v>305.55555555555554</v>
          </cell>
        </row>
        <row r="35">
          <cell r="A35" t="str">
            <v xml:space="preserve">MC0124 ซอสมะเขือเทศไฮนซ์ </v>
          </cell>
          <cell r="B35">
            <v>39.996600000000008</v>
          </cell>
          <cell r="C35">
            <v>1</v>
          </cell>
          <cell r="D35">
            <v>39.996600000000008</v>
          </cell>
        </row>
        <row r="36">
          <cell r="A36" t="str">
            <v>MC0127 Teri sauce 20g/sachet</v>
          </cell>
          <cell r="B36">
            <v>48.150000000000006</v>
          </cell>
          <cell r="C36">
            <v>1</v>
          </cell>
          <cell r="D36">
            <v>48.150000000000006</v>
          </cell>
        </row>
        <row r="37">
          <cell r="A37" t="str">
            <v xml:space="preserve">MC0137 หัวไชโป๊วหวานสับ </v>
          </cell>
          <cell r="B37">
            <v>26.215</v>
          </cell>
          <cell r="C37">
            <v>1</v>
          </cell>
          <cell r="D37">
            <v>26.215</v>
          </cell>
        </row>
        <row r="38">
          <cell r="A38" t="str">
            <v>MC0147 เกล็ดขนมปัง</v>
          </cell>
          <cell r="B38">
            <v>55.64</v>
          </cell>
          <cell r="C38">
            <v>1</v>
          </cell>
          <cell r="D38">
            <v>55.64</v>
          </cell>
        </row>
        <row r="39">
          <cell r="A39" t="str">
            <v>MC0153 กระเทียมดอง</v>
          </cell>
          <cell r="B39">
            <v>38.520000000000003</v>
          </cell>
          <cell r="C39">
            <v>0.8</v>
          </cell>
          <cell r="D39">
            <v>48.15</v>
          </cell>
        </row>
        <row r="40">
          <cell r="A40" t="str">
            <v>MC0160 ซอสพริกภูเขาทองเผ็ดน้อย</v>
          </cell>
          <cell r="B40">
            <v>21.999199999999998</v>
          </cell>
          <cell r="C40">
            <v>1</v>
          </cell>
          <cell r="D40">
            <v>21.999199999999998</v>
          </cell>
        </row>
        <row r="41">
          <cell r="A41" t="str">
            <v>MC0168 Shoyu</v>
          </cell>
          <cell r="B41">
            <v>229.28571428571428</v>
          </cell>
          <cell r="C41">
            <v>1</v>
          </cell>
          <cell r="D41">
            <v>229.28571428571428</v>
          </cell>
        </row>
        <row r="42">
          <cell r="A42" t="str">
            <v>MC0170 น้ำปลาพรานทะเล</v>
          </cell>
          <cell r="B42">
            <v>20.211111111111112</v>
          </cell>
          <cell r="C42">
            <v>1</v>
          </cell>
          <cell r="D42">
            <v>20.211111111111112</v>
          </cell>
          <cell r="F42" t="str">
            <v>Agro thai</v>
          </cell>
        </row>
        <row r="43">
          <cell r="A43" t="str">
            <v>MC0177 กะปิ</v>
          </cell>
          <cell r="B43">
            <v>70.245500000000007</v>
          </cell>
          <cell r="C43">
            <v>1</v>
          </cell>
          <cell r="D43">
            <v>70.245500000000007</v>
          </cell>
        </row>
        <row r="44">
          <cell r="A44" t="str">
            <v xml:space="preserve">MC0178 กุ้งแห้ง </v>
          </cell>
          <cell r="B44">
            <v>380</v>
          </cell>
          <cell r="C44">
            <v>1</v>
          </cell>
          <cell r="D44">
            <v>380</v>
          </cell>
        </row>
        <row r="45">
          <cell r="A45" t="str">
            <v xml:space="preserve">MC0193 ซุบไก่ก้อนคนอร์ </v>
          </cell>
          <cell r="B45">
            <v>219.35</v>
          </cell>
          <cell r="C45">
            <v>1</v>
          </cell>
          <cell r="D45">
            <v>219.35</v>
          </cell>
          <cell r="F45" t="str">
            <v>Agro thai</v>
          </cell>
        </row>
        <row r="46">
          <cell r="A46" t="str">
            <v>MC0196 ตั้งไฉ่</v>
          </cell>
          <cell r="B46">
            <v>29.425000000000001</v>
          </cell>
          <cell r="C46">
            <v>1</v>
          </cell>
          <cell r="D46">
            <v>29.425000000000001</v>
          </cell>
        </row>
        <row r="47">
          <cell r="A47" t="str">
            <v>MC0197 ซอสปรุงรสภูเขาทองฝาเขียว</v>
          </cell>
          <cell r="B47">
            <v>33.334066666666665</v>
          </cell>
          <cell r="C47">
            <v>1</v>
          </cell>
          <cell r="D47">
            <v>33.334066666666665</v>
          </cell>
        </row>
        <row r="48">
          <cell r="A48" t="str">
            <v>MC0202 เนยเค็ม</v>
          </cell>
          <cell r="B48">
            <v>101.12570000000001</v>
          </cell>
          <cell r="C48">
            <v>1</v>
          </cell>
          <cell r="D48">
            <v>101.12570000000001</v>
          </cell>
        </row>
        <row r="49">
          <cell r="A49" t="str">
            <v>MC0204 Oregano</v>
          </cell>
          <cell r="B49">
            <v>695.5</v>
          </cell>
          <cell r="C49">
            <v>1</v>
          </cell>
          <cell r="D49">
            <v>695.5</v>
          </cell>
        </row>
        <row r="50">
          <cell r="A50" t="str">
            <v>MC0204 OREGANO LEAVES</v>
          </cell>
          <cell r="B50">
            <v>650</v>
          </cell>
          <cell r="C50">
            <v>1</v>
          </cell>
          <cell r="D50">
            <v>650</v>
          </cell>
        </row>
        <row r="51">
          <cell r="A51" t="str">
            <v xml:space="preserve">MC0206 ซีอิ๊วขาวตราเด็กสมบูรณ์ </v>
          </cell>
          <cell r="B51">
            <v>29.16641666666667</v>
          </cell>
          <cell r="C51">
            <v>1</v>
          </cell>
          <cell r="D51">
            <v>29.16641666666667</v>
          </cell>
        </row>
        <row r="52">
          <cell r="A52" t="str">
            <v>MC0206แถม</v>
          </cell>
          <cell r="B52">
            <v>0</v>
          </cell>
          <cell r="C52">
            <v>1</v>
          </cell>
          <cell r="D52">
            <v>0</v>
          </cell>
        </row>
        <row r="53">
          <cell r="A53" t="str">
            <v>MC0209 ซอสเปรี้ยวเด็กสมบูรณ์</v>
          </cell>
          <cell r="B53">
            <v>16.66525</v>
          </cell>
          <cell r="C53">
            <v>1</v>
          </cell>
          <cell r="D53">
            <v>16.66525</v>
          </cell>
        </row>
        <row r="54">
          <cell r="A54" t="str">
            <v>MC0210 น้ำมันสลัด</v>
          </cell>
          <cell r="B54">
            <v>65.150030303030306</v>
          </cell>
          <cell r="C54">
            <v>1</v>
          </cell>
          <cell r="D54">
            <v>65.150030303030306</v>
          </cell>
        </row>
        <row r="55">
          <cell r="A55" t="str">
            <v>MC0211 แป้งข้าวโพด</v>
          </cell>
          <cell r="B55">
            <v>50.947285714285719</v>
          </cell>
          <cell r="C55">
            <v>1</v>
          </cell>
          <cell r="D55">
            <v>50.947285714285719</v>
          </cell>
        </row>
        <row r="56">
          <cell r="A56" t="str">
            <v>MC0212 ก๊วยเตี๋ยวเส้นใหญ่</v>
          </cell>
          <cell r="B56">
            <v>16</v>
          </cell>
          <cell r="C56">
            <v>1</v>
          </cell>
          <cell r="D56">
            <v>16</v>
          </cell>
        </row>
        <row r="57">
          <cell r="A57" t="str">
            <v>MC0213 เส้นสปาเกตตี้</v>
          </cell>
          <cell r="B57">
            <v>56.7956</v>
          </cell>
          <cell r="C57">
            <v>1</v>
          </cell>
          <cell r="D57">
            <v>56.7956</v>
          </cell>
        </row>
        <row r="58">
          <cell r="A58" t="str">
            <v>MC0214 ถั่วลิสงคั่วป่น</v>
          </cell>
          <cell r="B58">
            <v>50</v>
          </cell>
          <cell r="C58">
            <v>1</v>
          </cell>
          <cell r="D58">
            <v>50</v>
          </cell>
        </row>
        <row r="59">
          <cell r="A59" t="str">
            <v>MC0215 ซีอิ๊วดำตราเด็กสมบูรณ์</v>
          </cell>
          <cell r="B59">
            <v>11.16545</v>
          </cell>
          <cell r="C59">
            <v>1</v>
          </cell>
          <cell r="D59">
            <v>11.16545</v>
          </cell>
        </row>
        <row r="60">
          <cell r="A60" t="str">
            <v>MC0217 ซอสพริกศรีราชาเผ็ดกลาง</v>
          </cell>
          <cell r="B60">
            <v>55.015833333333333</v>
          </cell>
          <cell r="C60">
            <v>1</v>
          </cell>
          <cell r="D60">
            <v>55.015833333333333</v>
          </cell>
        </row>
        <row r="61">
          <cell r="A61" t="str">
            <v>MC0218 ซอสมะเขือเทศเข้มข้น</v>
          </cell>
          <cell r="B61">
            <v>85.543386243386252</v>
          </cell>
          <cell r="C61">
            <v>1</v>
          </cell>
          <cell r="D61">
            <v>85.543386243386252</v>
          </cell>
        </row>
        <row r="62">
          <cell r="A62" t="str">
            <v>MC0219 เต้าหู้เหลือง</v>
          </cell>
          <cell r="B62">
            <v>30</v>
          </cell>
          <cell r="C62">
            <v>1</v>
          </cell>
          <cell r="D62">
            <v>30</v>
          </cell>
        </row>
        <row r="63">
          <cell r="A63" t="str">
            <v>MC0220 น้ำจิ้มไก่แม่ประนอม</v>
          </cell>
          <cell r="B63">
            <v>52.00200000000001</v>
          </cell>
          <cell r="C63">
            <v>1</v>
          </cell>
          <cell r="D63">
            <v>52.00200000000001</v>
          </cell>
        </row>
        <row r="64">
          <cell r="A64" t="str">
            <v>MC0221 น้ำจิ้มบ้วยพันท้าย</v>
          </cell>
          <cell r="B64">
            <v>47.323181818181823</v>
          </cell>
          <cell r="C64">
            <v>1</v>
          </cell>
          <cell r="D64">
            <v>47.323181818181823</v>
          </cell>
        </row>
        <row r="65">
          <cell r="A65" t="str">
            <v>MC0223 มะขามเปียก</v>
          </cell>
          <cell r="B65">
            <v>60.636900000000004</v>
          </cell>
          <cell r="C65">
            <v>0.95</v>
          </cell>
          <cell r="D65">
            <v>63.828315789473692</v>
          </cell>
        </row>
        <row r="66">
          <cell r="A66" t="str">
            <v>MC0224 เส้นจันทร์ลวก 2:30min</v>
          </cell>
          <cell r="B66">
            <v>40.312249999999999</v>
          </cell>
          <cell r="C66">
            <v>2.0499999999999998</v>
          </cell>
          <cell r="D66">
            <v>19.664512195121951</v>
          </cell>
        </row>
        <row r="67">
          <cell r="A67" t="str">
            <v>MC0226 น้ำตาล+พริกแถม</v>
          </cell>
          <cell r="B67">
            <v>0.4</v>
          </cell>
          <cell r="C67">
            <v>1</v>
          </cell>
          <cell r="D67">
            <v>0.4</v>
          </cell>
        </row>
        <row r="68">
          <cell r="A68" t="str">
            <v>MC0234 พริกป่นบางช้าง</v>
          </cell>
          <cell r="B68">
            <v>100</v>
          </cell>
          <cell r="C68">
            <v>1</v>
          </cell>
          <cell r="D68">
            <v>100</v>
          </cell>
        </row>
        <row r="69">
          <cell r="A69" t="str">
            <v>MC0268</v>
          </cell>
          <cell r="B69">
            <v>32.1</v>
          </cell>
          <cell r="C69">
            <v>1</v>
          </cell>
          <cell r="D69">
            <v>32.1</v>
          </cell>
        </row>
        <row r="70">
          <cell r="A70" t="str">
            <v>MC0274 น้ำพริกเผาฉั่วฮะเส็ง</v>
          </cell>
          <cell r="B70">
            <v>64.352098518518517</v>
          </cell>
          <cell r="C70">
            <v>1</v>
          </cell>
          <cell r="D70">
            <v>64.352098518518517</v>
          </cell>
        </row>
        <row r="71">
          <cell r="A71" t="str">
            <v>MC0294</v>
          </cell>
          <cell r="B71">
            <v>492.20000000000005</v>
          </cell>
          <cell r="C71">
            <v>1</v>
          </cell>
          <cell r="D71">
            <v>492.20000000000005</v>
          </cell>
        </row>
        <row r="72">
          <cell r="A72" t="str">
            <v>MC0296 Oyster sauce</v>
          </cell>
          <cell r="B72">
            <v>38.929542500000004</v>
          </cell>
          <cell r="C72">
            <v>1</v>
          </cell>
          <cell r="D72">
            <v>38.929542500000004</v>
          </cell>
        </row>
        <row r="73">
          <cell r="A73" t="str">
            <v>MC0297 J-Curry</v>
          </cell>
          <cell r="B73">
            <v>417.3</v>
          </cell>
          <cell r="C73">
            <v>1</v>
          </cell>
          <cell r="D73">
            <v>417.3</v>
          </cell>
        </row>
        <row r="74">
          <cell r="A74" t="str">
            <v>MC0320 Ja Rice</v>
          </cell>
          <cell r="B74">
            <v>28</v>
          </cell>
          <cell r="C74">
            <v>1</v>
          </cell>
          <cell r="D74">
            <v>28</v>
          </cell>
        </row>
        <row r="75">
          <cell r="A75" t="str">
            <v>MC0xxx Takumi - Teri sauce</v>
          </cell>
          <cell r="B75">
            <v>62.669900000000005</v>
          </cell>
          <cell r="C75">
            <v>1</v>
          </cell>
          <cell r="D75">
            <v>62.669900000000005</v>
          </cell>
        </row>
        <row r="76">
          <cell r="A76" t="str">
            <v>MC0xxx ผงขมิ้น</v>
          </cell>
          <cell r="B76">
            <v>310</v>
          </cell>
          <cell r="C76">
            <v>1</v>
          </cell>
          <cell r="D76">
            <v>310</v>
          </cell>
        </row>
        <row r="77">
          <cell r="A77" t="str">
            <v>MD0001 แครอท</v>
          </cell>
          <cell r="B77">
            <v>35</v>
          </cell>
          <cell r="C77">
            <v>0.9</v>
          </cell>
          <cell r="D77">
            <v>38.888888888888886</v>
          </cell>
        </row>
        <row r="78">
          <cell r="A78" t="str">
            <v>MD0002 ใบมะกรูด</v>
          </cell>
          <cell r="B78">
            <v>45</v>
          </cell>
          <cell r="C78">
            <v>0.65</v>
          </cell>
          <cell r="D78">
            <v>69.230769230769226</v>
          </cell>
        </row>
        <row r="79">
          <cell r="A79" t="str">
            <v>MD0011 มันฝรั่ง</v>
          </cell>
          <cell r="B79">
            <v>25</v>
          </cell>
          <cell r="C79">
            <v>0.9</v>
          </cell>
          <cell r="D79">
            <v>27.777777777777779</v>
          </cell>
        </row>
        <row r="80">
          <cell r="A80" t="str">
            <v>MD0012 ถั่วแขก</v>
          </cell>
          <cell r="B80">
            <v>50</v>
          </cell>
          <cell r="C80">
            <v>0.9</v>
          </cell>
          <cell r="D80">
            <v>55.555555555555557</v>
          </cell>
        </row>
        <row r="81">
          <cell r="A81" t="str">
            <v>MD0013 รากผักชี</v>
          </cell>
          <cell r="B81">
            <v>75</v>
          </cell>
          <cell r="C81">
            <v>0.85</v>
          </cell>
          <cell r="D81">
            <v>88.235294117647058</v>
          </cell>
        </row>
        <row r="82">
          <cell r="A82" t="str">
            <v xml:space="preserve">MD0014 พริกชี้ฟ้าแดง </v>
          </cell>
          <cell r="B82">
            <v>52</v>
          </cell>
          <cell r="C82">
            <v>0.9</v>
          </cell>
          <cell r="D82">
            <v>57.777777777777779</v>
          </cell>
        </row>
        <row r="83">
          <cell r="A83" t="str">
            <v>MD0015 มะนาวลูก</v>
          </cell>
          <cell r="B83">
            <v>36</v>
          </cell>
          <cell r="C83">
            <v>1</v>
          </cell>
          <cell r="D83">
            <v>36</v>
          </cell>
        </row>
        <row r="84">
          <cell r="A84" t="str">
            <v>MD0016 ผักชี</v>
          </cell>
          <cell r="B84">
            <v>87</v>
          </cell>
          <cell r="C84">
            <v>0.9</v>
          </cell>
          <cell r="D84">
            <v>96.666666666666657</v>
          </cell>
        </row>
        <row r="85">
          <cell r="A85" t="str">
            <v>MD0017 หน่อไม้ฝรั่ง</v>
          </cell>
          <cell r="B85">
            <v>56</v>
          </cell>
          <cell r="C85">
            <v>0.9</v>
          </cell>
          <cell r="D85">
            <v>62.222222222222221</v>
          </cell>
        </row>
        <row r="86">
          <cell r="A86" t="str">
            <v>MD0027 สับปะรด</v>
          </cell>
          <cell r="B86">
            <v>26</v>
          </cell>
          <cell r="C86">
            <v>0.6</v>
          </cell>
          <cell r="D86">
            <v>43.333333333333336</v>
          </cell>
        </row>
        <row r="87">
          <cell r="A87" t="str">
            <v>MD0028 ต้นหอม</v>
          </cell>
          <cell r="B87">
            <v>35</v>
          </cell>
          <cell r="C87">
            <v>0.9</v>
          </cell>
          <cell r="D87">
            <v>38.888888888888886</v>
          </cell>
        </row>
        <row r="88">
          <cell r="A88" t="str">
            <v>MD0029 กระเทียมปอก</v>
          </cell>
          <cell r="B88">
            <v>38</v>
          </cell>
          <cell r="C88">
            <v>0.95</v>
          </cell>
          <cell r="D88">
            <v>40</v>
          </cell>
        </row>
        <row r="89">
          <cell r="A89" t="str">
            <v>MD0030 พริกขี้หนูสีแดง</v>
          </cell>
          <cell r="B89">
            <v>57</v>
          </cell>
          <cell r="C89">
            <v>0.9</v>
          </cell>
          <cell r="D89">
            <v>63.333333333333329</v>
          </cell>
        </row>
        <row r="90">
          <cell r="A90" t="str">
            <v xml:space="preserve">MD0031 พริกชี้ฟ้าเหลือง </v>
          </cell>
          <cell r="B90">
            <v>67</v>
          </cell>
          <cell r="C90">
            <v>0.9</v>
          </cell>
          <cell r="D90">
            <v>74.444444444444443</v>
          </cell>
        </row>
        <row r="91">
          <cell r="A91" t="str">
            <v>MD0035 กระเทียมเจียว</v>
          </cell>
          <cell r="B91">
            <v>71.69</v>
          </cell>
          <cell r="C91">
            <v>1</v>
          </cell>
          <cell r="D91">
            <v>71.69</v>
          </cell>
        </row>
        <row r="92">
          <cell r="A92" t="str">
            <v>MD0036 เห็ดขาว</v>
          </cell>
          <cell r="B92">
            <v>230</v>
          </cell>
          <cell r="C92">
            <v>1.9</v>
          </cell>
          <cell r="D92">
            <v>121.05263157894737</v>
          </cell>
        </row>
        <row r="93">
          <cell r="A93" t="str">
            <v>MD0039 เห็ดหอม</v>
          </cell>
          <cell r="B93">
            <v>240</v>
          </cell>
          <cell r="C93">
            <v>1</v>
          </cell>
          <cell r="D93">
            <v>240</v>
          </cell>
        </row>
        <row r="94">
          <cell r="A94" t="str">
            <v>MD0040 ขิง</v>
          </cell>
          <cell r="B94">
            <v>43</v>
          </cell>
          <cell r="C94">
            <v>0.85</v>
          </cell>
          <cell r="D94">
            <v>50.588235294117645</v>
          </cell>
        </row>
        <row r="95">
          <cell r="A95" t="str">
            <v>MD0042 ข่าแก่</v>
          </cell>
          <cell r="B95">
            <v>20</v>
          </cell>
          <cell r="C95">
            <v>0.9</v>
          </cell>
          <cell r="D95">
            <v>22.222222222222221</v>
          </cell>
        </row>
        <row r="96">
          <cell r="A96" t="str">
            <v>MD0043 ขิงอ่อนซอย</v>
          </cell>
          <cell r="B96">
            <v>55</v>
          </cell>
          <cell r="C96">
            <v>0.9</v>
          </cell>
          <cell r="D96">
            <v>61.111111111111107</v>
          </cell>
          <cell r="F96" t="str">
            <v>Agro Thai</v>
          </cell>
        </row>
        <row r="97">
          <cell r="A97" t="str">
            <v xml:space="preserve">MD0045 หอมแดง </v>
          </cell>
          <cell r="B97">
            <v>35</v>
          </cell>
          <cell r="C97">
            <v>0.85</v>
          </cell>
          <cell r="D97">
            <v>41.176470588235297</v>
          </cell>
          <cell r="F97" t="str">
            <v>Agro Thai</v>
          </cell>
        </row>
        <row r="98">
          <cell r="A98" t="str">
            <v>MD0046 ใบกระวาน</v>
          </cell>
          <cell r="B98">
            <v>300</v>
          </cell>
          <cell r="C98">
            <v>1</v>
          </cell>
          <cell r="D98">
            <v>300</v>
          </cell>
          <cell r="F98" t="str">
            <v>Agro Thai</v>
          </cell>
        </row>
        <row r="99">
          <cell r="A99" t="str">
            <v>MD0047 Ginger  5g/Sachet</v>
          </cell>
          <cell r="B99">
            <v>35.666666666666671</v>
          </cell>
          <cell r="C99">
            <v>1</v>
          </cell>
          <cell r="D99">
            <v>35.666666666666671</v>
          </cell>
        </row>
        <row r="100">
          <cell r="A100" t="str">
            <v>MD0047 Ginger Sachet</v>
          </cell>
          <cell r="B100">
            <v>76.397999999999996</v>
          </cell>
          <cell r="C100">
            <v>1</v>
          </cell>
          <cell r="D100">
            <v>76.397999999999996</v>
          </cell>
        </row>
        <row r="101">
          <cell r="A101" t="str">
            <v>MD0048 เห็ดนางฟ้า</v>
          </cell>
          <cell r="B101">
            <v>35</v>
          </cell>
          <cell r="C101">
            <v>0.8</v>
          </cell>
          <cell r="D101">
            <v>43.75</v>
          </cell>
          <cell r="F101" t="str">
            <v>Agro Thai</v>
          </cell>
        </row>
        <row r="102">
          <cell r="A102" t="str">
            <v>MD0049 ข้าวโพดอ่อน</v>
          </cell>
          <cell r="B102">
            <v>30</v>
          </cell>
          <cell r="C102">
            <v>0.9</v>
          </cell>
          <cell r="D102">
            <v>33.333333333333336</v>
          </cell>
          <cell r="F102" t="str">
            <v>Agro Thai</v>
          </cell>
        </row>
        <row r="103">
          <cell r="A103" t="str">
            <v>MD0050 แตงร้าน</v>
          </cell>
          <cell r="B103">
            <v>12</v>
          </cell>
          <cell r="C103">
            <v>0.9</v>
          </cell>
          <cell r="D103">
            <v>13.333333333333332</v>
          </cell>
          <cell r="F103" t="str">
            <v>porn Anun</v>
          </cell>
        </row>
        <row r="104">
          <cell r="A104" t="str">
            <v>MD0051 ถั่วงอกเด็ดหาง</v>
          </cell>
          <cell r="B104">
            <v>13.5</v>
          </cell>
          <cell r="C104">
            <v>0.95</v>
          </cell>
          <cell r="D104">
            <v>14.210526315789474</v>
          </cell>
          <cell r="F104" t="str">
            <v>Agro Thai</v>
          </cell>
        </row>
        <row r="105">
          <cell r="A105" t="str">
            <v>MD0052 ใบกระเพรา</v>
          </cell>
          <cell r="B105">
            <v>17.5</v>
          </cell>
          <cell r="C105">
            <v>0.5</v>
          </cell>
          <cell r="D105">
            <v>35</v>
          </cell>
        </row>
        <row r="106">
          <cell r="A106" t="str">
            <v>MD0053 ใบกุ้ยฉ่าย</v>
          </cell>
          <cell r="B106">
            <v>30</v>
          </cell>
          <cell r="C106">
            <v>0.9</v>
          </cell>
          <cell r="D106">
            <v>33.333333333333336</v>
          </cell>
        </row>
        <row r="107">
          <cell r="A107" t="str">
            <v>MD0054 ผักกาดขาว</v>
          </cell>
          <cell r="B107">
            <v>20</v>
          </cell>
          <cell r="C107">
            <v>0.9</v>
          </cell>
          <cell r="D107">
            <v>22.222222222222221</v>
          </cell>
          <cell r="F107" t="str">
            <v>Agro Thai</v>
          </cell>
        </row>
        <row r="108">
          <cell r="A108" t="str">
            <v>MD0055 ผักคะน้า</v>
          </cell>
          <cell r="B108">
            <v>13</v>
          </cell>
          <cell r="C108">
            <v>0.85</v>
          </cell>
          <cell r="D108">
            <v>15.294117647058824</v>
          </cell>
        </row>
        <row r="109">
          <cell r="A109" t="str">
            <v>MD0056 ผักบุ้งจีน</v>
          </cell>
          <cell r="B109">
            <v>17</v>
          </cell>
          <cell r="C109">
            <v>0.9</v>
          </cell>
          <cell r="D109">
            <v>18.888888888888889</v>
          </cell>
        </row>
        <row r="110">
          <cell r="A110" t="str">
            <v>MD0057 พริกไทยอ่อน</v>
          </cell>
          <cell r="B110">
            <v>80</v>
          </cell>
          <cell r="C110">
            <v>0.95</v>
          </cell>
          <cell r="D110">
            <v>84.21052631578948</v>
          </cell>
          <cell r="F110" t="str">
            <v>J' Maew</v>
          </cell>
        </row>
        <row r="111">
          <cell r="A111" t="str">
            <v>MD0058 มะเขือเทศท้อ</v>
          </cell>
          <cell r="B111">
            <v>15</v>
          </cell>
          <cell r="C111">
            <v>0.85</v>
          </cell>
          <cell r="D111">
            <v>17.647058823529413</v>
          </cell>
          <cell r="F111" t="str">
            <v>Agro Thai</v>
          </cell>
        </row>
        <row r="112">
          <cell r="A112" t="str">
            <v>MD0064 มะเขือเทศสีดา</v>
          </cell>
          <cell r="B112">
            <v>25</v>
          </cell>
          <cell r="C112">
            <v>0.98</v>
          </cell>
          <cell r="D112">
            <v>25.510204081632654</v>
          </cell>
          <cell r="F112" t="str">
            <v>Agro Thai</v>
          </cell>
        </row>
        <row r="113">
          <cell r="A113" t="str">
            <v>MD0065 อ้อย</v>
          </cell>
          <cell r="B113">
            <v>25</v>
          </cell>
          <cell r="C113">
            <v>0.7</v>
          </cell>
          <cell r="D113">
            <v>35.714285714285715</v>
          </cell>
        </row>
        <row r="114">
          <cell r="A114" t="str">
            <v>MD0066 มะเขือพวงเด็ดขั้ว</v>
          </cell>
          <cell r="B114">
            <v>30</v>
          </cell>
          <cell r="C114">
            <v>0.9</v>
          </cell>
          <cell r="D114">
            <v>33.333333333333336</v>
          </cell>
        </row>
        <row r="115">
          <cell r="A115" t="str">
            <v>MD0067 พริกขี้หนูสวน</v>
          </cell>
          <cell r="B115">
            <v>85</v>
          </cell>
          <cell r="C115">
            <v>0.98</v>
          </cell>
          <cell r="D115">
            <v>86.734693877551024</v>
          </cell>
        </row>
        <row r="116">
          <cell r="A116" t="str">
            <v>MD0068 พริกไทยขาวเม็ด</v>
          </cell>
          <cell r="B116">
            <v>130</v>
          </cell>
          <cell r="C116">
            <v>1</v>
          </cell>
          <cell r="D116">
            <v>130</v>
          </cell>
          <cell r="F116" t="str">
            <v>Agro Thai</v>
          </cell>
        </row>
        <row r="117">
          <cell r="A117" t="str">
            <v>MD0069 คื่นไฉ</v>
          </cell>
          <cell r="B117">
            <v>30</v>
          </cell>
          <cell r="C117">
            <v>0.9</v>
          </cell>
          <cell r="D117">
            <v>33.333333333333336</v>
          </cell>
          <cell r="F117" t="str">
            <v>Agro Thai</v>
          </cell>
        </row>
        <row r="118">
          <cell r="A118" t="str">
            <v>MD0072 ใบโหระพา</v>
          </cell>
          <cell r="B118">
            <v>65</v>
          </cell>
          <cell r="C118">
            <v>0.98</v>
          </cell>
          <cell r="D118">
            <v>66.326530612244895</v>
          </cell>
        </row>
        <row r="119">
          <cell r="A119" t="str">
            <v>MD0075 Takuan</v>
          </cell>
          <cell r="B119">
            <v>150</v>
          </cell>
          <cell r="C119">
            <v>1</v>
          </cell>
          <cell r="D119">
            <v>150</v>
          </cell>
        </row>
        <row r="120">
          <cell r="A120" t="str">
            <v>MD0077 ข่าซอย</v>
          </cell>
          <cell r="B120">
            <v>55</v>
          </cell>
          <cell r="C120">
            <v>0.98</v>
          </cell>
          <cell r="D120">
            <v>56.122448979591837</v>
          </cell>
        </row>
        <row r="121">
          <cell r="A121" t="str">
            <v>MD0080 ตะไคร้</v>
          </cell>
          <cell r="B121">
            <v>18</v>
          </cell>
          <cell r="C121">
            <v>0.8</v>
          </cell>
          <cell r="D121">
            <v>22.5</v>
          </cell>
        </row>
        <row r="122">
          <cell r="A122" t="str">
            <v>MD0086 กระชายซอย</v>
          </cell>
          <cell r="B122">
            <v>65</v>
          </cell>
          <cell r="C122">
            <v>0.95</v>
          </cell>
          <cell r="D122">
            <v>68.421052631578945</v>
          </cell>
        </row>
        <row r="123">
          <cell r="A123" t="str">
            <v>MD00xx Kampyo</v>
          </cell>
          <cell r="B123">
            <v>96.300000000000011</v>
          </cell>
          <cell r="C123">
            <v>0.95</v>
          </cell>
          <cell r="D123">
            <v>101.36842105263159</v>
          </cell>
        </row>
        <row r="124">
          <cell r="A124" t="str">
            <v xml:space="preserve">MD00xx Kimchi </v>
          </cell>
          <cell r="B124">
            <v>160.5</v>
          </cell>
          <cell r="C124">
            <v>0.95</v>
          </cell>
          <cell r="D124">
            <v>168.94736842105263</v>
          </cell>
        </row>
        <row r="125">
          <cell r="A125" t="str">
            <v>MD00xx ขมิ้นชัน</v>
          </cell>
          <cell r="B125">
            <v>38</v>
          </cell>
          <cell r="C125">
            <v>0.8</v>
          </cell>
          <cell r="D125">
            <v>47.5</v>
          </cell>
        </row>
        <row r="126">
          <cell r="A126" t="str">
            <v>MD0105 onion</v>
          </cell>
          <cell r="B126">
            <v>26.25</v>
          </cell>
          <cell r="C126">
            <v>0.9</v>
          </cell>
          <cell r="D126">
            <v>29.166666666666664</v>
          </cell>
        </row>
        <row r="127">
          <cell r="A127" t="str">
            <v>MD0158 Kampyo</v>
          </cell>
          <cell r="B127">
            <v>280</v>
          </cell>
          <cell r="C127">
            <v>1</v>
          </cell>
          <cell r="D127">
            <v>280</v>
          </cell>
        </row>
        <row r="128">
          <cell r="A128" t="str">
            <v>MD0159 KimChi 10g/sachet</v>
          </cell>
          <cell r="B128">
            <v>150.0033</v>
          </cell>
          <cell r="C128">
            <v>1</v>
          </cell>
          <cell r="D128">
            <v>150.0033</v>
          </cell>
        </row>
        <row r="129">
          <cell r="A129" t="str">
            <v>Mdf. starch HP5</v>
          </cell>
          <cell r="B129">
            <v>31.03</v>
          </cell>
          <cell r="C129">
            <v>1</v>
          </cell>
          <cell r="D129">
            <v>31.03</v>
          </cell>
        </row>
        <row r="130">
          <cell r="A130" t="str">
            <v>Raw Squid slit &amp; Head</v>
          </cell>
          <cell r="B130">
            <v>75</v>
          </cell>
          <cell r="C130">
            <v>0.95</v>
          </cell>
          <cell r="D130">
            <v>78.94736842105263</v>
          </cell>
        </row>
        <row r="131">
          <cell r="A131" t="str">
            <v>Raw Squid slit &amp; Head ลวก</v>
          </cell>
          <cell r="B131">
            <v>240</v>
          </cell>
          <cell r="C131">
            <v>0.85</v>
          </cell>
          <cell r="D131">
            <v>282.35294117647061</v>
          </cell>
        </row>
        <row r="132">
          <cell r="A132" t="str">
            <v>Raw Squid slit &amp; Head หมักทอด</v>
          </cell>
          <cell r="B132">
            <v>0</v>
          </cell>
          <cell r="C132">
            <v>0.65</v>
          </cell>
          <cell r="D132">
            <v>0</v>
          </cell>
        </row>
        <row r="133">
          <cell r="A133" t="str">
            <v>Red CURRY เกส</v>
          </cell>
          <cell r="B133">
            <v>0</v>
          </cell>
          <cell r="C133">
            <v>0</v>
          </cell>
          <cell r="D133" t="e">
            <v>#DIV/0!</v>
          </cell>
        </row>
        <row r="134">
          <cell r="A134" t="str">
            <v xml:space="preserve">RJ520 -L Breaded Banana </v>
          </cell>
          <cell r="B134">
            <v>160</v>
          </cell>
          <cell r="C134">
            <v>0.6</v>
          </cell>
          <cell r="D134">
            <v>266.66666666666669</v>
          </cell>
        </row>
        <row r="135">
          <cell r="A135" t="str">
            <v>Shoyu คิโคชิน</v>
          </cell>
          <cell r="B135">
            <v>41.25</v>
          </cell>
          <cell r="C135">
            <v>1</v>
          </cell>
          <cell r="D135">
            <v>41.25</v>
          </cell>
        </row>
        <row r="136">
          <cell r="A136" t="str">
            <v>Shrimp Ball</v>
          </cell>
          <cell r="B136">
            <v>94.01</v>
          </cell>
          <cell r="C136">
            <v>0.95</v>
          </cell>
          <cell r="D136">
            <v>98.957894736842121</v>
          </cell>
        </row>
        <row r="137">
          <cell r="A137" t="str">
            <v>Shrimp; Stock sushi gradeB</v>
          </cell>
          <cell r="B137">
            <v>90</v>
          </cell>
          <cell r="C137">
            <v>0.95</v>
          </cell>
          <cell r="D137">
            <v>94.736842105263165</v>
          </cell>
        </row>
        <row r="138">
          <cell r="A138" t="str">
            <v>Soupหัวปลา ปอง</v>
          </cell>
          <cell r="B138">
            <v>0</v>
          </cell>
          <cell r="C138">
            <v>0</v>
          </cell>
          <cell r="D138" t="e">
            <v>#DIV/0!</v>
          </cell>
        </row>
        <row r="139">
          <cell r="A139" t="str">
            <v>Soupหัวปลานำ</v>
          </cell>
          <cell r="B139">
            <v>0</v>
          </cell>
          <cell r="C139">
            <v>0.3</v>
          </cell>
          <cell r="D139">
            <v>0</v>
          </cell>
        </row>
        <row r="140">
          <cell r="A140" t="str">
            <v>Squid; Stock gradeB</v>
          </cell>
          <cell r="B140">
            <v>65</v>
          </cell>
          <cell r="C140">
            <v>0.95</v>
          </cell>
          <cell r="D140">
            <v>68.421052631578945</v>
          </cell>
        </row>
        <row r="141">
          <cell r="A141" t="str">
            <v>Steamed Rice</v>
          </cell>
          <cell r="B141">
            <v>0</v>
          </cell>
          <cell r="C141">
            <v>0.9</v>
          </cell>
          <cell r="D141">
            <v>0</v>
          </cell>
        </row>
        <row r="142">
          <cell r="A142" t="str">
            <v>TARAGON</v>
          </cell>
          <cell r="B142">
            <v>2049.0500000000002</v>
          </cell>
          <cell r="C142">
            <v>1</v>
          </cell>
          <cell r="D142">
            <v>2049.0500000000002</v>
          </cell>
        </row>
        <row r="143">
          <cell r="A143" t="str">
            <v>TUNA YF615 หมักขมิ้นทอด</v>
          </cell>
          <cell r="B143">
            <v>0</v>
          </cell>
          <cell r="C143">
            <v>0.45</v>
          </cell>
          <cell r="D143">
            <v>0</v>
          </cell>
        </row>
        <row r="144">
          <cell r="A144" t="str">
            <v>TUNA YF615 หมักทอด</v>
          </cell>
          <cell r="B144">
            <v>0</v>
          </cell>
          <cell r="C144">
            <v>0.75</v>
          </cell>
          <cell r="D144">
            <v>0</v>
          </cell>
        </row>
        <row r="145">
          <cell r="A145" t="str">
            <v>TUNA กระเทียมพริกไทย-Delica</v>
          </cell>
          <cell r="B145">
            <v>0</v>
          </cell>
          <cell r="C145">
            <v>0</v>
          </cell>
          <cell r="D145" t="e">
            <v>#DIV/0!</v>
          </cell>
        </row>
        <row r="146">
          <cell r="A146" t="str">
            <v>TUNA หมักขมิ้นทอด 5TQ</v>
          </cell>
          <cell r="B146">
            <v>0</v>
          </cell>
          <cell r="C146">
            <v>0</v>
          </cell>
          <cell r="D146" t="e">
            <v>#DIV/0!</v>
          </cell>
        </row>
        <row r="147">
          <cell r="A147" t="str">
            <v>Water</v>
          </cell>
          <cell r="B147">
            <v>0.05</v>
          </cell>
          <cell r="C147">
            <v>1</v>
          </cell>
          <cell r="D147">
            <v>0.05</v>
          </cell>
        </row>
        <row r="148">
          <cell r="A148" t="str">
            <v>XX105 ลูกชิ้นรวมมิตร</v>
          </cell>
          <cell r="B148">
            <v>70</v>
          </cell>
          <cell r="C148">
            <v>0.95</v>
          </cell>
          <cell r="D148">
            <v>73.684210526315795</v>
          </cell>
        </row>
        <row r="149">
          <cell r="A149" t="str">
            <v>XX107-M Crab Meat</v>
          </cell>
          <cell r="B149">
            <v>285</v>
          </cell>
          <cell r="C149">
            <v>0.95</v>
          </cell>
          <cell r="D149">
            <v>300</v>
          </cell>
        </row>
        <row r="150">
          <cell r="A150" t="str">
            <v>YEEB29 NUTMEG</v>
          </cell>
          <cell r="B150">
            <v>420</v>
          </cell>
          <cell r="C150">
            <v>1</v>
          </cell>
          <cell r="D150">
            <v>420</v>
          </cell>
        </row>
        <row r="151">
          <cell r="A151" t="str">
            <v>YF615-NS Tuna Broken</v>
          </cell>
          <cell r="B151">
            <v>114.01589743589744</v>
          </cell>
          <cell r="C151">
            <v>0.95</v>
          </cell>
          <cell r="D151">
            <v>120.01673414304994</v>
          </cell>
        </row>
        <row r="152">
          <cell r="A152" t="str">
            <v>YF615-NS Tuna รวน</v>
          </cell>
          <cell r="B152">
            <v>0</v>
          </cell>
          <cell r="C152">
            <v>0</v>
          </cell>
          <cell r="D152" t="e">
            <v>#DIV/0!</v>
          </cell>
        </row>
        <row r="153">
          <cell r="A153" t="str">
            <v>YF616 &amp; YF619 มีจ้ำเลือด NS</v>
          </cell>
          <cell r="B153">
            <v>34.528717948717947</v>
          </cell>
          <cell r="C153">
            <v>0.76</v>
          </cell>
          <cell r="D153">
            <v>45.432523616734137</v>
          </cell>
        </row>
        <row r="154">
          <cell r="A154" t="str">
            <v>YF706 -NS Salmon Broken</v>
          </cell>
          <cell r="B154">
            <v>70</v>
          </cell>
          <cell r="C154">
            <v>0.9</v>
          </cell>
          <cell r="D154">
            <v>77.777777777777771</v>
          </cell>
        </row>
        <row r="155">
          <cell r="A155" t="str">
            <v>YJ201, YJ202 กุ้งขาว PD</v>
          </cell>
          <cell r="B155">
            <v>137.28</v>
          </cell>
          <cell r="C155">
            <v>0.95</v>
          </cell>
          <cell r="D155">
            <v>144.50526315789475</v>
          </cell>
        </row>
        <row r="156">
          <cell r="A156" t="str">
            <v>YZ น้ำพริกกะปิพรานทะเล</v>
          </cell>
          <cell r="B156">
            <v>130</v>
          </cell>
          <cell r="C156">
            <v>0.95</v>
          </cell>
          <cell r="D156">
            <v>136.84210526315789</v>
          </cell>
        </row>
        <row r="157">
          <cell r="A157" t="str">
            <v>YZ060 น้ำยำพรานทะเล</v>
          </cell>
          <cell r="B157">
            <v>76</v>
          </cell>
          <cell r="C157">
            <v>1</v>
          </cell>
          <cell r="D157">
            <v>76</v>
          </cell>
        </row>
        <row r="158">
          <cell r="A158" t="str">
            <v>ชุดแถมราดหน้า</v>
          </cell>
          <cell r="B158">
            <v>0.4</v>
          </cell>
          <cell r="C158">
            <v>1</v>
          </cell>
          <cell r="D158">
            <v>0.4</v>
          </cell>
        </row>
        <row r="159">
          <cell r="A159" t="str">
            <v>ชุดผักลวก</v>
          </cell>
          <cell r="B159">
            <v>0</v>
          </cell>
          <cell r="C159">
            <v>0.9</v>
          </cell>
          <cell r="D159">
            <v>0</v>
          </cell>
        </row>
        <row r="160">
          <cell r="A160" t="str">
            <v>ซอสกระเทียมพริกไทยปริ๋ม</v>
          </cell>
          <cell r="B160">
            <v>0</v>
          </cell>
          <cell r="C160">
            <v>0.7</v>
          </cell>
          <cell r="D160">
            <v>0</v>
          </cell>
        </row>
        <row r="161">
          <cell r="A161" t="str">
            <v>ซอสกระเพราหัวลำโพง</v>
          </cell>
          <cell r="B161">
            <v>0</v>
          </cell>
          <cell r="C161">
            <v>0.6</v>
          </cell>
          <cell r="D161">
            <v>0</v>
          </cell>
        </row>
        <row r="162">
          <cell r="A162" t="str">
            <v>ซอสกระเพราหัวลำโพง#2</v>
          </cell>
          <cell r="B162">
            <v>0</v>
          </cell>
          <cell r="C162">
            <v>0</v>
          </cell>
          <cell r="D162" t="e">
            <v>#DIV/0!</v>
          </cell>
        </row>
        <row r="163">
          <cell r="A163" t="str">
            <v>ซอสน้ำพริกกะปิปริ๋ม#2</v>
          </cell>
          <cell r="B163">
            <v>0</v>
          </cell>
          <cell r="C163">
            <v>0</v>
          </cell>
          <cell r="D163" t="e">
            <v>#DIV/0!</v>
          </cell>
        </row>
        <row r="164">
          <cell r="A164" t="str">
            <v>ซอสผสมดำ</v>
          </cell>
          <cell r="B164">
            <v>0</v>
          </cell>
          <cell r="C164">
            <v>1</v>
          </cell>
          <cell r="D164">
            <v>0</v>
          </cell>
        </row>
        <row r="165">
          <cell r="A165" t="str">
            <v>ซอสผัดไทยปริ๋ม</v>
          </cell>
          <cell r="B165">
            <v>0</v>
          </cell>
          <cell r="C165">
            <v>0.9</v>
          </cell>
          <cell r="D165">
            <v>0</v>
          </cell>
        </row>
        <row r="166">
          <cell r="A166" t="str">
            <v>ซอสผัดผักเจปริ๋ม#2</v>
          </cell>
          <cell r="B166">
            <v>0</v>
          </cell>
          <cell r="C166">
            <v>0</v>
          </cell>
          <cell r="D166" t="e">
            <v>#DIV/0!</v>
          </cell>
        </row>
        <row r="167">
          <cell r="A167" t="str">
            <v>ซอสผัดผักปริ๋ม</v>
          </cell>
          <cell r="B167">
            <v>0</v>
          </cell>
          <cell r="C167">
            <v>0.7</v>
          </cell>
          <cell r="D167">
            <v>0</v>
          </cell>
        </row>
        <row r="168">
          <cell r="A168" t="str">
            <v>ซอสพริกไทยกระเทียม#2</v>
          </cell>
          <cell r="B168">
            <v>0</v>
          </cell>
          <cell r="C168">
            <v>0</v>
          </cell>
          <cell r="D168" t="e">
            <v>#DIV/0!</v>
          </cell>
        </row>
        <row r="169">
          <cell r="A169" t="str">
            <v>ซอสพิโรธปริ๋ม#2</v>
          </cell>
          <cell r="B169">
            <v>0</v>
          </cell>
          <cell r="C169">
            <v>0</v>
          </cell>
          <cell r="D169" t="e">
            <v>#DIV/0!</v>
          </cell>
        </row>
        <row r="170">
          <cell r="A170" t="str">
            <v>ซอสยำก๋วยเตี๋ยวปริ๋ม#2</v>
          </cell>
          <cell r="B170">
            <v>0</v>
          </cell>
          <cell r="C170">
            <v>0</v>
          </cell>
          <cell r="D170" t="e">
            <v>#DIV/0!</v>
          </cell>
        </row>
        <row r="171">
          <cell r="A171" t="str">
            <v>ซอสราดหน้าปริ๋ม</v>
          </cell>
          <cell r="B171">
            <v>0</v>
          </cell>
          <cell r="C171">
            <v>0.7</v>
          </cell>
          <cell r="D171">
            <v>0</v>
          </cell>
        </row>
        <row r="172">
          <cell r="A172" t="str">
            <v>ซอสราดหน้าปริ๋ม#3</v>
          </cell>
          <cell r="B172">
            <v>0</v>
          </cell>
          <cell r="C172">
            <v>0</v>
          </cell>
          <cell r="D172" t="e">
            <v>#DIV/0!</v>
          </cell>
        </row>
        <row r="173">
          <cell r="A173" t="str">
            <v>ซอสสามรสปริ๋ม</v>
          </cell>
          <cell r="B173">
            <v>0</v>
          </cell>
          <cell r="C173">
            <v>0.75</v>
          </cell>
          <cell r="D173">
            <v>0</v>
          </cell>
        </row>
        <row r="174">
          <cell r="A174" t="str">
            <v>ต้มแซ่บทูน่าปริ๋ม</v>
          </cell>
          <cell r="B174">
            <v>0</v>
          </cell>
          <cell r="C174">
            <v>0.9</v>
          </cell>
          <cell r="D174">
            <v>0</v>
          </cell>
          <cell r="F174" t="str">
            <v>Sri thai</v>
          </cell>
        </row>
        <row r="175">
          <cell r="A175" t="str">
            <v>ตะไคร้</v>
          </cell>
          <cell r="B175">
            <v>18</v>
          </cell>
          <cell r="C175">
            <v>0.8</v>
          </cell>
          <cell r="D175">
            <v>22.5</v>
          </cell>
          <cell r="F175" t="str">
            <v>Agro thai</v>
          </cell>
        </row>
        <row r="176">
          <cell r="A176" t="str">
            <v>เต้าเจี๊ยว</v>
          </cell>
          <cell r="B176">
            <v>41.794200000000004</v>
          </cell>
          <cell r="C176">
            <v>1</v>
          </cell>
          <cell r="D176">
            <v>41.794200000000004</v>
          </cell>
        </row>
        <row r="177">
          <cell r="A177" t="str">
            <v>ถั่วลันเตา</v>
          </cell>
          <cell r="B177">
            <v>70</v>
          </cell>
          <cell r="C177">
            <v>0.9</v>
          </cell>
          <cell r="D177">
            <v>77.777777777777771</v>
          </cell>
        </row>
        <row r="178">
          <cell r="A178" t="str">
            <v>ถั่วลิสงคั่วป่น</v>
          </cell>
          <cell r="B178">
            <v>50</v>
          </cell>
          <cell r="C178">
            <v>0.8</v>
          </cell>
          <cell r="D178">
            <v>62.5</v>
          </cell>
        </row>
        <row r="179">
          <cell r="A179" t="str">
            <v>น้ำกระเทียมดอง</v>
          </cell>
          <cell r="B179">
            <v>10</v>
          </cell>
          <cell r="C179">
            <v>1</v>
          </cell>
          <cell r="D179">
            <v>10</v>
          </cell>
        </row>
        <row r="180">
          <cell r="A180" t="str">
            <v>น้ำแกงเขียวหวานดาว</v>
          </cell>
          <cell r="B180">
            <v>0</v>
          </cell>
          <cell r="C180">
            <v>0.65</v>
          </cell>
          <cell r="D180">
            <v>0</v>
          </cell>
        </row>
        <row r="181">
          <cell r="A181" t="str">
            <v>น้ำแกงพะแนงดาว</v>
          </cell>
          <cell r="B181">
            <v>0</v>
          </cell>
          <cell r="C181">
            <v>0.7</v>
          </cell>
          <cell r="D181">
            <v>0</v>
          </cell>
        </row>
        <row r="182">
          <cell r="A182" t="str">
            <v>น้ำแกงฮังเลดาว</v>
          </cell>
          <cell r="B182">
            <v>0</v>
          </cell>
          <cell r="C182">
            <v>0</v>
          </cell>
          <cell r="D182" t="e">
            <v>#DIV/0!</v>
          </cell>
        </row>
        <row r="183">
          <cell r="A183" t="str">
            <v>น้ำจิ้มสุกี้ดาว-ศรีไทย</v>
          </cell>
          <cell r="B183">
            <v>75.97</v>
          </cell>
          <cell r="C183">
            <v>1</v>
          </cell>
          <cell r="D183">
            <v>75.97</v>
          </cell>
        </row>
        <row r="184">
          <cell r="A184" t="str">
            <v>น้ำซุปข้าวต้ม</v>
          </cell>
          <cell r="B184">
            <v>0</v>
          </cell>
          <cell r="C184">
            <v>0</v>
          </cell>
          <cell r="D184" t="e">
            <v>#DIV/0!</v>
          </cell>
        </row>
        <row r="185">
          <cell r="A185" t="str">
            <v>น้ำซุปสุกี้ดาว</v>
          </cell>
          <cell r="B185">
            <v>0</v>
          </cell>
          <cell r="C185">
            <v>0.9</v>
          </cell>
          <cell r="D185">
            <v>0</v>
          </cell>
        </row>
        <row r="186">
          <cell r="A186" t="str">
            <v>น้ำตาลปึกตราศิริญจ์</v>
          </cell>
          <cell r="B186">
            <v>25</v>
          </cell>
          <cell r="C186">
            <v>1</v>
          </cell>
          <cell r="D186">
            <v>25</v>
          </cell>
        </row>
        <row r="187">
          <cell r="A187" t="str">
            <v>น้ำปลาแถม</v>
          </cell>
          <cell r="B187">
            <v>0</v>
          </cell>
          <cell r="C187">
            <v>1</v>
          </cell>
          <cell r="D187">
            <v>0</v>
          </cell>
        </row>
        <row r="188">
          <cell r="A188" t="str">
            <v>น้ำพริกเผาฉั่วฮะเส็ง</v>
          </cell>
          <cell r="B188">
            <v>37.653300000000002</v>
          </cell>
          <cell r="C188">
            <v>1</v>
          </cell>
          <cell r="D188">
            <v>37.653300000000002</v>
          </cell>
        </row>
        <row r="189">
          <cell r="A189" t="str">
            <v>น้ำพริกเผาแม่ประนอม</v>
          </cell>
          <cell r="B189">
            <v>92.02000000000001</v>
          </cell>
          <cell r="C189">
            <v>1</v>
          </cell>
          <cell r="D189">
            <v>92.02000000000001</v>
          </cell>
        </row>
        <row r="190">
          <cell r="A190" t="str">
            <v>น้ำพริกอ่องTuna ดาว</v>
          </cell>
          <cell r="B190">
            <v>0</v>
          </cell>
          <cell r="C190">
            <v>0</v>
          </cell>
          <cell r="D190" t="e">
            <v>#DIV/0!</v>
          </cell>
        </row>
        <row r="191">
          <cell r="A191" t="str">
            <v xml:space="preserve">น้ำมะขามเปียก MC0223 </v>
          </cell>
          <cell r="B191">
            <v>43.333333333333336</v>
          </cell>
          <cell r="C191">
            <v>1.75</v>
          </cell>
          <cell r="D191">
            <v>24.761904761904763</v>
          </cell>
        </row>
        <row r="192">
          <cell r="A192" t="str">
            <v>น้ำมะนาว MD0015</v>
          </cell>
          <cell r="B192">
            <v>35</v>
          </cell>
          <cell r="C192">
            <v>0.45</v>
          </cell>
          <cell r="D192">
            <v>77.777777777777771</v>
          </cell>
        </row>
        <row r="193">
          <cell r="A193" t="str">
            <v>น้ำมันมะกอก</v>
          </cell>
          <cell r="B193">
            <v>223.75</v>
          </cell>
          <cell r="C193">
            <v>1</v>
          </cell>
          <cell r="D193">
            <v>223.75</v>
          </cell>
        </row>
        <row r="194">
          <cell r="A194" t="str">
            <v>น้ำสต๊อก</v>
          </cell>
          <cell r="B194">
            <v>0</v>
          </cell>
          <cell r="C194">
            <v>0.95</v>
          </cell>
          <cell r="D194">
            <v>0</v>
          </cell>
        </row>
        <row r="195">
          <cell r="A195" t="str">
            <v>น้ำส้มแถม</v>
          </cell>
          <cell r="B195">
            <v>0</v>
          </cell>
          <cell r="C195">
            <v>1</v>
          </cell>
          <cell r="D195">
            <v>0</v>
          </cell>
        </row>
        <row r="196">
          <cell r="A196" t="str">
            <v>เนยขาว</v>
          </cell>
          <cell r="B196">
            <v>201.21350000000001</v>
          </cell>
          <cell r="C196">
            <v>1</v>
          </cell>
          <cell r="D196">
            <v>201.21350000000001</v>
          </cell>
        </row>
        <row r="197">
          <cell r="A197" t="str">
            <v>ใบสะระแหน่</v>
          </cell>
          <cell r="B197">
            <v>50</v>
          </cell>
          <cell r="C197">
            <v>0.35</v>
          </cell>
          <cell r="D197">
            <v>142.85714285714286</v>
          </cell>
        </row>
        <row r="198">
          <cell r="A198" t="str">
            <v>ปลาทูจาก RM 10 pcs/kg</v>
          </cell>
          <cell r="B198">
            <v>32.882352941176471</v>
          </cell>
          <cell r="C198">
            <v>0.95</v>
          </cell>
          <cell r="D198">
            <v>34.613003095975237</v>
          </cell>
        </row>
        <row r="199">
          <cell r="A199" t="str">
            <v>ผักกาดแก้ว</v>
          </cell>
          <cell r="B199">
            <v>90</v>
          </cell>
          <cell r="C199">
            <v>0.85</v>
          </cell>
          <cell r="D199">
            <v>105.88235294117648</v>
          </cell>
        </row>
        <row r="200">
          <cell r="A200" t="str">
            <v>ผักกาดขาว</v>
          </cell>
          <cell r="B200">
            <v>35</v>
          </cell>
          <cell r="C200">
            <v>0.9</v>
          </cell>
          <cell r="D200">
            <v>38.888888888888886</v>
          </cell>
        </row>
        <row r="201">
          <cell r="A201" t="str">
            <v>ผักกาดหอม</v>
          </cell>
          <cell r="B201">
            <v>6</v>
          </cell>
          <cell r="C201">
            <v>0.74333333333333329</v>
          </cell>
          <cell r="D201">
            <v>8.071748878923767</v>
          </cell>
        </row>
        <row r="202">
          <cell r="A202" t="str">
            <v>ผักคะน้า</v>
          </cell>
          <cell r="B202">
            <v>15</v>
          </cell>
          <cell r="C202">
            <v>0.98</v>
          </cell>
          <cell r="D202">
            <v>15.306122448979592</v>
          </cell>
        </row>
        <row r="203">
          <cell r="A203" t="str">
            <v>ผักชีฝรั่ง</v>
          </cell>
          <cell r="B203">
            <v>62</v>
          </cell>
          <cell r="C203">
            <v>0.8</v>
          </cell>
          <cell r="D203">
            <v>77.5</v>
          </cell>
        </row>
        <row r="204">
          <cell r="A204" t="str">
            <v>ผักบุ้ง</v>
          </cell>
          <cell r="B204">
            <v>16</v>
          </cell>
          <cell r="C204">
            <v>0.8</v>
          </cell>
          <cell r="D204">
            <v>20</v>
          </cell>
        </row>
        <row r="205">
          <cell r="A205" t="str">
            <v>ผักแพรว</v>
          </cell>
          <cell r="B205">
            <v>75.949367088607588</v>
          </cell>
          <cell r="C205">
            <v>0.33544303797468356</v>
          </cell>
          <cell r="D205">
            <v>226.41509433962261</v>
          </cell>
        </row>
        <row r="206">
          <cell r="A206" t="str">
            <v>ผักรวม Frozen</v>
          </cell>
          <cell r="B206">
            <v>110</v>
          </cell>
          <cell r="C206">
            <v>0.95</v>
          </cell>
          <cell r="D206">
            <v>115.78947368421053</v>
          </cell>
        </row>
        <row r="207">
          <cell r="A207" t="str">
            <v>พริกแกงเขียวแม่พลอย</v>
          </cell>
          <cell r="B207">
            <v>68.41</v>
          </cell>
          <cell r="C207">
            <v>1</v>
          </cell>
          <cell r="D207">
            <v>68.41</v>
          </cell>
          <cell r="F207" t="str">
            <v>Agro thai</v>
          </cell>
        </row>
        <row r="208">
          <cell r="A208" t="str">
            <v>พริกแกงคั่วกลิ้งน้ำค้าง</v>
          </cell>
          <cell r="B208">
            <v>0</v>
          </cell>
          <cell r="C208">
            <v>0.9</v>
          </cell>
          <cell r="D208">
            <v>0</v>
          </cell>
        </row>
        <row r="209">
          <cell r="A209" t="str">
            <v>พริกแกงเผ็ดแม่พลอย</v>
          </cell>
          <cell r="B209">
            <v>68.41</v>
          </cell>
          <cell r="C209">
            <v>1</v>
          </cell>
          <cell r="D209">
            <v>68.41</v>
          </cell>
        </row>
        <row r="210">
          <cell r="A210" t="str">
            <v>พริกแกงอ่อง</v>
          </cell>
          <cell r="B210">
            <v>0</v>
          </cell>
          <cell r="C210">
            <v>0</v>
          </cell>
          <cell r="D210" t="e">
            <v>#DIV/0!</v>
          </cell>
        </row>
        <row r="211">
          <cell r="A211" t="str">
            <v>พริกแกงฮังเรดาว</v>
          </cell>
          <cell r="B211">
            <v>0</v>
          </cell>
          <cell r="C211">
            <v>0</v>
          </cell>
          <cell r="D211" t="e">
            <v>#DIV/0!</v>
          </cell>
        </row>
        <row r="212">
          <cell r="A212" t="str">
            <v>พริกขี้หนูสีแดง-เขียว</v>
          </cell>
          <cell r="B212">
            <v>57</v>
          </cell>
          <cell r="C212">
            <v>0.9</v>
          </cell>
          <cell r="D212">
            <v>63.333333333333329</v>
          </cell>
        </row>
        <row r="213">
          <cell r="A213" t="str">
            <v>พริกขี้หนูแห้ง</v>
          </cell>
          <cell r="B213">
            <v>130</v>
          </cell>
          <cell r="C213">
            <v>0.95</v>
          </cell>
          <cell r="D213">
            <v>136.84210526315789</v>
          </cell>
        </row>
      </sheetData>
      <sheetData sheetId="6" refreshError="1"/>
      <sheetData sheetId="7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ทคนิค"/>
      <sheetName val="การเงิน"/>
      <sheetName val="B-old"/>
      <sheetName val="สปส"/>
      <sheetName val="B-new"/>
      <sheetName val="คจ"/>
      <sheetName val="M-old"/>
      <sheetName val="งบดุล"/>
      <sheetName val="CQC"/>
      <sheetName val="scc"/>
      <sheetName val="statement"/>
      <sheetName val="ins-mc"/>
      <sheetName val="ins-con"/>
      <sheetName val="แผนผัง"/>
      <sheetName val="finance"/>
      <sheetName val="AT-L1"/>
      <sheetName val="รายรับ"/>
      <sheetName val="Purchase Order"/>
      <sheetName val="Customize Your Purchase Order"/>
      <sheetName val="ผ่อนชำระ"/>
      <sheetName val="Worksheet"/>
      <sheetName val="Sheet3"/>
      <sheetName val="schdaul"/>
      <sheetName val="cash flow"/>
      <sheetName val="Sheet2"/>
      <sheetName val="assum"/>
      <sheetName val="PAYMENT"/>
      <sheetName val="END#2"/>
      <sheetName val="รายเดือน(ทรีทราน)"/>
      <sheetName val="Assumption"/>
      <sheetName val="ฐานข้อมูล"/>
      <sheetName val="000"/>
      <sheetName val="เบิกเงิน"/>
      <sheetName val="หน้า 1"/>
      <sheetName val="ปัจจัย (2)"/>
      <sheetName val="ISIC Sector เปราะบาง"/>
    </sheetNames>
    <sheetDataSet>
      <sheetData sheetId="0" refreshError="1"/>
      <sheetData sheetId="1" refreshError="1">
        <row r="2">
          <cell r="A2" t="str">
            <v>Cost  of  Project</v>
          </cell>
        </row>
        <row r="16">
          <cell r="A16" t="str">
            <v xml:space="preserve">  - ค่าจดทะเบียนบริษัท</v>
          </cell>
        </row>
        <row r="44">
          <cell r="A44" t="str">
            <v xml:space="preserve">   ปริมาณการผลิต</v>
          </cell>
        </row>
        <row r="217">
          <cell r="A217" t="str">
            <v xml:space="preserve">Net Profit </v>
          </cell>
        </row>
        <row r="273">
          <cell r="A273" t="str">
            <v xml:space="preserve">         Dividend</v>
          </cell>
        </row>
        <row r="328">
          <cell r="A328" t="str">
            <v>Net Profit : Sale</v>
          </cell>
        </row>
        <row r="414">
          <cell r="A414" t="str">
            <v xml:space="preserve">   Net Present Value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แนบ 7"/>
      <sheetName val="วงเงินไม่เกิน 5 ลบ."/>
      <sheetName val="Chek list กลั่นกรอง"/>
      <sheetName val="ผ่อนFLธพว."/>
      <sheetName val="รายได้-ต้นทุน"/>
      <sheetName val="เครดิตบูโร"/>
      <sheetName val="ดอกเบี้ยเงินกู้"/>
      <sheetName val="Bank Statement"/>
      <sheetName val="CA"/>
      <sheetName val="CAPITAL"/>
      <sheetName val="STM"/>
      <sheetName val="CB"/>
      <sheetName val="ASSUMPTION"/>
      <sheetName val="COST"/>
      <sheetName val="PROFIT &amp; WORKING CAPITAL (B.C.)"/>
      <sheetName val="Profit(Cash)"/>
      <sheetName val="cashflow"/>
      <sheetName val="BALANCE SHEET"/>
      <sheetName val="จุดคุ้มทุน"/>
      <sheetName val="PAYMENT ขอ 1.0 ลบ."/>
      <sheetName val="เงินกู้บุคคล"/>
      <sheetName val="สินเชื่อเพื่อที่อยู่อาศัย"/>
      <sheetName val="ค่างวดรถ"/>
      <sheetName val="สรุปใหม่"/>
      <sheetName val="Compatibility Report"/>
      <sheetName val="รับ-จ่าย"/>
      <sheetName val="สรุป"/>
      <sheetName val="งานคาดว่าประมูล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">
          <cell r="D3">
            <v>10000000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"/>
      <sheetName val="checklist"/>
      <sheetName val="อส.1"/>
      <sheetName val="อส2"/>
      <sheetName val="อส3.1"/>
      <sheetName val="อส3.2พาณิชย์"/>
      <sheetName val="L1"/>
      <sheetName val="L2"/>
      <sheetName val="L3"/>
      <sheetName val="ws"/>
      <sheetName val="ประมาณWC"/>
      <sheetName val="อส4"/>
      <sheetName val="อส5"/>
      <sheetName val="เงื่อนไข"/>
      <sheetName val="อส.6"/>
      <sheetName val="ความเสี่ยง"/>
      <sheetName val="อส7"/>
      <sheetName val="อส7.1"/>
      <sheetName val="อส7.2"/>
      <sheetName val="crod"/>
      <sheetName val="end"/>
      <sheetName val="การเงิ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1 Egg"/>
      <sheetName val="2 Basil"/>
      <sheetName val="3 namP"/>
      <sheetName val="4 Spageti"/>
      <sheetName val="5Phad thai"/>
      <sheetName val="6Crab"/>
      <sheetName val="7BlackP"/>
      <sheetName val="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">
          <cell r="A2" t="str">
            <v>4000F Unagi Kabayaki</v>
          </cell>
          <cell r="B2">
            <v>674.1</v>
          </cell>
          <cell r="C2">
            <v>1</v>
          </cell>
          <cell r="D2">
            <v>674.1</v>
          </cell>
        </row>
        <row r="3">
          <cell r="A3" t="str">
            <v>aa</v>
          </cell>
        </row>
        <row r="4">
          <cell r="A4" t="str">
            <v>BLACK SAUCE</v>
          </cell>
          <cell r="B4">
            <v>34.194674354166672</v>
          </cell>
          <cell r="C4">
            <v>0.98750000000000004</v>
          </cell>
          <cell r="D4">
            <v>34.627518333333335</v>
          </cell>
        </row>
        <row r="5">
          <cell r="A5" t="str">
            <v>Crab Meat</v>
          </cell>
          <cell r="B5">
            <v>200</v>
          </cell>
          <cell r="C5">
            <v>0.95</v>
          </cell>
          <cell r="D5">
            <v>210.5263157894737</v>
          </cell>
        </row>
        <row r="6">
          <cell r="A6" t="str">
            <v>Fish Ball</v>
          </cell>
          <cell r="B6">
            <v>65</v>
          </cell>
          <cell r="C6">
            <v>0.95</v>
          </cell>
          <cell r="D6">
            <v>68.421052631578945</v>
          </cell>
        </row>
        <row r="7">
          <cell r="A7" t="str">
            <v>Fish stock</v>
          </cell>
          <cell r="B7" t="e">
            <v>#REF!</v>
          </cell>
          <cell r="C7">
            <v>1</v>
          </cell>
          <cell r="D7" t="e">
            <v>#REF!</v>
          </cell>
        </row>
        <row r="8">
          <cell r="A8" t="str">
            <v>Fish; Stock fish gradeB</v>
          </cell>
          <cell r="B8">
            <v>50</v>
          </cell>
          <cell r="C8">
            <v>0.95</v>
          </cell>
          <cell r="D8">
            <v>52.631578947368425</v>
          </cell>
        </row>
        <row r="9">
          <cell r="A9" t="str">
            <v>GR135/ GR385 CPD- Bkn</v>
          </cell>
          <cell r="B9">
            <v>138</v>
          </cell>
          <cell r="C9">
            <v>0.95</v>
          </cell>
          <cell r="D9">
            <v>145.26315789473685</v>
          </cell>
        </row>
        <row r="10">
          <cell r="A10" t="str">
            <v>I-45 สาหร่ายเส้น</v>
          </cell>
          <cell r="B10">
            <v>663.40000000000009</v>
          </cell>
          <cell r="C10">
            <v>1</v>
          </cell>
          <cell r="D10">
            <v>663.40000000000009</v>
          </cell>
        </row>
        <row r="11">
          <cell r="A11" t="str">
            <v>Immit Crab 99045</v>
          </cell>
          <cell r="B11">
            <v>65</v>
          </cell>
          <cell r="C11">
            <v>1</v>
          </cell>
          <cell r="D11">
            <v>65</v>
          </cell>
        </row>
        <row r="12">
          <cell r="A12" t="str">
            <v>Immitation Crab 47580B</v>
          </cell>
          <cell r="B12">
            <v>70</v>
          </cell>
          <cell r="C12">
            <v>1</v>
          </cell>
          <cell r="D12">
            <v>70</v>
          </cell>
        </row>
        <row r="13">
          <cell r="A13" t="str">
            <v>M 083</v>
          </cell>
          <cell r="B13">
            <v>2.4075000000000002</v>
          </cell>
          <cell r="C13">
            <v>1</v>
          </cell>
          <cell r="D13">
            <v>2.4075000000000002</v>
          </cell>
        </row>
        <row r="14">
          <cell r="A14" t="str">
            <v>M 111 น้ำส้มสายชู</v>
          </cell>
          <cell r="B14">
            <v>11.727735000000001</v>
          </cell>
          <cell r="C14">
            <v>1</v>
          </cell>
          <cell r="D14">
            <v>11.727735000000001</v>
          </cell>
        </row>
        <row r="15">
          <cell r="A15" t="str">
            <v xml:space="preserve">M 1361 น้ำมันงา </v>
          </cell>
          <cell r="B15">
            <v>98.437027777777786</v>
          </cell>
          <cell r="C15">
            <v>1</v>
          </cell>
          <cell r="D15">
            <v>98.437027777777786</v>
          </cell>
        </row>
        <row r="16">
          <cell r="A16" t="str">
            <v>M 174</v>
          </cell>
          <cell r="B16">
            <v>16.05</v>
          </cell>
          <cell r="C16">
            <v>1</v>
          </cell>
          <cell r="D16">
            <v>16.05</v>
          </cell>
        </row>
        <row r="17">
          <cell r="A17" t="str">
            <v>M 1761 Shoyu</v>
          </cell>
          <cell r="B17">
            <v>27.178000000000001</v>
          </cell>
          <cell r="C17">
            <v>1</v>
          </cell>
          <cell r="D17">
            <v>27.178000000000001</v>
          </cell>
        </row>
        <row r="18">
          <cell r="A18" t="str">
            <v>M 184 วุ้นเส้น</v>
          </cell>
          <cell r="B18">
            <v>100.0022</v>
          </cell>
          <cell r="C18">
            <v>0.95</v>
          </cell>
          <cell r="D18">
            <v>105.26547368421053</v>
          </cell>
        </row>
        <row r="19">
          <cell r="A19" t="str">
            <v>M 186 กระเทียมไทย</v>
          </cell>
          <cell r="B19">
            <v>46</v>
          </cell>
          <cell r="C19">
            <v>1</v>
          </cell>
          <cell r="D19">
            <v>46</v>
          </cell>
        </row>
        <row r="20">
          <cell r="A20" t="str">
            <v>M 194</v>
          </cell>
          <cell r="B20">
            <v>170.39</v>
          </cell>
          <cell r="C20">
            <v>1</v>
          </cell>
          <cell r="D20">
            <v>170.39</v>
          </cell>
        </row>
        <row r="21">
          <cell r="A21" t="str">
            <v>M 200 แป้งมัน</v>
          </cell>
          <cell r="B21">
            <v>15.0014</v>
          </cell>
          <cell r="C21">
            <v>1</v>
          </cell>
          <cell r="D21">
            <v>15.0014</v>
          </cell>
        </row>
        <row r="22">
          <cell r="A22" t="str">
            <v>M 219 Gum</v>
          </cell>
          <cell r="B22">
            <v>577.80000000000007</v>
          </cell>
          <cell r="C22">
            <v>1</v>
          </cell>
          <cell r="D22">
            <v>577.80000000000007</v>
          </cell>
        </row>
        <row r="23">
          <cell r="A23" t="str">
            <v>M 295/1 พริกหวานแดง</v>
          </cell>
          <cell r="B23">
            <v>130</v>
          </cell>
          <cell r="C23">
            <v>0.7</v>
          </cell>
          <cell r="D23">
            <v>185.71428571428572</v>
          </cell>
        </row>
        <row r="24">
          <cell r="A24" t="str">
            <v>M 313 กะหล่ำปลี</v>
          </cell>
          <cell r="B24">
            <v>20</v>
          </cell>
          <cell r="C24">
            <v>0.8</v>
          </cell>
          <cell r="D24">
            <v>25</v>
          </cell>
        </row>
        <row r="25">
          <cell r="A25" t="str">
            <v>M 424</v>
          </cell>
          <cell r="B25">
            <v>36.919342113910183</v>
          </cell>
          <cell r="C25">
            <v>1</v>
          </cell>
          <cell r="D25">
            <v>36.919342113910183</v>
          </cell>
        </row>
        <row r="26">
          <cell r="A26" t="str">
            <v>MC0024 Cajun</v>
          </cell>
          <cell r="B26">
            <v>192.60000000000002</v>
          </cell>
          <cell r="C26">
            <v>1</v>
          </cell>
          <cell r="D26">
            <v>192.60000000000002</v>
          </cell>
        </row>
        <row r="27">
          <cell r="A27" t="str">
            <v>MC0045 งาขาว</v>
          </cell>
          <cell r="B27">
            <v>78.003000000000014</v>
          </cell>
          <cell r="C27">
            <v>1</v>
          </cell>
          <cell r="D27">
            <v>78.003000000000014</v>
          </cell>
        </row>
        <row r="28">
          <cell r="A28" t="str">
            <v>MC0080 พริกแกง</v>
          </cell>
          <cell r="B28">
            <v>66.414900000000003</v>
          </cell>
          <cell r="C28">
            <v>1</v>
          </cell>
          <cell r="D28">
            <v>66.414900000000003</v>
          </cell>
        </row>
        <row r="29">
          <cell r="A29" t="str">
            <v xml:space="preserve">MC0090 พริกไทยดำเม็ด </v>
          </cell>
          <cell r="B29">
            <v>120</v>
          </cell>
          <cell r="C29">
            <v>1</v>
          </cell>
          <cell r="D29">
            <v>120</v>
          </cell>
        </row>
        <row r="30">
          <cell r="A30" t="str">
            <v>MC0091 Curry</v>
          </cell>
          <cell r="B30">
            <v>374.69580999999999</v>
          </cell>
          <cell r="C30">
            <v>1</v>
          </cell>
          <cell r="D30">
            <v>374.69580999999999</v>
          </cell>
        </row>
        <row r="31">
          <cell r="A31" t="str">
            <v>MC0092</v>
          </cell>
          <cell r="B31">
            <v>24</v>
          </cell>
          <cell r="C31">
            <v>1</v>
          </cell>
          <cell r="D31">
            <v>24</v>
          </cell>
        </row>
        <row r="32">
          <cell r="A32" t="str">
            <v>MC0095 น้ำปลาพงษ์ทิพย์</v>
          </cell>
          <cell r="B32">
            <v>26.155555555555555</v>
          </cell>
          <cell r="C32">
            <v>2</v>
          </cell>
          <cell r="D32">
            <v>13.077777777777778</v>
          </cell>
        </row>
        <row r="33">
          <cell r="A33" t="str">
            <v>MC0101 Jasmine rice</v>
          </cell>
          <cell r="B33">
            <v>22.67</v>
          </cell>
          <cell r="C33">
            <v>1</v>
          </cell>
          <cell r="D33">
            <v>22.67</v>
          </cell>
        </row>
        <row r="34">
          <cell r="A34" t="str">
            <v>MC0101 Steamed Rice</v>
          </cell>
          <cell r="B34">
            <v>9.3346153846153861</v>
          </cell>
          <cell r="C34">
            <v>0.88461538461538458</v>
          </cell>
          <cell r="D34">
            <v>10.552173913043481</v>
          </cell>
        </row>
        <row r="35">
          <cell r="A35" t="str">
            <v>MC0112 พริกไทยดำบดหยาบ</v>
          </cell>
          <cell r="B35">
            <v>131.79</v>
          </cell>
          <cell r="C35">
            <v>1</v>
          </cell>
          <cell r="D35">
            <v>131.79</v>
          </cell>
        </row>
        <row r="36">
          <cell r="A36" t="str">
            <v>MC0115 งาขาวคั่ว</v>
          </cell>
          <cell r="B36">
            <v>100</v>
          </cell>
          <cell r="C36">
            <v>1</v>
          </cell>
          <cell r="D36">
            <v>100</v>
          </cell>
        </row>
        <row r="37">
          <cell r="A37" t="str">
            <v>MC0122 แป้งว่าว</v>
          </cell>
          <cell r="B37">
            <v>24.042899999999999</v>
          </cell>
          <cell r="C37">
            <v>1</v>
          </cell>
          <cell r="D37">
            <v>24.042899999999999</v>
          </cell>
        </row>
        <row r="38">
          <cell r="A38" t="str">
            <v>MC0123 ซอสทงคัสซึ</v>
          </cell>
          <cell r="B38">
            <v>305.55555555555554</v>
          </cell>
          <cell r="C38">
            <v>1</v>
          </cell>
          <cell r="D38">
            <v>305.55555555555554</v>
          </cell>
        </row>
        <row r="39">
          <cell r="A39" t="str">
            <v xml:space="preserve">MC0124 ซอสมะเขือเทศไฮนซ์ </v>
          </cell>
          <cell r="B39">
            <v>39.996600000000008</v>
          </cell>
          <cell r="C39">
            <v>1</v>
          </cell>
          <cell r="D39">
            <v>39.996600000000008</v>
          </cell>
        </row>
        <row r="40">
          <cell r="A40" t="str">
            <v>MC0127 Teri sauce</v>
          </cell>
          <cell r="B40">
            <v>48.150000000000006</v>
          </cell>
          <cell r="C40">
            <v>2</v>
          </cell>
          <cell r="D40">
            <v>24.075000000000003</v>
          </cell>
        </row>
        <row r="41">
          <cell r="A41" t="str">
            <v>MC0137 ไชโป๊ว</v>
          </cell>
          <cell r="B41">
            <v>27.285</v>
          </cell>
          <cell r="C41">
            <v>1</v>
          </cell>
          <cell r="D41">
            <v>27.285</v>
          </cell>
        </row>
        <row r="42">
          <cell r="A42" t="str">
            <v>MC0138 ถั่วคั่ว</v>
          </cell>
          <cell r="B42">
            <v>55</v>
          </cell>
          <cell r="C42">
            <v>1</v>
          </cell>
          <cell r="D42">
            <v>55</v>
          </cell>
        </row>
        <row r="43">
          <cell r="A43" t="str">
            <v>MC0143 Lea Sauce</v>
          </cell>
          <cell r="B43">
            <v>288.90000000000003</v>
          </cell>
          <cell r="C43">
            <v>1</v>
          </cell>
          <cell r="D43">
            <v>288.90000000000003</v>
          </cell>
        </row>
        <row r="44">
          <cell r="A44" t="str">
            <v>MC0147 เกล็ดขนมปัง</v>
          </cell>
          <cell r="B44">
            <v>55.64</v>
          </cell>
          <cell r="C44">
            <v>1</v>
          </cell>
          <cell r="D44">
            <v>55.64</v>
          </cell>
        </row>
        <row r="45">
          <cell r="A45" t="str">
            <v>MC0153 กระเทียมดอง</v>
          </cell>
          <cell r="B45">
            <v>38.520000000000003</v>
          </cell>
          <cell r="C45">
            <v>0.8</v>
          </cell>
          <cell r="D45">
            <v>48.15</v>
          </cell>
        </row>
        <row r="46">
          <cell r="A46" t="str">
            <v>MC0160 ซอสพริกภูเขาทองเผ็ดน้อย</v>
          </cell>
          <cell r="B46">
            <v>21.999199999999998</v>
          </cell>
          <cell r="C46">
            <v>1</v>
          </cell>
          <cell r="D46">
            <v>21.999199999999998</v>
          </cell>
        </row>
        <row r="47">
          <cell r="A47" t="str">
            <v>MC0168 Shoyu</v>
          </cell>
          <cell r="B47">
            <v>229.28571428571428</v>
          </cell>
          <cell r="C47">
            <v>1</v>
          </cell>
          <cell r="D47">
            <v>229.28571428571428</v>
          </cell>
        </row>
        <row r="48">
          <cell r="A48" t="str">
            <v>MC0170</v>
          </cell>
          <cell r="B48">
            <v>15.455555555555557</v>
          </cell>
          <cell r="C48">
            <v>1</v>
          </cell>
          <cell r="D48">
            <v>15.455555555555557</v>
          </cell>
        </row>
        <row r="49">
          <cell r="A49" t="str">
            <v>MC0177 กะปิ</v>
          </cell>
          <cell r="B49">
            <v>70.245500000000007</v>
          </cell>
          <cell r="C49">
            <v>1</v>
          </cell>
          <cell r="D49">
            <v>70.245500000000007</v>
          </cell>
        </row>
        <row r="50">
          <cell r="A50" t="str">
            <v xml:space="preserve">MC0178 กุ้งแห้ง </v>
          </cell>
          <cell r="B50">
            <v>217.5</v>
          </cell>
          <cell r="C50">
            <v>1</v>
          </cell>
          <cell r="D50">
            <v>217.5</v>
          </cell>
        </row>
        <row r="51">
          <cell r="A51" t="str">
            <v>MC0193</v>
          </cell>
          <cell r="B51">
            <v>245.42768333333336</v>
          </cell>
          <cell r="C51">
            <v>1</v>
          </cell>
          <cell r="D51">
            <v>245.42768333333336</v>
          </cell>
        </row>
        <row r="52">
          <cell r="A52" t="str">
            <v>MC0196 ตั้งไฉ่</v>
          </cell>
          <cell r="B52">
            <v>29.425000000000001</v>
          </cell>
          <cell r="C52">
            <v>1</v>
          </cell>
          <cell r="D52">
            <v>29.425000000000001</v>
          </cell>
        </row>
        <row r="53">
          <cell r="A53" t="str">
            <v>MC0197 Green cap sauce</v>
          </cell>
          <cell r="B53">
            <v>33.333460333333335</v>
          </cell>
          <cell r="C53">
            <v>1</v>
          </cell>
          <cell r="D53">
            <v>33.333460333333335</v>
          </cell>
        </row>
        <row r="54">
          <cell r="A54" t="str">
            <v>MC0202 เนยเค็ม</v>
          </cell>
          <cell r="B54">
            <v>111.28</v>
          </cell>
          <cell r="C54">
            <v>1</v>
          </cell>
          <cell r="D54">
            <v>111.28</v>
          </cell>
        </row>
        <row r="55">
          <cell r="A55" t="str">
            <v>MC0204 Oregano</v>
          </cell>
          <cell r="B55">
            <v>695.5</v>
          </cell>
          <cell r="C55">
            <v>1</v>
          </cell>
          <cell r="D55">
            <v>695.5</v>
          </cell>
        </row>
        <row r="56">
          <cell r="A56" t="str">
            <v>MC0204 OREGANO LEAVES</v>
          </cell>
          <cell r="B56">
            <v>650</v>
          </cell>
          <cell r="C56">
            <v>1</v>
          </cell>
          <cell r="D56">
            <v>650</v>
          </cell>
        </row>
        <row r="57">
          <cell r="A57" t="str">
            <v>MC0206 soy sauce</v>
          </cell>
          <cell r="B57">
            <v>28.38419316666667</v>
          </cell>
          <cell r="C57">
            <v>1</v>
          </cell>
          <cell r="D57">
            <v>28.38419316666667</v>
          </cell>
        </row>
        <row r="58">
          <cell r="A58" t="str">
            <v>MC0206แถม</v>
          </cell>
          <cell r="B58" t="e">
            <v>#REF!</v>
          </cell>
          <cell r="C58">
            <v>1</v>
          </cell>
          <cell r="D58" t="e">
            <v>#REF!</v>
          </cell>
        </row>
        <row r="59">
          <cell r="A59" t="str">
            <v>MC0209 ซอสเปรี้ยว</v>
          </cell>
          <cell r="B59">
            <v>13.999808666666668</v>
          </cell>
          <cell r="C59">
            <v>1</v>
          </cell>
          <cell r="D59">
            <v>13.999808666666668</v>
          </cell>
        </row>
        <row r="60">
          <cell r="A60" t="str">
            <v>MC0210 น้ำมันสลัด</v>
          </cell>
          <cell r="B60">
            <v>65.150030303030306</v>
          </cell>
          <cell r="C60">
            <v>1</v>
          </cell>
          <cell r="D60">
            <v>65.150030303030306</v>
          </cell>
        </row>
        <row r="61">
          <cell r="A61" t="str">
            <v xml:space="preserve">MC0211 </v>
          </cell>
          <cell r="B61">
            <v>23.714257142857143</v>
          </cell>
          <cell r="C61">
            <v>1</v>
          </cell>
          <cell r="D61">
            <v>23.714257142857143</v>
          </cell>
        </row>
        <row r="62">
          <cell r="A62" t="str">
            <v>MC0212 ก๊วยเตี๋ยวเส้นใหญ่</v>
          </cell>
          <cell r="B62">
            <v>16</v>
          </cell>
          <cell r="C62">
            <v>1</v>
          </cell>
          <cell r="D62">
            <v>16</v>
          </cell>
        </row>
        <row r="63">
          <cell r="A63" t="str">
            <v>MC0213 Cooked</v>
          </cell>
          <cell r="B63">
            <v>56.71</v>
          </cell>
          <cell r="C63">
            <v>2.2000000000000002</v>
          </cell>
          <cell r="D63">
            <v>25.777272727272727</v>
          </cell>
        </row>
        <row r="64">
          <cell r="A64" t="str">
            <v>MC0214 ถั่วลิสงคั่วป่น</v>
          </cell>
          <cell r="B64">
            <v>50</v>
          </cell>
          <cell r="C64">
            <v>1</v>
          </cell>
          <cell r="D64">
            <v>50</v>
          </cell>
        </row>
        <row r="65">
          <cell r="A65" t="str">
            <v>MC0215 ซีอิ๊วดำ</v>
          </cell>
          <cell r="B65">
            <v>10.576468500000001</v>
          </cell>
          <cell r="C65">
            <v>1</v>
          </cell>
          <cell r="D65">
            <v>10.576468500000001</v>
          </cell>
        </row>
        <row r="66">
          <cell r="A66" t="str">
            <v>MC0217 ซอสพริก</v>
          </cell>
          <cell r="B66">
            <v>36.67722222222222</v>
          </cell>
          <cell r="C66">
            <v>1</v>
          </cell>
          <cell r="D66">
            <v>36.67722222222222</v>
          </cell>
        </row>
        <row r="67">
          <cell r="A67" t="str">
            <v>MC0218 ซอสมะเขือเทศเข้มข้น</v>
          </cell>
          <cell r="B67">
            <v>85.543386243386252</v>
          </cell>
          <cell r="C67">
            <v>1</v>
          </cell>
          <cell r="D67">
            <v>85.543386243386252</v>
          </cell>
        </row>
        <row r="68">
          <cell r="A68" t="str">
            <v>MC0219 เต้าหู้เหลือง</v>
          </cell>
          <cell r="B68">
            <v>27</v>
          </cell>
          <cell r="C68">
            <v>0.9</v>
          </cell>
          <cell r="D68">
            <v>30</v>
          </cell>
        </row>
        <row r="69">
          <cell r="A69" t="str">
            <v>MC0220 น้ำจิ้มไก่แม่ประนอม</v>
          </cell>
          <cell r="B69">
            <v>52.00200000000001</v>
          </cell>
          <cell r="C69">
            <v>1</v>
          </cell>
          <cell r="D69">
            <v>52.00200000000001</v>
          </cell>
        </row>
        <row r="70">
          <cell r="A70" t="str">
            <v>MC0221 น้ำจิ้มบ้วยพันท้าย</v>
          </cell>
          <cell r="B70">
            <v>47.323181818181823</v>
          </cell>
          <cell r="C70">
            <v>1</v>
          </cell>
          <cell r="D70">
            <v>47.323181818181823</v>
          </cell>
        </row>
        <row r="71">
          <cell r="A71" t="str">
            <v>MC0223 juice</v>
          </cell>
          <cell r="B71">
            <v>34.828500000000005</v>
          </cell>
          <cell r="C71">
            <v>2.8</v>
          </cell>
          <cell r="D71">
            <v>12.438750000000002</v>
          </cell>
        </row>
        <row r="72">
          <cell r="A72" t="str">
            <v>MC0224 soak</v>
          </cell>
          <cell r="B72">
            <v>37.717499999999994</v>
          </cell>
          <cell r="C72">
            <v>2.0499999999999998</v>
          </cell>
          <cell r="D72">
            <v>18.398780487804878</v>
          </cell>
          <cell r="F72" t="str">
            <v>ราคา ณ10.02.06*5%</v>
          </cell>
        </row>
        <row r="73">
          <cell r="A73" t="str">
            <v>MC0226 น้ำตาล+พริกแถม</v>
          </cell>
          <cell r="B73">
            <v>0.4</v>
          </cell>
          <cell r="C73">
            <v>1</v>
          </cell>
          <cell r="D73">
            <v>0.4</v>
          </cell>
        </row>
        <row r="74">
          <cell r="A74" t="str">
            <v>MC0234 พริกป่นบางช้าง</v>
          </cell>
          <cell r="B74">
            <v>100</v>
          </cell>
          <cell r="C74">
            <v>1</v>
          </cell>
          <cell r="D74">
            <v>100</v>
          </cell>
        </row>
        <row r="75">
          <cell r="A75" t="str">
            <v>MC0274 น้ำพริกเผาฉั่วฮะเส็ง</v>
          </cell>
          <cell r="B75">
            <v>64.352098518518517</v>
          </cell>
          <cell r="C75">
            <v>1</v>
          </cell>
          <cell r="D75">
            <v>64.352098518518517</v>
          </cell>
        </row>
        <row r="76">
          <cell r="A76" t="str">
            <v>MC0296 Oyster sauce</v>
          </cell>
          <cell r="B76">
            <v>38.929542500000004</v>
          </cell>
          <cell r="C76">
            <v>1</v>
          </cell>
          <cell r="D76">
            <v>38.929542500000004</v>
          </cell>
        </row>
        <row r="77">
          <cell r="A77" t="str">
            <v>MC0296 oyster sauce</v>
          </cell>
          <cell r="B77">
            <v>38.929542500000004</v>
          </cell>
          <cell r="C77">
            <v>1</v>
          </cell>
          <cell r="D77">
            <v>38.929542500000004</v>
          </cell>
        </row>
        <row r="78">
          <cell r="A78" t="str">
            <v>MC0xxx ผงขมิ้น</v>
          </cell>
          <cell r="B78">
            <v>310</v>
          </cell>
          <cell r="C78">
            <v>1</v>
          </cell>
          <cell r="D78">
            <v>310</v>
          </cell>
        </row>
        <row r="79">
          <cell r="A79" t="str">
            <v>MD0001 แครอท</v>
          </cell>
          <cell r="B79">
            <v>29.96</v>
          </cell>
          <cell r="C79">
            <v>0.9</v>
          </cell>
          <cell r="D79">
            <v>33.288888888888891</v>
          </cell>
        </row>
        <row r="80">
          <cell r="A80" t="str">
            <v>MD0002 ใบมะกรูด</v>
          </cell>
          <cell r="B80">
            <v>45</v>
          </cell>
          <cell r="C80">
            <v>0.65</v>
          </cell>
          <cell r="D80">
            <v>69.230769230769226</v>
          </cell>
        </row>
        <row r="81">
          <cell r="A81" t="str">
            <v>MD0011 มันฝรั่ง</v>
          </cell>
          <cell r="B81">
            <v>25</v>
          </cell>
          <cell r="C81">
            <v>0.9</v>
          </cell>
          <cell r="D81">
            <v>27.777777777777779</v>
          </cell>
        </row>
        <row r="82">
          <cell r="A82" t="str">
            <v>MD0012 ถั่วแขก</v>
          </cell>
          <cell r="B82">
            <v>50</v>
          </cell>
          <cell r="C82">
            <v>0.9</v>
          </cell>
          <cell r="D82">
            <v>55.555555555555557</v>
          </cell>
        </row>
        <row r="83">
          <cell r="A83" t="str">
            <v>MD0013 รากผักชี</v>
          </cell>
          <cell r="B83">
            <v>75</v>
          </cell>
          <cell r="C83">
            <v>0.85</v>
          </cell>
          <cell r="D83">
            <v>88.235294117647058</v>
          </cell>
        </row>
        <row r="84">
          <cell r="A84" t="str">
            <v xml:space="preserve">MD0014 พริกชี้ฟ้าแดง </v>
          </cell>
          <cell r="B84">
            <v>84</v>
          </cell>
          <cell r="C84">
            <v>0.95</v>
          </cell>
          <cell r="D84">
            <v>88.421052631578945</v>
          </cell>
        </row>
        <row r="85">
          <cell r="A85" t="str">
            <v>MD0015 น้ำ</v>
          </cell>
          <cell r="B85">
            <v>35</v>
          </cell>
          <cell r="C85">
            <v>0.45</v>
          </cell>
          <cell r="D85">
            <v>77.777777777777771</v>
          </cell>
          <cell r="F85" t="str">
            <v>ราคา ณ10.02.06*5%</v>
          </cell>
        </row>
        <row r="86">
          <cell r="A86" t="str">
            <v>MD0015 มะนาวลูก</v>
          </cell>
          <cell r="B86">
            <v>36</v>
          </cell>
          <cell r="C86">
            <v>1</v>
          </cell>
          <cell r="D86">
            <v>36</v>
          </cell>
        </row>
        <row r="87">
          <cell r="A87" t="str">
            <v>MD0016 ผักชี</v>
          </cell>
          <cell r="B87">
            <v>42</v>
          </cell>
          <cell r="C87">
            <v>0.95</v>
          </cell>
          <cell r="D87">
            <v>44.210526315789473</v>
          </cell>
        </row>
        <row r="88">
          <cell r="A88" t="str">
            <v>MD0017 หน่อไม้ฝรั่ง</v>
          </cell>
          <cell r="B88">
            <v>56</v>
          </cell>
          <cell r="C88">
            <v>0.9</v>
          </cell>
          <cell r="D88">
            <v>62.222222222222221</v>
          </cell>
          <cell r="F88" t="str">
            <v>ราคา ณ10.02.06*5%</v>
          </cell>
        </row>
        <row r="89">
          <cell r="A89" t="str">
            <v>MD0027 สับปะรด</v>
          </cell>
          <cell r="B89">
            <v>26</v>
          </cell>
          <cell r="C89">
            <v>0.6</v>
          </cell>
          <cell r="D89">
            <v>43.333333333333336</v>
          </cell>
        </row>
        <row r="90">
          <cell r="A90" t="str">
            <v>MD0028 ต้นหอม</v>
          </cell>
          <cell r="B90">
            <v>28.35</v>
          </cell>
          <cell r="C90">
            <v>0.95</v>
          </cell>
          <cell r="D90">
            <v>29.842105263157897</v>
          </cell>
        </row>
        <row r="91">
          <cell r="A91" t="str">
            <v>MD0029 กระเทียมปอก</v>
          </cell>
          <cell r="B91">
            <v>50.400000000000006</v>
          </cell>
          <cell r="C91">
            <v>0.98</v>
          </cell>
          <cell r="D91">
            <v>51.428571428571438</v>
          </cell>
          <cell r="F91" t="str">
            <v>ราคา ณ10.02.06*5%</v>
          </cell>
        </row>
        <row r="92">
          <cell r="A92" t="str">
            <v>MD0030 พริกขี้หนูสีแดง</v>
          </cell>
          <cell r="B92">
            <v>73.5</v>
          </cell>
          <cell r="C92">
            <v>0.95</v>
          </cell>
          <cell r="D92">
            <v>77.368421052631589</v>
          </cell>
          <cell r="F92" t="str">
            <v>ราคา ณ10.02.06*5%</v>
          </cell>
        </row>
        <row r="93">
          <cell r="A93" t="str">
            <v xml:space="preserve">MD0031 พริกชี้ฟ้าเหลือง </v>
          </cell>
          <cell r="B93">
            <v>73.5</v>
          </cell>
          <cell r="C93">
            <v>0.95</v>
          </cell>
          <cell r="D93">
            <v>77.368421052631589</v>
          </cell>
        </row>
        <row r="94">
          <cell r="A94" t="str">
            <v>MD0035 กระเทียมเจียว</v>
          </cell>
          <cell r="B94">
            <v>71.69</v>
          </cell>
          <cell r="C94">
            <v>1</v>
          </cell>
          <cell r="D94">
            <v>71.69</v>
          </cell>
          <cell r="F94" t="str">
            <v>ราคา ณ10.02.06*5%</v>
          </cell>
        </row>
        <row r="95">
          <cell r="A95" t="str">
            <v>MD0036 เห็ดขาว</v>
          </cell>
          <cell r="B95">
            <v>230</v>
          </cell>
          <cell r="C95">
            <v>1.9</v>
          </cell>
          <cell r="D95">
            <v>121.05263157894737</v>
          </cell>
        </row>
        <row r="96">
          <cell r="A96" t="str">
            <v>MD0039 เห็ดหอม</v>
          </cell>
          <cell r="B96">
            <v>240</v>
          </cell>
          <cell r="C96">
            <v>1</v>
          </cell>
          <cell r="D96">
            <v>240</v>
          </cell>
        </row>
        <row r="97">
          <cell r="A97" t="str">
            <v>MD0040 ขิง</v>
          </cell>
          <cell r="B97">
            <v>43</v>
          </cell>
          <cell r="C97">
            <v>0.85</v>
          </cell>
          <cell r="D97">
            <v>50.588235294117645</v>
          </cell>
        </row>
        <row r="98">
          <cell r="A98" t="str">
            <v>MD0042 ข่าแก่</v>
          </cell>
          <cell r="B98">
            <v>20</v>
          </cell>
          <cell r="C98">
            <v>0.9</v>
          </cell>
          <cell r="D98">
            <v>22.222222222222221</v>
          </cell>
        </row>
        <row r="99">
          <cell r="A99" t="str">
            <v>MD0043 ขิงอ่อนซอย</v>
          </cell>
          <cell r="B99">
            <v>55</v>
          </cell>
          <cell r="C99">
            <v>0.9</v>
          </cell>
          <cell r="D99">
            <v>61.111111111111107</v>
          </cell>
        </row>
        <row r="100">
          <cell r="A100" t="str">
            <v>MD0046 ใบกระวาน</v>
          </cell>
          <cell r="B100">
            <v>300</v>
          </cell>
          <cell r="C100">
            <v>1</v>
          </cell>
          <cell r="D100">
            <v>300</v>
          </cell>
          <cell r="F100" t="str">
            <v>Agro Thai</v>
          </cell>
        </row>
        <row r="101">
          <cell r="A101" t="str">
            <v>MD0047 Ginger Sachet</v>
          </cell>
          <cell r="B101">
            <v>76.397999999999996</v>
          </cell>
          <cell r="C101">
            <v>1</v>
          </cell>
          <cell r="D101">
            <v>76.397999999999996</v>
          </cell>
          <cell r="F101" t="str">
            <v>Agro Thai</v>
          </cell>
        </row>
        <row r="102">
          <cell r="A102" t="str">
            <v>MD0048 เห็ดนางฟ้า</v>
          </cell>
          <cell r="B102">
            <v>35</v>
          </cell>
          <cell r="C102">
            <v>0.8</v>
          </cell>
          <cell r="D102">
            <v>43.75</v>
          </cell>
        </row>
        <row r="103">
          <cell r="A103" t="str">
            <v>MD0049 ข้าวโพดอ่อน</v>
          </cell>
          <cell r="B103">
            <v>30</v>
          </cell>
          <cell r="C103">
            <v>0.9</v>
          </cell>
          <cell r="D103">
            <v>33.333333333333336</v>
          </cell>
          <cell r="F103" t="str">
            <v>Agro Thai</v>
          </cell>
        </row>
        <row r="104">
          <cell r="A104" t="str">
            <v>MD0050 แตงร้าน</v>
          </cell>
          <cell r="B104">
            <v>12</v>
          </cell>
          <cell r="C104">
            <v>0.9</v>
          </cell>
          <cell r="D104">
            <v>13.333333333333332</v>
          </cell>
          <cell r="F104" t="str">
            <v>Agro Thai</v>
          </cell>
        </row>
        <row r="105">
          <cell r="A105" t="str">
            <v>MD0051 ถั่วงอก</v>
          </cell>
          <cell r="B105">
            <v>12.600000000000001</v>
          </cell>
          <cell r="C105">
            <v>0.95</v>
          </cell>
          <cell r="D105">
            <v>13.263157894736844</v>
          </cell>
          <cell r="F105" t="str">
            <v>porn Anun</v>
          </cell>
        </row>
        <row r="106">
          <cell r="A106" t="str">
            <v>MD0052 ใบกระเพรา</v>
          </cell>
          <cell r="B106">
            <v>42</v>
          </cell>
          <cell r="C106">
            <v>0.98</v>
          </cell>
          <cell r="D106">
            <v>42.857142857142861</v>
          </cell>
          <cell r="F106" t="str">
            <v>ราคา ณ10.02.06*5%</v>
          </cell>
        </row>
        <row r="107">
          <cell r="A107" t="str">
            <v>MD0053 ใบกุ้ยฉ่าย</v>
          </cell>
          <cell r="B107">
            <v>31.5</v>
          </cell>
          <cell r="C107">
            <v>0.9</v>
          </cell>
          <cell r="D107">
            <v>35</v>
          </cell>
          <cell r="F107" t="str">
            <v>ราคา ณ10.02.06*5%</v>
          </cell>
        </row>
        <row r="108">
          <cell r="A108" t="str">
            <v>MD0054 ผักกาดขาว</v>
          </cell>
          <cell r="B108">
            <v>20</v>
          </cell>
          <cell r="C108">
            <v>0.9</v>
          </cell>
          <cell r="D108">
            <v>22.222222222222221</v>
          </cell>
          <cell r="F108" t="str">
            <v>ราคา ณ10.02.06*5%</v>
          </cell>
        </row>
        <row r="109">
          <cell r="A109" t="str">
            <v>MD0055 ผักคะน้า</v>
          </cell>
          <cell r="B109">
            <v>13</v>
          </cell>
          <cell r="C109">
            <v>0.85</v>
          </cell>
          <cell r="D109">
            <v>15.294117647058824</v>
          </cell>
          <cell r="F109" t="str">
            <v>Agro Thai</v>
          </cell>
        </row>
        <row r="110">
          <cell r="A110" t="str">
            <v>MD0056 ผักบุ้งจีน</v>
          </cell>
          <cell r="B110">
            <v>17</v>
          </cell>
          <cell r="C110">
            <v>0.9</v>
          </cell>
          <cell r="D110">
            <v>18.888888888888889</v>
          </cell>
        </row>
        <row r="111">
          <cell r="A111" t="str">
            <v>MD0057 พริกไทยอ่อน</v>
          </cell>
          <cell r="B111">
            <v>94.5</v>
          </cell>
          <cell r="C111">
            <v>0.95</v>
          </cell>
          <cell r="D111">
            <v>99.473684210526315</v>
          </cell>
        </row>
        <row r="112">
          <cell r="A112" t="str">
            <v>MD0058 มะเขือเทศท้อ</v>
          </cell>
          <cell r="B112">
            <v>15</v>
          </cell>
          <cell r="C112">
            <v>0.85</v>
          </cell>
          <cell r="D112">
            <v>17.647058823529413</v>
          </cell>
          <cell r="F112" t="str">
            <v>ราคา ณ10.02.06*5%</v>
          </cell>
        </row>
        <row r="113">
          <cell r="A113" t="str">
            <v>MD0064 มะเขือเทศสีดา</v>
          </cell>
          <cell r="B113">
            <v>25</v>
          </cell>
          <cell r="C113">
            <v>0.98</v>
          </cell>
          <cell r="D113">
            <v>25.510204081632654</v>
          </cell>
          <cell r="F113" t="str">
            <v>Agro Thai</v>
          </cell>
        </row>
        <row r="114">
          <cell r="A114" t="str">
            <v>MD0065 อ้อย</v>
          </cell>
          <cell r="B114">
            <v>25</v>
          </cell>
          <cell r="C114">
            <v>0.7</v>
          </cell>
          <cell r="D114">
            <v>35.714285714285715</v>
          </cell>
          <cell r="F114" t="str">
            <v>Agro Thai</v>
          </cell>
        </row>
        <row r="115">
          <cell r="A115" t="str">
            <v>MD0066 มะเขือพวงเด็ดขั้ว</v>
          </cell>
          <cell r="B115">
            <v>30</v>
          </cell>
          <cell r="C115">
            <v>0.9</v>
          </cell>
          <cell r="D115">
            <v>33.333333333333336</v>
          </cell>
        </row>
        <row r="116">
          <cell r="A116" t="str">
            <v>MD0067 พริกขี้หนูสวน</v>
          </cell>
          <cell r="B116">
            <v>85</v>
          </cell>
          <cell r="C116">
            <v>0.98</v>
          </cell>
          <cell r="D116">
            <v>86.734693877551024</v>
          </cell>
        </row>
        <row r="117">
          <cell r="A117" t="str">
            <v>MD0068 พริกไทยขาวเม็ด</v>
          </cell>
          <cell r="B117">
            <v>130</v>
          </cell>
          <cell r="C117">
            <v>1</v>
          </cell>
          <cell r="D117">
            <v>130</v>
          </cell>
        </row>
        <row r="118">
          <cell r="A118" t="str">
            <v>MD0069 คื่นไฉ</v>
          </cell>
          <cell r="B118">
            <v>30</v>
          </cell>
          <cell r="C118">
            <v>0.85</v>
          </cell>
          <cell r="D118">
            <v>35.294117647058826</v>
          </cell>
          <cell r="F118" t="str">
            <v>Agro Thai</v>
          </cell>
        </row>
        <row r="119">
          <cell r="A119" t="str">
            <v>MD0072 ใบโหระพา</v>
          </cell>
          <cell r="B119">
            <v>65</v>
          </cell>
          <cell r="C119">
            <v>0.98</v>
          </cell>
          <cell r="D119">
            <v>66.326530612244895</v>
          </cell>
          <cell r="F119" t="str">
            <v>Agro Thai</v>
          </cell>
        </row>
        <row r="120">
          <cell r="A120" t="str">
            <v>MD0075 Takuan</v>
          </cell>
          <cell r="B120">
            <v>5.0400000000000009</v>
          </cell>
          <cell r="C120">
            <v>0.95</v>
          </cell>
          <cell r="D120">
            <v>5.3052631578947382</v>
          </cell>
        </row>
        <row r="121">
          <cell r="A121" t="str">
            <v>MD0077 ข่าซอย</v>
          </cell>
          <cell r="B121">
            <v>55</v>
          </cell>
          <cell r="C121">
            <v>0.98</v>
          </cell>
          <cell r="D121">
            <v>56.122448979591837</v>
          </cell>
        </row>
        <row r="122">
          <cell r="A122" t="str">
            <v>MD0080 ตะไคร้</v>
          </cell>
          <cell r="B122">
            <v>18</v>
          </cell>
          <cell r="C122">
            <v>0.8</v>
          </cell>
          <cell r="D122">
            <v>22.5</v>
          </cell>
        </row>
        <row r="123">
          <cell r="A123" t="str">
            <v>MD0086 กระชายซอย</v>
          </cell>
          <cell r="B123">
            <v>65</v>
          </cell>
          <cell r="C123">
            <v>0.95</v>
          </cell>
          <cell r="D123">
            <v>68.421052631578945</v>
          </cell>
        </row>
        <row r="124">
          <cell r="A124" t="str">
            <v>MD0090 หอมแดงปอก</v>
          </cell>
          <cell r="B124">
            <v>84</v>
          </cell>
          <cell r="C124">
            <v>0.95</v>
          </cell>
          <cell r="D124">
            <v>88.421052631578945</v>
          </cell>
        </row>
        <row r="125">
          <cell r="A125" t="str">
            <v>MD00xx Kampyo</v>
          </cell>
          <cell r="B125">
            <v>96.300000000000011</v>
          </cell>
          <cell r="C125">
            <v>0.95</v>
          </cell>
          <cell r="D125">
            <v>101.36842105263159</v>
          </cell>
          <cell r="F125" t="str">
            <v>ราคา ณ10.02.06*5%</v>
          </cell>
        </row>
        <row r="126">
          <cell r="A126" t="str">
            <v xml:space="preserve">MD00xx Kimchi </v>
          </cell>
          <cell r="B126">
            <v>160.5</v>
          </cell>
          <cell r="C126">
            <v>0.95</v>
          </cell>
          <cell r="D126">
            <v>168.94736842105263</v>
          </cell>
        </row>
        <row r="127">
          <cell r="A127" t="str">
            <v>MD00xx ขมิ้นชัน</v>
          </cell>
          <cell r="B127">
            <v>38</v>
          </cell>
          <cell r="C127">
            <v>0.8</v>
          </cell>
          <cell r="D127">
            <v>47.5</v>
          </cell>
        </row>
        <row r="128">
          <cell r="A128" t="str">
            <v>MD0105 onion</v>
          </cell>
          <cell r="B128">
            <v>26.25</v>
          </cell>
          <cell r="C128">
            <v>0.9</v>
          </cell>
          <cell r="D128">
            <v>29.166666666666664</v>
          </cell>
        </row>
        <row r="129">
          <cell r="A129" t="str">
            <v>MD0106 g</v>
          </cell>
          <cell r="B129">
            <v>54.866</v>
          </cell>
          <cell r="C129">
            <v>1</v>
          </cell>
          <cell r="D129">
            <v>54.866</v>
          </cell>
          <cell r="F129" t="str">
            <v>ราคา ณ10.02.06*5%</v>
          </cell>
        </row>
        <row r="130">
          <cell r="A130" t="str">
            <v>MD0107 ถั่วฝักยาว</v>
          </cell>
          <cell r="B130">
            <v>31.5</v>
          </cell>
          <cell r="C130">
            <v>0.95</v>
          </cell>
          <cell r="D130">
            <v>33.15789473684211</v>
          </cell>
        </row>
        <row r="131">
          <cell r="A131" t="str">
            <v>MD0108 พริกหวานเขียว</v>
          </cell>
          <cell r="B131">
            <v>63</v>
          </cell>
          <cell r="C131">
            <v>0.9</v>
          </cell>
          <cell r="D131">
            <v>70</v>
          </cell>
          <cell r="F131" t="str">
            <v>ราคา ณ10.02.06*5%</v>
          </cell>
        </row>
        <row r="132">
          <cell r="A132" t="str">
            <v>Mdf. starch HP5</v>
          </cell>
          <cell r="B132">
            <v>31.03</v>
          </cell>
          <cell r="C132">
            <v>1</v>
          </cell>
          <cell r="D132">
            <v>31.03</v>
          </cell>
        </row>
        <row r="133">
          <cell r="A133" t="str">
            <v>Raw Squid slit &amp; Head</v>
          </cell>
          <cell r="B133">
            <v>75</v>
          </cell>
          <cell r="C133">
            <v>0.95</v>
          </cell>
          <cell r="D133">
            <v>78.94736842105263</v>
          </cell>
        </row>
        <row r="134">
          <cell r="A134" t="str">
            <v>Raw Squid slit &amp; Head ลวก</v>
          </cell>
          <cell r="B134">
            <v>240</v>
          </cell>
          <cell r="C134">
            <v>0.85</v>
          </cell>
          <cell r="D134">
            <v>282.35294117647061</v>
          </cell>
        </row>
        <row r="135">
          <cell r="A135" t="str">
            <v>Raw Squid slit &amp; Head หมักทอด</v>
          </cell>
          <cell r="B135" t="e">
            <v>#REF!</v>
          </cell>
          <cell r="C135">
            <v>0.65</v>
          </cell>
          <cell r="D135" t="e">
            <v>#REF!</v>
          </cell>
        </row>
        <row r="136">
          <cell r="A136" t="str">
            <v>Red CURRY เกส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str">
            <v xml:space="preserve">RJ520 -L Breaded Banana </v>
          </cell>
          <cell r="B137">
            <v>160</v>
          </cell>
          <cell r="C137">
            <v>0.6</v>
          </cell>
          <cell r="D137">
            <v>266.66666666666669</v>
          </cell>
        </row>
        <row r="138">
          <cell r="A138" t="str">
            <v>Shoyu คิโคชิน</v>
          </cell>
          <cell r="B138">
            <v>41.25</v>
          </cell>
          <cell r="C138">
            <v>1</v>
          </cell>
          <cell r="D138">
            <v>41.25</v>
          </cell>
        </row>
        <row r="139">
          <cell r="A139" t="str">
            <v>Shrimp - PD Stock</v>
          </cell>
          <cell r="B139">
            <v>100</v>
          </cell>
          <cell r="C139">
            <v>0.95</v>
          </cell>
          <cell r="D139">
            <v>113.26315789473685</v>
          </cell>
        </row>
        <row r="140">
          <cell r="A140" t="str">
            <v>Shrimp Ball</v>
          </cell>
          <cell r="B140">
            <v>94.01</v>
          </cell>
          <cell r="C140">
            <v>0.95</v>
          </cell>
          <cell r="D140">
            <v>98.957894736842121</v>
          </cell>
        </row>
        <row r="141">
          <cell r="A141" t="str">
            <v>Shrimp Meat-by product</v>
          </cell>
          <cell r="B141">
            <v>50</v>
          </cell>
          <cell r="C141">
            <v>0.54</v>
          </cell>
          <cell r="D141">
            <v>100.59259259259258</v>
          </cell>
        </row>
        <row r="142">
          <cell r="A142" t="str">
            <v>Soupหัวปลา ปอง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str">
            <v>Squid; Stock gradeB</v>
          </cell>
          <cell r="B143">
            <v>65</v>
          </cell>
          <cell r="C143">
            <v>0.95</v>
          </cell>
          <cell r="D143">
            <v>68.421052631578945</v>
          </cell>
        </row>
        <row r="144">
          <cell r="A144" t="str">
            <v>Stock Soup</v>
          </cell>
          <cell r="B144">
            <v>2.6187263796909495</v>
          </cell>
          <cell r="C144">
            <v>0.95364238410596025</v>
          </cell>
          <cell r="D144">
            <v>2.746025578703704</v>
          </cell>
        </row>
        <row r="145">
          <cell r="A145" t="str">
            <v xml:space="preserve">Stock Squid/ CF </v>
          </cell>
          <cell r="B145">
            <v>88.229550000000003</v>
          </cell>
          <cell r="C145">
            <v>0.95</v>
          </cell>
          <cell r="D145">
            <v>92.873210526315802</v>
          </cell>
          <cell r="F145" t="str">
            <v>คิดจาก YC120-NS = 176.4591/2</v>
          </cell>
        </row>
        <row r="146">
          <cell r="A146" t="str">
            <v>TUNA YF615 หมักขมิ้นทอด</v>
          </cell>
          <cell r="B146" t="e">
            <v>#REF!</v>
          </cell>
          <cell r="C146">
            <v>0.45</v>
          </cell>
          <cell r="D146" t="e">
            <v>#REF!</v>
          </cell>
        </row>
        <row r="147">
          <cell r="A147" t="str">
            <v>TUNA YF615 หมักทอด</v>
          </cell>
          <cell r="B147" t="e">
            <v>#REF!</v>
          </cell>
          <cell r="C147">
            <v>0.75</v>
          </cell>
          <cell r="D147" t="e">
            <v>#REF!</v>
          </cell>
        </row>
        <row r="148">
          <cell r="A148" t="str">
            <v>TUNA กระเทียมพริกไทย-Delica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str">
            <v>TUNA หมักขมิ้นทอด 5TQ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str">
            <v>Water</v>
          </cell>
          <cell r="B150">
            <v>1</v>
          </cell>
          <cell r="C150">
            <v>1</v>
          </cell>
          <cell r="D150">
            <v>1</v>
          </cell>
        </row>
        <row r="151">
          <cell r="A151" t="str">
            <v>XX105 ลูกชิ้นรวมมิตร</v>
          </cell>
          <cell r="B151">
            <v>70</v>
          </cell>
          <cell r="C151">
            <v>0.95</v>
          </cell>
          <cell r="D151">
            <v>73.684210526315795</v>
          </cell>
        </row>
        <row r="152">
          <cell r="A152" t="str">
            <v>XX107-M Crab Meat</v>
          </cell>
          <cell r="B152">
            <v>285</v>
          </cell>
          <cell r="C152">
            <v>0.95</v>
          </cell>
          <cell r="D152">
            <v>300</v>
          </cell>
        </row>
        <row r="153">
          <cell r="A153" t="str">
            <v>YEEB29 NUTMEG</v>
          </cell>
          <cell r="B153">
            <v>420</v>
          </cell>
          <cell r="C153">
            <v>1</v>
          </cell>
          <cell r="D153">
            <v>420</v>
          </cell>
        </row>
        <row r="154">
          <cell r="A154" t="str">
            <v>YF615-NS Tuna Broken</v>
          </cell>
          <cell r="B154" t="e">
            <v>#REF!</v>
          </cell>
          <cell r="C154">
            <v>0.95</v>
          </cell>
          <cell r="D154" t="e">
            <v>#REF!</v>
          </cell>
        </row>
        <row r="155">
          <cell r="A155" t="str">
            <v>YF615-NS Tuna รวน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str">
            <v>YF616 &amp; YF619 มีจ้ำเลือด NS</v>
          </cell>
          <cell r="B156" t="e">
            <v>#REF!</v>
          </cell>
          <cell r="C156">
            <v>0.76</v>
          </cell>
          <cell r="D156" t="e">
            <v>#REF!</v>
          </cell>
        </row>
        <row r="157">
          <cell r="A157" t="str">
            <v>YF706 -NS Salmon Broken</v>
          </cell>
          <cell r="B157">
            <v>70</v>
          </cell>
          <cell r="C157">
            <v>0.9</v>
          </cell>
          <cell r="D157">
            <v>77.777777777777771</v>
          </cell>
        </row>
        <row r="158">
          <cell r="A158" t="str">
            <v>YJ201, YJ202 กุ้งขาว PD</v>
          </cell>
          <cell r="B158">
            <v>137.28</v>
          </cell>
          <cell r="C158">
            <v>0.95</v>
          </cell>
          <cell r="D158">
            <v>144.50526315789475</v>
          </cell>
        </row>
        <row r="159">
          <cell r="A159" t="str">
            <v>YZ น้ำพริกกะปิพรานทะเล</v>
          </cell>
          <cell r="B159">
            <v>130</v>
          </cell>
          <cell r="C159">
            <v>0.95</v>
          </cell>
          <cell r="D159">
            <v>136.84210526315789</v>
          </cell>
        </row>
        <row r="160">
          <cell r="A160" t="str">
            <v>YZ060 น้ำยำพรานทะเล</v>
          </cell>
          <cell r="B160">
            <v>76</v>
          </cell>
          <cell r="C160">
            <v>1</v>
          </cell>
          <cell r="D160">
            <v>76</v>
          </cell>
        </row>
        <row r="161">
          <cell r="A161" t="str">
            <v>กะทิกล่อง</v>
          </cell>
          <cell r="B161">
            <v>23.718333333333337</v>
          </cell>
          <cell r="C161">
            <v>1</v>
          </cell>
          <cell r="D161">
            <v>23.718333333333337</v>
          </cell>
        </row>
        <row r="162">
          <cell r="A162" t="str">
            <v>กะหล่ำปลี</v>
          </cell>
          <cell r="B162">
            <v>14</v>
          </cell>
          <cell r="C162">
            <v>0.8</v>
          </cell>
          <cell r="D162">
            <v>17.5</v>
          </cell>
        </row>
        <row r="163">
          <cell r="A163" t="str">
            <v>ก้างปลา</v>
          </cell>
          <cell r="B163">
            <v>5</v>
          </cell>
          <cell r="C163">
            <v>0.9</v>
          </cell>
          <cell r="D163">
            <v>5.5555555555555554</v>
          </cell>
        </row>
        <row r="164">
          <cell r="A164" t="str">
            <v>ขนมปังเบอร์เกอร์</v>
          </cell>
          <cell r="B164">
            <v>65.203125</v>
          </cell>
          <cell r="C164">
            <v>1</v>
          </cell>
          <cell r="D164">
            <v>65.203125</v>
          </cell>
        </row>
        <row r="165">
          <cell r="A165" t="str">
            <v>ข้าวคั่ว</v>
          </cell>
          <cell r="B165" t="e">
            <v>#REF!</v>
          </cell>
          <cell r="C165">
            <v>0.9</v>
          </cell>
          <cell r="D165" t="e">
            <v>#REF!</v>
          </cell>
        </row>
        <row r="166">
          <cell r="A166" t="str">
            <v>ข้าวญี่ปุ่น สูตร 16ZR</v>
          </cell>
          <cell r="B166">
            <v>30.29</v>
          </cell>
          <cell r="C166">
            <v>1</v>
          </cell>
          <cell r="D166">
            <v>30.29</v>
          </cell>
        </row>
        <row r="167">
          <cell r="A167" t="str">
            <v>ข้าวผัดซีฟูดส์ #2</v>
          </cell>
          <cell r="B167">
            <v>56.066556961415294</v>
          </cell>
          <cell r="C167" t="e">
            <v>#REF!</v>
          </cell>
          <cell r="D167" t="e">
            <v>#REF!</v>
          </cell>
        </row>
        <row r="168">
          <cell r="A168" t="str">
            <v>ข้าวผัดต้มยำ #2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str">
            <v>ข้าวผัดน้ำพริกกะปิปริ๋ม#2</v>
          </cell>
          <cell r="B169" t="e">
            <v>#REF!</v>
          </cell>
          <cell r="C169" t="e">
            <v>#REF!</v>
          </cell>
          <cell r="D169" t="e">
            <v>#REF!</v>
          </cell>
          <cell r="F169" t="str">
            <v>Thai Agri</v>
          </cell>
        </row>
        <row r="170">
          <cell r="A170" t="str">
            <v>ข้าวผัดปูดาว</v>
          </cell>
          <cell r="B170" t="e">
            <v>#REF!</v>
          </cell>
          <cell r="C170">
            <v>0.95</v>
          </cell>
          <cell r="D170" t="e">
            <v>#REF!</v>
          </cell>
        </row>
        <row r="171">
          <cell r="A171" t="str">
            <v>ข้าวผัดปูดาว#2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str">
            <v>ข้าวหุงขมิ้นน้ำค้าง</v>
          </cell>
          <cell r="B172" t="e">
            <v>#REF!</v>
          </cell>
          <cell r="C172">
            <v>0.9</v>
          </cell>
          <cell r="D172" t="e">
            <v>#REF!</v>
          </cell>
        </row>
        <row r="173">
          <cell r="A173" t="str">
            <v>ข้าวหุงขมิ้นน้ำค้าง#2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str">
            <v>คะน้าราดหน้าปริ๋ม#2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str">
            <v>ชะอม</v>
          </cell>
          <cell r="B175">
            <v>42.10526315789474</v>
          </cell>
          <cell r="C175">
            <v>0.5</v>
          </cell>
          <cell r="D175">
            <v>84.21052631578948</v>
          </cell>
        </row>
        <row r="176">
          <cell r="A176" t="str">
            <v>ชุดแถมราดหน้า</v>
          </cell>
          <cell r="B176" t="e">
            <v>#REF!</v>
          </cell>
          <cell r="C176">
            <v>1</v>
          </cell>
          <cell r="D176" t="e">
            <v>#REF!</v>
          </cell>
        </row>
        <row r="177">
          <cell r="A177" t="str">
            <v>ชุดผักลวก</v>
          </cell>
          <cell r="B177" t="e">
            <v>#REF!</v>
          </cell>
          <cell r="C177">
            <v>0.9</v>
          </cell>
          <cell r="D177" t="e">
            <v>#REF!</v>
          </cell>
        </row>
        <row r="178">
          <cell r="A178" t="str">
            <v>ซอสกระเทียมพริกไทยปริ๋ม</v>
          </cell>
          <cell r="B178" t="e">
            <v>#REF!</v>
          </cell>
          <cell r="C178">
            <v>0.7</v>
          </cell>
          <cell r="D178" t="e">
            <v>#REF!</v>
          </cell>
        </row>
        <row r="179">
          <cell r="A179" t="str">
            <v>ซอสกระเพราหัวลำโพง</v>
          </cell>
          <cell r="B179" t="e">
            <v>#REF!</v>
          </cell>
          <cell r="C179">
            <v>0.6</v>
          </cell>
          <cell r="D179" t="e">
            <v>#REF!</v>
          </cell>
        </row>
        <row r="180">
          <cell r="A180" t="str">
            <v>ซอสกระเพราหัวลำโพง#2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str">
            <v>ซอสน้ำพริกกะปิปริ๋ม#2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str">
            <v>ซอสผสมดำ</v>
          </cell>
          <cell r="B182" t="e">
            <v>#REF!</v>
          </cell>
          <cell r="C182">
            <v>1</v>
          </cell>
          <cell r="D182" t="e">
            <v>#REF!</v>
          </cell>
        </row>
        <row r="183">
          <cell r="A183" t="str">
            <v>ซอสผัดไทยปริ๋ม</v>
          </cell>
          <cell r="B183" t="e">
            <v>#REF!</v>
          </cell>
          <cell r="C183">
            <v>0.9</v>
          </cell>
          <cell r="D183" t="e">
            <v>#REF!</v>
          </cell>
        </row>
        <row r="184">
          <cell r="A184" t="str">
            <v>ซอสผัดผักเจปริ๋ม#2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str">
            <v>ซอสผัดผักปริ๋ม</v>
          </cell>
          <cell r="B185" t="e">
            <v>#REF!</v>
          </cell>
          <cell r="C185">
            <v>0.7</v>
          </cell>
          <cell r="D185" t="e">
            <v>#REF!</v>
          </cell>
        </row>
        <row r="186">
          <cell r="A186" t="str">
            <v>ซอสพริกไทยกระเทียม#2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str">
            <v>ซอสพิโรธปริ๋ม#2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str">
            <v>ซอสยำก๋วยเตี๋ยวปริ๋ม#2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str">
            <v>ซอสราดหน้าปริ๋ม</v>
          </cell>
          <cell r="B189" t="e">
            <v>#REF!</v>
          </cell>
          <cell r="C189">
            <v>0.7</v>
          </cell>
          <cell r="D189" t="e">
            <v>#REF!</v>
          </cell>
        </row>
        <row r="190">
          <cell r="A190" t="str">
            <v>ซอสสามรสปริ๋ม</v>
          </cell>
          <cell r="B190" t="e">
            <v>#REF!</v>
          </cell>
          <cell r="C190">
            <v>0.75</v>
          </cell>
          <cell r="D190" t="e">
            <v>#REF!</v>
          </cell>
        </row>
        <row r="191">
          <cell r="A191" t="str">
            <v>ต้มแซ่บทูน่าปริ๋ม</v>
          </cell>
          <cell r="B191" t="e">
            <v>#REF!</v>
          </cell>
          <cell r="C191">
            <v>0.9</v>
          </cell>
          <cell r="D191" t="e">
            <v>#REF!</v>
          </cell>
          <cell r="F191" t="str">
            <v>Sri thai</v>
          </cell>
        </row>
        <row r="192">
          <cell r="A192" t="str">
            <v>ตะไคร้</v>
          </cell>
          <cell r="B192">
            <v>18</v>
          </cell>
          <cell r="C192">
            <v>0.8</v>
          </cell>
          <cell r="D192">
            <v>22.5</v>
          </cell>
          <cell r="F192" t="str">
            <v>Agro thai</v>
          </cell>
        </row>
        <row r="193">
          <cell r="A193" t="str">
            <v>เต้าเจี๊ยว</v>
          </cell>
          <cell r="B193">
            <v>41.794200000000004</v>
          </cell>
          <cell r="C193">
            <v>1</v>
          </cell>
          <cell r="D193">
            <v>41.794200000000004</v>
          </cell>
        </row>
        <row r="194">
          <cell r="A194" t="str">
            <v>ถั่วลันเตา</v>
          </cell>
          <cell r="B194">
            <v>70</v>
          </cell>
          <cell r="C194">
            <v>0.9</v>
          </cell>
          <cell r="D194">
            <v>77.777777777777771</v>
          </cell>
        </row>
        <row r="195">
          <cell r="A195" t="str">
            <v>ถั่วลิสงคั่วป่น</v>
          </cell>
          <cell r="B195">
            <v>50</v>
          </cell>
          <cell r="C195">
            <v>0.8</v>
          </cell>
          <cell r="D195">
            <v>62.5</v>
          </cell>
        </row>
        <row r="196">
          <cell r="A196" t="str">
            <v>น้ำกระเทียมดอง</v>
          </cell>
          <cell r="B196">
            <v>10</v>
          </cell>
          <cell r="C196">
            <v>1</v>
          </cell>
          <cell r="D196">
            <v>10</v>
          </cell>
        </row>
        <row r="197">
          <cell r="A197" t="str">
            <v>น้ำแกงเขียวหวานดาว</v>
          </cell>
          <cell r="B197" t="e">
            <v>#REF!</v>
          </cell>
          <cell r="C197">
            <v>0.65</v>
          </cell>
          <cell r="D197" t="e">
            <v>#REF!</v>
          </cell>
        </row>
        <row r="198">
          <cell r="A198" t="str">
            <v>น้ำแกงพะแนงดาว</v>
          </cell>
          <cell r="B198" t="e">
            <v>#REF!</v>
          </cell>
          <cell r="C198">
            <v>0.7</v>
          </cell>
          <cell r="D198" t="e">
            <v>#REF!</v>
          </cell>
        </row>
        <row r="199">
          <cell r="A199" t="str">
            <v>น้ำแกงฮังเลดาว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str">
            <v>น้ำจิ้มสุกี้ดาว-ศรีไทย</v>
          </cell>
          <cell r="B200">
            <v>75.97</v>
          </cell>
          <cell r="C200">
            <v>1</v>
          </cell>
          <cell r="D200">
            <v>75.97</v>
          </cell>
        </row>
        <row r="201">
          <cell r="A201" t="str">
            <v>น้ำซุปสุกี้ดาว</v>
          </cell>
          <cell r="B201" t="e">
            <v>#REF!</v>
          </cell>
          <cell r="C201">
            <v>0.9</v>
          </cell>
          <cell r="D201" t="e">
            <v>#REF!</v>
          </cell>
        </row>
        <row r="202">
          <cell r="A202" t="str">
            <v>น้ำตาลปึกตราศิริญจ์</v>
          </cell>
          <cell r="B202">
            <v>25</v>
          </cell>
          <cell r="C202">
            <v>1</v>
          </cell>
          <cell r="D202">
            <v>25</v>
          </cell>
        </row>
        <row r="203">
          <cell r="A203" t="str">
            <v>น้ำปลาแถม</v>
          </cell>
          <cell r="B203" t="e">
            <v>#REF!</v>
          </cell>
          <cell r="C203">
            <v>1</v>
          </cell>
          <cell r="D203" t="e">
            <v>#REF!</v>
          </cell>
        </row>
        <row r="204">
          <cell r="A204" t="str">
            <v>น้ำพริกเผาฉั่วฮะเส็ง</v>
          </cell>
          <cell r="B204">
            <v>37.653300000000002</v>
          </cell>
          <cell r="C204">
            <v>1</v>
          </cell>
          <cell r="D204">
            <v>37.653300000000002</v>
          </cell>
        </row>
        <row r="205">
          <cell r="A205" t="str">
            <v>น้ำพริกเผาแม่ประนอม</v>
          </cell>
          <cell r="B205">
            <v>92.02000000000001</v>
          </cell>
          <cell r="C205">
            <v>1</v>
          </cell>
          <cell r="D205">
            <v>92.02000000000001</v>
          </cell>
        </row>
        <row r="206">
          <cell r="A206" t="str">
            <v>น้ำพริกอ่องTuna ดาว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str">
            <v xml:space="preserve">น้ำมะขามเปียก MC0223 </v>
          </cell>
          <cell r="B207">
            <v>13.333333333333332</v>
          </cell>
          <cell r="C207">
            <v>1.75</v>
          </cell>
          <cell r="D207">
            <v>7.6190476190476186</v>
          </cell>
        </row>
        <row r="208">
          <cell r="A208" t="str">
            <v>น้ำมะนาว MD0015</v>
          </cell>
          <cell r="B208">
            <v>35</v>
          </cell>
          <cell r="C208">
            <v>0.45</v>
          </cell>
          <cell r="D208">
            <v>77.777777777777771</v>
          </cell>
        </row>
        <row r="209">
          <cell r="A209" t="str">
            <v>น้ำมันมะกอก</v>
          </cell>
          <cell r="B209">
            <v>223.75</v>
          </cell>
          <cell r="C209">
            <v>1</v>
          </cell>
          <cell r="D209">
            <v>223.75</v>
          </cell>
        </row>
        <row r="210">
          <cell r="A210" t="str">
            <v>น้ำสต๊อก</v>
          </cell>
          <cell r="B210" t="e">
            <v>#REF!</v>
          </cell>
          <cell r="C210">
            <v>0.95</v>
          </cell>
          <cell r="D210" t="e">
            <v>#REF!</v>
          </cell>
        </row>
        <row r="211">
          <cell r="A211" t="str">
            <v>น้ำส้มแถม</v>
          </cell>
          <cell r="B211" t="e">
            <v>#REF!</v>
          </cell>
          <cell r="C211">
            <v>1</v>
          </cell>
          <cell r="D211" t="e">
            <v>#REF!</v>
          </cell>
        </row>
        <row r="212">
          <cell r="A212" t="str">
            <v>เนยขาว</v>
          </cell>
          <cell r="B212">
            <v>201.21350000000001</v>
          </cell>
          <cell r="C212">
            <v>1</v>
          </cell>
          <cell r="D212">
            <v>201.21350000000001</v>
          </cell>
        </row>
        <row r="213">
          <cell r="A213" t="str">
            <v>ใบสะระแหน่</v>
          </cell>
          <cell r="B213">
            <v>50</v>
          </cell>
          <cell r="C213">
            <v>0.35</v>
          </cell>
          <cell r="D213">
            <v>142.85714285714286</v>
          </cell>
        </row>
        <row r="214">
          <cell r="A214" t="str">
            <v>ปลาทูจาก RM 10 pcs/kg</v>
          </cell>
          <cell r="B214">
            <v>32.882352941176471</v>
          </cell>
          <cell r="C214">
            <v>0.95</v>
          </cell>
          <cell r="D214">
            <v>34.613003095975237</v>
          </cell>
        </row>
        <row r="215">
          <cell r="A215" t="str">
            <v>ผักกาดแก้ว</v>
          </cell>
          <cell r="B215">
            <v>90</v>
          </cell>
          <cell r="C215">
            <v>0.85</v>
          </cell>
          <cell r="D215">
            <v>105.88235294117648</v>
          </cell>
        </row>
        <row r="216">
          <cell r="A216" t="str">
            <v>ผักกาดขาว</v>
          </cell>
          <cell r="B216">
            <v>35</v>
          </cell>
          <cell r="C216">
            <v>0.9</v>
          </cell>
          <cell r="D216">
            <v>38.888888888888886</v>
          </cell>
        </row>
        <row r="217">
          <cell r="A217" t="str">
            <v>ผักกาดหอม</v>
          </cell>
          <cell r="B217">
            <v>6</v>
          </cell>
          <cell r="C217">
            <v>0.74333333333333329</v>
          </cell>
          <cell r="D217">
            <v>8.071748878923767</v>
          </cell>
        </row>
        <row r="218">
          <cell r="A218" t="str">
            <v>ผักคะน้า</v>
          </cell>
          <cell r="B218">
            <v>15</v>
          </cell>
          <cell r="C218">
            <v>0.98</v>
          </cell>
          <cell r="D218">
            <v>15.306122448979592</v>
          </cell>
        </row>
        <row r="219">
          <cell r="A219" t="str">
            <v>ผักชีฝรั่ง</v>
          </cell>
          <cell r="B219">
            <v>62</v>
          </cell>
          <cell r="C219">
            <v>0.8</v>
          </cell>
          <cell r="D219">
            <v>77.5</v>
          </cell>
        </row>
        <row r="220">
          <cell r="A220" t="str">
            <v>ผักบุ้ง</v>
          </cell>
          <cell r="B220">
            <v>16</v>
          </cell>
          <cell r="C220">
            <v>0.8</v>
          </cell>
          <cell r="D220">
            <v>20</v>
          </cell>
        </row>
        <row r="221">
          <cell r="A221" t="str">
            <v>ผักแพรว</v>
          </cell>
          <cell r="B221">
            <v>75.949367088607588</v>
          </cell>
          <cell r="C221">
            <v>0.33544303797468356</v>
          </cell>
          <cell r="D221">
            <v>226.41509433962261</v>
          </cell>
        </row>
        <row r="222">
          <cell r="A222" t="str">
            <v>ผักรวม Frozen</v>
          </cell>
          <cell r="B222">
            <v>110</v>
          </cell>
          <cell r="C222">
            <v>0.95</v>
          </cell>
          <cell r="D222">
            <v>115.78947368421053</v>
          </cell>
        </row>
        <row r="223">
          <cell r="A223" t="str">
            <v>พริกแกงเขียวแม่พลอย</v>
          </cell>
          <cell r="B223">
            <v>68.41</v>
          </cell>
          <cell r="C223">
            <v>1</v>
          </cell>
          <cell r="D223">
            <v>68.41</v>
          </cell>
          <cell r="F223" t="str">
            <v>Agro thai</v>
          </cell>
        </row>
        <row r="224">
          <cell r="A224" t="str">
            <v>พริกแกงคั่วกลิ้งน้ำค้าง</v>
          </cell>
          <cell r="B224" t="e">
            <v>#REF!</v>
          </cell>
          <cell r="C224">
            <v>0.9</v>
          </cell>
          <cell r="D224" t="e">
            <v>#REF!</v>
          </cell>
        </row>
        <row r="225">
          <cell r="A225" t="str">
            <v>พริกแกงเผ็ดแม่พลอย</v>
          </cell>
          <cell r="B225">
            <v>68.41</v>
          </cell>
          <cell r="C225">
            <v>1</v>
          </cell>
          <cell r="D225">
            <v>68.41</v>
          </cell>
        </row>
        <row r="226">
          <cell r="A226" t="str">
            <v>พริกแกงอ่อง</v>
          </cell>
          <cell r="B226" t="e">
            <v>#REF!</v>
          </cell>
          <cell r="C226" t="e">
            <v>#REF!</v>
          </cell>
          <cell r="D226" t="e">
            <v>#REF!</v>
          </cell>
        </row>
        <row r="227">
          <cell r="A227" t="str">
            <v>พริกแกงฮังเรดาว</v>
          </cell>
          <cell r="B227" t="e">
            <v>#REF!</v>
          </cell>
          <cell r="C227" t="e">
            <v>#REF!</v>
          </cell>
          <cell r="D227" t="e">
            <v>#REF!</v>
          </cell>
        </row>
        <row r="228">
          <cell r="A228" t="str">
            <v>พริกขี้หนูสีแดง-เขียว</v>
          </cell>
          <cell r="B228">
            <v>57</v>
          </cell>
          <cell r="C228">
            <v>0.9</v>
          </cell>
          <cell r="D228">
            <v>63.333333333333329</v>
          </cell>
        </row>
        <row r="229">
          <cell r="A229" t="str">
            <v>พริกขี้หนูแห้ง</v>
          </cell>
          <cell r="B229">
            <v>130</v>
          </cell>
          <cell r="C229">
            <v>0.95</v>
          </cell>
          <cell r="D229">
            <v>136.84210526315789</v>
          </cell>
        </row>
        <row r="230">
          <cell r="A230" t="str">
            <v>พริกขี้หนูแห้งทอด</v>
          </cell>
          <cell r="B230" t="e">
            <v>#REF!</v>
          </cell>
          <cell r="C230">
            <v>0.65</v>
          </cell>
          <cell r="D230" t="e">
            <v>#REF!</v>
          </cell>
        </row>
        <row r="231">
          <cell r="A231" t="str">
            <v>พริกชี้ฟ้าแห้งก่อนแช่น้ำ</v>
          </cell>
          <cell r="B231">
            <v>120</v>
          </cell>
          <cell r="C231">
            <v>1</v>
          </cell>
          <cell r="D231">
            <v>120</v>
          </cell>
        </row>
        <row r="232">
          <cell r="A232" t="str">
            <v>พริกป่น ตราบางช้าง</v>
          </cell>
          <cell r="B232">
            <v>95</v>
          </cell>
          <cell r="C232">
            <v>1</v>
          </cell>
          <cell r="D232">
            <v>95</v>
          </cell>
        </row>
        <row r="233">
          <cell r="A233" t="str">
            <v>พริกหวานเหลือง</v>
          </cell>
          <cell r="B233">
            <v>90</v>
          </cell>
          <cell r="C233">
            <v>0.75</v>
          </cell>
          <cell r="D233">
            <v>120</v>
          </cell>
        </row>
        <row r="234">
          <cell r="A234" t="str">
            <v>พริกแห้งป่น</v>
          </cell>
          <cell r="B234">
            <v>130</v>
          </cell>
          <cell r="C234">
            <v>0.95</v>
          </cell>
          <cell r="D234">
            <v>136.84210526315789</v>
          </cell>
        </row>
        <row r="235">
          <cell r="A235" t="str">
            <v>มะเขือเปราะ</v>
          </cell>
          <cell r="B235">
            <v>20</v>
          </cell>
          <cell r="C235">
            <v>0.65</v>
          </cell>
          <cell r="D235">
            <v>30.769230769230766</v>
          </cell>
        </row>
        <row r="236">
          <cell r="A236" t="str">
            <v>มะนาวฝาน MD0015</v>
          </cell>
          <cell r="B236">
            <v>68.421052631578945</v>
          </cell>
          <cell r="C236">
            <v>0.75</v>
          </cell>
          <cell r="D236">
            <v>91.228070175438589</v>
          </cell>
        </row>
        <row r="237">
          <cell r="A237" t="str">
            <v>มะละกอดิบ</v>
          </cell>
          <cell r="B237">
            <v>11</v>
          </cell>
          <cell r="C237">
            <v>0.8</v>
          </cell>
          <cell r="D237">
            <v>13.75</v>
          </cell>
        </row>
        <row r="238">
          <cell r="A238" t="str">
            <v>เม็ดถั่วลันเตา</v>
          </cell>
          <cell r="B238">
            <v>110</v>
          </cell>
          <cell r="C238">
            <v>0.95</v>
          </cell>
          <cell r="D238">
            <v>115.78947368421053</v>
          </cell>
        </row>
        <row r="239">
          <cell r="A239" t="str">
            <v>ลาบแซลมอนปริ๋ม</v>
          </cell>
          <cell r="B239" t="e">
            <v>#REF!</v>
          </cell>
          <cell r="C239">
            <v>0.95</v>
          </cell>
          <cell r="D239" t="e">
            <v>#REF!</v>
          </cell>
        </row>
        <row r="240">
          <cell r="A240" t="str">
            <v>ลาบแซลมอนปริ๋ม#2</v>
          </cell>
          <cell r="B240" t="e">
            <v>#REF!</v>
          </cell>
          <cell r="C240" t="e">
            <v>#REF!</v>
          </cell>
          <cell r="D240" t="e">
            <v>#REF!</v>
          </cell>
        </row>
        <row r="241">
          <cell r="A241" t="str">
            <v>เส้นจันทร์แช่น้ำ 15 min MC0224</v>
          </cell>
          <cell r="B241">
            <v>33.333333333333336</v>
          </cell>
          <cell r="C241">
            <v>1.6</v>
          </cell>
          <cell r="D241">
            <v>20.833333333333332</v>
          </cell>
        </row>
        <row r="242">
          <cell r="A242" t="str">
            <v>เส้นเซียงไฮ้</v>
          </cell>
          <cell r="B242">
            <v>185.83760000000001</v>
          </cell>
          <cell r="C242">
            <v>1</v>
          </cell>
          <cell r="D242">
            <v>185.83760000000001</v>
          </cell>
        </row>
        <row r="243">
          <cell r="A243" t="str">
            <v>เส้นบะหมี่เหลือง</v>
          </cell>
          <cell r="B243">
            <v>32</v>
          </cell>
          <cell r="C243">
            <v>1</v>
          </cell>
          <cell r="D243">
            <v>32</v>
          </cell>
        </row>
        <row r="244">
          <cell r="A244" t="str">
            <v>เส้นผัดไทย</v>
          </cell>
          <cell r="B244" t="e">
            <v>#REF!</v>
          </cell>
          <cell r="C244">
            <v>0.75</v>
          </cell>
          <cell r="D244" t="e">
            <v>#REF!</v>
          </cell>
        </row>
        <row r="245">
          <cell r="A245" t="str">
            <v>เส้นเฟตตูชินี่ลวก 6 min</v>
          </cell>
          <cell r="B245">
            <v>59.32555555555556</v>
          </cell>
          <cell r="C245">
            <v>2.15</v>
          </cell>
          <cell r="D245">
            <v>27.593281653746775</v>
          </cell>
        </row>
        <row r="246">
          <cell r="A246" t="str">
            <v>หน่อไม้ดองจืด</v>
          </cell>
          <cell r="B246">
            <v>20</v>
          </cell>
          <cell r="C246">
            <v>0.9</v>
          </cell>
          <cell r="D246">
            <v>22.222222222222221</v>
          </cell>
        </row>
        <row r="247">
          <cell r="A247" t="str">
            <v>หอมแดงเจียว</v>
          </cell>
          <cell r="B247" t="e">
            <v>#REF!</v>
          </cell>
          <cell r="C247">
            <v>0.15</v>
          </cell>
          <cell r="D247" t="e">
            <v>#REF!</v>
          </cell>
        </row>
        <row r="248">
          <cell r="A248" t="str">
            <v>หัวไชเท้า</v>
          </cell>
          <cell r="B248">
            <v>30</v>
          </cell>
          <cell r="C248">
            <v>0.85</v>
          </cell>
          <cell r="D248">
            <v>35.294117647058826</v>
          </cell>
        </row>
        <row r="249">
          <cell r="A249" t="str">
            <v>หัวปลา YF625 &amp; YF627</v>
          </cell>
          <cell r="B249">
            <v>59.75</v>
          </cell>
          <cell r="C249">
            <v>0.95</v>
          </cell>
          <cell r="D249">
            <v>62.894736842105267</v>
          </cell>
        </row>
        <row r="250">
          <cell r="A250" t="str">
            <v>หัวปลาคลุก M316</v>
          </cell>
          <cell r="B250">
            <v>52.53</v>
          </cell>
          <cell r="C250">
            <v>0.95</v>
          </cell>
          <cell r="D250">
            <v>55.294736842105266</v>
          </cell>
        </row>
        <row r="251">
          <cell r="A251" t="str">
            <v>เห็ดนางฟ้า</v>
          </cell>
          <cell r="B251">
            <v>38.383838383838388</v>
          </cell>
          <cell r="C251">
            <v>0.9</v>
          </cell>
          <cell r="D251">
            <v>42.648709315375989</v>
          </cell>
        </row>
        <row r="252">
          <cell r="A252" t="str">
            <v>เห็ดฟาง</v>
          </cell>
          <cell r="B252">
            <v>70</v>
          </cell>
          <cell r="C252">
            <v>0.85599999999999998</v>
          </cell>
          <cell r="D252">
            <v>81.775700934579447</v>
          </cell>
        </row>
      </sheetData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B2โจ๊กseafood45"/>
      <sheetName val="CB4ข้าวต้มรวมมิตร39"/>
      <sheetName val="CB3ข้าวต้มปลา45"/>
      <sheetName val="CB1ข้าวต้มกุง39"/>
      <sheetName val="เผือกหิมะ29"/>
      <sheetName val="เต้าฮวยนมสด"/>
      <sheetName val="CL1ข้าวผัดปู 45"/>
      <sheetName val="CL2ข้าวผัดกุ้ง49"/>
      <sheetName val="CL3ผัดไทย-ยกเลิก"/>
      <sheetName val="CL4ข้าวผัดต้มยำกุ้ง"/>
      <sheetName val="CL5ข้าวน้ำตก-ยกเลิก"/>
      <sheetName val="CL6ข้าวไข่เจียวปู 39"/>
      <sheetName val="CL7สุกี้ 45"/>
      <sheetName val="CL8ก๋วยเตี๋ยวต้มยำ"/>
      <sheetName val="CL9ข้าวผัดเขียว49"/>
      <sheetName val="CL10สปาเก็ตตี้ 49"/>
      <sheetName val="CL11ข้าว-พริกเผากุ้งสด 39"/>
      <sheetName val="CL12เก๋านึ่งมะนาว49"/>
      <sheetName val="CL14ข้าวแกงป่า 49"/>
      <sheetName val="END"/>
      <sheetName val="Cost Meal_Carrefour#0_2607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2">
          <cell r="A2" t="str">
            <v>Crab Stick 47586</v>
          </cell>
          <cell r="B2" t="str">
            <v>ปูเทียมแท่ง 52 cm. 47586</v>
          </cell>
          <cell r="C2">
            <v>61.792500000000004</v>
          </cell>
        </row>
        <row r="3">
          <cell r="A3" t="str">
            <v>ICE</v>
          </cell>
          <cell r="C3">
            <v>0.42145160000000004</v>
          </cell>
        </row>
        <row r="4">
          <cell r="A4" t="str">
            <v>M 083</v>
          </cell>
          <cell r="C4">
            <v>2.7284999999999999</v>
          </cell>
        </row>
        <row r="5">
          <cell r="A5" t="str">
            <v>M 0841</v>
          </cell>
          <cell r="C5">
            <v>69.55</v>
          </cell>
        </row>
        <row r="6">
          <cell r="A6" t="str">
            <v>M 111</v>
          </cell>
          <cell r="B6" t="str">
            <v>น้ำส้มสายชูกลั่น 5%ขนาดบรรจุ 20 ลิตร/ถัง</v>
          </cell>
          <cell r="C6">
            <v>13.107500000000002</v>
          </cell>
        </row>
        <row r="7">
          <cell r="A7" t="str">
            <v>M 116</v>
          </cell>
          <cell r="C7">
            <v>502.90000000000003</v>
          </cell>
        </row>
        <row r="8">
          <cell r="A8" t="str">
            <v>M 121</v>
          </cell>
          <cell r="C8">
            <v>35.31</v>
          </cell>
        </row>
        <row r="9">
          <cell r="A9" t="str">
            <v>M 1361</v>
          </cell>
          <cell r="B9" t="str">
            <v>น้ำมันงาธรรมชาติ ตรามังกรคู่ 16.8kg/tin</v>
          </cell>
          <cell r="C9">
            <v>114.64285714285714</v>
          </cell>
        </row>
        <row r="10">
          <cell r="A10" t="str">
            <v>M 1741</v>
          </cell>
          <cell r="C10">
            <v>17.12</v>
          </cell>
        </row>
        <row r="11">
          <cell r="A11" t="str">
            <v>M 1761</v>
          </cell>
          <cell r="B11" t="str">
            <v>Shoyu; 20 KG/แกลลอน</v>
          </cell>
          <cell r="C11">
            <v>26.75</v>
          </cell>
        </row>
        <row r="12">
          <cell r="A12" t="str">
            <v>M 184</v>
          </cell>
          <cell r="C12">
            <v>117.7</v>
          </cell>
        </row>
        <row r="13">
          <cell r="A13" t="str">
            <v>M 184</v>
          </cell>
          <cell r="B13" t="str">
            <v>วุ้นเส้น ตราต้นสน</v>
          </cell>
          <cell r="C13">
            <v>120</v>
          </cell>
        </row>
        <row r="14">
          <cell r="A14" t="str">
            <v>M 194</v>
          </cell>
          <cell r="C14">
            <v>170</v>
          </cell>
        </row>
        <row r="15">
          <cell r="A15" t="str">
            <v xml:space="preserve">M 200 </v>
          </cell>
          <cell r="C15">
            <v>12.84</v>
          </cell>
        </row>
        <row r="16">
          <cell r="A16" t="str">
            <v>M 395A</v>
          </cell>
          <cell r="C16">
            <v>4.2</v>
          </cell>
        </row>
        <row r="17">
          <cell r="A17" t="str">
            <v>M 424</v>
          </cell>
          <cell r="C17">
            <v>42.800000000000004</v>
          </cell>
        </row>
        <row r="18">
          <cell r="A18" t="str">
            <v>MB0048</v>
          </cell>
          <cell r="B18" t="str">
            <v>สีผสมอาหาร สีม่วง (วินเนอร์)</v>
          </cell>
          <cell r="C18">
            <v>198.23788546255506</v>
          </cell>
        </row>
        <row r="19">
          <cell r="A19" t="str">
            <v>MC0070</v>
          </cell>
          <cell r="C19">
            <v>65</v>
          </cell>
        </row>
        <row r="20">
          <cell r="A20" t="str">
            <v>MC0090</v>
          </cell>
          <cell r="C20">
            <v>107</v>
          </cell>
        </row>
        <row r="21">
          <cell r="A21" t="str">
            <v>MC0092</v>
          </cell>
          <cell r="C21">
            <v>23</v>
          </cell>
        </row>
        <row r="22">
          <cell r="A22" t="str">
            <v>MC0092A</v>
          </cell>
          <cell r="C22">
            <v>27</v>
          </cell>
        </row>
        <row r="23">
          <cell r="A23" t="str">
            <v>MC0101</v>
          </cell>
          <cell r="C23">
            <v>26.033100000000001</v>
          </cell>
        </row>
        <row r="24">
          <cell r="A24" t="str">
            <v>MC0105</v>
          </cell>
          <cell r="B24" t="str">
            <v xml:space="preserve">สาหร่ายห่อข้าว YAKI NORI C30(1/2)100 ชิ้น/PACK, 24 PACK/หีบ </v>
          </cell>
          <cell r="C24">
            <v>173.875</v>
          </cell>
        </row>
        <row r="25">
          <cell r="A25" t="str">
            <v>MC0112</v>
          </cell>
          <cell r="C25">
            <v>133.75</v>
          </cell>
        </row>
        <row r="26">
          <cell r="A26" t="str">
            <v>MC0124</v>
          </cell>
          <cell r="B26" t="str">
            <v>ซอสมะเขือเทศ HEINZ  2300g/gal</v>
          </cell>
          <cell r="C26">
            <v>36.473043478260877</v>
          </cell>
        </row>
        <row r="27">
          <cell r="A27" t="str">
            <v>MC0170</v>
          </cell>
          <cell r="B27" t="str">
            <v>น้ำปลาพรานทะเล</v>
          </cell>
          <cell r="C27">
            <v>15.455555555555557</v>
          </cell>
        </row>
        <row r="28">
          <cell r="A28" t="str">
            <v>MC0181</v>
          </cell>
          <cell r="C28">
            <v>101.65</v>
          </cell>
        </row>
        <row r="29">
          <cell r="A29" t="str">
            <v>MC0192</v>
          </cell>
          <cell r="B29" t="str">
            <v>ข้าวหอมมะลิ   ตรามาบุญครอง ถุงสีเขียว  ข้าวใหม่</v>
          </cell>
          <cell r="C29">
            <v>25.68</v>
          </cell>
        </row>
        <row r="30">
          <cell r="A30" t="str">
            <v>MC0193</v>
          </cell>
          <cell r="B30" t="str">
            <v>คนอร์ซุปไก่ก้อน ไม่ใส่ผงชูรส (012998) 6ก้อน/60g./กล่อง (72กล่อง/ลัง)</v>
          </cell>
          <cell r="C30">
            <v>265.5</v>
          </cell>
        </row>
        <row r="31">
          <cell r="A31" t="str">
            <v>MC0202</v>
          </cell>
          <cell r="B31" t="str">
            <v xml:space="preserve"> เนยเค็ม</v>
          </cell>
          <cell r="C31">
            <v>96.043200000000013</v>
          </cell>
        </row>
        <row r="32">
          <cell r="A32" t="str">
            <v>MC0204</v>
          </cell>
          <cell r="B32" t="str">
            <v xml:space="preserve"> ออริกาโน</v>
          </cell>
          <cell r="C32">
            <v>650</v>
          </cell>
        </row>
        <row r="33">
          <cell r="A33" t="str">
            <v>MC0206</v>
          </cell>
          <cell r="C33">
            <v>28.290800000000001</v>
          </cell>
        </row>
        <row r="34">
          <cell r="A34" t="str">
            <v>MC0211</v>
          </cell>
          <cell r="C34">
            <v>29.96</v>
          </cell>
        </row>
        <row r="35">
          <cell r="A35" t="str">
            <v>MC0212</v>
          </cell>
          <cell r="B35" t="str">
            <v>ก๋วยเตี่ยวเส้นใหญ่</v>
          </cell>
          <cell r="C35">
            <v>18</v>
          </cell>
        </row>
        <row r="36">
          <cell r="A36" t="str">
            <v>MC0213</v>
          </cell>
          <cell r="B36" t="str">
            <v>เส้นสปาเก็ตตี้</v>
          </cell>
          <cell r="C36">
            <v>56.71</v>
          </cell>
        </row>
        <row r="37">
          <cell r="A37" t="str">
            <v>MC0227</v>
          </cell>
          <cell r="B37" t="str">
            <v>น้ำจิ้มไก่ แม่ประนอม 5 KG/แกลลอน (3แกลลอน/กล่อง)</v>
          </cell>
          <cell r="C37">
            <v>47.520840000000007</v>
          </cell>
        </row>
        <row r="38">
          <cell r="A38" t="str">
            <v>MC0229</v>
          </cell>
          <cell r="B38" t="str">
            <v>น้ำมันรำข้าว "คิง" 18L/tin</v>
          </cell>
          <cell r="C38">
            <v>30.613888888888894</v>
          </cell>
        </row>
        <row r="39">
          <cell r="A39" t="str">
            <v>MC0235</v>
          </cell>
          <cell r="B39" t="str">
            <v>ซอสพริกไฮนซ์ 2300 g./ กล. (4 กล./กล่อง)</v>
          </cell>
          <cell r="C39">
            <v>39.822608695652178</v>
          </cell>
        </row>
        <row r="40">
          <cell r="A40" t="str">
            <v>MC0244</v>
          </cell>
          <cell r="C40">
            <v>29.778099999999998</v>
          </cell>
        </row>
        <row r="41">
          <cell r="A41" t="str">
            <v>MC0254</v>
          </cell>
          <cell r="B41" t="str">
            <v>ซึอิ้วดำหวานง่วนเชียง</v>
          </cell>
          <cell r="C41">
            <v>81.320000000000007</v>
          </cell>
        </row>
        <row r="42">
          <cell r="A42" t="str">
            <v>MC0262</v>
          </cell>
          <cell r="C42">
            <v>24.396000000000001</v>
          </cell>
        </row>
        <row r="43">
          <cell r="A43" t="str">
            <v>MC0263</v>
          </cell>
          <cell r="B43" t="str">
            <v>ซอสมะเขือเทศ ซองเล็ก 12 G./ซอง,300 ซอง/กล่อง</v>
          </cell>
          <cell r="C43">
            <v>50.825000000000003</v>
          </cell>
        </row>
        <row r="44">
          <cell r="A44" t="str">
            <v>MC0268</v>
          </cell>
          <cell r="B44" t="str">
            <v>HP 5</v>
          </cell>
          <cell r="C44">
            <v>32.1</v>
          </cell>
        </row>
        <row r="45">
          <cell r="A45" t="str">
            <v>MC0269</v>
          </cell>
          <cell r="B45" t="str">
            <v>ก๋วยเตี๋ยว เส้นจันทร์ ไทยเบตเตอร์ ขนาด 3 มิล</v>
          </cell>
          <cell r="C45">
            <v>37.895833333333329</v>
          </cell>
        </row>
        <row r="46">
          <cell r="A46" t="str">
            <v>MC0271</v>
          </cell>
          <cell r="B46" t="str">
            <v>เส้นเฟตตูชินี 750g./ห่อ,12ห่อ/ลัง(9กก./ลัง)</v>
          </cell>
          <cell r="C46">
            <v>59.32555555555556</v>
          </cell>
        </row>
        <row r="47">
          <cell r="A47" t="str">
            <v>MC0272</v>
          </cell>
          <cell r="C47">
            <v>72.920500000000004</v>
          </cell>
        </row>
        <row r="48">
          <cell r="A48" t="str">
            <v>MC0277</v>
          </cell>
          <cell r="B48" t="str">
            <v>สาหร่ายทะเลย่าง แผ่นเต็มไม่มีรอยปุ (ROASTED SEA WEED 100%) 100Pcs./PACK</v>
          </cell>
          <cell r="C48">
            <v>2.8355000000000001</v>
          </cell>
        </row>
        <row r="49">
          <cell r="A49" t="str">
            <v>MC0294</v>
          </cell>
          <cell r="B49" t="str">
            <v>ฮอนดาชิ (ผงชูรสญี่ปุ่น)</v>
          </cell>
          <cell r="C49">
            <v>460.1</v>
          </cell>
        </row>
        <row r="50">
          <cell r="A50" t="str">
            <v>MC0296</v>
          </cell>
          <cell r="B50" t="str">
            <v>ซอสหอยนางรมสูตรเข้มข้น</v>
          </cell>
          <cell r="C50">
            <v>38.799983333333337</v>
          </cell>
        </row>
        <row r="51">
          <cell r="A51" t="str">
            <v>MC0303</v>
          </cell>
          <cell r="B51" t="str">
            <v>น้ำมันปาล์มโอเลอีน 18L/Tin</v>
          </cell>
          <cell r="C51">
            <v>26.666777777777781</v>
          </cell>
        </row>
        <row r="52">
          <cell r="A52" t="str">
            <v>MC0306</v>
          </cell>
          <cell r="C52">
            <v>48.150000000000006</v>
          </cell>
        </row>
        <row r="53">
          <cell r="A53" t="str">
            <v>MC0308</v>
          </cell>
          <cell r="C53">
            <v>342.40000000000003</v>
          </cell>
        </row>
        <row r="54">
          <cell r="A54" t="str">
            <v>MC0310</v>
          </cell>
          <cell r="B54" t="str">
            <v>น้ำส้มสายชูหมัก RICE VINEGER Q.P. 4.2% NO CARMEL (1RVE200L)</v>
          </cell>
          <cell r="C54">
            <v>15.408000000000001</v>
          </cell>
        </row>
        <row r="55">
          <cell r="A55" t="str">
            <v>MC03131</v>
          </cell>
          <cell r="B55" t="str">
            <v>น้ำมันปาล์มโอเลลีน ขนาดบรรจุ 5 ลิตร/แกลลอน,4แกลลอน/ลัง</v>
          </cell>
          <cell r="C55">
            <v>30.499815000000002</v>
          </cell>
        </row>
        <row r="56">
          <cell r="A56" t="str">
            <v>MC0313A</v>
          </cell>
          <cell r="B56" t="str">
            <v>น้ำมันปาล์มโอเลอีน 18 ลิตร/ปี๊บ</v>
          </cell>
          <cell r="C56">
            <v>24.888888888888889</v>
          </cell>
        </row>
        <row r="57">
          <cell r="A57" t="str">
            <v>MC0317</v>
          </cell>
          <cell r="B57" t="str">
            <v>น้ำพริกเผาผสมต้มยำ (ฉลากขาว) 3 KG/แกลลอน (6 กล./กล่อง)</v>
          </cell>
          <cell r="C57">
            <v>61.199838888888884</v>
          </cell>
        </row>
        <row r="58">
          <cell r="A58" t="str">
            <v>MC0322/1</v>
          </cell>
          <cell r="B58" t="str">
            <v>เต้าหู้ปลา  480 G./pack,20 pack/กล่อง</v>
          </cell>
          <cell r="C58">
            <v>121.48780000000001</v>
          </cell>
        </row>
        <row r="59">
          <cell r="A59" t="str">
            <v>MC0323</v>
          </cell>
          <cell r="B59" t="str">
            <v>Crab Egg Roll (95-100 ชิ้น/KG)</v>
          </cell>
          <cell r="C59">
            <v>114.49000000000001</v>
          </cell>
        </row>
        <row r="60">
          <cell r="A60" t="str">
            <v>MC0324</v>
          </cell>
          <cell r="B60" t="str">
            <v>Immitation Crab Claw   480 g./PACK,20 PACK/กล่อง</v>
          </cell>
          <cell r="C60">
            <v>99.51</v>
          </cell>
        </row>
        <row r="61">
          <cell r="A61" t="str">
            <v>MC0326</v>
          </cell>
          <cell r="B61" t="str">
            <v>Mini Salmon (66-70 ชิ้น/KG)</v>
          </cell>
          <cell r="C61">
            <v>125.19000000000001</v>
          </cell>
        </row>
        <row r="62">
          <cell r="A62" t="str">
            <v>MC0329</v>
          </cell>
          <cell r="C62">
            <v>96.300000000000011</v>
          </cell>
        </row>
        <row r="63">
          <cell r="A63" t="str">
            <v>MC0331</v>
          </cell>
          <cell r="B63" t="str">
            <v>แผ่นแป้งปอเปี๊ยะแช่แข็ง</v>
          </cell>
          <cell r="C63">
            <v>67.350015151515152</v>
          </cell>
        </row>
        <row r="64">
          <cell r="A64" t="str">
            <v>MC0336</v>
          </cell>
          <cell r="B64" t="str">
            <v>นมข้นจืดระเหย ตราคาร์เนชั่น 400 g./กระป๋อง (48กระป๋อง/ลัง)</v>
          </cell>
          <cell r="C64">
            <v>45.475000000000001</v>
          </cell>
        </row>
        <row r="65">
          <cell r="A65" t="str">
            <v>MC0366</v>
          </cell>
          <cell r="C65">
            <v>265.00690000000003</v>
          </cell>
        </row>
        <row r="66">
          <cell r="A66" t="str">
            <v>MC0369</v>
          </cell>
          <cell r="B66" t="str">
            <v>น้ำมันพริกเผาฉั่วฮะเส็ง 2.5 kg./แกลลอน (4แกลลอน/กล่อง)</v>
          </cell>
          <cell r="C66">
            <v>195.81</v>
          </cell>
        </row>
        <row r="67">
          <cell r="A67" t="str">
            <v>MC0370</v>
          </cell>
          <cell r="C67">
            <v>139.1</v>
          </cell>
        </row>
        <row r="68">
          <cell r="A68" t="str">
            <v>MC0371</v>
          </cell>
          <cell r="B68" t="str">
            <v>Wonton sheet UFM</v>
          </cell>
          <cell r="C68">
            <v>69.999400000000009</v>
          </cell>
        </row>
        <row r="69">
          <cell r="A69" t="str">
            <v>MC0383</v>
          </cell>
          <cell r="B69" t="str">
            <v xml:space="preserve">ไข่ขาว FROZEN </v>
          </cell>
          <cell r="C69">
            <v>64.2</v>
          </cell>
        </row>
        <row r="70">
          <cell r="A70" t="str">
            <v>MC0384</v>
          </cell>
          <cell r="C70">
            <v>21.400000000000002</v>
          </cell>
        </row>
        <row r="71">
          <cell r="A71" t="str">
            <v>MC0386</v>
          </cell>
          <cell r="C71">
            <v>26.75</v>
          </cell>
        </row>
        <row r="72">
          <cell r="A72" t="str">
            <v>MC0387</v>
          </cell>
          <cell r="B72" t="str">
            <v>แห้วกระป๋อง ตรามาลี 565 g/กป.,24 กป./ลัง</v>
          </cell>
          <cell r="C72">
            <v>52.477345132743373</v>
          </cell>
        </row>
        <row r="73">
          <cell r="A73" t="str">
            <v>MC0408A</v>
          </cell>
          <cell r="B73" t="str">
            <v xml:space="preserve"> พริกไทยดำป่น</v>
          </cell>
          <cell r="C73">
            <v>150</v>
          </cell>
        </row>
        <row r="74">
          <cell r="A74" t="str">
            <v>MC0410</v>
          </cell>
          <cell r="B74" t="str">
            <v>ผงปรุงรส (รสไก่) ตรารสดี 10x1 kg</v>
          </cell>
          <cell r="C74">
            <v>89.999840000000006</v>
          </cell>
        </row>
        <row r="75">
          <cell r="A75" t="str">
            <v>MC0410A</v>
          </cell>
          <cell r="B75" t="str">
            <v>ผงปรุงรส (รสไก่) ตรารสดี 10x1 kg</v>
          </cell>
          <cell r="C75">
            <v>84.111999999999995</v>
          </cell>
        </row>
        <row r="76">
          <cell r="A76" t="str">
            <v>MC0412A</v>
          </cell>
          <cell r="C76">
            <v>20.8</v>
          </cell>
        </row>
        <row r="77">
          <cell r="A77" t="str">
            <v>MC0414A</v>
          </cell>
          <cell r="B77" t="str">
            <v>น้ำปลาตราหอยหลอด 4.5 ลิตร/กล. (4 กล./ลัง)</v>
          </cell>
          <cell r="C77">
            <v>21.286666666666669</v>
          </cell>
        </row>
        <row r="78">
          <cell r="A78" t="str">
            <v>MC0415A</v>
          </cell>
          <cell r="C78">
            <v>100</v>
          </cell>
        </row>
        <row r="79">
          <cell r="A79" t="str">
            <v>MC0416A</v>
          </cell>
          <cell r="C79">
            <v>25.23</v>
          </cell>
        </row>
        <row r="80">
          <cell r="A80" t="str">
            <v>MC0427A</v>
          </cell>
          <cell r="B80" t="str">
            <v xml:space="preserve">ผงปรุงรส (รสหมู) ตรารสดี </v>
          </cell>
          <cell r="C80">
            <v>84.11</v>
          </cell>
        </row>
        <row r="81">
          <cell r="A81" t="str">
            <v>MC0430</v>
          </cell>
          <cell r="B81" t="str">
            <v>กะปิตราชั่ง</v>
          </cell>
          <cell r="C81">
            <v>89.494800000000012</v>
          </cell>
        </row>
        <row r="82">
          <cell r="A82" t="str">
            <v>MC0431A</v>
          </cell>
          <cell r="B82" t="str">
            <v xml:space="preserve">ผงทำฟรุ๊ตสลัดสำเร็จรูป (กลิ่นอัลมอนต์) โลโบ </v>
          </cell>
          <cell r="C82">
            <v>128.4</v>
          </cell>
        </row>
        <row r="83">
          <cell r="A83" t="str">
            <v>MC0432A</v>
          </cell>
          <cell r="B83" t="str">
            <v>ฟรุ๊ตสลัดรวมมาลีสูตรลูกตาล 567g./กป. (24 กป./หีบ)</v>
          </cell>
          <cell r="C83">
            <v>51.188271604938279</v>
          </cell>
        </row>
        <row r="84">
          <cell r="A84" t="str">
            <v>MC0440</v>
          </cell>
          <cell r="B84" t="str">
            <v>เส้นหมี่ขาว ไวไว</v>
          </cell>
          <cell r="C84">
            <v>26.55185185185185</v>
          </cell>
        </row>
        <row r="85">
          <cell r="A85" t="str">
            <v>MC0442</v>
          </cell>
          <cell r="B85" t="str">
            <v>Milk 250ml. (36 กล่อง/ลัง)</v>
          </cell>
          <cell r="C85">
            <v>32</v>
          </cell>
        </row>
        <row r="86">
          <cell r="A86" t="str">
            <v>MC0442A</v>
          </cell>
          <cell r="B86" t="str">
            <v>นมสดรสจืด โฟรโมสต์ 250ml. (36 กล่อง/ลัง)</v>
          </cell>
          <cell r="C86">
            <v>31.666666666666668</v>
          </cell>
        </row>
        <row r="87">
          <cell r="A87" t="str">
            <v>MC0460</v>
          </cell>
          <cell r="B87" t="str">
            <v>ข้าวขาวรสทิพย์ หงส์ทอง 15kg/bag</v>
          </cell>
          <cell r="C87">
            <v>18.543099999999999</v>
          </cell>
        </row>
        <row r="88">
          <cell r="A88" t="str">
            <v>MC0466</v>
          </cell>
          <cell r="B88" t="str">
            <v>ผงขมิ้น ตรามือที่ 1 (ง่วนสูน) 115g/ขวด</v>
          </cell>
          <cell r="C88">
            <v>347.79652173913047</v>
          </cell>
        </row>
        <row r="89">
          <cell r="A89" t="str">
            <v>MC0479</v>
          </cell>
          <cell r="B89" t="str">
            <v>Soup Powder (TS010Y05) แนบใบ COA ทุก lot</v>
          </cell>
          <cell r="C89">
            <v>173.875</v>
          </cell>
        </row>
        <row r="90">
          <cell r="A90" t="str">
            <v>MC0491</v>
          </cell>
          <cell r="B90" t="str">
            <v xml:space="preserve"> ใบกระวาน</v>
          </cell>
          <cell r="C90">
            <v>150</v>
          </cell>
        </row>
        <row r="91">
          <cell r="A91" t="str">
            <v>MC0492A</v>
          </cell>
          <cell r="B91" t="str">
            <v>เห็ดแชมปิยองกระป๋อง น้ำหนักสุทธิ 3000g/น้ำหนักเนื้อ 1500g (6 กป./กล่อง)</v>
          </cell>
          <cell r="C91">
            <v>58.25555555555556</v>
          </cell>
        </row>
        <row r="92">
          <cell r="A92" t="str">
            <v>MC0495</v>
          </cell>
          <cell r="B92" t="str">
            <v>ไส้คอลลาเจน เบอร์ 23ยี่ห้อ NIPPI Dai.23 MM. ยาว 15 M./เส้น (45เส้น/กล่อง)</v>
          </cell>
          <cell r="C92">
            <v>4.850666666666667E-2</v>
          </cell>
        </row>
        <row r="93">
          <cell r="A93" t="str">
            <v>MC0501</v>
          </cell>
          <cell r="B93" t="str">
            <v>ผงพะโล้ (โลโบ้) 2-11-192-5</v>
          </cell>
          <cell r="C93">
            <v>160</v>
          </cell>
        </row>
        <row r="94">
          <cell r="A94" t="str">
            <v>MC0521</v>
          </cell>
          <cell r="C94">
            <v>26.75</v>
          </cell>
        </row>
        <row r="95">
          <cell r="A95" t="str">
            <v>MC0524</v>
          </cell>
          <cell r="C95">
            <v>38.680072000000003</v>
          </cell>
        </row>
        <row r="96">
          <cell r="A96" t="str">
            <v>MC0542</v>
          </cell>
          <cell r="C96">
            <v>197.95000000000002</v>
          </cell>
        </row>
        <row r="97">
          <cell r="A97" t="str">
            <v>MC0550</v>
          </cell>
          <cell r="B97" t="str">
            <v>เส้นชิฟอรี  ริกาติ</v>
          </cell>
          <cell r="C97">
            <v>87.825600000000009</v>
          </cell>
        </row>
        <row r="98">
          <cell r="A98" t="str">
            <v>MC0552</v>
          </cell>
          <cell r="B98" t="str">
            <v>Healthy Creamer ตรา ฟอร์แคร์</v>
          </cell>
          <cell r="C98">
            <v>80.25</v>
          </cell>
        </row>
        <row r="99">
          <cell r="A99" t="str">
            <v>MC0553A</v>
          </cell>
          <cell r="B99" t="str">
            <v>น้ำมะเขือเทศ ตราบรู๊ก  1,210cc</v>
          </cell>
          <cell r="C99">
            <v>32.719008264462815</v>
          </cell>
        </row>
        <row r="100">
          <cell r="A100" t="str">
            <v>MC0596</v>
          </cell>
          <cell r="B100" t="str">
            <v>เส้นอูด้งกลม(เส้นขาว) หนาประมาณ2.6-2.8มิล</v>
          </cell>
          <cell r="C100">
            <v>52.43</v>
          </cell>
        </row>
        <row r="101">
          <cell r="A101" t="str">
            <v>MC0xx healthty cream</v>
          </cell>
          <cell r="C101">
            <v>74.900000000000006</v>
          </cell>
        </row>
        <row r="102">
          <cell r="A102" t="str">
            <v>MC0xx1</v>
          </cell>
          <cell r="B102" t="str">
            <v>ซุบหมูก้อนKnor (11g/pcx6x6x12/ctns)</v>
          </cell>
          <cell r="C102">
            <v>199.72432659932659</v>
          </cell>
        </row>
        <row r="103">
          <cell r="A103" t="str">
            <v xml:space="preserve">MC0xxxDischi Pasta </v>
          </cell>
          <cell r="C103">
            <v>87.825600000000009</v>
          </cell>
        </row>
        <row r="104">
          <cell r="A104" t="str">
            <v>MD0001</v>
          </cell>
          <cell r="B104" t="str">
            <v>แครอทนอก</v>
          </cell>
          <cell r="D104">
            <v>28.214545454545451</v>
          </cell>
          <cell r="E104">
            <v>23.23</v>
          </cell>
          <cell r="F104">
            <v>27.21</v>
          </cell>
          <cell r="G104">
            <v>21.91</v>
          </cell>
          <cell r="H104">
            <v>21.97</v>
          </cell>
          <cell r="I104">
            <v>32.14</v>
          </cell>
        </row>
        <row r="105">
          <cell r="A105" t="str">
            <v>MD0002</v>
          </cell>
          <cell r="B105" t="str">
            <v>ใบมะกรูด  (ไม่เอาก้าน)</v>
          </cell>
          <cell r="D105">
            <v>80.681428571428569</v>
          </cell>
          <cell r="I105">
            <v>80</v>
          </cell>
        </row>
        <row r="106">
          <cell r="A106" t="str">
            <v>MD0002A</v>
          </cell>
          <cell r="B106" t="str">
            <v>ใบมะกรูด  (ไม่เอาก้าน)</v>
          </cell>
          <cell r="D106">
            <v>85.814545454545438</v>
          </cell>
          <cell r="E106">
            <v>86.31</v>
          </cell>
          <cell r="F106">
            <v>100.48</v>
          </cell>
          <cell r="G106">
            <v>106.5</v>
          </cell>
          <cell r="I106">
            <v>80</v>
          </cell>
        </row>
        <row r="107">
          <cell r="A107" t="str">
            <v>MD0007</v>
          </cell>
          <cell r="C107">
            <v>171.20000000000002</v>
          </cell>
        </row>
        <row r="108">
          <cell r="A108" t="str">
            <v>MD0011</v>
          </cell>
          <cell r="B108" t="str">
            <v>มันฝรั่ง  นน.300-400 g./ลูก  (2-3ลูก/กก.)</v>
          </cell>
          <cell r="D108">
            <v>27.351666666666663</v>
          </cell>
          <cell r="E108">
            <v>26.67</v>
          </cell>
          <cell r="F108">
            <v>28.14</v>
          </cell>
          <cell r="G108">
            <v>25.09</v>
          </cell>
          <cell r="H108">
            <v>22.91</v>
          </cell>
          <cell r="I108">
            <v>28.5</v>
          </cell>
        </row>
        <row r="109">
          <cell r="A109" t="str">
            <v>MD0012</v>
          </cell>
          <cell r="B109" t="str">
            <v>ถั่วแขก ฝักสด อวบ ไม่พองไม่แก่ ไม่เล็กลีบ</v>
          </cell>
          <cell r="D109">
            <v>36.51166666666667</v>
          </cell>
          <cell r="E109">
            <v>38.36</v>
          </cell>
          <cell r="F109">
            <v>47.88</v>
          </cell>
          <cell r="G109">
            <v>23.48</v>
          </cell>
          <cell r="H109">
            <v>31</v>
          </cell>
          <cell r="I109">
            <v>40.33</v>
          </cell>
        </row>
        <row r="110">
          <cell r="A110" t="str">
            <v>MD0013</v>
          </cell>
          <cell r="B110" t="str">
            <v>รากผักชี ต้นอ้วน ๆ ไม่ช้ำไม่เน่า</v>
          </cell>
          <cell r="D110">
            <v>114.1825</v>
          </cell>
          <cell r="E110">
            <v>88.03</v>
          </cell>
          <cell r="F110">
            <v>84.17</v>
          </cell>
          <cell r="G110">
            <v>100</v>
          </cell>
          <cell r="H110">
            <v>141.25</v>
          </cell>
          <cell r="I110">
            <v>130</v>
          </cell>
        </row>
        <row r="111">
          <cell r="A111" t="str">
            <v>MD0014</v>
          </cell>
          <cell r="B111" t="str">
            <v>พริกชี้ฟ้า (สีแดง) เด็ดขั้ว   ไม่มีร่องรอยของแมลง</v>
          </cell>
          <cell r="D111">
            <v>77.749222515732853</v>
          </cell>
          <cell r="E111">
            <v>132.4</v>
          </cell>
          <cell r="F111">
            <v>84.285714285714292</v>
          </cell>
          <cell r="G111">
            <v>67</v>
          </cell>
          <cell r="H111">
            <v>65.790000000000006</v>
          </cell>
          <cell r="I111">
            <v>61.25</v>
          </cell>
        </row>
        <row r="112">
          <cell r="A112" t="str">
            <v>MD0014A</v>
          </cell>
          <cell r="B112" t="str">
            <v>พริกชี้ฟ้า (สีแดง) เด็ดขั้ว   ไม่มีร่องรอยของแมลง</v>
          </cell>
          <cell r="D112">
            <v>77.749222515732853</v>
          </cell>
          <cell r="E112">
            <v>132.4</v>
          </cell>
          <cell r="F112">
            <v>84.285714285714292</v>
          </cell>
          <cell r="G112">
            <v>67</v>
          </cell>
          <cell r="H112">
            <v>65.790000000000006</v>
          </cell>
          <cell r="I112">
            <v>61.25</v>
          </cell>
        </row>
        <row r="113">
          <cell r="A113" t="str">
            <v>MD0015</v>
          </cell>
          <cell r="B113" t="str">
            <v>มะนาว</v>
          </cell>
          <cell r="D113">
            <v>41.657499999999999</v>
          </cell>
          <cell r="E113">
            <v>35</v>
          </cell>
          <cell r="F113">
            <v>42.93</v>
          </cell>
          <cell r="G113">
            <v>67.86</v>
          </cell>
          <cell r="H113">
            <v>73.33</v>
          </cell>
          <cell r="I113">
            <v>43.33</v>
          </cell>
        </row>
        <row r="114">
          <cell r="A114" t="str">
            <v>MD0016</v>
          </cell>
          <cell r="B114" t="str">
            <v>ผักชีไทย ต้นอ้วน ๆ ไม่ช้ำไม่เน่า</v>
          </cell>
          <cell r="D114">
            <v>76.256363636363645</v>
          </cell>
          <cell r="E114">
            <v>29.21</v>
          </cell>
          <cell r="F114">
            <v>25</v>
          </cell>
          <cell r="G114">
            <v>60.86</v>
          </cell>
          <cell r="H114">
            <v>85.28</v>
          </cell>
          <cell r="I114">
            <v>80</v>
          </cell>
        </row>
        <row r="115">
          <cell r="A115" t="str">
            <v>MD0017</v>
          </cell>
          <cell r="B115" t="str">
            <v>หน่อไม้ฝรั่ง เขียวตลอดต้น ต้นอ่อน ยาว 20 CM.</v>
          </cell>
          <cell r="D115">
            <v>56.671428571428571</v>
          </cell>
          <cell r="I115">
            <v>53.33</v>
          </cell>
        </row>
        <row r="116">
          <cell r="A116" t="str">
            <v>MD0019</v>
          </cell>
          <cell r="B116" t="str">
            <v>แตงกวาญี่ปุ่น</v>
          </cell>
          <cell r="D116">
            <v>61.923333333333325</v>
          </cell>
          <cell r="I116">
            <v>79.27</v>
          </cell>
        </row>
        <row r="117">
          <cell r="A117" t="str">
            <v>MD0020</v>
          </cell>
          <cell r="B117" t="str">
            <v>ขิงดองสามรส (สีชมพู) แม่จินต์ 1800 g./ขวด (เนื้อ 0.8 g. น้ำ 1000 g.) 6 ขวด/หีบ</v>
          </cell>
          <cell r="C117">
            <v>46.564814814814817</v>
          </cell>
        </row>
        <row r="118">
          <cell r="A118" t="str">
            <v>MD0027</v>
          </cell>
          <cell r="B118" t="str">
            <v>สับปะรด</v>
          </cell>
          <cell r="D118">
            <v>16.341428571428573</v>
          </cell>
          <cell r="I118">
            <v>19.25</v>
          </cell>
        </row>
        <row r="119">
          <cell r="A119" t="str">
            <v>MD0028</v>
          </cell>
          <cell r="B119" t="str">
            <v>ต้นหอมสด ต้นยาว ใบไม่เหลืองไม่เหี่ยว</v>
          </cell>
          <cell r="D119">
            <v>46.067500000000003</v>
          </cell>
          <cell r="E119">
            <v>25.39</v>
          </cell>
          <cell r="F119">
            <v>33.35</v>
          </cell>
          <cell r="G119">
            <v>59.19</v>
          </cell>
          <cell r="H119">
            <v>77.5</v>
          </cell>
          <cell r="I119">
            <v>36.67</v>
          </cell>
        </row>
        <row r="120">
          <cell r="A120" t="str">
            <v>MD0029</v>
          </cell>
          <cell r="B120" t="str">
            <v>กระเทียมกลีบใหญ่ ปอกเปลือก</v>
          </cell>
          <cell r="D120">
            <v>52.637499999999996</v>
          </cell>
          <cell r="E120">
            <v>39.44</v>
          </cell>
          <cell r="F120">
            <v>41</v>
          </cell>
          <cell r="G120">
            <v>47.95</v>
          </cell>
          <cell r="H120">
            <v>54.38</v>
          </cell>
          <cell r="I120">
            <v>64.73</v>
          </cell>
        </row>
        <row r="121">
          <cell r="A121" t="str">
            <v>MD0030</v>
          </cell>
          <cell r="B121" t="str">
            <v>พริกขี้หนูสดสีแดง เด็ดขั้ว (สำหรับทำน้ำยำ)  ไม่มีร่องรอยของแมลง</v>
          </cell>
          <cell r="D121">
            <v>81.126666666666665</v>
          </cell>
          <cell r="E121">
            <v>111.33</v>
          </cell>
          <cell r="F121">
            <v>74.17</v>
          </cell>
          <cell r="G121">
            <v>58</v>
          </cell>
          <cell r="H121">
            <v>57.5</v>
          </cell>
          <cell r="I121">
            <v>63.57</v>
          </cell>
        </row>
        <row r="122">
          <cell r="A122" t="str">
            <v>MD0031</v>
          </cell>
          <cell r="B122" t="str">
            <v>พริกชี้ฟ้า (สีเหลือง) เด็ดขั้ว     ไม่มีร่องรอยของแมลง</v>
          </cell>
          <cell r="D122">
            <v>84.965714285714284</v>
          </cell>
          <cell r="I122">
            <v>78.33</v>
          </cell>
        </row>
        <row r="123">
          <cell r="A123" t="str">
            <v>MD0034</v>
          </cell>
          <cell r="B123" t="str">
            <v>พาสเลย์</v>
          </cell>
          <cell r="C123">
            <v>963</v>
          </cell>
        </row>
        <row r="124">
          <cell r="A124" t="str">
            <v>MD0035</v>
          </cell>
          <cell r="C124">
            <v>80.25</v>
          </cell>
        </row>
        <row r="125">
          <cell r="A125" t="str">
            <v>MD0037</v>
          </cell>
          <cell r="B125" t="str">
            <v xml:space="preserve">ลำไยอบแห้ง แบบดำ </v>
          </cell>
          <cell r="D125">
            <v>64.166666666666671</v>
          </cell>
          <cell r="I125">
            <v>60</v>
          </cell>
        </row>
        <row r="126">
          <cell r="A126" t="str">
            <v>MD0039</v>
          </cell>
          <cell r="B126" t="str">
            <v>เห็ดหอมแห้ง size 3.5-4.5cm (สีดำ)</v>
          </cell>
          <cell r="D126">
            <v>325.71428571428572</v>
          </cell>
          <cell r="E126">
            <v>290</v>
          </cell>
          <cell r="F126">
            <v>310</v>
          </cell>
          <cell r="I126">
            <v>360</v>
          </cell>
        </row>
        <row r="127">
          <cell r="A127" t="str">
            <v>MD0040</v>
          </cell>
          <cell r="B127" t="str">
            <v>ขิงแก่ แบบแง่งไม่ปอกเปลือก</v>
          </cell>
          <cell r="D127">
            <v>31.404999999999998</v>
          </cell>
          <cell r="E127">
            <v>16.61</v>
          </cell>
          <cell r="F127">
            <v>20.13</v>
          </cell>
          <cell r="G127">
            <v>25</v>
          </cell>
          <cell r="H127">
            <v>23</v>
          </cell>
          <cell r="I127">
            <v>23</v>
          </cell>
        </row>
        <row r="128">
          <cell r="A128" t="str">
            <v>MD0042</v>
          </cell>
          <cell r="B128" t="str">
            <v>ข่าแก่ (สด) แบบแง่ง</v>
          </cell>
          <cell r="D128">
            <v>27.451428571428572</v>
          </cell>
          <cell r="I128">
            <v>28.75</v>
          </cell>
        </row>
        <row r="129">
          <cell r="A129" t="str">
            <v>MD0048</v>
          </cell>
          <cell r="B129" t="str">
            <v>เห็ดนางฟ้า ดอกกลาง         สีขาว ไม่แก่เหลือง</v>
          </cell>
          <cell r="D129">
            <v>50.107142857142854</v>
          </cell>
          <cell r="I129">
            <v>55</v>
          </cell>
        </row>
        <row r="130">
          <cell r="A130" t="str">
            <v>MD0050</v>
          </cell>
          <cell r="B130" t="str">
            <v>แตงร้าน ไม่มีร่องรอยของแมลง</v>
          </cell>
          <cell r="D130">
            <v>13.590000000000002</v>
          </cell>
          <cell r="E130">
            <v>14</v>
          </cell>
          <cell r="F130">
            <v>14.66</v>
          </cell>
          <cell r="G130">
            <v>13.24</v>
          </cell>
          <cell r="H130">
            <v>14.36</v>
          </cell>
          <cell r="I130">
            <v>14.83</v>
          </cell>
        </row>
        <row r="131">
          <cell r="A131" t="str">
            <v>MD0051</v>
          </cell>
          <cell r="B131" t="str">
            <v>ถั่วงอกเด็ดหาง</v>
          </cell>
          <cell r="D131">
            <v>14.451818181818181</v>
          </cell>
          <cell r="E131">
            <v>15.86</v>
          </cell>
          <cell r="F131">
            <v>11.92</v>
          </cell>
          <cell r="G131">
            <v>11.85</v>
          </cell>
          <cell r="H131">
            <v>13.36</v>
          </cell>
          <cell r="I131">
            <v>15</v>
          </cell>
        </row>
        <row r="132">
          <cell r="A132" t="str">
            <v>MD0052</v>
          </cell>
          <cell r="B132" t="str">
            <v>ใบกระเพราขาวเด็ด (ไม่เอาก้าน)</v>
          </cell>
          <cell r="D132">
            <v>51.395000000000003</v>
          </cell>
          <cell r="E132">
            <v>50.29</v>
          </cell>
          <cell r="F132">
            <v>51.42</v>
          </cell>
          <cell r="G132">
            <v>43.62</v>
          </cell>
          <cell r="H132">
            <v>47.22</v>
          </cell>
          <cell r="I132">
            <v>50</v>
          </cell>
        </row>
        <row r="133">
          <cell r="A133" t="str">
            <v>MD0053</v>
          </cell>
          <cell r="B133" t="str">
            <v>ใบกุ้ยฉ่ายสดใบเขียว</v>
          </cell>
          <cell r="D133">
            <v>38.31</v>
          </cell>
        </row>
        <row r="134">
          <cell r="A134" t="str">
            <v>MD0054</v>
          </cell>
          <cell r="B134" t="str">
            <v>ผักกาดขาว</v>
          </cell>
          <cell r="D134">
            <v>24.195714285714285</v>
          </cell>
          <cell r="I134">
            <v>33.5</v>
          </cell>
        </row>
        <row r="135">
          <cell r="A135" t="str">
            <v>MD0055</v>
          </cell>
          <cell r="B135" t="str">
            <v>ผักคะน้า ต้นกลาง ยาวไม่เกิน 23 CM.</v>
          </cell>
          <cell r="D135">
            <v>23.9575</v>
          </cell>
          <cell r="I135">
            <v>30</v>
          </cell>
        </row>
        <row r="136">
          <cell r="A136" t="str">
            <v>MD0056</v>
          </cell>
          <cell r="B136" t="str">
            <v>ผักบุ้งจีน</v>
          </cell>
          <cell r="D136">
            <v>23.568750000000001</v>
          </cell>
          <cell r="E136">
            <v>20</v>
          </cell>
          <cell r="I136">
            <v>25</v>
          </cell>
        </row>
        <row r="137">
          <cell r="A137" t="str">
            <v>MD0057</v>
          </cell>
          <cell r="B137" t="str">
            <v>พริกไทยอ่อน แบบเด็ดเม็ด</v>
          </cell>
          <cell r="D137">
            <v>91.854166666666671</v>
          </cell>
          <cell r="E137">
            <v>115</v>
          </cell>
          <cell r="F137">
            <v>89.21</v>
          </cell>
          <cell r="G137">
            <v>80</v>
          </cell>
          <cell r="H137">
            <v>70</v>
          </cell>
          <cell r="I137">
            <v>90</v>
          </cell>
        </row>
        <row r="138">
          <cell r="A138" t="str">
            <v>MD0058</v>
          </cell>
          <cell r="B138" t="str">
            <v>มะเขือเทศท้อสุก สีแดง ลูกใหญ่</v>
          </cell>
          <cell r="D138">
            <v>21.665000000000003</v>
          </cell>
          <cell r="E138">
            <v>24.75</v>
          </cell>
          <cell r="F138">
            <v>19.71</v>
          </cell>
          <cell r="G138">
            <v>19.11</v>
          </cell>
          <cell r="H138">
            <v>18.100000000000001</v>
          </cell>
          <cell r="I138">
            <v>18</v>
          </cell>
        </row>
        <row r="139">
          <cell r="A139" t="str">
            <v>MD0064</v>
          </cell>
          <cell r="B139" t="str">
            <v>มะเขือเทศสีดาสุกสีแดง</v>
          </cell>
          <cell r="D139">
            <v>34.268571428571434</v>
          </cell>
          <cell r="I139">
            <v>33.67</v>
          </cell>
        </row>
        <row r="140">
          <cell r="A140" t="str">
            <v>MD0065</v>
          </cell>
          <cell r="B140" t="str">
            <v>อ้อยเหลืองไม่ปอกเปลือก</v>
          </cell>
          <cell r="D140">
            <v>23.157499999999999</v>
          </cell>
          <cell r="E140">
            <v>18.95</v>
          </cell>
          <cell r="F140">
            <v>19.89</v>
          </cell>
          <cell r="G140">
            <v>21</v>
          </cell>
          <cell r="H140">
            <v>24.62</v>
          </cell>
          <cell r="I140">
            <v>25</v>
          </cell>
        </row>
        <row r="141">
          <cell r="A141" t="str">
            <v>MD0066</v>
          </cell>
          <cell r="B141" t="str">
            <v>มะเขือพวงเด็ดขั้ว ไม่มีร่องรอยของแมลง</v>
          </cell>
          <cell r="D141">
            <v>43.388181818181813</v>
          </cell>
          <cell r="E141">
            <v>53.33</v>
          </cell>
          <cell r="F141">
            <v>53.47</v>
          </cell>
          <cell r="G141">
            <v>40.950000000000003</v>
          </cell>
          <cell r="H141">
            <v>47.14</v>
          </cell>
          <cell r="I141">
            <v>40</v>
          </cell>
        </row>
        <row r="142">
          <cell r="A142" t="str">
            <v>MD0066A</v>
          </cell>
          <cell r="B142" t="str">
            <v>มะเขือพวงเด็ดขั้ว ไม่มีร่องรอยของแมลง</v>
          </cell>
          <cell r="D142">
            <v>47.598333333333329</v>
          </cell>
          <cell r="E142">
            <v>61.74</v>
          </cell>
          <cell r="F142">
            <v>77.31</v>
          </cell>
          <cell r="G142">
            <v>52.5</v>
          </cell>
          <cell r="H142">
            <v>47.14</v>
          </cell>
          <cell r="I142">
            <v>40</v>
          </cell>
        </row>
        <row r="143">
          <cell r="A143" t="str">
            <v>MD0067</v>
          </cell>
          <cell r="B143" t="str">
            <v>พริกขี้หนูสวนสีแดง+เขียว        เม็ดเล็ก เด็ดขั้ว (สำหรับทำน้ำพริก)</v>
          </cell>
          <cell r="D143">
            <v>130.5</v>
          </cell>
          <cell r="E143">
            <v>156</v>
          </cell>
          <cell r="F143">
            <v>151.33000000000001</v>
          </cell>
          <cell r="G143">
            <v>136.4</v>
          </cell>
          <cell r="H143">
            <v>131.32</v>
          </cell>
          <cell r="I143">
            <v>89.44</v>
          </cell>
        </row>
        <row r="144">
          <cell r="A144" t="str">
            <v>MD0068</v>
          </cell>
          <cell r="B144" t="str">
            <v>พริกไทยเม็ดขาว  (แนบ COA ทุกครั้ง)</v>
          </cell>
          <cell r="D144">
            <v>142.5</v>
          </cell>
          <cell r="I144">
            <v>120</v>
          </cell>
        </row>
        <row r="145">
          <cell r="A145" t="str">
            <v>MD0069</v>
          </cell>
          <cell r="B145" t="str">
            <v>ผักคื่นไฉ่</v>
          </cell>
          <cell r="D145">
            <v>55.596666666666664</v>
          </cell>
          <cell r="E145">
            <v>59.1</v>
          </cell>
          <cell r="F145">
            <v>34.79</v>
          </cell>
          <cell r="G145">
            <v>55.23</v>
          </cell>
          <cell r="H145">
            <v>71.61</v>
          </cell>
          <cell r="I145">
            <v>50</v>
          </cell>
        </row>
        <row r="146">
          <cell r="A146" t="str">
            <v>MD0069</v>
          </cell>
          <cell r="B146" t="str">
            <v>ผักคื่นไฉ่</v>
          </cell>
          <cell r="D146">
            <v>55.596666666666664</v>
          </cell>
          <cell r="E146">
            <v>59.1</v>
          </cell>
          <cell r="F146">
            <v>34.79</v>
          </cell>
          <cell r="G146">
            <v>55.23</v>
          </cell>
          <cell r="H146">
            <v>71.61</v>
          </cell>
          <cell r="I146">
            <v>50</v>
          </cell>
        </row>
        <row r="147">
          <cell r="A147" t="str">
            <v>MD0072</v>
          </cell>
          <cell r="B147" t="str">
            <v>ใบโหระพา (ไม่เอาก้าน)</v>
          </cell>
          <cell r="D147">
            <v>57.436666666666667</v>
          </cell>
          <cell r="E147">
            <v>65.62</v>
          </cell>
          <cell r="F147">
            <v>53.61</v>
          </cell>
          <cell r="G147">
            <v>44.24</v>
          </cell>
          <cell r="H147">
            <v>46.67</v>
          </cell>
          <cell r="I147">
            <v>50</v>
          </cell>
        </row>
        <row r="148">
          <cell r="A148" t="str">
            <v>MD0072A</v>
          </cell>
          <cell r="B148" t="str">
            <v>ใบโหระพา (ไม่เอาก้าน)</v>
          </cell>
          <cell r="D148">
            <v>57.436666666666667</v>
          </cell>
          <cell r="E148">
            <v>65.62</v>
          </cell>
          <cell r="F148">
            <v>53.61</v>
          </cell>
          <cell r="G148">
            <v>44.24</v>
          </cell>
          <cell r="H148">
            <v>46.67</v>
          </cell>
          <cell r="I148">
            <v>50</v>
          </cell>
        </row>
        <row r="149">
          <cell r="A149" t="str">
            <v>MD0073</v>
          </cell>
          <cell r="B149" t="str">
            <v>มะเขือเปราะอ่อน ลูกลายขาว</v>
          </cell>
          <cell r="D149">
            <v>24.16</v>
          </cell>
          <cell r="I149">
            <v>22.22</v>
          </cell>
        </row>
        <row r="150">
          <cell r="A150" t="str">
            <v>MD0073A</v>
          </cell>
          <cell r="D150">
            <v>22.743636363636362</v>
          </cell>
          <cell r="E150">
            <v>19.760000000000002</v>
          </cell>
          <cell r="F150">
            <v>19.57</v>
          </cell>
          <cell r="G150">
            <v>16.399999999999999</v>
          </cell>
          <cell r="I150">
            <v>22.22</v>
          </cell>
        </row>
        <row r="151">
          <cell r="A151" t="str">
            <v>MD0077</v>
          </cell>
          <cell r="B151" t="str">
            <v>ข่าอ่อนซอย (สด.สะอาด)</v>
          </cell>
          <cell r="D151">
            <v>49.142857142857146</v>
          </cell>
          <cell r="I151">
            <v>50</v>
          </cell>
        </row>
        <row r="152">
          <cell r="A152" t="str">
            <v>MD0078</v>
          </cell>
          <cell r="B152" t="str">
            <v>ใบสะระแหน่ (สด,ไม่เน่า,ไม่ดำ)</v>
          </cell>
          <cell r="D152">
            <v>69.729166666666671</v>
          </cell>
          <cell r="E152">
            <v>70</v>
          </cell>
          <cell r="F152">
            <v>35</v>
          </cell>
          <cell r="G152">
            <v>46.11</v>
          </cell>
          <cell r="H152">
            <v>57.5</v>
          </cell>
          <cell r="I152">
            <v>67.5</v>
          </cell>
        </row>
        <row r="153">
          <cell r="A153" t="str">
            <v>MD0079</v>
          </cell>
          <cell r="B153" t="str">
            <v>ผักชีฝรั่ง (ผักชีใบเลื่อย) ตัดรากออก</v>
          </cell>
          <cell r="D153">
            <v>58.778181818181814</v>
          </cell>
          <cell r="E153">
            <v>55</v>
          </cell>
          <cell r="F153">
            <v>53.33</v>
          </cell>
          <cell r="G153">
            <v>59.44</v>
          </cell>
          <cell r="H153">
            <v>60</v>
          </cell>
          <cell r="I153">
            <v>60</v>
          </cell>
        </row>
        <row r="154">
          <cell r="A154" t="str">
            <v>MD0080</v>
          </cell>
          <cell r="B154" t="str">
            <v>ตะไคร้ (ตัดใบออก) ยาว 5-6 นิ้ว</v>
          </cell>
          <cell r="D154">
            <v>26.958181818181821</v>
          </cell>
          <cell r="E154">
            <v>18.27</v>
          </cell>
          <cell r="F154">
            <v>23</v>
          </cell>
          <cell r="G154">
            <v>24.29</v>
          </cell>
          <cell r="H154">
            <v>28.75</v>
          </cell>
          <cell r="I154">
            <v>30.83</v>
          </cell>
        </row>
        <row r="155">
          <cell r="A155" t="str">
            <v>MD0081</v>
          </cell>
          <cell r="B155" t="str">
            <v xml:space="preserve">บล็อคโคลี่นอก ดอกใหญ่ </v>
          </cell>
          <cell r="D155">
            <v>62.5</v>
          </cell>
        </row>
        <row r="156">
          <cell r="A156" t="str">
            <v>MD0082</v>
          </cell>
          <cell r="B156" t="str">
            <v>ฝักถั่วลันเตา ฝักกลาง ไม่ลีบไม่อวบ ยาว 8-9 CM.</v>
          </cell>
          <cell r="D156">
            <v>67.095833333333346</v>
          </cell>
          <cell r="E156">
            <v>71.5</v>
          </cell>
          <cell r="F156">
            <v>0</v>
          </cell>
          <cell r="G156">
            <v>55</v>
          </cell>
          <cell r="H156">
            <v>68</v>
          </cell>
          <cell r="I156">
            <v>67.5</v>
          </cell>
        </row>
        <row r="157">
          <cell r="A157" t="str">
            <v>MD0085</v>
          </cell>
          <cell r="D157">
            <v>117.7</v>
          </cell>
        </row>
        <row r="158">
          <cell r="A158" t="str">
            <v>MD0086</v>
          </cell>
          <cell r="B158" t="str">
            <v>กระชายซอย</v>
          </cell>
          <cell r="D158">
            <v>39.538571428571423</v>
          </cell>
          <cell r="I158">
            <v>40</v>
          </cell>
        </row>
        <row r="159">
          <cell r="A159" t="str">
            <v>MD0088</v>
          </cell>
          <cell r="B159" t="str">
            <v>พริกขี้หนูแห้ง แบบเด็ดขั้ว</v>
          </cell>
          <cell r="D159">
            <v>126.47722222222222</v>
          </cell>
          <cell r="E159">
            <v>120</v>
          </cell>
          <cell r="G159">
            <v>106.67</v>
          </cell>
        </row>
        <row r="160">
          <cell r="A160" t="str">
            <v>MD0089</v>
          </cell>
          <cell r="B160" t="str">
            <v>หัวไชเท้า (ตัดใบออก)</v>
          </cell>
          <cell r="D160">
            <v>21.042727272727276</v>
          </cell>
          <cell r="E160">
            <v>19</v>
          </cell>
          <cell r="F160">
            <v>22.83</v>
          </cell>
          <cell r="G160">
            <v>16.41</v>
          </cell>
          <cell r="H160">
            <v>18.7</v>
          </cell>
          <cell r="I160">
            <v>18.62</v>
          </cell>
        </row>
        <row r="161">
          <cell r="A161" t="str">
            <v>MD0090</v>
          </cell>
          <cell r="B161" t="str">
            <v>หอมแดงไทย ปอกเปลือก</v>
          </cell>
          <cell r="D161">
            <v>53.835833333333333</v>
          </cell>
          <cell r="E161">
            <v>52</v>
          </cell>
          <cell r="F161">
            <v>51.76</v>
          </cell>
          <cell r="G161">
            <v>49.87</v>
          </cell>
          <cell r="H161">
            <v>51.36</v>
          </cell>
          <cell r="I161">
            <v>55</v>
          </cell>
        </row>
        <row r="162">
          <cell r="A162" t="str">
            <v>MD0091</v>
          </cell>
          <cell r="B162" t="str">
            <v>ข้าวโพดอ่อน ปอกเปลือก ตัดขั้ว ฝักยาว 11-12 CM.</v>
          </cell>
          <cell r="D162">
            <v>45.76250000000001</v>
          </cell>
          <cell r="E162">
            <v>56.38</v>
          </cell>
          <cell r="F162">
            <v>59.93</v>
          </cell>
          <cell r="G162">
            <v>38.94</v>
          </cell>
          <cell r="H162">
            <v>35.409999999999997</v>
          </cell>
          <cell r="I162">
            <v>39.5</v>
          </cell>
        </row>
        <row r="163">
          <cell r="A163" t="str">
            <v>MD0093</v>
          </cell>
          <cell r="B163" t="str">
            <v>ผักกาดหอม</v>
          </cell>
          <cell r="D163">
            <v>34.172499999999999</v>
          </cell>
          <cell r="E163">
            <v>33.47</v>
          </cell>
          <cell r="F163">
            <v>26.67</v>
          </cell>
          <cell r="G163">
            <v>30.13</v>
          </cell>
          <cell r="H163">
            <v>25.5</v>
          </cell>
          <cell r="I163">
            <v>28.75</v>
          </cell>
        </row>
        <row r="164">
          <cell r="A164" t="str">
            <v>MD0094</v>
          </cell>
          <cell r="B164" t="str">
            <v>ยี่หร่าป่น</v>
          </cell>
          <cell r="C164">
            <v>183.33</v>
          </cell>
        </row>
        <row r="165">
          <cell r="A165" t="str">
            <v>MD0104</v>
          </cell>
          <cell r="B165" t="str">
            <v>กะหล่ำปลี</v>
          </cell>
          <cell r="D165">
            <v>15.974285714285713</v>
          </cell>
          <cell r="I165">
            <v>20.75</v>
          </cell>
        </row>
        <row r="166">
          <cell r="A166" t="str">
            <v>MD0105</v>
          </cell>
          <cell r="B166" t="str">
            <v>หอมหัวใหญ่     เปลือกหลุดน้อยกว่า 50%</v>
          </cell>
          <cell r="D166">
            <v>26.229090909090907</v>
          </cell>
          <cell r="E166">
            <v>22.78</v>
          </cell>
          <cell r="F166">
            <v>21.36</v>
          </cell>
          <cell r="G166">
            <v>17.73</v>
          </cell>
          <cell r="H166">
            <v>21.79</v>
          </cell>
          <cell r="I166">
            <v>23.71</v>
          </cell>
        </row>
        <row r="167">
          <cell r="A167" t="str">
            <v>MD0107</v>
          </cell>
          <cell r="B167" t="str">
            <v>ถั่วฝักยาว</v>
          </cell>
          <cell r="D167">
            <v>36.60285714285714</v>
          </cell>
          <cell r="I167">
            <v>35</v>
          </cell>
        </row>
        <row r="168">
          <cell r="A168" t="str">
            <v>MD0108</v>
          </cell>
          <cell r="B168" t="str">
            <v>พริกหวาน สีเขียว</v>
          </cell>
          <cell r="D168">
            <v>61.981666666666662</v>
          </cell>
          <cell r="E168">
            <v>72.86</v>
          </cell>
          <cell r="F168">
            <v>67.05</v>
          </cell>
          <cell r="G168">
            <v>63.29</v>
          </cell>
          <cell r="H168">
            <v>59.63</v>
          </cell>
          <cell r="I168">
            <v>58.2</v>
          </cell>
        </row>
        <row r="169">
          <cell r="A169" t="str">
            <v>MD0109</v>
          </cell>
          <cell r="B169" t="str">
            <v>พริกหวาน สีแดง</v>
          </cell>
          <cell r="D169">
            <v>70.824444444444438</v>
          </cell>
          <cell r="E169">
            <v>60.27</v>
          </cell>
          <cell r="F169">
            <v>82</v>
          </cell>
          <cell r="H169">
            <v>67.5</v>
          </cell>
          <cell r="I169">
            <v>71</v>
          </cell>
        </row>
        <row r="170">
          <cell r="A170" t="str">
            <v>MD0111</v>
          </cell>
          <cell r="B170" t="str">
            <v>ยอดคะน้าต้นเล็ก ต้นอ่อน ๆ ยาวไม่เกิน 20 CM.</v>
          </cell>
          <cell r="D170">
            <v>33.772857142857141</v>
          </cell>
          <cell r="I170">
            <v>27.5</v>
          </cell>
        </row>
        <row r="171">
          <cell r="A171" t="str">
            <v>MD0118</v>
          </cell>
          <cell r="B171" t="str">
            <v>ถั่วลิสงอบบดหยาบ 1/20 (ตราไร่ทิพย์)</v>
          </cell>
          <cell r="C171">
            <v>48.150000000000006</v>
          </cell>
        </row>
        <row r="172">
          <cell r="A172" t="str">
            <v>MD0121</v>
          </cell>
          <cell r="B172" t="str">
            <v>เม็ดมะม่วงหิมพานต์     spec-เม็ดเกรดB</v>
          </cell>
          <cell r="D172">
            <v>192.04750000000001</v>
          </cell>
          <cell r="I172">
            <v>246.19</v>
          </cell>
        </row>
        <row r="173">
          <cell r="A173" t="str">
            <v>MD0125</v>
          </cell>
          <cell r="B173" t="str">
            <v>ผักกวางตุ้ง</v>
          </cell>
          <cell r="D173">
            <v>15</v>
          </cell>
        </row>
        <row r="174">
          <cell r="A174" t="str">
            <v>MD0126</v>
          </cell>
          <cell r="B174" t="str">
            <v>มะเขือเทศราชินี (ลูกเล็ก)</v>
          </cell>
          <cell r="D174">
            <v>44.954999999999998</v>
          </cell>
          <cell r="I174">
            <v>40</v>
          </cell>
        </row>
        <row r="175">
          <cell r="A175" t="str">
            <v>MD0127</v>
          </cell>
          <cell r="B175" t="str">
            <v>เผือก</v>
          </cell>
          <cell r="D175">
            <v>33.418888888888894</v>
          </cell>
          <cell r="E175">
            <v>25</v>
          </cell>
          <cell r="F175">
            <v>32</v>
          </cell>
          <cell r="G175">
            <v>35</v>
          </cell>
          <cell r="H175">
            <v>32.5</v>
          </cell>
          <cell r="I175">
            <v>42</v>
          </cell>
        </row>
        <row r="176">
          <cell r="A176" t="str">
            <v>MD0153</v>
          </cell>
          <cell r="B176" t="str">
            <v>ฟักทอง ไม่มีแมลงเจาะ, ผลเต็ม</v>
          </cell>
          <cell r="D176">
            <v>20</v>
          </cell>
        </row>
        <row r="177">
          <cell r="A177" t="str">
            <v>MD0155</v>
          </cell>
          <cell r="B177" t="str">
            <v>ไข่เป็ด 60 - 65g/pc</v>
          </cell>
          <cell r="C177">
            <v>58.333333333333336</v>
          </cell>
        </row>
        <row r="178">
          <cell r="A178" t="str">
            <v>MD0161</v>
          </cell>
          <cell r="C178">
            <v>29.96</v>
          </cell>
        </row>
        <row r="179">
          <cell r="A179" t="str">
            <v>MD0162A</v>
          </cell>
          <cell r="B179" t="str">
            <v>เม็ดบัวจีน</v>
          </cell>
          <cell r="C179">
            <v>85</v>
          </cell>
        </row>
        <row r="180">
          <cell r="A180" t="str">
            <v>MD0165</v>
          </cell>
          <cell r="B180" t="str">
            <v>เต้าหู้หลอดขาว</v>
          </cell>
          <cell r="C180">
            <v>30.769230769230766</v>
          </cell>
        </row>
        <row r="181">
          <cell r="A181" t="str">
            <v>MD0166</v>
          </cell>
          <cell r="B181" t="str">
            <v>ไข่เบอร์ 3</v>
          </cell>
          <cell r="C181">
            <v>37.333333333333336</v>
          </cell>
        </row>
        <row r="182">
          <cell r="A182" t="str">
            <v>MD0166A</v>
          </cell>
          <cell r="D182">
            <v>2.2036363636363636</v>
          </cell>
          <cell r="E182">
            <v>2.17</v>
          </cell>
          <cell r="F182">
            <v>2.17</v>
          </cell>
          <cell r="G182">
            <v>2.17</v>
          </cell>
          <cell r="I182">
            <v>2.2400000000000002</v>
          </cell>
        </row>
        <row r="183">
          <cell r="A183" t="str">
            <v>MD0167</v>
          </cell>
          <cell r="B183" t="str">
            <v>ต้นกระเทียม</v>
          </cell>
          <cell r="D183">
            <v>80.745714285714271</v>
          </cell>
          <cell r="I183">
            <v>65</v>
          </cell>
        </row>
        <row r="184">
          <cell r="A184" t="str">
            <v>MD0168</v>
          </cell>
          <cell r="B184" t="str">
            <v xml:space="preserve">พริกชี้ฟ้า (สีเขียว) เด็ดขั้ว </v>
          </cell>
          <cell r="D184">
            <v>43.072499999999998</v>
          </cell>
          <cell r="I184">
            <v>40</v>
          </cell>
        </row>
        <row r="185">
          <cell r="A185" t="str">
            <v>MD0169</v>
          </cell>
          <cell r="B185" t="str">
            <v>พริกหวานเหลือง สด ไม่ช้ำไม่มีร่องรอยแมลงเจาะ</v>
          </cell>
          <cell r="D185">
            <v>74.321428571428569</v>
          </cell>
          <cell r="I185">
            <v>60.6</v>
          </cell>
        </row>
        <row r="186">
          <cell r="A186" t="str">
            <v>MD0170</v>
          </cell>
          <cell r="B186" t="str">
            <v>พริกขี้หนูเขียวแดงเด็ดขั้ว</v>
          </cell>
          <cell r="D186">
            <v>68.571428571428569</v>
          </cell>
          <cell r="I186">
            <v>67</v>
          </cell>
        </row>
        <row r="187">
          <cell r="A187" t="str">
            <v>MD0173</v>
          </cell>
          <cell r="B187" t="str">
            <v>เซลารี่-คื่นช่ายฝรั่ง</v>
          </cell>
          <cell r="D187">
            <v>55.0625</v>
          </cell>
          <cell r="I187">
            <v>56.75</v>
          </cell>
        </row>
        <row r="188">
          <cell r="A188" t="str">
            <v>MD0176</v>
          </cell>
          <cell r="B188" t="str">
            <v>ใบพาสล์เล่สด (ไม่มีราก)</v>
          </cell>
          <cell r="D188">
            <v>62.620000000000005</v>
          </cell>
          <cell r="E188">
            <v>65.22</v>
          </cell>
          <cell r="F188">
            <v>60.45</v>
          </cell>
          <cell r="G188">
            <v>53.03</v>
          </cell>
          <cell r="H188">
            <v>60.65</v>
          </cell>
          <cell r="I188">
            <v>60</v>
          </cell>
        </row>
        <row r="189">
          <cell r="A189" t="str">
            <v>MD01771</v>
          </cell>
          <cell r="B189" t="str">
            <v>ผักคะน้าต้นใหญ่ ใช้เฉพาะต้น-ยอด 30%</v>
          </cell>
          <cell r="D189">
            <v>65.847499999999997</v>
          </cell>
          <cell r="I189">
            <v>43.75</v>
          </cell>
        </row>
        <row r="190">
          <cell r="A190" t="str">
            <v>MD01772</v>
          </cell>
          <cell r="B190" t="str">
            <v>ผักคะน้าต้นใหญ่-ใช้เฉพาะก้านใบ 20%</v>
          </cell>
          <cell r="D190">
            <v>41.955714285714286</v>
          </cell>
          <cell r="I190">
            <v>58.75</v>
          </cell>
        </row>
        <row r="191">
          <cell r="A191" t="str">
            <v>MD01773</v>
          </cell>
          <cell r="B191" t="str">
            <v>ผักคะน้าต้นใหญ่-ใช้เฉพาะใบ 35%</v>
          </cell>
          <cell r="D191">
            <v>35.055714285714288</v>
          </cell>
          <cell r="I191">
            <v>30</v>
          </cell>
        </row>
        <row r="192">
          <cell r="A192" t="str">
            <v>MD0178</v>
          </cell>
          <cell r="B192" t="str">
            <v>ขิงแบบแง่ง ปอกเปลือก</v>
          </cell>
          <cell r="D192">
            <v>56.441428571428567</v>
          </cell>
          <cell r="I192">
            <v>55</v>
          </cell>
        </row>
        <row r="193">
          <cell r="A193" t="str">
            <v>MD0180</v>
          </cell>
          <cell r="B193" t="str">
            <v>ผักกาดแก้ว</v>
          </cell>
          <cell r="D193">
            <v>45</v>
          </cell>
          <cell r="I193">
            <v>45</v>
          </cell>
        </row>
        <row r="194">
          <cell r="A194" t="str">
            <v>MD0184</v>
          </cell>
          <cell r="B194" t="str">
            <v>พริกไทยอ่อนทั้งช่อ</v>
          </cell>
          <cell r="D194">
            <v>93.415714285714287</v>
          </cell>
          <cell r="I194">
            <v>90</v>
          </cell>
        </row>
        <row r="195">
          <cell r="A195" t="str">
            <v>MD0186</v>
          </cell>
          <cell r="B195" t="str">
            <v>แตงกวา ยาว8-10cm dia 3cm (45-55 G./ลูก)</v>
          </cell>
          <cell r="D195">
            <v>23.716250000000002</v>
          </cell>
          <cell r="I195">
            <v>20</v>
          </cell>
        </row>
        <row r="196">
          <cell r="A196" t="str">
            <v>MD0189</v>
          </cell>
          <cell r="B196" t="str">
            <v>ใบโหระพาแบบมีก้าน</v>
          </cell>
          <cell r="D196">
            <v>33.636666666666663</v>
          </cell>
          <cell r="I196">
            <v>40</v>
          </cell>
        </row>
        <row r="197">
          <cell r="A197" t="str">
            <v>MD0192</v>
          </cell>
          <cell r="D197">
            <v>115</v>
          </cell>
        </row>
        <row r="198">
          <cell r="A198" t="str">
            <v>MD0195</v>
          </cell>
          <cell r="D198">
            <v>32.1</v>
          </cell>
        </row>
        <row r="199">
          <cell r="A199" t="str">
            <v>MD0204</v>
          </cell>
          <cell r="B199" t="str">
            <v>กระเทียมไทยกลีบเล็ก ปอกเปลือก</v>
          </cell>
          <cell r="D199">
            <v>82.676666666666662</v>
          </cell>
          <cell r="E199">
            <v>81.94</v>
          </cell>
          <cell r="F199">
            <v>85</v>
          </cell>
          <cell r="G199">
            <v>85</v>
          </cell>
          <cell r="H199">
            <v>85</v>
          </cell>
          <cell r="I199">
            <v>85</v>
          </cell>
        </row>
        <row r="200">
          <cell r="A200" t="str">
            <v xml:space="preserve">MD0206 </v>
          </cell>
          <cell r="B200" t="str">
            <v>ฟักเขียว</v>
          </cell>
          <cell r="D200">
            <v>10</v>
          </cell>
          <cell r="E200">
            <v>10</v>
          </cell>
          <cell r="F200">
            <v>10</v>
          </cell>
        </row>
        <row r="201">
          <cell r="A201" t="str">
            <v>MD0215</v>
          </cell>
          <cell r="B201" t="str">
            <v>พุทราเชื่อม  150/250 ลูก/ก.ก.</v>
          </cell>
          <cell r="D201">
            <v>65</v>
          </cell>
        </row>
        <row r="202">
          <cell r="A202" t="str">
            <v>MD0xxxลูกกระวานป่น</v>
          </cell>
          <cell r="D202">
            <v>325</v>
          </cell>
        </row>
        <row r="203">
          <cell r="A203" t="str">
            <v>MF0001A</v>
          </cell>
          <cell r="B203" t="str">
            <v>เนื้ออกไก่ไม่มีหนังแช่แข็ง(ยกเลิก)</v>
          </cell>
          <cell r="D203">
            <v>78.305999999999997</v>
          </cell>
          <cell r="I203">
            <v>68</v>
          </cell>
        </row>
        <row r="204">
          <cell r="A204" t="str">
            <v>MF0002A</v>
          </cell>
          <cell r="B204" t="str">
            <v>น่องไก่แช่แข็ง (แนบ COA ทุกครั้ง)</v>
          </cell>
          <cell r="D204">
            <v>37.5</v>
          </cell>
          <cell r="I204">
            <v>38</v>
          </cell>
        </row>
        <row r="205">
          <cell r="A205" t="str">
            <v>MF0003A</v>
          </cell>
          <cell r="B205" t="str">
            <v>ไก่บ้านทั้งตัวแช่แข็ง</v>
          </cell>
          <cell r="D205">
            <v>80.714285714285708</v>
          </cell>
          <cell r="I205">
            <v>85</v>
          </cell>
        </row>
        <row r="206">
          <cell r="A206" t="str">
            <v>MF0006A</v>
          </cell>
          <cell r="B206" t="str">
            <v>Smoke Bacon (เบคอนรมควัน)หนา 1.5mm</v>
          </cell>
          <cell r="D206">
            <v>122.7075</v>
          </cell>
          <cell r="I206">
            <v>123.33</v>
          </cell>
        </row>
        <row r="207">
          <cell r="A207" t="str">
            <v>MF0007A</v>
          </cell>
          <cell r="B207" t="str">
            <v>ขนมปังบันซ์ (Frozen) (แนบ COA ทุกครั้ง)</v>
          </cell>
          <cell r="D207">
            <v>1.35</v>
          </cell>
          <cell r="I207">
            <v>1.35</v>
          </cell>
        </row>
        <row r="208">
          <cell r="A208" t="str">
            <v>MF0008A</v>
          </cell>
          <cell r="B208" t="str">
            <v>คุกแฮม (Cooked Ham) แท่ง</v>
          </cell>
          <cell r="D208">
            <v>120</v>
          </cell>
          <cell r="I208">
            <v>120</v>
          </cell>
        </row>
        <row r="209">
          <cell r="A209" t="str">
            <v>MF0009A</v>
          </cell>
          <cell r="B209" t="str">
            <v>Garlic Sausage (ไส้กรอกกระเทียม)</v>
          </cell>
          <cell r="D209">
            <v>130</v>
          </cell>
          <cell r="I209">
            <v>130</v>
          </cell>
        </row>
        <row r="210">
          <cell r="A210" t="str">
            <v>MF0010A</v>
          </cell>
          <cell r="B210" t="str">
            <v>ขนมปังบันซ์โฮลวีท (Frozen) (แนบ COA ทุกครั้ง)</v>
          </cell>
          <cell r="D210">
            <v>1.35</v>
          </cell>
          <cell r="I210">
            <v>1.35</v>
          </cell>
        </row>
        <row r="211">
          <cell r="A211" t="str">
            <v>MF0011A</v>
          </cell>
          <cell r="B211" t="str">
            <v>หมูแดงย่างสำเร็จ</v>
          </cell>
          <cell r="D211">
            <v>190</v>
          </cell>
          <cell r="I211">
            <v>190</v>
          </cell>
        </row>
        <row r="212">
          <cell r="A212" t="str">
            <v>MF0012A</v>
          </cell>
          <cell r="B212" t="str">
            <v>ปลาหมึกแช่ด่าง</v>
          </cell>
          <cell r="D212">
            <v>113.3325</v>
          </cell>
          <cell r="I212">
            <v>120</v>
          </cell>
        </row>
        <row r="213">
          <cell r="A213" t="str">
            <v>MF0013A</v>
          </cell>
          <cell r="B213" t="str">
            <v>เนื้อหมูสันนอกแช่แข็ง</v>
          </cell>
          <cell r="D213">
            <v>90.05714285714285</v>
          </cell>
          <cell r="I213">
            <v>92</v>
          </cell>
        </row>
        <row r="214">
          <cell r="A214" t="str">
            <v>MF0014A</v>
          </cell>
          <cell r="B214" t="str">
            <v>หมูหยอง (แนบ COA ทุกครั้ง)</v>
          </cell>
          <cell r="D214">
            <v>284.83833333333331</v>
          </cell>
          <cell r="I214">
            <v>348.78</v>
          </cell>
        </row>
        <row r="215">
          <cell r="A215" t="str">
            <v>MF0015A</v>
          </cell>
          <cell r="B215" t="str">
            <v>Schubling (ไส้กรอกชูบลิก)</v>
          </cell>
          <cell r="D215">
            <v>150</v>
          </cell>
          <cell r="I215">
            <v>150</v>
          </cell>
        </row>
        <row r="216">
          <cell r="A216" t="str">
            <v>MF0016A</v>
          </cell>
          <cell r="B216" t="str">
            <v>Burenwurst (ไส้กรอกเบอร์เรนเวิร์ส)</v>
          </cell>
          <cell r="D216">
            <v>150</v>
          </cell>
          <cell r="I216">
            <v>150</v>
          </cell>
        </row>
        <row r="217">
          <cell r="A217" t="str">
            <v>MF0017A</v>
          </cell>
          <cell r="B217" t="str">
            <v>สะโพกไก่แช่แข็ง(Chicken Thigh)</v>
          </cell>
          <cell r="D217">
            <v>39.028333333333336</v>
          </cell>
          <cell r="E217">
            <v>45</v>
          </cell>
          <cell r="F217">
            <v>36</v>
          </cell>
          <cell r="I217">
            <v>38</v>
          </cell>
        </row>
        <row r="218">
          <cell r="A218" t="str">
            <v>MF0018A</v>
          </cell>
          <cell r="B218" t="str">
            <v>หมูยอ 500g</v>
          </cell>
          <cell r="D218">
            <v>161.55166666666668</v>
          </cell>
          <cell r="I218">
            <v>186.92</v>
          </cell>
        </row>
        <row r="219">
          <cell r="A219" t="str">
            <v>MF0019A</v>
          </cell>
          <cell r="B219" t="str">
            <v>เนื้อหมูสันในแช่แข็ง</v>
          </cell>
          <cell r="D219">
            <v>96</v>
          </cell>
          <cell r="I219">
            <v>101</v>
          </cell>
        </row>
        <row r="220">
          <cell r="A220" t="str">
            <v>MF0020A</v>
          </cell>
          <cell r="B220" t="str">
            <v>กุนเชียงเชื่อกฟ้า( บ้านไผ่)</v>
          </cell>
          <cell r="D220">
            <v>159.66714285714286</v>
          </cell>
          <cell r="I220">
            <v>197.82</v>
          </cell>
        </row>
        <row r="221">
          <cell r="A221" t="str">
            <v>MF0021A</v>
          </cell>
          <cell r="B221" t="str">
            <v>เนื้อหมูสะโพกแช่แข็ง</v>
          </cell>
          <cell r="D221">
            <v>83.142857142857139</v>
          </cell>
          <cell r="I221">
            <v>90</v>
          </cell>
        </row>
        <row r="222">
          <cell r="A222" t="str">
            <v>MF0022A</v>
          </cell>
          <cell r="B222" t="str">
            <v>เนื้อหมูสันคอแช่แข็ง</v>
          </cell>
          <cell r="D222">
            <v>84.5</v>
          </cell>
          <cell r="I222">
            <v>85</v>
          </cell>
        </row>
        <row r="223">
          <cell r="A223" t="str">
            <v>MF0023A</v>
          </cell>
          <cell r="B223" t="str">
            <v>ซี่โครงหมูอ่อน(กระดูกแก้ว)แช่แข็ง</v>
          </cell>
          <cell r="D223">
            <v>88.332499999999996</v>
          </cell>
          <cell r="I223">
            <v>86</v>
          </cell>
        </row>
        <row r="224">
          <cell r="A224" t="str">
            <v>MF0024A</v>
          </cell>
          <cell r="B224" t="str">
            <v>ซี่โครงหมูแข็ง</v>
          </cell>
          <cell r="D224">
            <v>85.642499999999998</v>
          </cell>
          <cell r="I224">
            <v>86</v>
          </cell>
        </row>
        <row r="225">
          <cell r="A225" t="str">
            <v>MF0025A</v>
          </cell>
          <cell r="B225" t="str">
            <v>ครัวซองจ์มาการีน (Frozen) (แนบ COA ทุกครั้ง)</v>
          </cell>
          <cell r="D225">
            <v>2.5</v>
          </cell>
          <cell r="I225">
            <v>2.5</v>
          </cell>
        </row>
        <row r="226">
          <cell r="A226" t="str">
            <v>MF0026A</v>
          </cell>
          <cell r="B226" t="str">
            <v>เนื้ออกไก่มีหนังแช่แข็ง</v>
          </cell>
          <cell r="D226">
            <v>54</v>
          </cell>
          <cell r="E226">
            <v>55</v>
          </cell>
          <cell r="F226">
            <v>55</v>
          </cell>
          <cell r="G226">
            <v>55</v>
          </cell>
        </row>
        <row r="227">
          <cell r="A227" t="str">
            <v>MF0027A</v>
          </cell>
          <cell r="B227" t="str">
            <v>กากหมูเจียวแห้ง  ขนาด 1 ซม.</v>
          </cell>
          <cell r="D227">
            <v>200</v>
          </cell>
          <cell r="I227">
            <v>200</v>
          </cell>
        </row>
        <row r="228">
          <cell r="A228" t="str">
            <v>MF0031</v>
          </cell>
          <cell r="C228">
            <v>64.14</v>
          </cell>
        </row>
        <row r="229">
          <cell r="A229" t="str">
            <v>MF0xx1</v>
          </cell>
          <cell r="B229" t="str">
            <v>หัวใจหมู</v>
          </cell>
          <cell r="C229">
            <v>68</v>
          </cell>
        </row>
        <row r="230">
          <cell r="A230" t="str">
            <v>MF0xx2</v>
          </cell>
          <cell r="B230" t="str">
            <v>กระเพาะหมู</v>
          </cell>
          <cell r="C230">
            <v>70</v>
          </cell>
        </row>
        <row r="231">
          <cell r="A231" t="str">
            <v>MF0xx3</v>
          </cell>
          <cell r="B231" t="str">
            <v>ม้ามหมู</v>
          </cell>
          <cell r="C231">
            <v>53</v>
          </cell>
        </row>
        <row r="232">
          <cell r="A232" t="str">
            <v>MF0xx4</v>
          </cell>
          <cell r="B232" t="str">
            <v>ไส้อ่อนหมู</v>
          </cell>
          <cell r="C232">
            <v>98</v>
          </cell>
        </row>
        <row r="233">
          <cell r="A233" t="str">
            <v>MF0xx5</v>
          </cell>
          <cell r="B233" t="str">
            <v>ใส้ใหญ่หมู</v>
          </cell>
          <cell r="C233">
            <v>46</v>
          </cell>
        </row>
        <row r="234">
          <cell r="A234" t="str">
            <v>MF0xx6</v>
          </cell>
          <cell r="B234" t="str">
            <v>หมูกรอบ</v>
          </cell>
          <cell r="C234">
            <v>128.4</v>
          </cell>
        </row>
        <row r="235">
          <cell r="A235" t="str">
            <v>RJ750-61/70</v>
          </cell>
          <cell r="B235" t="str">
            <v>เนื้อกุ้ง PDTO 61/70</v>
          </cell>
        </row>
        <row r="236">
          <cell r="A236" t="str">
            <v>Water</v>
          </cell>
          <cell r="C236">
            <v>0.05</v>
          </cell>
        </row>
        <row r="237">
          <cell r="A237" t="str">
            <v>YDEB09</v>
          </cell>
          <cell r="B237" t="str">
            <v>กานพลูป่น</v>
          </cell>
          <cell r="C237">
            <v>320</v>
          </cell>
        </row>
        <row r="238">
          <cell r="A238" t="str">
            <v>YEEB22</v>
          </cell>
          <cell r="B238" t="str">
            <v>อบเชยป่น</v>
          </cell>
          <cell r="C238">
            <v>90</v>
          </cell>
        </row>
        <row r="239">
          <cell r="A239" t="str">
            <v>YJ083-100/200</v>
          </cell>
          <cell r="B239" t="str">
            <v>Raw PD 100/200 (8TR) MF0035</v>
          </cell>
          <cell r="C239">
            <v>125.71</v>
          </cell>
        </row>
        <row r="240">
          <cell r="A240" t="str">
            <v>YS435-NS</v>
          </cell>
          <cell r="B240" t="str">
            <v>ปลาหมึกกล้วยลอก</v>
          </cell>
        </row>
        <row r="241">
          <cell r="A241" t="str">
            <v>YS435-NS</v>
          </cell>
          <cell r="B241" t="str">
            <v>ปลาหมึกหลอด</v>
          </cell>
        </row>
        <row r="242">
          <cell r="A242" t="str">
            <v>YZ092</v>
          </cell>
          <cell r="B242" t="str">
            <v>น้ำจิ้มสุกี้สูตรไหหลำ (สูตรพรานทะเล) 12x500g</v>
          </cell>
          <cell r="C242">
            <v>27.628898000000003</v>
          </cell>
        </row>
        <row r="243">
          <cell r="A243" t="str">
            <v>น้ำจิ้มแครอท</v>
          </cell>
          <cell r="C243">
            <v>29.237761937034382</v>
          </cell>
        </row>
        <row r="244">
          <cell r="A244" t="str">
            <v>เนื้อหมึกกล้วยบั้งสด</v>
          </cell>
          <cell r="C244">
            <v>127.5</v>
          </cell>
        </row>
        <row r="245">
          <cell r="A245" t="str">
            <v>โบโลนาซีฟู้ด</v>
          </cell>
          <cell r="C245">
            <v>103.36297001134152</v>
          </cell>
        </row>
        <row r="246">
          <cell r="A246" t="str">
            <v>แป้งท้าวยายม่อม</v>
          </cell>
          <cell r="C246">
            <v>37.183673469387756</v>
          </cell>
        </row>
        <row r="247">
          <cell r="A247" t="str">
            <v>ไส้กรอกซีฟู้ด</v>
          </cell>
          <cell r="C247">
            <v>103.36297001134152</v>
          </cell>
        </row>
      </sheetData>
      <sheetData sheetId="20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"/>
      <sheetName val="checklist"/>
      <sheetName val="อส.1"/>
      <sheetName val="อส2"/>
      <sheetName val="อส3.1"/>
      <sheetName val="อส3.2พาณิชย์"/>
      <sheetName val="L1"/>
      <sheetName val="L2"/>
      <sheetName val="L3"/>
      <sheetName val="ws"/>
      <sheetName val="ประมาณWC"/>
      <sheetName val="อส4"/>
      <sheetName val="อส5"/>
      <sheetName val="เงื่อนไข"/>
      <sheetName val="อส.6"/>
      <sheetName val="ความเสี่ยง"/>
      <sheetName val="อส7"/>
      <sheetName val="อส7.1"/>
      <sheetName val="อส7.2"/>
      <sheetName val="crod"/>
      <sheetName val="การเงิน"/>
      <sheetName val="Worksheet"/>
    </sheetNames>
    <definedNames>
      <definedName name="CurrentOD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"/>
      <sheetName val="checklist"/>
      <sheetName val="อส.1"/>
      <sheetName val="อส2"/>
      <sheetName val="อส3.1"/>
      <sheetName val="อส3.2พาณิชย์"/>
      <sheetName val="L1"/>
      <sheetName val="L2"/>
      <sheetName val="L3"/>
      <sheetName val="ws"/>
      <sheetName val="ประมาณWC"/>
      <sheetName val="อส4"/>
      <sheetName val="อส5"/>
      <sheetName val="เงื่อนไข"/>
      <sheetName val="อส.6"/>
      <sheetName val="ความเสี่ยง"/>
      <sheetName val="อส7"/>
      <sheetName val="อส7.1"/>
      <sheetName val="อส7.2"/>
      <sheetName val="crod"/>
    </sheetNames>
    <definedNames>
      <definedName name="CurrentOD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"/>
      <sheetName val="checklist"/>
      <sheetName val="อส.1"/>
      <sheetName val="อส2"/>
      <sheetName val="อส3.1"/>
      <sheetName val="อส3.2พาณิชย์"/>
      <sheetName val="L1"/>
      <sheetName val="L2"/>
      <sheetName val="L3"/>
      <sheetName val="ws"/>
      <sheetName val="ประมาณWC"/>
      <sheetName val="อส4"/>
      <sheetName val="อส5"/>
      <sheetName val="เงื่อนไข"/>
      <sheetName val="อส.6"/>
      <sheetName val="ความเสี่ยง"/>
      <sheetName val="อส7"/>
      <sheetName val="อส7.1"/>
      <sheetName val="อส7.2"/>
      <sheetName val="crod"/>
      <sheetName val="การเงิน"/>
      <sheetName val="Worksheet"/>
    </sheetNames>
    <definedNames>
      <definedName name="CurrentOD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Machine"/>
      <sheetName val="Vehicle"/>
      <sheetName val="Labour"/>
      <sheetName val="Pre"/>
      <sheetName val="CA"/>
      <sheetName val="Capital"/>
      <sheetName val="ASSUMTION"/>
      <sheetName val="wc"/>
      <sheetName val="cash flow"/>
      <sheetName val="cash flow (2)"/>
      <sheetName val="Profit&amp;Loss"/>
      <sheetName val="Free cf"/>
      <sheetName val="Balance Sheet"/>
      <sheetName val="schdaul"/>
      <sheetName val="schdaul (3)"/>
      <sheetName val="schdaul (2)"/>
      <sheetName val="แผนที่โครงการ"/>
      <sheetName val="หลักประกัน"/>
      <sheetName val="Assumption"/>
      <sheetName val="ผ่อนชำระ"/>
      <sheetName val="Purchase Order"/>
      <sheetName val="Customize Your Purchase Order"/>
      <sheetName val="หจก. จิตรสำรวย"/>
      <sheetName val="Sheet1"/>
      <sheetName val="สมมติฐาน"/>
      <sheetName val="ca-3"/>
      <sheetName val="งบตรวจสอบ"/>
      <sheetName val="รายงานตรวจสอบเอกสาร"/>
      <sheetName val="Test1"/>
      <sheetName val="Sheet3"/>
      <sheetName val="กระแสสด"/>
      <sheetName val="รายรับ"/>
      <sheetName val="เบิก2 (1)"/>
      <sheetName val="CO"/>
      <sheetName val="finance"/>
      <sheetName val="PL 45-50"/>
      <sheetName val="CA 3.0"/>
      <sheetName val="PAYMENT (พยุงศักดิ์)"/>
      <sheetName val="สถานะการเงินและกิจการ (2)"/>
      <sheetName val="การเงิน"/>
      <sheetName val="FL00008"/>
      <sheetName val="PAYMENT"/>
      <sheetName val="Sheet2"/>
      <sheetName val="PN 0.2"/>
      <sheetName val="ตารางการผ่อนชำระ (2)"/>
      <sheetName val="F L"/>
      <sheetName val="ตารางการผ่อนชำระ"/>
      <sheetName val="PAYMENT1"/>
      <sheetName val="wc (2)"/>
      <sheetName val="assum"/>
      <sheetName val="ดอกเบี้ยจ่าย"/>
      <sheetName val="Worksheet"/>
      <sheetName val="Schedul"/>
      <sheetName val="PMT"/>
      <sheetName val="FS"/>
      <sheetName val="ฐานข้อมูล"/>
      <sheetName val="CST1198"/>
    </sheetNames>
    <definedNames>
      <definedName name="CurrentOD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อกสารแนบ"/>
      <sheetName val=" งบดุล"/>
      <sheetName val="Profit&amp;Loss"/>
      <sheetName val="Cash Flow"/>
      <sheetName val="ค่าเสื่อมราคา"/>
      <sheetName val="ค่าใช้จ่าย"/>
      <sheetName val="Statement"/>
      <sheetName val="Payment"/>
      <sheetName val="Payment (2)"/>
      <sheetName val="สมมติฐาน"/>
      <sheetName val="ดอกเบี้ย"/>
      <sheetName val="finance"/>
      <sheetName val="LAND (2)"/>
      <sheetName val="เงินผ่อนชำระ"/>
      <sheetName val="PN47-0818"/>
      <sheetName val="Model_B"/>
      <sheetName val="รายเดือน(ทรีทราน)"/>
      <sheetName val="ca"/>
      <sheetName val="Ass"/>
      <sheetName val="ตารางการผ่อนชำระ"/>
      <sheetName val="Assumption"/>
      <sheetName val="schdaul"/>
      <sheetName val="Purchase Order"/>
      <sheetName val="Customize Your Purchase Order"/>
      <sheetName val="การเงิน"/>
      <sheetName val="Worksheet"/>
    </sheetNames>
    <definedNames>
      <definedName name="CurrentOD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"/>
      <sheetName val="checklist"/>
      <sheetName val="อส.1"/>
      <sheetName val="อส2"/>
      <sheetName val="อส3.1"/>
      <sheetName val="อส3.2พาณิชย์"/>
      <sheetName val="L1"/>
      <sheetName val="L2"/>
      <sheetName val="L3"/>
      <sheetName val="ws"/>
      <sheetName val="ประมาณWC"/>
      <sheetName val="อส4"/>
      <sheetName val="อส5"/>
      <sheetName val="เงื่อนไข"/>
      <sheetName val="อส.6"/>
      <sheetName val="ความเสี่ยง"/>
      <sheetName val="อส7"/>
      <sheetName val="อส7.1"/>
      <sheetName val="อส7.2"/>
      <sheetName val="crod"/>
      <sheetName val="Purchase Order"/>
      <sheetName val="Customize Your Purchase Order"/>
      <sheetName val="schdaul"/>
      <sheetName val="END"/>
      <sheetName val="Assumption"/>
    </sheetNames>
    <definedNames>
      <definedName name="CurrentOD" sheetId="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ปลาพริกไทยดำ#1"/>
      <sheetName val="ปลาG&amp;P"/>
      <sheetName val="ปลาN&amp;O"/>
      <sheetName val="ปลาseaweed"/>
      <sheetName val="พริกไทยดำ"/>
      <sheetName val="นิวส์ออร์ลีนส์"/>
      <sheetName val="กระเทียมพริกไทย"/>
      <sheetName val="น้ำเคลือบ"/>
      <sheetName val="ปลาห่อสาหร่าย"/>
      <sheetName val="END"/>
      <sheetName val="PTL_FzAppitizer pack4#0_2501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A2" t="str">
            <v>Crab Stick 47586</v>
          </cell>
          <cell r="B2" t="str">
            <v>ปูเทียมแท่ง 52 cm. 47586</v>
          </cell>
          <cell r="C2">
            <v>61.792500000000004</v>
          </cell>
          <cell r="Q2">
            <v>61.792500000000004</v>
          </cell>
        </row>
        <row r="3">
          <cell r="A3" t="str">
            <v>M 083</v>
          </cell>
          <cell r="C3">
            <v>2.7284999999999999</v>
          </cell>
          <cell r="Q3">
            <v>2.7284999999999999</v>
          </cell>
        </row>
        <row r="4">
          <cell r="A4" t="str">
            <v>M 0841</v>
          </cell>
          <cell r="C4">
            <v>69.55</v>
          </cell>
          <cell r="Q4">
            <v>69.55</v>
          </cell>
        </row>
        <row r="5">
          <cell r="A5" t="str">
            <v>M 116</v>
          </cell>
          <cell r="C5">
            <v>502.90000000000003</v>
          </cell>
          <cell r="Q5">
            <v>502.90000000000003</v>
          </cell>
        </row>
        <row r="6">
          <cell r="A6" t="str">
            <v>M 1741</v>
          </cell>
          <cell r="C6">
            <v>16.798999999999999</v>
          </cell>
          <cell r="Q6">
            <v>16.798999999999999</v>
          </cell>
        </row>
        <row r="7">
          <cell r="A7" t="str">
            <v>M 184</v>
          </cell>
          <cell r="C7">
            <v>117.7</v>
          </cell>
          <cell r="Q7">
            <v>117.7</v>
          </cell>
        </row>
        <row r="8">
          <cell r="A8" t="str">
            <v>M 194</v>
          </cell>
          <cell r="C8">
            <v>170</v>
          </cell>
          <cell r="Q8">
            <v>170</v>
          </cell>
        </row>
        <row r="9">
          <cell r="A9" t="str">
            <v xml:space="preserve">M 200 </v>
          </cell>
          <cell r="C9">
            <v>12.84</v>
          </cell>
          <cell r="Q9">
            <v>12.84</v>
          </cell>
        </row>
        <row r="10">
          <cell r="A10" t="str">
            <v>M 424</v>
          </cell>
          <cell r="C10">
            <v>38.787500000000001</v>
          </cell>
          <cell r="Q10">
            <v>38.787500000000001</v>
          </cell>
        </row>
        <row r="11">
          <cell r="A11" t="str">
            <v>MC0090</v>
          </cell>
          <cell r="C11">
            <v>107</v>
          </cell>
          <cell r="Q11">
            <v>107</v>
          </cell>
        </row>
        <row r="12">
          <cell r="A12" t="str">
            <v>MC0092</v>
          </cell>
          <cell r="C12">
            <v>23</v>
          </cell>
          <cell r="Q12">
            <v>23</v>
          </cell>
        </row>
        <row r="13">
          <cell r="A13" t="str">
            <v>MC0101</v>
          </cell>
          <cell r="C13">
            <v>26.033100000000001</v>
          </cell>
          <cell r="Q13">
            <v>26.033100000000001</v>
          </cell>
        </row>
        <row r="14">
          <cell r="A14" t="str">
            <v>MC0105</v>
          </cell>
          <cell r="B14" t="str">
            <v xml:space="preserve">สาหร่ายห่อข้าว YAKI NORI C30(1/2)100 ชิ้น/PACK, 24 PACK/หีบ </v>
          </cell>
          <cell r="C14">
            <v>173.875</v>
          </cell>
          <cell r="Q14">
            <v>173.875</v>
          </cell>
        </row>
        <row r="15">
          <cell r="A15" t="str">
            <v>MC0112</v>
          </cell>
          <cell r="C15">
            <v>133.75</v>
          </cell>
          <cell r="Q15">
            <v>133.75</v>
          </cell>
        </row>
        <row r="16">
          <cell r="A16" t="str">
            <v>MC0124</v>
          </cell>
          <cell r="B16" t="str">
            <v>ซอสมะเขือเทศ HEINZ  2300g/gal</v>
          </cell>
          <cell r="C16">
            <v>36.473043478260877</v>
          </cell>
        </row>
        <row r="17">
          <cell r="A17" t="str">
            <v>MC0170</v>
          </cell>
          <cell r="B17" t="str">
            <v>น้ำปลาพรานทะเล</v>
          </cell>
          <cell r="C17">
            <v>15.455555555555557</v>
          </cell>
          <cell r="Q17">
            <v>15.455555555555557</v>
          </cell>
        </row>
        <row r="18">
          <cell r="A18" t="str">
            <v>MC0197</v>
          </cell>
          <cell r="B18" t="str">
            <v>ซอสปรุงรสภูเขาทอง ฝาเขียว 3 ลิตร/แกลลอน (6 แกลลอน/ลัง)</v>
          </cell>
          <cell r="C18">
            <v>33.334066666666665</v>
          </cell>
        </row>
        <row r="19">
          <cell r="A19" t="str">
            <v>MC0202</v>
          </cell>
          <cell r="B19" t="str">
            <v xml:space="preserve"> เนยเค็ม</v>
          </cell>
          <cell r="C19">
            <v>96.043200000000013</v>
          </cell>
        </row>
        <row r="20">
          <cell r="A20" t="str">
            <v>MC0204</v>
          </cell>
          <cell r="B20" t="str">
            <v xml:space="preserve"> ออริกาโน</v>
          </cell>
          <cell r="C20">
            <v>650</v>
          </cell>
        </row>
        <row r="21">
          <cell r="A21" t="str">
            <v>MC0206</v>
          </cell>
          <cell r="C21">
            <v>28.290800000000001</v>
          </cell>
          <cell r="Q21">
            <v>28.290800000000001</v>
          </cell>
        </row>
        <row r="22">
          <cell r="A22" t="str">
            <v>MC0211</v>
          </cell>
          <cell r="C22">
            <v>29.96</v>
          </cell>
          <cell r="Q22">
            <v>29.96</v>
          </cell>
        </row>
        <row r="23">
          <cell r="A23" t="str">
            <v>MC0213</v>
          </cell>
          <cell r="B23" t="str">
            <v>เส้นสปาเก็ตตี้</v>
          </cell>
          <cell r="C23">
            <v>56.71</v>
          </cell>
          <cell r="Q23">
            <v>56.71</v>
          </cell>
        </row>
        <row r="24">
          <cell r="A24" t="str">
            <v>MC0244</v>
          </cell>
          <cell r="C24">
            <v>29.778099999999998</v>
          </cell>
          <cell r="Q24">
            <v>29.778099999999998</v>
          </cell>
        </row>
        <row r="25">
          <cell r="A25" t="str">
            <v>MC0262</v>
          </cell>
          <cell r="C25">
            <v>24.396000000000001</v>
          </cell>
          <cell r="Q25">
            <v>24.396000000000001</v>
          </cell>
        </row>
        <row r="26">
          <cell r="A26" t="str">
            <v>MC0268</v>
          </cell>
          <cell r="B26" t="str">
            <v>HP 5</v>
          </cell>
          <cell r="C26">
            <v>32.1</v>
          </cell>
        </row>
        <row r="27">
          <cell r="A27" t="str">
            <v>MC0269</v>
          </cell>
          <cell r="B27" t="str">
            <v>ก๋วยเตี๋ยว เส้นจันทร์ ไทยเบตเตอร์ ขนาด 3 มิล</v>
          </cell>
          <cell r="C27">
            <v>37.895833333333329</v>
          </cell>
          <cell r="Q27">
            <v>37.895833333333329</v>
          </cell>
        </row>
        <row r="28">
          <cell r="A28" t="str">
            <v>MC0271</v>
          </cell>
          <cell r="B28" t="str">
            <v>เส้นเฟตตูชินี 750g./ห่อ,12ห่อ/ลัง(9กก./ลัง)</v>
          </cell>
          <cell r="C28">
            <v>59.32555555555556</v>
          </cell>
        </row>
        <row r="29">
          <cell r="A29" t="str">
            <v>MC0296</v>
          </cell>
          <cell r="B29" t="str">
            <v>ซอสหอยนางรมสูตรเข้มข้น</v>
          </cell>
          <cell r="C29">
            <v>38.799983333333337</v>
          </cell>
          <cell r="Q29">
            <v>38.799983333333337</v>
          </cell>
        </row>
        <row r="30">
          <cell r="A30" t="str">
            <v>MC0306</v>
          </cell>
          <cell r="C30">
            <v>48.150000000000006</v>
          </cell>
          <cell r="Q30">
            <v>48.150000000000006</v>
          </cell>
        </row>
        <row r="31">
          <cell r="A31" t="str">
            <v>MC0310</v>
          </cell>
          <cell r="B31" t="str">
            <v>น้ำส้มสายชูหมัก RICE VINEGER Q.P. 4.2% NO CARMEL (1RVE200L)</v>
          </cell>
          <cell r="C31">
            <v>15.408000000000001</v>
          </cell>
          <cell r="Q31">
            <v>15.408000000000001</v>
          </cell>
        </row>
        <row r="32">
          <cell r="A32" t="str">
            <v>MC03131</v>
          </cell>
          <cell r="B32" t="str">
            <v>น้ำมันปาล์มโอเลลีน ขนาดบรรจุ 5 ลิตร/แกลลอน,4แกลลอน/ลัง</v>
          </cell>
          <cell r="C32">
            <v>30.499815000000002</v>
          </cell>
          <cell r="Q32">
            <v>30.499815000000002</v>
          </cell>
        </row>
        <row r="33">
          <cell r="A33" t="str">
            <v>MC0317</v>
          </cell>
          <cell r="B33" t="str">
            <v>น้ำพริกเผาผสมต้มยำ (ฉลากขาว) 3 KG/แกลลอน (6 กล./กล่อง)</v>
          </cell>
          <cell r="C33">
            <v>61.199838888888884</v>
          </cell>
        </row>
        <row r="34">
          <cell r="A34" t="str">
            <v>MC0329</v>
          </cell>
          <cell r="C34">
            <v>96.300000000000011</v>
          </cell>
          <cell r="Q34">
            <v>96.300000000000011</v>
          </cell>
        </row>
        <row r="35">
          <cell r="A35" t="str">
            <v>MC0331</v>
          </cell>
          <cell r="B35" t="str">
            <v>แผ่นแป้งปอเปี๊ยะแช่แข็ง</v>
          </cell>
          <cell r="C35">
            <v>67.350015151515152</v>
          </cell>
          <cell r="Q35">
            <v>67.350015151515152</v>
          </cell>
        </row>
        <row r="36">
          <cell r="A36" t="str">
            <v>MC0336</v>
          </cell>
          <cell r="B36" t="str">
            <v>นมข้นจืดระเหย ตราคาร์เนชั่น 400 g./กระป๋อง (48กระป๋อง/ลัง)</v>
          </cell>
          <cell r="C36">
            <v>45.475000000000001</v>
          </cell>
          <cell r="Q36">
            <v>45.475000000000001</v>
          </cell>
        </row>
        <row r="37">
          <cell r="A37" t="str">
            <v>MC0366</v>
          </cell>
          <cell r="C37">
            <v>265.00690000000003</v>
          </cell>
          <cell r="Q37">
            <v>265.00690000000003</v>
          </cell>
        </row>
        <row r="38">
          <cell r="A38" t="str">
            <v>MC0370</v>
          </cell>
          <cell r="C38">
            <v>139.1</v>
          </cell>
          <cell r="Q38">
            <v>139.1</v>
          </cell>
        </row>
        <row r="39">
          <cell r="A39" t="str">
            <v>MC0383</v>
          </cell>
          <cell r="B39" t="str">
            <v xml:space="preserve">ไข่ขาว FROZEN </v>
          </cell>
          <cell r="C39">
            <v>64.2</v>
          </cell>
          <cell r="Q39">
            <v>64.2</v>
          </cell>
        </row>
        <row r="40">
          <cell r="A40" t="str">
            <v>MC0384</v>
          </cell>
          <cell r="C40">
            <v>21.400000000000002</v>
          </cell>
          <cell r="Q40">
            <v>21.400000000000002</v>
          </cell>
        </row>
        <row r="41">
          <cell r="A41" t="str">
            <v>MC0408A</v>
          </cell>
          <cell r="B41" t="str">
            <v xml:space="preserve"> พริกไทยดำป่น</v>
          </cell>
          <cell r="C41">
            <v>150</v>
          </cell>
        </row>
        <row r="42">
          <cell r="A42" t="str">
            <v>MC0410</v>
          </cell>
          <cell r="B42" t="str">
            <v>ผงปรุงรส (รสไก่) ตรารสดี 10x1 kg</v>
          </cell>
          <cell r="C42">
            <v>89.999840000000006</v>
          </cell>
        </row>
        <row r="43">
          <cell r="A43" t="str">
            <v>MC0440</v>
          </cell>
          <cell r="B43" t="str">
            <v>เส้นหมี่ขาว ไวไว</v>
          </cell>
          <cell r="C43">
            <v>26.55185185185185</v>
          </cell>
          <cell r="Q43">
            <v>26.55185185185185</v>
          </cell>
        </row>
        <row r="44">
          <cell r="A44" t="str">
            <v>MC0442</v>
          </cell>
          <cell r="B44" t="str">
            <v>Milk 250ml. (36 กล่อง/ลัง)</v>
          </cell>
          <cell r="C44">
            <v>32</v>
          </cell>
        </row>
        <row r="45">
          <cell r="A45" t="str">
            <v>MC0466</v>
          </cell>
          <cell r="B45" t="str">
            <v>ผงขมิ้น ตรามือที่ 1 (ง่วนสูน) 115g/ขวด</v>
          </cell>
          <cell r="C45">
            <v>347.79652173913047</v>
          </cell>
          <cell r="Q45">
            <v>347.79652173913047</v>
          </cell>
        </row>
        <row r="46">
          <cell r="A46" t="str">
            <v>MC0491</v>
          </cell>
          <cell r="B46" t="str">
            <v xml:space="preserve"> ใบกระวาน</v>
          </cell>
          <cell r="C46">
            <v>150</v>
          </cell>
        </row>
        <row r="47">
          <cell r="A47" t="str">
            <v>MC0492A</v>
          </cell>
          <cell r="B47" t="str">
            <v>เห็ดแชมปิยองกระป๋อง น้ำหนักสุทธิ 3000g/น้ำหนักเนื้อ 1500g (6 กป./กล่อง)</v>
          </cell>
          <cell r="C47">
            <v>58.25555555555556</v>
          </cell>
        </row>
        <row r="48">
          <cell r="A48" t="str">
            <v>MC0495</v>
          </cell>
          <cell r="B48" t="str">
            <v>ไส้คอลลาเจน เบอร์ 23ยี่ห้อ NIPPI Dai.23 MM. ยาว 15 M./เส้น (45เส้น/กล่อง)</v>
          </cell>
          <cell r="C48">
            <v>4.850666666666667E-2</v>
          </cell>
          <cell r="Q48">
            <v>4.850666666666667E-2</v>
          </cell>
        </row>
        <row r="49">
          <cell r="A49" t="str">
            <v>MC0524</v>
          </cell>
          <cell r="C49">
            <v>38.680072000000003</v>
          </cell>
          <cell r="Q49">
            <v>38.680072000000003</v>
          </cell>
        </row>
        <row r="50">
          <cell r="A50" t="str">
            <v>MC0542</v>
          </cell>
          <cell r="C50">
            <v>197.95000000000002</v>
          </cell>
          <cell r="Q50">
            <v>197.95000000000002</v>
          </cell>
        </row>
        <row r="51">
          <cell r="A51" t="str">
            <v>MC0546</v>
          </cell>
          <cell r="B51" t="str">
            <v>Palm oil 5 ลิตร/แกลลอน,4 แกลลอน/ลัง</v>
          </cell>
          <cell r="C51">
            <v>27.00038</v>
          </cell>
        </row>
        <row r="52">
          <cell r="A52" t="str">
            <v>MC0553A</v>
          </cell>
          <cell r="B52" t="str">
            <v>น้ำมะเขือเทศ ตราบรู๊ก  1,210cc</v>
          </cell>
          <cell r="C52">
            <v>32.719008264462815</v>
          </cell>
        </row>
        <row r="53">
          <cell r="A53" t="str">
            <v>MC0xx healthty cream</v>
          </cell>
          <cell r="C53">
            <v>74.900000000000006</v>
          </cell>
        </row>
        <row r="54">
          <cell r="A54" t="str">
            <v>MC0xx1</v>
          </cell>
          <cell r="B54" t="str">
            <v>ซุบหมูก้อนKnor (11g/pcx6x6x12/ctns)</v>
          </cell>
          <cell r="C54">
            <v>199.72432659932659</v>
          </cell>
          <cell r="Q54">
            <v>199.72432659932659</v>
          </cell>
        </row>
        <row r="55">
          <cell r="A55" t="str">
            <v>MC0xx3</v>
          </cell>
          <cell r="B55" t="str">
            <v>เครื่องแกงเขียวหวาน</v>
          </cell>
        </row>
        <row r="56">
          <cell r="A56" t="str">
            <v xml:space="preserve">MC0xxxDischi Pasta </v>
          </cell>
          <cell r="C56">
            <v>87.825600000000009</v>
          </cell>
          <cell r="Q56">
            <v>87.825600000000009</v>
          </cell>
        </row>
        <row r="57">
          <cell r="A57" t="str">
            <v>MC0xxxเส้นชิฟอรี  ริกาติ</v>
          </cell>
          <cell r="C57">
            <v>87.825600000000009</v>
          </cell>
        </row>
        <row r="58">
          <cell r="A58" t="str">
            <v>MD0001</v>
          </cell>
          <cell r="B58" t="str">
            <v>แครอทนอก</v>
          </cell>
          <cell r="D58">
            <v>28.214545454545451</v>
          </cell>
          <cell r="E58">
            <v>23.23</v>
          </cell>
          <cell r="F58">
            <v>27.21</v>
          </cell>
          <cell r="G58">
            <v>21.91</v>
          </cell>
          <cell r="H58">
            <v>21.97</v>
          </cell>
          <cell r="I58">
            <v>32.14</v>
          </cell>
          <cell r="J58">
            <v>45.96</v>
          </cell>
          <cell r="K58">
            <v>33.57</v>
          </cell>
          <cell r="L58">
            <v>27.74</v>
          </cell>
          <cell r="M58">
            <v>25.81</v>
          </cell>
          <cell r="N58">
            <v>25.32</v>
          </cell>
          <cell r="O58">
            <v>25.5</v>
          </cell>
          <cell r="Q58">
            <v>338.57454545454544</v>
          </cell>
        </row>
        <row r="59">
          <cell r="A59" t="str">
            <v>MD0002</v>
          </cell>
          <cell r="B59" t="str">
            <v>ใบมะกรูด  (ไม่เอาก้าน)</v>
          </cell>
          <cell r="D59">
            <v>80.681428571428569</v>
          </cell>
          <cell r="I59">
            <v>80</v>
          </cell>
          <cell r="J59">
            <v>82.22</v>
          </cell>
          <cell r="K59">
            <v>77.78</v>
          </cell>
          <cell r="L59">
            <v>81.61</v>
          </cell>
          <cell r="M59">
            <v>80</v>
          </cell>
          <cell r="N59">
            <v>82.93</v>
          </cell>
          <cell r="O59">
            <v>80.23</v>
          </cell>
          <cell r="Q59">
            <v>645.45142857142855</v>
          </cell>
        </row>
        <row r="60">
          <cell r="A60" t="str">
            <v>MD0007</v>
          </cell>
          <cell r="C60">
            <v>171.20000000000002</v>
          </cell>
          <cell r="Q60">
            <v>171.20000000000002</v>
          </cell>
        </row>
        <row r="61">
          <cell r="A61" t="str">
            <v>MD0012</v>
          </cell>
          <cell r="B61" t="str">
            <v>ถั่วแขก ฝักสด อวบ ไม่พองไม่แก่ ไม่เล็กลีบ</v>
          </cell>
          <cell r="D61">
            <v>37.345714285714287</v>
          </cell>
          <cell r="I61">
            <v>40.33</v>
          </cell>
          <cell r="J61">
            <v>37.200000000000003</v>
          </cell>
          <cell r="K61">
            <v>30</v>
          </cell>
          <cell r="L61">
            <v>32</v>
          </cell>
          <cell r="M61">
            <v>38.86</v>
          </cell>
          <cell r="N61">
            <v>38.86</v>
          </cell>
          <cell r="O61">
            <v>44.17</v>
          </cell>
          <cell r="Q61">
            <v>298.76571428571435</v>
          </cell>
        </row>
        <row r="62">
          <cell r="A62" t="str">
            <v>MD0013</v>
          </cell>
          <cell r="B62" t="str">
            <v>รากผักชี ต้นอ้วน ๆ ไม่ช้ำไม่เน่า</v>
          </cell>
          <cell r="D62">
            <v>114.1825</v>
          </cell>
          <cell r="E62">
            <v>88.03</v>
          </cell>
          <cell r="F62">
            <v>84.17</v>
          </cell>
          <cell r="G62">
            <v>100</v>
          </cell>
          <cell r="H62">
            <v>141.25</v>
          </cell>
          <cell r="I62">
            <v>130</v>
          </cell>
          <cell r="J62">
            <v>116.67</v>
          </cell>
          <cell r="K62">
            <v>87.14</v>
          </cell>
          <cell r="L62">
            <v>86.72</v>
          </cell>
          <cell r="M62">
            <v>87.78</v>
          </cell>
          <cell r="N62">
            <v>160.93</v>
          </cell>
          <cell r="O62">
            <v>202.5</v>
          </cell>
          <cell r="P62">
            <v>85</v>
          </cell>
          <cell r="Q62">
            <v>1484.3724999999999</v>
          </cell>
        </row>
        <row r="63">
          <cell r="A63" t="str">
            <v>MD0014</v>
          </cell>
          <cell r="B63" t="str">
            <v>พริกชี้ฟ้า (สีแดง) เด็ดขั้ว   ไม่มีร่องรอยของแมลง</v>
          </cell>
          <cell r="D63">
            <v>77.749222515732853</v>
          </cell>
          <cell r="E63">
            <v>132.4</v>
          </cell>
          <cell r="F63">
            <v>84.285714285714292</v>
          </cell>
          <cell r="G63">
            <v>67</v>
          </cell>
          <cell r="H63">
            <v>65.790000000000006</v>
          </cell>
          <cell r="I63">
            <v>61.25</v>
          </cell>
          <cell r="J63">
            <v>55</v>
          </cell>
          <cell r="K63">
            <v>72.34375</v>
          </cell>
          <cell r="L63">
            <v>63.030303030303031</v>
          </cell>
          <cell r="M63">
            <v>58.5</v>
          </cell>
          <cell r="N63">
            <v>83.023255813953483</v>
          </cell>
          <cell r="O63">
            <v>94.117647058823536</v>
          </cell>
          <cell r="P63">
            <v>96.25</v>
          </cell>
          <cell r="Q63">
            <v>1010.7398927045272</v>
          </cell>
        </row>
        <row r="64">
          <cell r="A64" t="str">
            <v>MD0015</v>
          </cell>
          <cell r="B64" t="str">
            <v>มะนาว</v>
          </cell>
          <cell r="D64">
            <v>41.657499999999999</v>
          </cell>
          <cell r="E64">
            <v>35</v>
          </cell>
          <cell r="F64">
            <v>42.93</v>
          </cell>
          <cell r="G64">
            <v>67.86</v>
          </cell>
          <cell r="H64">
            <v>73.33</v>
          </cell>
          <cell r="I64">
            <v>43.33</v>
          </cell>
          <cell r="J64">
            <v>24.59</v>
          </cell>
          <cell r="K64">
            <v>17.579999999999998</v>
          </cell>
          <cell r="L64">
            <v>27.1</v>
          </cell>
          <cell r="M64">
            <v>41.54</v>
          </cell>
          <cell r="N64">
            <v>38.36</v>
          </cell>
          <cell r="O64">
            <v>37.31</v>
          </cell>
          <cell r="P64">
            <v>50.96</v>
          </cell>
          <cell r="Q64">
            <v>541.54750000000001</v>
          </cell>
        </row>
        <row r="65">
          <cell r="A65" t="str">
            <v>MD0016</v>
          </cell>
          <cell r="B65" t="str">
            <v>ผักชีไทย ต้นอ้วน ๆ ไม่ช้ำไม่เน่า</v>
          </cell>
          <cell r="D65">
            <v>91.210000000000008</v>
          </cell>
          <cell r="I65">
            <v>80</v>
          </cell>
          <cell r="J65">
            <v>75.45</v>
          </cell>
          <cell r="K65">
            <v>69.05</v>
          </cell>
          <cell r="L65">
            <v>50.54</v>
          </cell>
          <cell r="M65">
            <v>49.35</v>
          </cell>
          <cell r="N65">
            <v>152.93</v>
          </cell>
          <cell r="O65">
            <v>161.15</v>
          </cell>
          <cell r="Q65">
            <v>729.68000000000006</v>
          </cell>
        </row>
        <row r="66">
          <cell r="A66" t="str">
            <v>MD0017</v>
          </cell>
          <cell r="B66" t="str">
            <v>หน่อไม้ฝรั่ง เขียวตลอดต้น ต้นอ่อน ยาว 20 CM.</v>
          </cell>
          <cell r="D66">
            <v>56.671428571428571</v>
          </cell>
          <cell r="I66">
            <v>53.33</v>
          </cell>
          <cell r="J66">
            <v>61.61</v>
          </cell>
          <cell r="K66">
            <v>53</v>
          </cell>
          <cell r="L66">
            <v>53</v>
          </cell>
          <cell r="M66">
            <v>53</v>
          </cell>
          <cell r="N66">
            <v>51.09</v>
          </cell>
          <cell r="O66">
            <v>71.67</v>
          </cell>
          <cell r="Q66">
            <v>453.37142857142857</v>
          </cell>
        </row>
        <row r="67">
          <cell r="A67" t="str">
            <v>MD0019</v>
          </cell>
          <cell r="B67" t="str">
            <v>แตงกวาญี่ปุ่น</v>
          </cell>
          <cell r="D67">
            <v>61.923333333333325</v>
          </cell>
          <cell r="I67">
            <v>79.27</v>
          </cell>
          <cell r="J67">
            <v>76.5</v>
          </cell>
          <cell r="K67">
            <v>30</v>
          </cell>
          <cell r="Q67">
            <v>247.69333333333333</v>
          </cell>
        </row>
        <row r="68">
          <cell r="A68" t="str">
            <v>MD0027</v>
          </cell>
          <cell r="B68" t="str">
            <v>สับปะรด</v>
          </cell>
          <cell r="D68">
            <v>16.341428571428573</v>
          </cell>
          <cell r="I68">
            <v>19.25</v>
          </cell>
          <cell r="J68">
            <v>15</v>
          </cell>
          <cell r="K68">
            <v>15</v>
          </cell>
          <cell r="L68">
            <v>15.18</v>
          </cell>
          <cell r="M68">
            <v>17.77</v>
          </cell>
          <cell r="N68">
            <v>17.190000000000001</v>
          </cell>
          <cell r="O68">
            <v>15</v>
          </cell>
          <cell r="Q68">
            <v>130.73142857142858</v>
          </cell>
        </row>
        <row r="69">
          <cell r="A69" t="str">
            <v>MD0028</v>
          </cell>
          <cell r="B69" t="str">
            <v>ต้นหอมสด ต้นยาว ใบไม่เหลืองไม่เหี่ยว</v>
          </cell>
          <cell r="D69">
            <v>46.067500000000003</v>
          </cell>
          <cell r="E69">
            <v>25.39</v>
          </cell>
          <cell r="F69">
            <v>33.35</v>
          </cell>
          <cell r="G69">
            <v>59.19</v>
          </cell>
          <cell r="H69">
            <v>77.5</v>
          </cell>
          <cell r="I69">
            <v>36.67</v>
          </cell>
          <cell r="J69">
            <v>49.29</v>
          </cell>
          <cell r="K69">
            <v>57.38</v>
          </cell>
          <cell r="L69">
            <v>37.24</v>
          </cell>
          <cell r="M69">
            <v>28.6</v>
          </cell>
          <cell r="N69">
            <v>56.65</v>
          </cell>
          <cell r="O69">
            <v>64.599999999999994</v>
          </cell>
          <cell r="P69">
            <v>26.95</v>
          </cell>
          <cell r="Q69">
            <v>598.87750000000005</v>
          </cell>
        </row>
        <row r="70">
          <cell r="A70" t="str">
            <v>MD0029</v>
          </cell>
          <cell r="B70" t="str">
            <v>กระเทียมกลีบใหญ่ ปอกเปลือก</v>
          </cell>
          <cell r="D70">
            <v>52.637499999999996</v>
          </cell>
          <cell r="E70">
            <v>39.44</v>
          </cell>
          <cell r="F70">
            <v>41</v>
          </cell>
          <cell r="G70">
            <v>47.95</v>
          </cell>
          <cell r="H70">
            <v>54.38</v>
          </cell>
          <cell r="I70">
            <v>64.73</v>
          </cell>
          <cell r="J70">
            <v>68.77</v>
          </cell>
          <cell r="K70">
            <v>56.43</v>
          </cell>
          <cell r="L70">
            <v>53.86</v>
          </cell>
          <cell r="M70">
            <v>49.84</v>
          </cell>
          <cell r="N70">
            <v>50</v>
          </cell>
          <cell r="O70">
            <v>50.13</v>
          </cell>
          <cell r="P70">
            <v>55.12</v>
          </cell>
          <cell r="Q70">
            <v>684.28750000000002</v>
          </cell>
        </row>
        <row r="71">
          <cell r="A71" t="str">
            <v>MD0031</v>
          </cell>
          <cell r="B71" t="str">
            <v>พริกชี้ฟ้า (สีเหลือง) เด็ดขั้ว     ไม่มีร่องรอยของแมลง</v>
          </cell>
          <cell r="D71">
            <v>84.965714285714284</v>
          </cell>
          <cell r="I71">
            <v>78.33</v>
          </cell>
          <cell r="J71">
            <v>95.06</v>
          </cell>
          <cell r="K71">
            <v>72.63</v>
          </cell>
          <cell r="L71">
            <v>114.83</v>
          </cell>
          <cell r="M71">
            <v>57.62</v>
          </cell>
          <cell r="N71">
            <v>90.8</v>
          </cell>
          <cell r="O71">
            <v>85.49</v>
          </cell>
          <cell r="Q71">
            <v>679.72571428571428</v>
          </cell>
        </row>
        <row r="72">
          <cell r="A72" t="str">
            <v>MD0034</v>
          </cell>
          <cell r="B72" t="str">
            <v>พาสเลย์</v>
          </cell>
          <cell r="C72">
            <v>963</v>
          </cell>
        </row>
        <row r="73">
          <cell r="A73" t="str">
            <v>MD0035</v>
          </cell>
          <cell r="C73">
            <v>80.25</v>
          </cell>
          <cell r="Q73">
            <v>80.25</v>
          </cell>
        </row>
        <row r="74">
          <cell r="A74" t="str">
            <v>MD0037</v>
          </cell>
          <cell r="B74" t="str">
            <v xml:space="preserve">ลำไยอบแห้ง แบบดำ </v>
          </cell>
          <cell r="D74">
            <v>64.166666666666671</v>
          </cell>
          <cell r="I74">
            <v>60</v>
          </cell>
          <cell r="J74">
            <v>60</v>
          </cell>
          <cell r="K74">
            <v>60</v>
          </cell>
          <cell r="L74">
            <v>65</v>
          </cell>
          <cell r="N74">
            <v>70</v>
          </cell>
          <cell r="O74">
            <v>70</v>
          </cell>
          <cell r="Q74">
            <v>449.16666666666669</v>
          </cell>
        </row>
        <row r="75">
          <cell r="A75" t="str">
            <v>MD0039</v>
          </cell>
          <cell r="B75" t="str">
            <v>เห็ดหอมแห้ง size 3.5-4.5cm (สีดำ)</v>
          </cell>
          <cell r="D75">
            <v>340</v>
          </cell>
          <cell r="I75">
            <v>360</v>
          </cell>
          <cell r="J75">
            <v>360</v>
          </cell>
          <cell r="N75">
            <v>320</v>
          </cell>
          <cell r="O75">
            <v>320</v>
          </cell>
          <cell r="Q75">
            <v>1700</v>
          </cell>
        </row>
        <row r="76">
          <cell r="A76" t="str">
            <v>MD0040</v>
          </cell>
          <cell r="B76" t="str">
            <v>ขิงแก่ แบบแง่งไม่ปอกเปลือก</v>
          </cell>
          <cell r="D76">
            <v>40.521428571428565</v>
          </cell>
          <cell r="I76">
            <v>42.86</v>
          </cell>
          <cell r="J76">
            <v>38.81</v>
          </cell>
          <cell r="K76">
            <v>35.26</v>
          </cell>
          <cell r="L76">
            <v>40</v>
          </cell>
          <cell r="M76">
            <v>41.13</v>
          </cell>
          <cell r="N76">
            <v>44.63</v>
          </cell>
          <cell r="O76">
            <v>40.96</v>
          </cell>
          <cell r="Q76">
            <v>324.17142857142852</v>
          </cell>
        </row>
        <row r="77">
          <cell r="A77" t="str">
            <v>MD0042</v>
          </cell>
          <cell r="B77" t="str">
            <v>ข่าแก่ (สด) แบบแง่ง</v>
          </cell>
          <cell r="D77">
            <v>27.451428571428572</v>
          </cell>
          <cell r="I77">
            <v>28.75</v>
          </cell>
          <cell r="J77">
            <v>27.24</v>
          </cell>
          <cell r="K77">
            <v>25.56</v>
          </cell>
          <cell r="L77">
            <v>27.83</v>
          </cell>
          <cell r="M77">
            <v>28</v>
          </cell>
          <cell r="N77">
            <v>28</v>
          </cell>
          <cell r="O77">
            <v>26.78</v>
          </cell>
          <cell r="Q77">
            <v>219.61142857142858</v>
          </cell>
        </row>
        <row r="78">
          <cell r="A78" t="str">
            <v>MD0048</v>
          </cell>
          <cell r="B78" t="str">
            <v>เห็ดนางฟ้า ดอกกลาง         สีขาว ไม่แก่เหลือง</v>
          </cell>
          <cell r="D78">
            <v>50.107142857142854</v>
          </cell>
          <cell r="I78">
            <v>55</v>
          </cell>
          <cell r="J78">
            <v>47</v>
          </cell>
          <cell r="K78">
            <v>47.15</v>
          </cell>
          <cell r="L78">
            <v>50</v>
          </cell>
          <cell r="M78">
            <v>50</v>
          </cell>
          <cell r="N78">
            <v>54.52</v>
          </cell>
          <cell r="O78">
            <v>47.08</v>
          </cell>
          <cell r="Q78">
            <v>400.85714285714283</v>
          </cell>
        </row>
        <row r="79">
          <cell r="A79" t="str">
            <v>MD0050</v>
          </cell>
          <cell r="B79" t="str">
            <v>แตงร้าน ไม่มีร่องรอยของแมลง</v>
          </cell>
          <cell r="D79">
            <v>13.590000000000002</v>
          </cell>
          <cell r="E79">
            <v>14</v>
          </cell>
          <cell r="F79">
            <v>14.66</v>
          </cell>
          <cell r="G79">
            <v>13.24</v>
          </cell>
          <cell r="H79">
            <v>14.36</v>
          </cell>
          <cell r="I79">
            <v>14.83</v>
          </cell>
          <cell r="J79">
            <v>14.36</v>
          </cell>
          <cell r="K79">
            <v>11.73</v>
          </cell>
          <cell r="L79">
            <v>10.48</v>
          </cell>
          <cell r="M79">
            <v>12</v>
          </cell>
          <cell r="N79">
            <v>12.83</v>
          </cell>
          <cell r="O79">
            <v>17</v>
          </cell>
          <cell r="Q79">
            <v>163.08000000000001</v>
          </cell>
        </row>
        <row r="80">
          <cell r="A80" t="str">
            <v>MD0051</v>
          </cell>
          <cell r="B80" t="str">
            <v>ถั่วงอกเด็ดหาง</v>
          </cell>
          <cell r="D80">
            <v>14.451818181818181</v>
          </cell>
          <cell r="E80">
            <v>15.86</v>
          </cell>
          <cell r="F80">
            <v>11.92</v>
          </cell>
          <cell r="G80">
            <v>11.85</v>
          </cell>
          <cell r="H80">
            <v>13.36</v>
          </cell>
          <cell r="I80">
            <v>15</v>
          </cell>
          <cell r="J80">
            <v>15.18</v>
          </cell>
          <cell r="K80">
            <v>12</v>
          </cell>
          <cell r="L80">
            <v>15</v>
          </cell>
          <cell r="M80">
            <v>17</v>
          </cell>
          <cell r="N80">
            <v>16.04</v>
          </cell>
          <cell r="O80">
            <v>15.76</v>
          </cell>
          <cell r="Q80">
            <v>173.42181818181817</v>
          </cell>
        </row>
        <row r="81">
          <cell r="A81" t="str">
            <v>MD0052</v>
          </cell>
          <cell r="B81" t="str">
            <v>ใบกระเพราขาวเด็ด (ไม่เอาก้าน)</v>
          </cell>
          <cell r="D81">
            <v>51.395000000000003</v>
          </cell>
          <cell r="E81">
            <v>50.29</v>
          </cell>
          <cell r="F81">
            <v>51.42</v>
          </cell>
          <cell r="G81">
            <v>43.62</v>
          </cell>
          <cell r="H81">
            <v>47.22</v>
          </cell>
          <cell r="I81">
            <v>50</v>
          </cell>
          <cell r="J81">
            <v>55.56</v>
          </cell>
          <cell r="K81">
            <v>49</v>
          </cell>
          <cell r="L81">
            <v>50</v>
          </cell>
          <cell r="M81">
            <v>50</v>
          </cell>
          <cell r="N81">
            <v>59.85</v>
          </cell>
          <cell r="O81">
            <v>59.78</v>
          </cell>
          <cell r="P81">
            <v>50</v>
          </cell>
          <cell r="Q81">
            <v>668.13499999999999</v>
          </cell>
        </row>
        <row r="82">
          <cell r="A82" t="str">
            <v>MD0053</v>
          </cell>
          <cell r="B82" t="str">
            <v>ใบกุ้ยฉ่ายสดใบเขียว</v>
          </cell>
          <cell r="D82">
            <v>38.31</v>
          </cell>
          <cell r="N82">
            <v>40</v>
          </cell>
          <cell r="O82">
            <v>36.619999999999997</v>
          </cell>
          <cell r="Q82">
            <v>114.93</v>
          </cell>
        </row>
        <row r="83">
          <cell r="A83" t="str">
            <v>MD0054</v>
          </cell>
          <cell r="B83" t="str">
            <v>ผักกาดขาว</v>
          </cell>
          <cell r="D83">
            <v>24.195714285714285</v>
          </cell>
          <cell r="I83">
            <v>33.5</v>
          </cell>
          <cell r="J83">
            <v>28.11</v>
          </cell>
          <cell r="K83">
            <v>28</v>
          </cell>
          <cell r="L83">
            <v>22.5</v>
          </cell>
          <cell r="M83">
            <v>0</v>
          </cell>
          <cell r="N83">
            <v>29.05</v>
          </cell>
          <cell r="O83">
            <v>28.21</v>
          </cell>
          <cell r="Q83">
            <v>193.56571428571431</v>
          </cell>
        </row>
        <row r="84">
          <cell r="A84" t="str">
            <v>MD0055</v>
          </cell>
          <cell r="B84" t="str">
            <v>ผักคะน้า ต้นกลาง ยาวไม่เกิน 23 CM.</v>
          </cell>
          <cell r="D84">
            <v>23.9575</v>
          </cell>
          <cell r="I84">
            <v>30</v>
          </cell>
          <cell r="J84">
            <v>35.83</v>
          </cell>
          <cell r="K84">
            <v>0</v>
          </cell>
          <cell r="L84">
            <v>30</v>
          </cell>
          <cell r="Q84">
            <v>119.78749999999999</v>
          </cell>
        </row>
        <row r="85">
          <cell r="A85" t="str">
            <v>MD0056</v>
          </cell>
          <cell r="B85" t="str">
            <v>ผักบุ้งจีน</v>
          </cell>
        </row>
        <row r="86">
          <cell r="A86" t="str">
            <v>MD0057</v>
          </cell>
          <cell r="B86" t="str">
            <v>พริกไทยอ่อน แบบเด็ดเม็ด</v>
          </cell>
          <cell r="D86">
            <v>91.854166666666671</v>
          </cell>
          <cell r="E86">
            <v>115</v>
          </cell>
          <cell r="F86">
            <v>89.21</v>
          </cell>
          <cell r="G86">
            <v>80</v>
          </cell>
          <cell r="H86">
            <v>70</v>
          </cell>
          <cell r="I86">
            <v>90</v>
          </cell>
          <cell r="J86">
            <v>126.88</v>
          </cell>
          <cell r="K86">
            <v>131.43</v>
          </cell>
          <cell r="L86">
            <v>104.14</v>
          </cell>
          <cell r="M86">
            <v>72.69</v>
          </cell>
          <cell r="N86">
            <v>70</v>
          </cell>
          <cell r="O86">
            <v>70.400000000000006</v>
          </cell>
          <cell r="P86">
            <v>82.5</v>
          </cell>
          <cell r="Q86">
            <v>1194.1041666666667</v>
          </cell>
        </row>
        <row r="87">
          <cell r="A87" t="str">
            <v>MD0058</v>
          </cell>
          <cell r="B87" t="str">
            <v>มะเขือเทศท้อสุก สีแดง ลูกใหญ่</v>
          </cell>
          <cell r="D87">
            <v>21.665000000000003</v>
          </cell>
          <cell r="E87">
            <v>24.75</v>
          </cell>
          <cell r="F87">
            <v>19.71</v>
          </cell>
          <cell r="G87">
            <v>19.11</v>
          </cell>
          <cell r="H87">
            <v>18.100000000000001</v>
          </cell>
          <cell r="I87">
            <v>18</v>
          </cell>
          <cell r="J87">
            <v>25.24</v>
          </cell>
          <cell r="K87">
            <v>23.55</v>
          </cell>
          <cell r="L87">
            <v>16.84</v>
          </cell>
          <cell r="M87">
            <v>17.75</v>
          </cell>
          <cell r="N87">
            <v>28</v>
          </cell>
          <cell r="O87">
            <v>23.93</v>
          </cell>
          <cell r="P87">
            <v>25</v>
          </cell>
          <cell r="Q87">
            <v>281.64500000000004</v>
          </cell>
        </row>
        <row r="88">
          <cell r="A88" t="str">
            <v>MD0064</v>
          </cell>
          <cell r="B88" t="str">
            <v>มะเขือเทศสีดาสุกสีแดง</v>
          </cell>
          <cell r="D88">
            <v>34.268571428571434</v>
          </cell>
          <cell r="I88">
            <v>33.67</v>
          </cell>
          <cell r="J88">
            <v>31.6</v>
          </cell>
          <cell r="K88">
            <v>32.32</v>
          </cell>
          <cell r="L88">
            <v>30.94</v>
          </cell>
          <cell r="M88">
            <v>30</v>
          </cell>
          <cell r="N88">
            <v>40.83</v>
          </cell>
          <cell r="O88">
            <v>40.520000000000003</v>
          </cell>
          <cell r="Q88">
            <v>274.14857142857142</v>
          </cell>
        </row>
        <row r="89">
          <cell r="A89" t="str">
            <v>MD0065</v>
          </cell>
          <cell r="B89" t="str">
            <v>อ้อยเหลืองไม่ปอกเปลือก</v>
          </cell>
          <cell r="D89">
            <v>23.157499999999999</v>
          </cell>
          <cell r="E89">
            <v>18.95</v>
          </cell>
          <cell r="F89">
            <v>19.89</v>
          </cell>
          <cell r="G89">
            <v>21</v>
          </cell>
          <cell r="H89">
            <v>24.62</v>
          </cell>
          <cell r="I89">
            <v>25</v>
          </cell>
          <cell r="J89">
            <v>25</v>
          </cell>
          <cell r="K89">
            <v>25</v>
          </cell>
          <cell r="L89">
            <v>25</v>
          </cell>
          <cell r="M89">
            <v>25</v>
          </cell>
          <cell r="N89">
            <v>25</v>
          </cell>
          <cell r="O89">
            <v>24.43</v>
          </cell>
          <cell r="P89">
            <v>19</v>
          </cell>
          <cell r="Q89">
            <v>301.04750000000001</v>
          </cell>
        </row>
        <row r="90">
          <cell r="A90" t="str">
            <v>MD0066</v>
          </cell>
          <cell r="B90" t="str">
            <v>มะเขือพวงเด็ดขั้ว ไม่มีร่องรอยของแมลง</v>
          </cell>
          <cell r="D90">
            <v>43.388181818181813</v>
          </cell>
          <cell r="E90">
            <v>53.33</v>
          </cell>
          <cell r="F90">
            <v>53.47</v>
          </cell>
          <cell r="G90">
            <v>40.950000000000003</v>
          </cell>
          <cell r="H90">
            <v>47.14</v>
          </cell>
          <cell r="I90">
            <v>40</v>
          </cell>
          <cell r="J90">
            <v>37.57</v>
          </cell>
          <cell r="K90">
            <v>30.17</v>
          </cell>
          <cell r="L90">
            <v>39.520000000000003</v>
          </cell>
          <cell r="M90">
            <v>41.67</v>
          </cell>
          <cell r="N90">
            <v>44.64</v>
          </cell>
          <cell r="O90">
            <v>48.81</v>
          </cell>
          <cell r="Q90">
            <v>520.65818181818179</v>
          </cell>
        </row>
        <row r="91">
          <cell r="A91" t="str">
            <v>MD0067</v>
          </cell>
          <cell r="B91" t="str">
            <v>พริกขี้หนูสวนสีแดง+เขียว        เม็ดเล็ก เด็ดขั้ว (สำหรับทำน้ำพริก)</v>
          </cell>
          <cell r="D91">
            <v>130.5</v>
          </cell>
          <cell r="E91">
            <v>156</v>
          </cell>
          <cell r="F91">
            <v>151.33000000000001</v>
          </cell>
          <cell r="G91">
            <v>136.4</v>
          </cell>
          <cell r="H91">
            <v>131.32</v>
          </cell>
          <cell r="I91">
            <v>89.44</v>
          </cell>
          <cell r="J91">
            <v>130.11000000000001</v>
          </cell>
          <cell r="K91">
            <v>122.37</v>
          </cell>
          <cell r="L91">
            <v>135.54</v>
          </cell>
          <cell r="M91">
            <v>126.17</v>
          </cell>
          <cell r="N91">
            <v>127.32</v>
          </cell>
          <cell r="O91">
            <v>110</v>
          </cell>
          <cell r="P91">
            <v>150</v>
          </cell>
          <cell r="Q91">
            <v>1696.5</v>
          </cell>
        </row>
        <row r="92">
          <cell r="A92" t="str">
            <v>MD0068</v>
          </cell>
          <cell r="B92" t="str">
            <v>พริกไทยเม็ดขาว  (แนบ COA ทุกครั้ง)</v>
          </cell>
          <cell r="D92">
            <v>142.5</v>
          </cell>
          <cell r="I92">
            <v>120</v>
          </cell>
          <cell r="J92">
            <v>130</v>
          </cell>
          <cell r="K92">
            <v>130</v>
          </cell>
          <cell r="N92">
            <v>190</v>
          </cell>
          <cell r="Q92">
            <v>712.5</v>
          </cell>
        </row>
        <row r="93">
          <cell r="A93" t="str">
            <v>MD0069</v>
          </cell>
          <cell r="B93" t="str">
            <v>ผักคื่นไฉ่</v>
          </cell>
          <cell r="D93">
            <v>55.596666666666664</v>
          </cell>
          <cell r="E93">
            <v>59.1</v>
          </cell>
          <cell r="F93">
            <v>34.79</v>
          </cell>
          <cell r="G93">
            <v>55.23</v>
          </cell>
          <cell r="H93">
            <v>71.61</v>
          </cell>
          <cell r="I93">
            <v>50</v>
          </cell>
          <cell r="J93">
            <v>65.91</v>
          </cell>
          <cell r="K93">
            <v>50</v>
          </cell>
          <cell r="L93">
            <v>46.83</v>
          </cell>
          <cell r="M93">
            <v>0</v>
          </cell>
          <cell r="N93">
            <v>86.19</v>
          </cell>
          <cell r="O93">
            <v>72.5</v>
          </cell>
          <cell r="P93">
            <v>75</v>
          </cell>
          <cell r="Q93">
            <v>722.75666666666666</v>
          </cell>
        </row>
        <row r="94">
          <cell r="A94" t="str">
            <v>MD0072</v>
          </cell>
          <cell r="B94" t="str">
            <v>ใบโหระพา (ไม่เอาก้าน)</v>
          </cell>
          <cell r="D94">
            <v>57.436666666666667</v>
          </cell>
          <cell r="E94">
            <v>65.62</v>
          </cell>
          <cell r="F94">
            <v>53.61</v>
          </cell>
          <cell r="G94">
            <v>44.24</v>
          </cell>
          <cell r="H94">
            <v>46.67</v>
          </cell>
          <cell r="I94">
            <v>50</v>
          </cell>
          <cell r="J94">
            <v>58.33</v>
          </cell>
          <cell r="K94">
            <v>49.1</v>
          </cell>
          <cell r="L94">
            <v>50</v>
          </cell>
          <cell r="M94">
            <v>50</v>
          </cell>
          <cell r="N94">
            <v>78.75</v>
          </cell>
          <cell r="O94">
            <v>71.45</v>
          </cell>
          <cell r="P94">
            <v>71.47</v>
          </cell>
          <cell r="Q94">
            <v>746.67666666666673</v>
          </cell>
        </row>
        <row r="95">
          <cell r="A95" t="str">
            <v>MD0073</v>
          </cell>
          <cell r="B95" t="str">
            <v>มะเขือเปราะอ่อน ลูกลายขาว</v>
          </cell>
          <cell r="D95">
            <v>24.16</v>
          </cell>
          <cell r="I95">
            <v>22.22</v>
          </cell>
          <cell r="J95">
            <v>19.57</v>
          </cell>
          <cell r="K95">
            <v>21</v>
          </cell>
          <cell r="L95">
            <v>23.38</v>
          </cell>
          <cell r="M95">
            <v>28.59</v>
          </cell>
          <cell r="N95">
            <v>27.23</v>
          </cell>
          <cell r="O95">
            <v>27.13</v>
          </cell>
          <cell r="Q95">
            <v>193.27999999999997</v>
          </cell>
        </row>
        <row r="96">
          <cell r="A96" t="str">
            <v>MD0077</v>
          </cell>
          <cell r="B96" t="str">
            <v>ข่าอ่อนซอย (สด.สะอาด)</v>
          </cell>
          <cell r="D96">
            <v>49.142857142857146</v>
          </cell>
          <cell r="I96">
            <v>50</v>
          </cell>
          <cell r="J96">
            <v>48.82</v>
          </cell>
          <cell r="K96">
            <v>46.4</v>
          </cell>
          <cell r="L96">
            <v>50</v>
          </cell>
          <cell r="M96">
            <v>50</v>
          </cell>
          <cell r="N96">
            <v>50</v>
          </cell>
          <cell r="O96">
            <v>48.78</v>
          </cell>
          <cell r="Q96">
            <v>393.14285714285711</v>
          </cell>
        </row>
        <row r="97">
          <cell r="A97" t="str">
            <v>MD0078</v>
          </cell>
          <cell r="B97" t="str">
            <v>ใบสะระแหน่ (สด,ไม่เน่า,ไม่ดำ)</v>
          </cell>
          <cell r="D97">
            <v>69.729166666666671</v>
          </cell>
          <cell r="E97">
            <v>70</v>
          </cell>
          <cell r="F97">
            <v>35</v>
          </cell>
          <cell r="G97">
            <v>46.11</v>
          </cell>
          <cell r="H97">
            <v>57.5</v>
          </cell>
          <cell r="I97">
            <v>67.5</v>
          </cell>
          <cell r="J97">
            <v>90.45</v>
          </cell>
          <cell r="K97">
            <v>74</v>
          </cell>
          <cell r="L97">
            <v>82.86</v>
          </cell>
          <cell r="M97">
            <v>58.33</v>
          </cell>
          <cell r="N97">
            <v>82.5</v>
          </cell>
          <cell r="O97">
            <v>100</v>
          </cell>
          <cell r="P97">
            <v>72.5</v>
          </cell>
          <cell r="Q97">
            <v>906.47916666666674</v>
          </cell>
        </row>
        <row r="98">
          <cell r="A98" t="str">
            <v>MD0079</v>
          </cell>
          <cell r="B98" t="str">
            <v>ผักชีฝรั่ง (ผักชีใบเลื่อย) ตัดรากออก</v>
          </cell>
          <cell r="D98">
            <v>58.778181818181814</v>
          </cell>
          <cell r="E98">
            <v>55</v>
          </cell>
          <cell r="F98">
            <v>53.33</v>
          </cell>
          <cell r="G98">
            <v>59.44</v>
          </cell>
          <cell r="H98">
            <v>60</v>
          </cell>
          <cell r="I98">
            <v>60</v>
          </cell>
          <cell r="J98">
            <v>61.28</v>
          </cell>
          <cell r="K98">
            <v>58.47</v>
          </cell>
          <cell r="L98">
            <v>60</v>
          </cell>
          <cell r="M98">
            <v>60</v>
          </cell>
          <cell r="N98">
            <v>60</v>
          </cell>
          <cell r="O98">
            <v>59.04</v>
          </cell>
          <cell r="Q98">
            <v>705.33818181818185</v>
          </cell>
        </row>
        <row r="99">
          <cell r="A99" t="str">
            <v>MD0080</v>
          </cell>
          <cell r="B99" t="str">
            <v>ตะไคร้ (ตัดใบออก) ยาว 5-6 นิ้ว</v>
          </cell>
          <cell r="D99">
            <v>26.958181818181821</v>
          </cell>
          <cell r="E99">
            <v>18.27</v>
          </cell>
          <cell r="F99">
            <v>23</v>
          </cell>
          <cell r="G99">
            <v>24.29</v>
          </cell>
          <cell r="H99">
            <v>28.75</v>
          </cell>
          <cell r="I99">
            <v>30.83</v>
          </cell>
          <cell r="J99">
            <v>28.82</v>
          </cell>
          <cell r="K99">
            <v>24</v>
          </cell>
          <cell r="L99">
            <v>30</v>
          </cell>
          <cell r="M99">
            <v>30</v>
          </cell>
          <cell r="N99">
            <v>30</v>
          </cell>
          <cell r="O99">
            <v>28.58</v>
          </cell>
          <cell r="Q99">
            <v>323.49818181818182</v>
          </cell>
        </row>
        <row r="100">
          <cell r="A100" t="str">
            <v>MD0081</v>
          </cell>
          <cell r="B100" t="str">
            <v xml:space="preserve">บล็อคโคลี่นอก ดอกใหญ่ </v>
          </cell>
          <cell r="D100">
            <v>62.5</v>
          </cell>
          <cell r="L100">
            <v>60</v>
          </cell>
          <cell r="N100">
            <v>65</v>
          </cell>
          <cell r="Q100">
            <v>187.5</v>
          </cell>
        </row>
        <row r="101">
          <cell r="A101" t="str">
            <v>MD0086</v>
          </cell>
          <cell r="B101" t="str">
            <v>กระชายซอย</v>
          </cell>
          <cell r="D101">
            <v>39.538571428571423</v>
          </cell>
          <cell r="I101">
            <v>40</v>
          </cell>
          <cell r="J101">
            <v>38.82</v>
          </cell>
          <cell r="K101">
            <v>38.1</v>
          </cell>
          <cell r="L101">
            <v>40</v>
          </cell>
          <cell r="M101">
            <v>40.31</v>
          </cell>
          <cell r="N101">
            <v>40</v>
          </cell>
          <cell r="O101">
            <v>39.54</v>
          </cell>
          <cell r="Q101">
            <v>316.30857142857144</v>
          </cell>
        </row>
        <row r="102">
          <cell r="A102" t="str">
            <v>MD0088</v>
          </cell>
          <cell r="B102" t="str">
            <v>พริกขี้หนูแห้ง แบบเด็ดขั้ว</v>
          </cell>
          <cell r="D102">
            <v>126.47722222222222</v>
          </cell>
          <cell r="E102">
            <v>120</v>
          </cell>
          <cell r="G102">
            <v>106.67</v>
          </cell>
          <cell r="J102">
            <v>88.13</v>
          </cell>
          <cell r="K102">
            <v>130</v>
          </cell>
          <cell r="L102">
            <v>133.33000000000001</v>
          </cell>
          <cell r="M102">
            <v>147.5</v>
          </cell>
          <cell r="N102">
            <v>137.5</v>
          </cell>
          <cell r="O102">
            <v>136.41500000000002</v>
          </cell>
          <cell r="P102">
            <v>138.75</v>
          </cell>
          <cell r="Q102">
            <v>1264.7722222222224</v>
          </cell>
        </row>
        <row r="103">
          <cell r="A103" t="str">
            <v>MD0089</v>
          </cell>
          <cell r="B103" t="str">
            <v>หัวไชเท้า (ตัดใบออก)</v>
          </cell>
          <cell r="D103">
            <v>21.042727272727276</v>
          </cell>
          <cell r="E103">
            <v>19</v>
          </cell>
          <cell r="F103">
            <v>22.83</v>
          </cell>
          <cell r="G103">
            <v>16.41</v>
          </cell>
          <cell r="H103">
            <v>18.7</v>
          </cell>
          <cell r="I103">
            <v>18.62</v>
          </cell>
          <cell r="J103">
            <v>20.83</v>
          </cell>
          <cell r="K103">
            <v>23.26</v>
          </cell>
          <cell r="L103">
            <v>20.47</v>
          </cell>
          <cell r="M103">
            <v>22.04</v>
          </cell>
          <cell r="N103">
            <v>22.14</v>
          </cell>
          <cell r="O103">
            <v>27.17</v>
          </cell>
          <cell r="Q103">
            <v>252.51272727272726</v>
          </cell>
        </row>
        <row r="104">
          <cell r="A104" t="str">
            <v>MD0090</v>
          </cell>
          <cell r="B104" t="str">
            <v>หอมแดงไทย ปอกเปลือก</v>
          </cell>
          <cell r="D104">
            <v>53.835833333333333</v>
          </cell>
          <cell r="E104">
            <v>52</v>
          </cell>
          <cell r="F104">
            <v>51.76</v>
          </cell>
          <cell r="G104">
            <v>49.87</v>
          </cell>
          <cell r="H104">
            <v>51.36</v>
          </cell>
          <cell r="I104">
            <v>55</v>
          </cell>
          <cell r="J104">
            <v>54.89</v>
          </cell>
          <cell r="K104">
            <v>55</v>
          </cell>
          <cell r="L104">
            <v>55</v>
          </cell>
          <cell r="M104">
            <v>55</v>
          </cell>
          <cell r="N104">
            <v>56.15</v>
          </cell>
          <cell r="O104">
            <v>55</v>
          </cell>
          <cell r="P104">
            <v>55</v>
          </cell>
          <cell r="Q104">
            <v>699.86583333333328</v>
          </cell>
        </row>
        <row r="105">
          <cell r="A105" t="str">
            <v>MD0091</v>
          </cell>
          <cell r="B105" t="str">
            <v>ข้าวโพดอ่อน ปอกเปลือก ตัดขั้ว ฝักยาว 11-12 CM.</v>
          </cell>
          <cell r="D105">
            <v>43.431428571428569</v>
          </cell>
          <cell r="I105">
            <v>39.5</v>
          </cell>
          <cell r="J105">
            <v>41.81</v>
          </cell>
          <cell r="K105">
            <v>41</v>
          </cell>
          <cell r="L105">
            <v>42.85</v>
          </cell>
          <cell r="M105">
            <v>43.37</v>
          </cell>
          <cell r="N105">
            <v>47.3</v>
          </cell>
          <cell r="O105">
            <v>48.19</v>
          </cell>
          <cell r="Q105">
            <v>347.45142857142855</v>
          </cell>
        </row>
        <row r="106">
          <cell r="A106" t="str">
            <v>MD0093</v>
          </cell>
          <cell r="B106" t="str">
            <v>ผักกาดหอม</v>
          </cell>
          <cell r="D106">
            <v>34.172499999999999</v>
          </cell>
          <cell r="E106">
            <v>33.47</v>
          </cell>
          <cell r="F106">
            <v>26.67</v>
          </cell>
          <cell r="G106">
            <v>30.13</v>
          </cell>
          <cell r="H106">
            <v>25.5</v>
          </cell>
          <cell r="I106">
            <v>28.75</v>
          </cell>
          <cell r="J106">
            <v>28.73</v>
          </cell>
          <cell r="K106">
            <v>41.9</v>
          </cell>
          <cell r="L106">
            <v>22.06</v>
          </cell>
          <cell r="M106">
            <v>34.19</v>
          </cell>
          <cell r="N106">
            <v>54.29</v>
          </cell>
          <cell r="O106">
            <v>42.71</v>
          </cell>
          <cell r="P106">
            <v>41.67</v>
          </cell>
          <cell r="Q106">
            <v>444.24250000000001</v>
          </cell>
        </row>
        <row r="107">
          <cell r="A107" t="str">
            <v>MD0104</v>
          </cell>
          <cell r="B107" t="str">
            <v>กะหล่ำปลี</v>
          </cell>
          <cell r="D107">
            <v>15.974285714285713</v>
          </cell>
          <cell r="I107">
            <v>20.75</v>
          </cell>
          <cell r="J107">
            <v>22.16</v>
          </cell>
          <cell r="K107">
            <v>16</v>
          </cell>
          <cell r="L107">
            <v>16</v>
          </cell>
          <cell r="M107">
            <v>0</v>
          </cell>
          <cell r="N107">
            <v>17.329999999999998</v>
          </cell>
          <cell r="O107">
            <v>19.579999999999998</v>
          </cell>
          <cell r="Q107">
            <v>127.79428571428571</v>
          </cell>
        </row>
        <row r="108">
          <cell r="A108" t="str">
            <v>MD0105</v>
          </cell>
          <cell r="B108" t="str">
            <v>หอมหัวใหญ่     เปลือกหลุดน้อยกว่า 50%</v>
          </cell>
          <cell r="D108">
            <v>26.229090909090907</v>
          </cell>
          <cell r="E108">
            <v>22.78</v>
          </cell>
          <cell r="F108">
            <v>21.36</v>
          </cell>
          <cell r="G108">
            <v>17.73</v>
          </cell>
          <cell r="H108">
            <v>21.79</v>
          </cell>
          <cell r="I108">
            <v>23.71</v>
          </cell>
          <cell r="J108">
            <v>29.82</v>
          </cell>
          <cell r="K108">
            <v>31.21</v>
          </cell>
          <cell r="L108">
            <v>28.1</v>
          </cell>
          <cell r="M108">
            <v>28.1</v>
          </cell>
          <cell r="N108">
            <v>32.61</v>
          </cell>
          <cell r="O108">
            <v>31.31</v>
          </cell>
          <cell r="Q108">
            <v>314.74909090909091</v>
          </cell>
        </row>
        <row r="109">
          <cell r="A109" t="str">
            <v>MD0107</v>
          </cell>
          <cell r="B109" t="str">
            <v>ถั่วฝักยาว</v>
          </cell>
          <cell r="D109">
            <v>36.60285714285714</v>
          </cell>
          <cell r="I109">
            <v>35</v>
          </cell>
          <cell r="J109">
            <v>36.36</v>
          </cell>
          <cell r="K109">
            <v>36.36</v>
          </cell>
          <cell r="L109">
            <v>33.97</v>
          </cell>
          <cell r="M109">
            <v>37.380000000000003</v>
          </cell>
          <cell r="N109">
            <v>38.47</v>
          </cell>
          <cell r="O109">
            <v>38.68</v>
          </cell>
          <cell r="Q109">
            <v>292.82285714285712</v>
          </cell>
        </row>
        <row r="110">
          <cell r="A110" t="str">
            <v>MD0108</v>
          </cell>
          <cell r="B110" t="str">
            <v>พริกหวาน สีเขียว</v>
          </cell>
          <cell r="D110">
            <v>61.981666666666662</v>
          </cell>
          <cell r="E110">
            <v>72.86</v>
          </cell>
          <cell r="F110">
            <v>67.05</v>
          </cell>
          <cell r="G110">
            <v>63.29</v>
          </cell>
          <cell r="H110">
            <v>59.63</v>
          </cell>
          <cell r="I110">
            <v>58.2</v>
          </cell>
          <cell r="J110">
            <v>59.87</v>
          </cell>
          <cell r="K110">
            <v>61.84</v>
          </cell>
          <cell r="L110">
            <v>63.21</v>
          </cell>
          <cell r="M110">
            <v>60.04</v>
          </cell>
          <cell r="N110">
            <v>60</v>
          </cell>
          <cell r="O110">
            <v>64.790000000000006</v>
          </cell>
          <cell r="P110">
            <v>53</v>
          </cell>
          <cell r="Q110">
            <v>805.76166666666666</v>
          </cell>
        </row>
        <row r="111">
          <cell r="A111" t="str">
            <v>MD0109</v>
          </cell>
          <cell r="B111" t="str">
            <v>พริกหวาน สีแดง</v>
          </cell>
          <cell r="D111">
            <v>70.824444444444438</v>
          </cell>
          <cell r="E111">
            <v>60.27</v>
          </cell>
          <cell r="F111">
            <v>82</v>
          </cell>
          <cell r="H111">
            <v>67.5</v>
          </cell>
          <cell r="I111">
            <v>71</v>
          </cell>
          <cell r="J111">
            <v>68.94</v>
          </cell>
          <cell r="K111">
            <v>63.5</v>
          </cell>
          <cell r="L111">
            <v>79.319999999999993</v>
          </cell>
          <cell r="M111">
            <v>74.89</v>
          </cell>
          <cell r="N111">
            <v>70</v>
          </cell>
          <cell r="Q111">
            <v>70.824444444444438</v>
          </cell>
        </row>
        <row r="112">
          <cell r="A112" t="str">
            <v>MD0111</v>
          </cell>
          <cell r="B112" t="str">
            <v>ยอดคะน้าต้นเล็ก ต้นอ่อน ๆ ยาวไม่เกิน 20 CM.</v>
          </cell>
          <cell r="D112">
            <v>33.772857142857141</v>
          </cell>
          <cell r="I112">
            <v>27.5</v>
          </cell>
          <cell r="J112">
            <v>30.65</v>
          </cell>
          <cell r="K112">
            <v>29.39</v>
          </cell>
          <cell r="L112">
            <v>29.8</v>
          </cell>
          <cell r="M112">
            <v>32.33</v>
          </cell>
          <cell r="N112">
            <v>40</v>
          </cell>
          <cell r="O112">
            <v>46.74</v>
          </cell>
          <cell r="Q112">
            <v>270.18285714285713</v>
          </cell>
        </row>
        <row r="113">
          <cell r="A113" t="str">
            <v>MD0118</v>
          </cell>
          <cell r="B113" t="str">
            <v>ถั่วลิสงอบบดหยาบ 1/20 (ตราไร่ทิพย์)</v>
          </cell>
          <cell r="C113">
            <v>48.150000000000006</v>
          </cell>
          <cell r="Q113">
            <v>48.150000000000006</v>
          </cell>
        </row>
        <row r="114">
          <cell r="A114" t="str">
            <v>MD0121</v>
          </cell>
          <cell r="B114" t="str">
            <v>เม็ดมะม่วงหิมพานต์     spec-เม็ดเกรดB</v>
          </cell>
          <cell r="D114">
            <v>192.04750000000001</v>
          </cell>
          <cell r="I114">
            <v>246.19</v>
          </cell>
          <cell r="J114">
            <v>179</v>
          </cell>
          <cell r="L114">
            <v>175</v>
          </cell>
          <cell r="O114">
            <v>168</v>
          </cell>
          <cell r="Q114">
            <v>960.23749999999995</v>
          </cell>
        </row>
        <row r="115">
          <cell r="A115" t="str">
            <v>MD0126</v>
          </cell>
          <cell r="B115" t="str">
            <v>มะเขือเทศราชินี (ลูกเล็ก)</v>
          </cell>
          <cell r="D115">
            <v>44.954999999999998</v>
          </cell>
          <cell r="I115">
            <v>40</v>
          </cell>
          <cell r="J115">
            <v>41.25</v>
          </cell>
          <cell r="L115">
            <v>48.57</v>
          </cell>
          <cell r="O115">
            <v>50</v>
          </cell>
          <cell r="Q115">
            <v>224.77500000000001</v>
          </cell>
        </row>
        <row r="116">
          <cell r="A116" t="str">
            <v>MD0127</v>
          </cell>
          <cell r="B116" t="str">
            <v>เผือก</v>
          </cell>
          <cell r="D116">
            <v>35.253999999999998</v>
          </cell>
          <cell r="I116">
            <v>42</v>
          </cell>
          <cell r="J116">
            <v>37.799999999999997</v>
          </cell>
          <cell r="K116">
            <v>35.4</v>
          </cell>
          <cell r="L116">
            <v>31.07</v>
          </cell>
          <cell r="M116">
            <v>30</v>
          </cell>
          <cell r="Q116">
            <v>211.52399999999997</v>
          </cell>
        </row>
        <row r="117">
          <cell r="A117" t="str">
            <v>MD0153</v>
          </cell>
          <cell r="B117" t="str">
            <v>ฟักทอง ไม่มีแมลงเจาะ, ผลเต็ม</v>
          </cell>
          <cell r="D117">
            <v>20</v>
          </cell>
          <cell r="O117">
            <v>20</v>
          </cell>
          <cell r="Q117">
            <v>40</v>
          </cell>
        </row>
        <row r="118">
          <cell r="A118" t="str">
            <v>MD0155</v>
          </cell>
          <cell r="B118" t="str">
            <v>ไข่เป็ด 60 - 65g/pc</v>
          </cell>
          <cell r="C118">
            <v>58.333333333333336</v>
          </cell>
          <cell r="Q118">
            <v>58.333333333333336</v>
          </cell>
        </row>
        <row r="119">
          <cell r="A119" t="str">
            <v>MD0166</v>
          </cell>
          <cell r="B119" t="str">
            <v>ไข่เบอร์ 3</v>
          </cell>
          <cell r="C119">
            <v>33.38461538461538</v>
          </cell>
        </row>
        <row r="120">
          <cell r="A120" t="str">
            <v>MD0167</v>
          </cell>
          <cell r="B120" t="str">
            <v>ต้นกระเทียม</v>
          </cell>
          <cell r="D120">
            <v>80.745714285714271</v>
          </cell>
          <cell r="I120">
            <v>65</v>
          </cell>
          <cell r="J120">
            <v>73.819999999999993</v>
          </cell>
          <cell r="K120">
            <v>75.89</v>
          </cell>
          <cell r="L120">
            <v>76.58</v>
          </cell>
          <cell r="M120">
            <v>75</v>
          </cell>
          <cell r="N120">
            <v>103.39</v>
          </cell>
          <cell r="O120">
            <v>95.54</v>
          </cell>
          <cell r="Q120">
            <v>645.96571428571417</v>
          </cell>
        </row>
        <row r="121">
          <cell r="A121" t="str">
            <v>MD0168</v>
          </cell>
          <cell r="B121" t="str">
            <v xml:space="preserve">พริกชี้ฟ้า (สีเขียว) เด็ดขั้ว </v>
          </cell>
          <cell r="D121">
            <v>43.072499999999998</v>
          </cell>
          <cell r="I121">
            <v>40</v>
          </cell>
          <cell r="J121">
            <v>47.29</v>
          </cell>
          <cell r="K121">
            <v>45</v>
          </cell>
          <cell r="L121">
            <v>40</v>
          </cell>
          <cell r="Q121">
            <v>215.36249999999998</v>
          </cell>
        </row>
        <row r="122">
          <cell r="A122" t="str">
            <v>MD0169</v>
          </cell>
          <cell r="B122" t="str">
            <v>พริกหวานเหลือง สด ไม่ช้ำไม่มีร่องรอยแมลงเจาะ</v>
          </cell>
          <cell r="D122">
            <v>74.321428571428569</v>
          </cell>
          <cell r="I122">
            <v>60.6</v>
          </cell>
          <cell r="J122">
            <v>71.47</v>
          </cell>
          <cell r="K122">
            <v>71.25</v>
          </cell>
          <cell r="L122">
            <v>81.03</v>
          </cell>
          <cell r="M122">
            <v>80.900000000000006</v>
          </cell>
          <cell r="N122">
            <v>70</v>
          </cell>
          <cell r="O122">
            <v>85</v>
          </cell>
          <cell r="Q122">
            <v>594.57142857142856</v>
          </cell>
        </row>
        <row r="123">
          <cell r="A123" t="str">
            <v>MD0170</v>
          </cell>
          <cell r="B123" t="str">
            <v>พริกขี้หนูเขียวแดงเด็ดขั้ว</v>
          </cell>
          <cell r="D123">
            <v>68.571428571428569</v>
          </cell>
          <cell r="I123">
            <v>67</v>
          </cell>
          <cell r="J123">
            <v>55.65</v>
          </cell>
          <cell r="K123">
            <v>64.599999999999994</v>
          </cell>
          <cell r="L123">
            <v>87.18</v>
          </cell>
          <cell r="M123">
            <v>51.21</v>
          </cell>
          <cell r="N123">
            <v>67.81</v>
          </cell>
          <cell r="O123">
            <v>86.55</v>
          </cell>
          <cell r="Q123">
            <v>548.57142857142856</v>
          </cell>
        </row>
        <row r="124">
          <cell r="A124" t="str">
            <v>MD0173</v>
          </cell>
          <cell r="B124" t="str">
            <v>เซลารี่-คื่นช่ายฝรั่ง</v>
          </cell>
          <cell r="D124">
            <v>55.0625</v>
          </cell>
          <cell r="I124">
            <v>56.75</v>
          </cell>
          <cell r="J124">
            <v>61.83</v>
          </cell>
          <cell r="L124">
            <v>51.67</v>
          </cell>
          <cell r="M124">
            <v>50</v>
          </cell>
          <cell r="Q124">
            <v>275.3125</v>
          </cell>
        </row>
        <row r="125">
          <cell r="A125" t="str">
            <v>MD0176</v>
          </cell>
          <cell r="B125" t="str">
            <v>ใบพาสล์เล่สด (ไม่มีราก)</v>
          </cell>
          <cell r="D125">
            <v>62.748571428571431</v>
          </cell>
          <cell r="I125">
            <v>60</v>
          </cell>
          <cell r="J125">
            <v>62.65</v>
          </cell>
          <cell r="K125">
            <v>60</v>
          </cell>
          <cell r="L125">
            <v>60</v>
          </cell>
          <cell r="M125">
            <v>60</v>
          </cell>
          <cell r="N125">
            <v>64.48</v>
          </cell>
          <cell r="O125">
            <v>72.11</v>
          </cell>
          <cell r="Q125">
            <v>501.9885714285715</v>
          </cell>
        </row>
        <row r="126">
          <cell r="A126" t="str">
            <v>MD01771</v>
          </cell>
          <cell r="B126" t="str">
            <v>ผักคะน้าต้นใหญ่ ใช้เฉพาะต้น-ยอด 30%</v>
          </cell>
          <cell r="D126">
            <v>65.847499999999997</v>
          </cell>
          <cell r="I126">
            <v>43.75</v>
          </cell>
          <cell r="J126">
            <v>74.64</v>
          </cell>
          <cell r="K126">
            <v>75</v>
          </cell>
          <cell r="L126">
            <v>70</v>
          </cell>
          <cell r="Q126">
            <v>329.23750000000001</v>
          </cell>
        </row>
        <row r="127">
          <cell r="A127" t="str">
            <v>MD01772</v>
          </cell>
          <cell r="B127" t="str">
            <v>ผักคะน้าต้นใหญ่-ใช้เฉพาะก้านใบ 20%</v>
          </cell>
          <cell r="D127">
            <v>41.955714285714286</v>
          </cell>
          <cell r="I127">
            <v>58.75</v>
          </cell>
          <cell r="J127">
            <v>68.44</v>
          </cell>
          <cell r="K127">
            <v>31.57</v>
          </cell>
          <cell r="L127">
            <v>26.35</v>
          </cell>
          <cell r="M127">
            <v>29</v>
          </cell>
          <cell r="N127">
            <v>49.58</v>
          </cell>
          <cell r="O127">
            <v>30</v>
          </cell>
          <cell r="Q127">
            <v>335.64571428571429</v>
          </cell>
        </row>
        <row r="128">
          <cell r="A128" t="str">
            <v>MD01773</v>
          </cell>
          <cell r="B128" t="str">
            <v>ผักคะน้าต้นใหญ่-ใช้เฉพาะใบ 35%</v>
          </cell>
          <cell r="D128">
            <v>35.055714285714288</v>
          </cell>
          <cell r="I128">
            <v>30</v>
          </cell>
          <cell r="J128">
            <v>47.56</v>
          </cell>
          <cell r="K128">
            <v>31.5</v>
          </cell>
          <cell r="L128">
            <v>26.86</v>
          </cell>
          <cell r="M128">
            <v>28.65</v>
          </cell>
          <cell r="N128">
            <v>49.57</v>
          </cell>
          <cell r="O128">
            <v>31.25</v>
          </cell>
          <cell r="Q128">
            <v>280.4457142857143</v>
          </cell>
        </row>
        <row r="129">
          <cell r="A129" t="str">
            <v>MD0178</v>
          </cell>
          <cell r="B129" t="str">
            <v>ขิงแบบแง่ง ปอกเปลือก</v>
          </cell>
          <cell r="D129">
            <v>56.441428571428567</v>
          </cell>
          <cell r="I129">
            <v>55</v>
          </cell>
          <cell r="J129">
            <v>57.14</v>
          </cell>
          <cell r="K129">
            <v>49.37</v>
          </cell>
          <cell r="L129">
            <v>55.59</v>
          </cell>
          <cell r="M129">
            <v>62.61</v>
          </cell>
          <cell r="N129">
            <v>65</v>
          </cell>
          <cell r="O129">
            <v>50.38</v>
          </cell>
          <cell r="Q129">
            <v>451.53142857142859</v>
          </cell>
        </row>
        <row r="130">
          <cell r="A130" t="str">
            <v>MD0180</v>
          </cell>
          <cell r="B130" t="str">
            <v>ผักกาดแก้ว</v>
          </cell>
          <cell r="D130">
            <v>45</v>
          </cell>
          <cell r="I130">
            <v>45</v>
          </cell>
          <cell r="Q130">
            <v>90</v>
          </cell>
        </row>
        <row r="131">
          <cell r="A131" t="str">
            <v>MD0184</v>
          </cell>
          <cell r="B131" t="str">
            <v>พริกไทยอ่อนทั้งช่อ</v>
          </cell>
          <cell r="D131">
            <v>93.415714285714287</v>
          </cell>
          <cell r="I131">
            <v>90</v>
          </cell>
          <cell r="J131">
            <v>103.33</v>
          </cell>
          <cell r="K131">
            <v>132.78</v>
          </cell>
          <cell r="L131">
            <v>109.26</v>
          </cell>
          <cell r="M131">
            <v>73.27</v>
          </cell>
          <cell r="N131">
            <v>77</v>
          </cell>
          <cell r="O131">
            <v>68.27</v>
          </cell>
          <cell r="Q131">
            <v>747.32571428571418</v>
          </cell>
        </row>
        <row r="132">
          <cell r="A132" t="str">
            <v>MD0186</v>
          </cell>
          <cell r="B132" t="str">
            <v>แตงกวา ยาว8-10cm dia 3cm (45-55 G./ลูก)</v>
          </cell>
          <cell r="D132">
            <v>23.716250000000002</v>
          </cell>
          <cell r="I132">
            <v>20</v>
          </cell>
          <cell r="J132">
            <v>20.350000000000001</v>
          </cell>
          <cell r="K132">
            <v>19.09</v>
          </cell>
          <cell r="L132">
            <v>19.89</v>
          </cell>
          <cell r="M132">
            <v>26.13</v>
          </cell>
          <cell r="N132">
            <v>25.79</v>
          </cell>
          <cell r="O132">
            <v>29.21</v>
          </cell>
          <cell r="P132">
            <v>29.27</v>
          </cell>
          <cell r="Q132">
            <v>213.44625000000002</v>
          </cell>
        </row>
        <row r="133">
          <cell r="A133" t="str">
            <v>MD0189</v>
          </cell>
          <cell r="B133" t="str">
            <v>ใบโหระพาแบบมีก้าน</v>
          </cell>
          <cell r="D133">
            <v>33.636666666666663</v>
          </cell>
          <cell r="I133">
            <v>40</v>
          </cell>
          <cell r="J133">
            <v>32.78</v>
          </cell>
          <cell r="K133">
            <v>28.13</v>
          </cell>
          <cell r="Q133">
            <v>134.54666666666665</v>
          </cell>
        </row>
        <row r="134">
          <cell r="A134" t="str">
            <v>MF0001A</v>
          </cell>
          <cell r="B134" t="str">
            <v>เนื้ออกไก่ไม่มีหนังแช่แข็ง(ยกเลิก)</v>
          </cell>
          <cell r="D134">
            <v>78.305999999999997</v>
          </cell>
          <cell r="I134">
            <v>68</v>
          </cell>
          <cell r="J134">
            <v>76.53</v>
          </cell>
          <cell r="K134">
            <v>80</v>
          </cell>
          <cell r="L134">
            <v>80</v>
          </cell>
          <cell r="M134">
            <v>87</v>
          </cell>
          <cell r="Q134">
            <v>469.83600000000001</v>
          </cell>
        </row>
        <row r="135">
          <cell r="A135" t="str">
            <v>MF0002A</v>
          </cell>
          <cell r="B135" t="str">
            <v>น่องไก่แช่แข็ง (แนบ COA ทุกครั้ง)</v>
          </cell>
          <cell r="D135">
            <v>37.5</v>
          </cell>
          <cell r="I135">
            <v>38</v>
          </cell>
          <cell r="J135">
            <v>40</v>
          </cell>
          <cell r="N135">
            <v>36</v>
          </cell>
          <cell r="O135">
            <v>36</v>
          </cell>
          <cell r="Q135">
            <v>187.5</v>
          </cell>
        </row>
        <row r="136">
          <cell r="A136" t="str">
            <v>MF0003A</v>
          </cell>
          <cell r="B136" t="str">
            <v>ไก่บ้านทั้งตัวแช่แข็ง</v>
          </cell>
          <cell r="D136">
            <v>80.714285714285708</v>
          </cell>
          <cell r="I136">
            <v>85</v>
          </cell>
          <cell r="J136">
            <v>80</v>
          </cell>
          <cell r="K136">
            <v>80</v>
          </cell>
          <cell r="L136">
            <v>80</v>
          </cell>
          <cell r="M136">
            <v>80</v>
          </cell>
          <cell r="N136">
            <v>80</v>
          </cell>
          <cell r="O136">
            <v>80</v>
          </cell>
          <cell r="Q136">
            <v>645.71428571428578</v>
          </cell>
        </row>
        <row r="137">
          <cell r="A137" t="str">
            <v>MF0006A</v>
          </cell>
          <cell r="B137" t="str">
            <v>Smoke Bacon (เบคอนรมควัน)หนา 1.5mm</v>
          </cell>
          <cell r="D137">
            <v>122.7075</v>
          </cell>
          <cell r="I137">
            <v>123.33</v>
          </cell>
          <cell r="J137">
            <v>125</v>
          </cell>
          <cell r="K137">
            <v>122.5</v>
          </cell>
          <cell r="L137">
            <v>120</v>
          </cell>
          <cell r="Q137">
            <v>613.53750000000002</v>
          </cell>
        </row>
        <row r="138">
          <cell r="A138" t="str">
            <v>MF0007A</v>
          </cell>
          <cell r="B138" t="str">
            <v>ขนมปังบันซ์ (Frozen) (แนบ COA ทุกครั้ง)</v>
          </cell>
          <cell r="D138">
            <v>1.35</v>
          </cell>
          <cell r="I138">
            <v>1.35</v>
          </cell>
          <cell r="J138">
            <v>1.35</v>
          </cell>
          <cell r="K138">
            <v>1.35</v>
          </cell>
          <cell r="L138">
            <v>1.35</v>
          </cell>
          <cell r="Q138">
            <v>6.75</v>
          </cell>
        </row>
        <row r="139">
          <cell r="A139" t="str">
            <v>MF0008A</v>
          </cell>
          <cell r="B139" t="str">
            <v>คุกแฮม (Cooked Ham) แท่ง</v>
          </cell>
          <cell r="D139">
            <v>120</v>
          </cell>
          <cell r="I139">
            <v>120</v>
          </cell>
          <cell r="J139">
            <v>120</v>
          </cell>
          <cell r="K139">
            <v>120</v>
          </cell>
          <cell r="L139">
            <v>120</v>
          </cell>
          <cell r="N139">
            <v>120</v>
          </cell>
          <cell r="O139">
            <v>120</v>
          </cell>
          <cell r="Q139">
            <v>840</v>
          </cell>
        </row>
        <row r="140">
          <cell r="A140" t="str">
            <v>MF0009A</v>
          </cell>
          <cell r="B140" t="str">
            <v>Garlic Sausage (ไส้กรอกกระเทียม)</v>
          </cell>
          <cell r="D140">
            <v>130</v>
          </cell>
          <cell r="I140">
            <v>130</v>
          </cell>
          <cell r="J140">
            <v>130</v>
          </cell>
          <cell r="K140">
            <v>130</v>
          </cell>
          <cell r="L140">
            <v>130</v>
          </cell>
          <cell r="Q140">
            <v>650</v>
          </cell>
        </row>
        <row r="141">
          <cell r="A141" t="str">
            <v>MF0010A</v>
          </cell>
          <cell r="B141" t="str">
            <v>ขนมปังบันซ์โฮลวีท (Frozen) (แนบ COA ทุกครั้ง)</v>
          </cell>
          <cell r="D141">
            <v>1.35</v>
          </cell>
          <cell r="I141">
            <v>1.35</v>
          </cell>
          <cell r="J141">
            <v>1.35</v>
          </cell>
          <cell r="K141">
            <v>1.35</v>
          </cell>
          <cell r="L141">
            <v>1.35</v>
          </cell>
          <cell r="Q141">
            <v>6.75</v>
          </cell>
        </row>
        <row r="142">
          <cell r="A142" t="str">
            <v>MF0011A</v>
          </cell>
          <cell r="B142" t="str">
            <v>หมูแดงย่างสำเร็จ</v>
          </cell>
          <cell r="D142">
            <v>190</v>
          </cell>
          <cell r="I142">
            <v>190</v>
          </cell>
          <cell r="J142">
            <v>190</v>
          </cell>
          <cell r="K142">
            <v>190</v>
          </cell>
          <cell r="L142">
            <v>190</v>
          </cell>
          <cell r="M142">
            <v>190</v>
          </cell>
          <cell r="N142">
            <v>190</v>
          </cell>
          <cell r="O142">
            <v>190</v>
          </cell>
          <cell r="Q142">
            <v>1520</v>
          </cell>
        </row>
        <row r="143">
          <cell r="A143" t="str">
            <v>MF0012A</v>
          </cell>
          <cell r="B143" t="str">
            <v>ปลาหมึกแช่ด่าง</v>
          </cell>
          <cell r="D143">
            <v>113.3325</v>
          </cell>
          <cell r="I143">
            <v>120</v>
          </cell>
          <cell r="J143">
            <v>123.33</v>
          </cell>
          <cell r="K143">
            <v>80</v>
          </cell>
          <cell r="L143">
            <v>130</v>
          </cell>
          <cell r="M143" t="str">
            <v>ให้เปลี่ยนซื้อจากวราพรได้</v>
          </cell>
          <cell r="Q143">
            <v>566.66249999999991</v>
          </cell>
        </row>
        <row r="144">
          <cell r="A144" t="str">
            <v>MF0013A</v>
          </cell>
          <cell r="B144" t="str">
            <v>เนื้อหมูสันนอกแช่แข็ง</v>
          </cell>
          <cell r="D144">
            <v>90.05714285714285</v>
          </cell>
          <cell r="I144">
            <v>92</v>
          </cell>
          <cell r="J144">
            <v>90.4</v>
          </cell>
          <cell r="K144">
            <v>92</v>
          </cell>
          <cell r="L144">
            <v>93</v>
          </cell>
          <cell r="M144">
            <v>89</v>
          </cell>
          <cell r="N144">
            <v>87</v>
          </cell>
          <cell r="O144">
            <v>87</v>
          </cell>
          <cell r="Q144">
            <v>720.4571428571428</v>
          </cell>
        </row>
        <row r="145">
          <cell r="A145" t="str">
            <v>MF0014A</v>
          </cell>
          <cell r="B145" t="str">
            <v>หมูหยอง (แนบ COA ทุกครั้ง)</v>
          </cell>
          <cell r="D145">
            <v>284.83833333333331</v>
          </cell>
          <cell r="I145">
            <v>348.78</v>
          </cell>
          <cell r="J145">
            <v>360.25</v>
          </cell>
          <cell r="K145">
            <v>250</v>
          </cell>
          <cell r="L145">
            <v>250</v>
          </cell>
          <cell r="N145">
            <v>250</v>
          </cell>
          <cell r="O145">
            <v>250</v>
          </cell>
          <cell r="Q145">
            <v>1993.8683333333333</v>
          </cell>
        </row>
        <row r="146">
          <cell r="A146" t="str">
            <v>MF0015A</v>
          </cell>
          <cell r="B146" t="str">
            <v>Schubling (ไส้กรอกชูบลิก)</v>
          </cell>
          <cell r="D146">
            <v>150</v>
          </cell>
          <cell r="I146">
            <v>150</v>
          </cell>
          <cell r="J146">
            <v>150</v>
          </cell>
          <cell r="K146">
            <v>150</v>
          </cell>
          <cell r="L146">
            <v>150</v>
          </cell>
          <cell r="N146">
            <v>150</v>
          </cell>
          <cell r="O146">
            <v>150</v>
          </cell>
          <cell r="Q146">
            <v>1050</v>
          </cell>
        </row>
        <row r="147">
          <cell r="A147" t="str">
            <v>MF0016A</v>
          </cell>
          <cell r="B147" t="str">
            <v>Burenwurst (ไส้กรอกเบอร์เรนเวิร์ส)</v>
          </cell>
          <cell r="D147">
            <v>150</v>
          </cell>
          <cell r="I147">
            <v>150</v>
          </cell>
          <cell r="J147">
            <v>150</v>
          </cell>
          <cell r="K147">
            <v>150</v>
          </cell>
          <cell r="L147">
            <v>150</v>
          </cell>
          <cell r="N147">
            <v>150</v>
          </cell>
          <cell r="O147">
            <v>150</v>
          </cell>
          <cell r="Q147">
            <v>1050</v>
          </cell>
        </row>
        <row r="148">
          <cell r="A148" t="str">
            <v>MF0017A</v>
          </cell>
          <cell r="B148" t="str">
            <v>สะโพกไก่แช่แข็ง(Chicken Thigh)</v>
          </cell>
          <cell r="D148">
            <v>38.292500000000004</v>
          </cell>
          <cell r="I148">
            <v>38</v>
          </cell>
          <cell r="J148">
            <v>44.17</v>
          </cell>
          <cell r="K148">
            <v>35</v>
          </cell>
          <cell r="M148">
            <v>36</v>
          </cell>
          <cell r="Q148">
            <v>191.46250000000001</v>
          </cell>
        </row>
        <row r="149">
          <cell r="A149" t="str">
            <v>MF0018A</v>
          </cell>
          <cell r="B149" t="str">
            <v>หมูยอ 500g</v>
          </cell>
          <cell r="D149">
            <v>161.55166666666668</v>
          </cell>
          <cell r="I149">
            <v>186.92</v>
          </cell>
          <cell r="J149">
            <v>172.9</v>
          </cell>
          <cell r="K149">
            <v>158.88</v>
          </cell>
          <cell r="L149">
            <v>158.88</v>
          </cell>
          <cell r="N149">
            <v>151.72999999999999</v>
          </cell>
          <cell r="O149">
            <v>140</v>
          </cell>
          <cell r="Q149">
            <v>1130.8616666666667</v>
          </cell>
        </row>
        <row r="150">
          <cell r="A150" t="str">
            <v>MF0019A</v>
          </cell>
          <cell r="B150" t="str">
            <v>เนื้อหมูสันในแช่แข็ง</v>
          </cell>
          <cell r="D150">
            <v>96</v>
          </cell>
          <cell r="I150">
            <v>101</v>
          </cell>
          <cell r="J150">
            <v>97</v>
          </cell>
          <cell r="K150">
            <v>98</v>
          </cell>
          <cell r="L150">
            <v>98</v>
          </cell>
          <cell r="N150">
            <v>91</v>
          </cell>
          <cell r="O150">
            <v>91</v>
          </cell>
          <cell r="Q150">
            <v>672</v>
          </cell>
        </row>
        <row r="151">
          <cell r="A151" t="str">
            <v>MF0020A</v>
          </cell>
          <cell r="B151" t="str">
            <v>กุนเชียงเชื่อกฟ้า( บ้านไผ่)</v>
          </cell>
          <cell r="D151">
            <v>159.66714285714286</v>
          </cell>
          <cell r="I151">
            <v>197.82</v>
          </cell>
          <cell r="J151">
            <v>192.5</v>
          </cell>
          <cell r="K151">
            <v>145.47</v>
          </cell>
          <cell r="L151">
            <v>145.47</v>
          </cell>
          <cell r="M151">
            <v>145.47</v>
          </cell>
          <cell r="N151">
            <v>145.47</v>
          </cell>
          <cell r="O151">
            <v>145.47</v>
          </cell>
          <cell r="Q151">
            <v>1277.3371428571429</v>
          </cell>
        </row>
        <row r="152">
          <cell r="A152" t="str">
            <v>MF0021A</v>
          </cell>
          <cell r="B152" t="str">
            <v>เนื้อหมูสะโพกแช่แข็ง</v>
          </cell>
          <cell r="D152">
            <v>83.142857142857139</v>
          </cell>
          <cell r="I152">
            <v>90</v>
          </cell>
          <cell r="J152">
            <v>84</v>
          </cell>
          <cell r="K152">
            <v>84</v>
          </cell>
          <cell r="L152">
            <v>86</v>
          </cell>
          <cell r="M152">
            <v>80</v>
          </cell>
          <cell r="N152">
            <v>79</v>
          </cell>
          <cell r="O152">
            <v>79</v>
          </cell>
          <cell r="Q152">
            <v>665.14285714285711</v>
          </cell>
        </row>
        <row r="153">
          <cell r="A153" t="str">
            <v>MF0022A</v>
          </cell>
          <cell r="B153" t="str">
            <v>เนื้อหมูสันคอแช่แข็ง</v>
          </cell>
          <cell r="D153">
            <v>84.5</v>
          </cell>
          <cell r="I153">
            <v>85</v>
          </cell>
          <cell r="J153">
            <v>84</v>
          </cell>
          <cell r="Q153">
            <v>253.5</v>
          </cell>
        </row>
        <row r="154">
          <cell r="A154" t="str">
            <v>MF0023A</v>
          </cell>
          <cell r="B154" t="str">
            <v>ซี่โครงหมูอ่อน(กระดูกแก้ว)แช่แข็ง</v>
          </cell>
          <cell r="D154">
            <v>88.332499999999996</v>
          </cell>
          <cell r="I154">
            <v>86</v>
          </cell>
          <cell r="J154">
            <v>96</v>
          </cell>
          <cell r="K154">
            <v>85</v>
          </cell>
          <cell r="L154">
            <v>86.33</v>
          </cell>
          <cell r="Q154">
            <v>441.66249999999997</v>
          </cell>
        </row>
        <row r="155">
          <cell r="A155" t="str">
            <v>MF0024A</v>
          </cell>
          <cell r="B155" t="str">
            <v>ซี่โครงหมูแข็ง</v>
          </cell>
          <cell r="D155">
            <v>85.642499999999998</v>
          </cell>
          <cell r="I155">
            <v>86</v>
          </cell>
          <cell r="J155">
            <v>89.4</v>
          </cell>
          <cell r="K155">
            <v>85</v>
          </cell>
          <cell r="L155">
            <v>82.17</v>
          </cell>
          <cell r="Q155">
            <v>428.21250000000003</v>
          </cell>
        </row>
        <row r="156">
          <cell r="A156" t="str">
            <v>MF0025A</v>
          </cell>
          <cell r="B156" t="str">
            <v>ครัวซองจ์มาการีน (Frozen) (แนบ COA ทุกครั้ง)</v>
          </cell>
          <cell r="D156">
            <v>2.5</v>
          </cell>
          <cell r="I156">
            <v>2.5</v>
          </cell>
          <cell r="J156">
            <v>2.5</v>
          </cell>
          <cell r="Q156">
            <v>7.5</v>
          </cell>
        </row>
        <row r="157">
          <cell r="A157" t="str">
            <v>MF0026A</v>
          </cell>
          <cell r="B157" t="str">
            <v>เนื้ออกไก่มีหนังแช่แข็ง</v>
          </cell>
          <cell r="D157">
            <v>56</v>
          </cell>
          <cell r="J157">
            <v>55</v>
          </cell>
          <cell r="O157">
            <v>57</v>
          </cell>
          <cell r="Q157">
            <v>168</v>
          </cell>
        </row>
        <row r="158">
          <cell r="A158" t="str">
            <v>MF0027A</v>
          </cell>
          <cell r="B158" t="str">
            <v>กากหมูเจียวแห้ง  ขนาด 1 ซม.</v>
          </cell>
          <cell r="D158">
            <v>200</v>
          </cell>
          <cell r="I158">
            <v>200</v>
          </cell>
          <cell r="J158">
            <v>200</v>
          </cell>
          <cell r="K158">
            <v>200</v>
          </cell>
          <cell r="L158">
            <v>200</v>
          </cell>
          <cell r="M158">
            <v>200</v>
          </cell>
          <cell r="N158">
            <v>200</v>
          </cell>
          <cell r="O158">
            <v>200</v>
          </cell>
          <cell r="Q158">
            <v>1600</v>
          </cell>
        </row>
        <row r="159">
          <cell r="A159" t="str">
            <v>MF0031</v>
          </cell>
          <cell r="C159">
            <v>64.14</v>
          </cell>
          <cell r="Q159">
            <v>64.14</v>
          </cell>
        </row>
        <row r="160">
          <cell r="A160" t="str">
            <v>MF0xx1</v>
          </cell>
          <cell r="B160" t="str">
            <v>หัวใจหมู</v>
          </cell>
          <cell r="C160">
            <v>68</v>
          </cell>
          <cell r="Q160">
            <v>68</v>
          </cell>
        </row>
        <row r="161">
          <cell r="A161" t="str">
            <v>MF0xx2</v>
          </cell>
          <cell r="B161" t="str">
            <v>กระเพาะหมู</v>
          </cell>
          <cell r="C161">
            <v>70</v>
          </cell>
          <cell r="Q161">
            <v>70</v>
          </cell>
        </row>
        <row r="162">
          <cell r="A162" t="str">
            <v>MF0xx3</v>
          </cell>
          <cell r="B162" t="str">
            <v>ม้ามหมู</v>
          </cell>
          <cell r="C162">
            <v>53</v>
          </cell>
          <cell r="Q162">
            <v>53</v>
          </cell>
        </row>
        <row r="163">
          <cell r="A163" t="str">
            <v>MF0xx4</v>
          </cell>
          <cell r="B163" t="str">
            <v>ไส้อ่อนหมู</v>
          </cell>
          <cell r="C163">
            <v>98</v>
          </cell>
          <cell r="Q163">
            <v>98</v>
          </cell>
        </row>
        <row r="164">
          <cell r="A164" t="str">
            <v>MF0xx5</v>
          </cell>
          <cell r="B164" t="str">
            <v>ใส้ใหญ่หมู</v>
          </cell>
          <cell r="C164">
            <v>46</v>
          </cell>
          <cell r="Q164">
            <v>46</v>
          </cell>
        </row>
        <row r="165">
          <cell r="A165" t="str">
            <v>MF0xx6</v>
          </cell>
          <cell r="B165" t="str">
            <v>หมูกรอบ</v>
          </cell>
          <cell r="C165">
            <v>128.4</v>
          </cell>
          <cell r="Q165">
            <v>128.4</v>
          </cell>
        </row>
        <row r="166">
          <cell r="A166" t="str">
            <v>RJ750-61/70</v>
          </cell>
          <cell r="B166" t="str">
            <v>เนื้อกุ้ง PDTO 61/70</v>
          </cell>
        </row>
        <row r="167">
          <cell r="A167" t="str">
            <v>Water</v>
          </cell>
          <cell r="C167">
            <v>0.05</v>
          </cell>
          <cell r="Q167">
            <v>0.05</v>
          </cell>
        </row>
        <row r="168">
          <cell r="A168" t="str">
            <v>YJ083-100/200</v>
          </cell>
          <cell r="B168" t="str">
            <v>Raw PD 100/200 (8TR)</v>
          </cell>
          <cell r="C168">
            <v>125.71</v>
          </cell>
          <cell r="Q168">
            <v>125.71</v>
          </cell>
        </row>
        <row r="169">
          <cell r="A169" t="str">
            <v>YS435-NS</v>
          </cell>
          <cell r="B169" t="str">
            <v>ปลาหมึกกล้วยลอก</v>
          </cell>
        </row>
        <row r="170">
          <cell r="A170" t="str">
            <v>YS435-NS</v>
          </cell>
          <cell r="B170" t="str">
            <v>ปลาหมึกหลอด</v>
          </cell>
        </row>
        <row r="171">
          <cell r="A171" t="str">
            <v>YZ092</v>
          </cell>
          <cell r="B171" t="str">
            <v>น้ำจิ้มสุกี้สูตรไหหลำ (สูตรพรานทะเล) 12x500g</v>
          </cell>
          <cell r="C171">
            <v>27.628898000000003</v>
          </cell>
          <cell r="Q171">
            <v>27.628898000000003</v>
          </cell>
        </row>
        <row r="172">
          <cell r="A172" t="str">
            <v>กุ้งขาวPD 100/200 MF0035</v>
          </cell>
        </row>
        <row r="173">
          <cell r="A173" t="str">
            <v>น้ำจิ้มแครอท</v>
          </cell>
          <cell r="C173">
            <v>29.237761937034382</v>
          </cell>
          <cell r="Q173">
            <v>29.237761937034382</v>
          </cell>
        </row>
        <row r="174">
          <cell r="A174" t="str">
            <v>เนื้อหมึกกล้วยบั้งสด</v>
          </cell>
          <cell r="C174">
            <v>127.5</v>
          </cell>
        </row>
        <row r="175">
          <cell r="A175" t="str">
            <v>โบโลนาซีฟู้ด</v>
          </cell>
          <cell r="C175">
            <v>103.36297001134152</v>
          </cell>
        </row>
        <row r="176">
          <cell r="A176" t="str">
            <v>ปลาจวด</v>
          </cell>
          <cell r="C176">
            <v>75</v>
          </cell>
        </row>
        <row r="177">
          <cell r="A177" t="str">
            <v>ปลาช่อนทะเล</v>
          </cell>
          <cell r="C177">
            <v>163.5</v>
          </cell>
        </row>
        <row r="178">
          <cell r="A178" t="str">
            <v>แป้งท้าวยายม่อม</v>
          </cell>
          <cell r="C178">
            <v>37.183673469387756</v>
          </cell>
          <cell r="Q178">
            <v>37.183673469387756</v>
          </cell>
        </row>
        <row r="179">
          <cell r="A179" t="str">
            <v>ไส้กรอกซีฟู้ด</v>
          </cell>
          <cell r="C179">
            <v>103.36297001134152</v>
          </cell>
        </row>
        <row r="610">
          <cell r="C610">
            <v>7755.0787917871576</v>
          </cell>
          <cell r="D610">
            <v>6610.945699788459</v>
          </cell>
          <cell r="E610">
            <v>1440.0400000000002</v>
          </cell>
          <cell r="F610">
            <v>1195.9557142857143</v>
          </cell>
          <cell r="G610">
            <v>1243.4900000000002</v>
          </cell>
          <cell r="H610">
            <v>1309.3499999999999</v>
          </cell>
          <cell r="I610">
            <v>6404.3499999999995</v>
          </cell>
          <cell r="J610">
            <v>6676.68</v>
          </cell>
          <cell r="K610">
            <v>5384.1037500000002</v>
          </cell>
          <cell r="L610">
            <v>5584.4203030303033</v>
          </cell>
          <cell r="M610">
            <v>3426.39</v>
          </cell>
          <cell r="N610">
            <v>5447.0732558139534</v>
          </cell>
          <cell r="O610">
            <v>5431.5326470588234</v>
          </cell>
          <cell r="P610">
            <v>1177.44</v>
          </cell>
          <cell r="Q610">
            <v>59086.850161764414</v>
          </cell>
        </row>
      </sheetData>
      <sheetData sheetId="10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ales"/>
      <sheetName val="COG"/>
      <sheetName val="Sell&amp;Admin"/>
      <sheetName val="Depre."/>
      <sheetName val="P&amp;L"/>
      <sheetName val="WC"/>
      <sheetName val="B&amp;S"/>
      <sheetName val="Debt"/>
      <sheetName val="Fund"/>
      <sheetName val="CF Statement"/>
      <sheetName val="Fin. Ratio"/>
      <sheetName val="Project CF"/>
      <sheetName val="ใบปะหน้า"/>
      <sheetName val="Sheet1"/>
      <sheetName val="PAYMENT"/>
      <sheetName val="cash flow"/>
      <sheetName val="END"/>
      <sheetName val="model99b"/>
      <sheetName val="Sheet3"/>
      <sheetName val="schdaul"/>
      <sheetName val="Purchase Order"/>
      <sheetName val="Customize Your Purchase Order"/>
      <sheetName val="อัญชลี(3)"/>
      <sheetName val="Depre_"/>
      <sheetName val="CF_Statement"/>
      <sheetName val="Fin__Ratio"/>
      <sheetName val="Project_CF"/>
      <sheetName val="cash_flow"/>
      <sheetName val="รายรับ"/>
      <sheetName val="F L"/>
      <sheetName val="ca-3"/>
      <sheetName val="งบตรวจสอบ"/>
      <sheetName val="CST1198"/>
      <sheetName val="ผ่อนชำระ"/>
      <sheetName val="สมมติฐาน"/>
      <sheetName val="CQC"/>
      <sheetName val="CO"/>
      <sheetName val="รายงานตรวจสอบเอกสาร"/>
      <sheetName val="ดอกเบี้ยจ่าย"/>
      <sheetName val="finance"/>
      <sheetName val="การเงิน"/>
      <sheetName val="PAYMENT ธพว."/>
      <sheetName val="ตารางการผ่อนชำระ (2)"/>
      <sheetName val="ฐานข้อมูล"/>
      <sheetName val="Schedul"/>
      <sheetName val="วิเคราะห์ (2)"/>
      <sheetName val="ตารางการผ่อนชำระ"/>
      <sheetName val="Payment1"/>
      <sheetName val="ASS-รถบรรทุก"/>
      <sheetName val="PAYMENT (เดิม)"/>
      <sheetName val="ข้อสมมุติ"/>
      <sheetName val="000"/>
      <sheetName val="เบิกเงิน"/>
      <sheetName val="เครื่องจักร-อุปกรณ์"/>
      <sheetName val="DB"/>
      <sheetName val="ชำระเงินกู้ ธพว."/>
      <sheetName val="รายเดือน(ทรีทราน)"/>
      <sheetName val="ca"/>
      <sheetName val="FL00008"/>
      <sheetName val="payment(F2)"/>
      <sheetName val="profit&amp;loss"/>
      <sheetName val="#REF"/>
      <sheetName val="Schedule"/>
      <sheetName val="เงินสด"/>
      <sheetName val="DATA"/>
      <sheetName val="PN47-0818"/>
      <sheetName val="Model_B"/>
      <sheetName val="ชำระเงินกู้ ธพว.(2)"/>
      <sheetName val="เงินกู้ธพว. (2)"/>
      <sheetName val="PAYMENT (พยุงศักดิ์)"/>
      <sheetName val="1"/>
      <sheetName val="หน้า 1"/>
      <sheetName val="LSE_ADCO"/>
      <sheetName val="assum"/>
      <sheetName val="Schdule"/>
      <sheetName val="Worksheet"/>
      <sheetName val="List data adj."/>
      <sheetName val="ภาพถ่าย หจก.เดอาะ ควอลิตี้ฟาร์ม"/>
      <sheetName val="ที่ดินทรัพย์สิน"/>
      <sheetName val="Operating Assumption"/>
      <sheetName val="Waterg"/>
      <sheetName val="List 2"/>
      <sheetName val="SMEs ประชารัฐ"/>
      <sheetName val="ก.ค. 64"/>
      <sheetName val="LM 2นุช"/>
      <sheetName val="ราย week"/>
      <sheetName val="PIVOT LM2"/>
      <sheetName val="ดบ lm 2"/>
      <sheetName val="cl"/>
      <sheetName val="List 22"/>
      <sheetName val="List 1"/>
      <sheetName val="Sheet2"/>
      <sheetName val="คำสั่ง 2"/>
      <sheetName val="model99b.xls"/>
    </sheetNames>
    <definedNames>
      <definedName name="Data.Top.Left"/>
      <definedName name="Interest_Rate"/>
    </definedNames>
    <sheetDataSet>
      <sheetData sheetId="0" refreshError="1">
        <row r="90">
          <cell r="B90">
            <v>360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 (ลด)"/>
      <sheetName val="PL (ลด)"/>
      <sheetName val="PPE"/>
      <sheetName val="BS"/>
      <sheetName val="CF"/>
      <sheetName val="FL1"/>
      <sheetName val="FL68.0"/>
      <sheetName val="FL"/>
      <sheetName val="คำนวณPN (3)"/>
      <sheetName val="โครงสร้าง"/>
      <sheetName val="6"/>
      <sheetName val="1"/>
      <sheetName val="สรุป (2)"/>
      <sheetName val="คุ้มทุน+หนี้"/>
      <sheetName val="IRR (2)"/>
      <sheetName val="Sheet1"/>
      <sheetName val="อัตราส่วน"/>
      <sheetName val="CQC (3)"/>
      <sheetName val="Sheet2"/>
      <sheetName val="แก้งบ"/>
    </sheetNames>
    <definedNames>
      <definedName name="Data.Top.Lef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 (ลด)"/>
      <sheetName val="PL (ลด)"/>
      <sheetName val="PPE"/>
      <sheetName val="BS"/>
      <sheetName val="CF"/>
      <sheetName val="FL1"/>
      <sheetName val="FL68.0"/>
      <sheetName val="FL"/>
      <sheetName val="คำนวณPN (3)"/>
      <sheetName val="โครงสร้าง"/>
      <sheetName val="6"/>
      <sheetName val="1"/>
      <sheetName val="สรุป (2)"/>
      <sheetName val="คุ้มทุน+หนี้"/>
      <sheetName val="IRR (2)"/>
      <sheetName val="Sheet1"/>
      <sheetName val="อัตราส่วน"/>
      <sheetName val="CQC (3)"/>
      <sheetName val="Sheet2"/>
      <sheetName val="แก้งบ"/>
      <sheetName val="Sheet3"/>
      <sheetName val="Purchase Order"/>
      <sheetName val="Customize Your Purchase Order"/>
      <sheetName val="การเงิน"/>
      <sheetName val="Assumption"/>
      <sheetName val="ผ่อนชำระ"/>
      <sheetName val="PAYMENT"/>
      <sheetName val="END"/>
      <sheetName val="finance"/>
    </sheetNames>
    <definedNames>
      <definedName name="Data.Top.Lef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3.0"/>
      <sheetName val="ASSUM "/>
      <sheetName val="คำนวณ"/>
      <sheetName val="CAPITAL"/>
      <sheetName val="Depre"/>
      <sheetName val="Sales"/>
      <sheetName val="P&amp;L"/>
      <sheetName val="Fund"/>
      <sheetName val="B&amp;S"/>
      <sheetName val="CF เดือน"/>
      <sheetName val="CF ปี"/>
      <sheetName val="Debt"/>
      <sheetName val="Payment"/>
      <sheetName val="ผ่อนชำระ"/>
      <sheetName val="schdaul"/>
      <sheetName val="Assumption"/>
      <sheetName val="Purchase Order"/>
      <sheetName val="Customize Your Purchase Order"/>
      <sheetName val="ฟาร์มหมู แก้ไ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ales"/>
      <sheetName val="COG"/>
      <sheetName val="Sell&amp;Admin"/>
      <sheetName val="Depre."/>
      <sheetName val="P&amp;L"/>
      <sheetName val="WC"/>
      <sheetName val="B&amp;S"/>
      <sheetName val="Debt"/>
      <sheetName val="Fund"/>
      <sheetName val="CF Statement"/>
      <sheetName val="Fin. Ratio"/>
      <sheetName val="Project CF"/>
      <sheetName val="ใบปะหน้า"/>
      <sheetName val="Sheet1"/>
      <sheetName val="Purchase Order"/>
      <sheetName val="Customize Your Purchase Order"/>
      <sheetName val="model99b"/>
      <sheetName val="การเงิน"/>
      <sheetName val="รายรับ"/>
      <sheetName val="schdau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00008"/>
      <sheetName val="PAYMENT (พยุงศักดิ์)"/>
      <sheetName val="LAND"/>
      <sheetName val="BUILDING"/>
      <sheetName val="LABOUR"/>
      <sheetName val="MECHINE"/>
      <sheetName val="VECHICLES"/>
      <sheetName val="CAPITAL"/>
      <sheetName val="ASSUMPTION"/>
      <sheetName val="COST"/>
      <sheetName val="PROFIT &amp; WORKING CAPITAL"/>
      <sheetName val="สรุป"/>
      <sheetName val="Profit(Cash)"/>
      <sheetName val="Fund Flow"/>
      <sheetName val="cashflow"/>
      <sheetName val="BALANCE SHEET"/>
      <sheetName val="ตารางการชำระหนี้คืน"/>
      <sheetName val="LOAN"/>
      <sheetName val="FL00001"/>
      <sheetName val="ตารางชำระหนี้คืน(พยุงศักดิ์)"/>
      <sheetName val="Module2"/>
      <sheetName val="Module3"/>
      <sheetName val="ผ่อนชำระใหม่"/>
      <sheetName val="ข้อสมมุติ"/>
      <sheetName val="Customize Your Purchase Order"/>
      <sheetName val="ผ่อนชำระ"/>
      <sheetName val="Purchase Order"/>
      <sheetName val="สมมติฐาน"/>
      <sheetName val="ตารางการผ่อนชำระ (2)"/>
    </sheetNames>
    <definedNames>
      <definedName name="First_Payment" refersTo="='PAYMENT (พยุงศักดิ์)'!$D$7" sheetId="1"/>
      <definedName name="Fix_Pay" refersTo="='PAYMENT (พยุงศักดิ์)'!$D$6" sheetId="1"/>
      <definedName name="Free_Principle" refersTo="='PAYMENT (พยุงศักดิ์)'!$F$5" sheetId="1"/>
      <definedName name="Interest.Period" refersTo="#REF!" sheetId="1"/>
      <definedName name="Interest_Rate" refersTo="='PAYMENT (พยุงศักดิ์)'!$D$3" sheetId="1"/>
      <definedName name="Loan_Amount" refersTo="='PAYMENT (พยุงศักดิ์)'!$D$2" sheetId="1"/>
      <definedName name="Payment.Number" refersTo="#REF!" sheetId="1"/>
      <definedName name="Term_In_Month" refersTo="='PAYMENT (พยุงศักดิ์)'!$F$4" sheetId="1"/>
      <definedName name="Term_In_Year" refersTo="='PAYMENT (พยุงศักดิ์)'!$D$4" sheetId="1"/>
      <definedName name="Total.Payment" refersTo="#REF!" sheetId="1"/>
    </definedNames>
    <sheetDataSet>
      <sheetData sheetId="0">
        <row r="2">
          <cell r="D2">
            <v>3000000</v>
          </cell>
        </row>
        <row r="3">
          <cell r="D3">
            <v>8.2500000000000004E-2</v>
          </cell>
        </row>
        <row r="4">
          <cell r="D4">
            <v>5</v>
          </cell>
          <cell r="F4">
            <v>0</v>
          </cell>
        </row>
        <row r="5">
          <cell r="F5">
            <v>0</v>
          </cell>
        </row>
        <row r="6">
          <cell r="D6">
            <v>61188.754995942574</v>
          </cell>
        </row>
        <row r="7">
          <cell r="D7">
            <v>1</v>
          </cell>
        </row>
      </sheetData>
      <sheetData sheetId="1">
        <row r="2">
          <cell r="D2">
            <v>2300000</v>
          </cell>
        </row>
        <row r="3">
          <cell r="D3">
            <v>8.2500000000000004E-2</v>
          </cell>
        </row>
        <row r="4">
          <cell r="D4">
            <v>7</v>
          </cell>
          <cell r="F4">
            <v>0</v>
          </cell>
        </row>
        <row r="5">
          <cell r="F5">
            <v>0</v>
          </cell>
        </row>
        <row r="6">
          <cell r="D6">
            <v>36135.435737127889</v>
          </cell>
        </row>
        <row r="7">
          <cell r="D7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D2">
            <v>3000000</v>
          </cell>
        </row>
        <row r="3">
          <cell r="D3">
            <v>8.2500000000000004E-2</v>
          </cell>
        </row>
        <row r="4">
          <cell r="D4">
            <v>5</v>
          </cell>
          <cell r="F4">
            <v>0</v>
          </cell>
        </row>
        <row r="5">
          <cell r="F5">
            <v>0</v>
          </cell>
        </row>
        <row r="6">
          <cell r="D6">
            <v>61188.754995942574</v>
          </cell>
        </row>
        <row r="7">
          <cell r="D7">
            <v>1</v>
          </cell>
        </row>
      </sheetData>
      <sheetData sheetId="17"/>
      <sheetData sheetId="18">
        <row r="2">
          <cell r="D2">
            <v>2300000</v>
          </cell>
        </row>
        <row r="3">
          <cell r="D3">
            <v>8.2500000000000004E-2</v>
          </cell>
        </row>
        <row r="4">
          <cell r="D4">
            <v>7</v>
          </cell>
          <cell r="F4">
            <v>0</v>
          </cell>
        </row>
        <row r="5">
          <cell r="F5">
            <v>0</v>
          </cell>
        </row>
        <row r="6">
          <cell r="D6">
            <v>36135.435737127889</v>
          </cell>
        </row>
        <row r="7">
          <cell r="D7">
            <v>1</v>
          </cell>
        </row>
      </sheetData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00008"/>
      <sheetName val="PAYMENT (พยุงศักดิ์)"/>
      <sheetName val="LAND"/>
      <sheetName val="BUILDING"/>
      <sheetName val="LABOUR"/>
      <sheetName val="MECHINE"/>
      <sheetName val="VECHICLES"/>
      <sheetName val="CAPITAL"/>
      <sheetName val="ASSUMPTION"/>
      <sheetName val="COST"/>
      <sheetName val="PROFIT &amp; WORKING CAPITAL"/>
      <sheetName val="สรุป"/>
      <sheetName val="Profit(Cash)"/>
      <sheetName val="Fund Flow"/>
      <sheetName val="cashflow"/>
      <sheetName val="BALANCE SHEET"/>
      <sheetName val="ตารางการชำระหนี้คืน"/>
      <sheetName val="LOAN"/>
      <sheetName val="FL00001"/>
      <sheetName val="ตารางชำระหนี้คืน(พยุงศักดิ์)"/>
      <sheetName val="Module2"/>
      <sheetName val="Module3"/>
    </sheetNames>
    <definedNames>
      <definedName name="Fix_Pay" refersTo="='PAYMENT (พยุงศักดิ์)'!$D$6" sheetId="1"/>
      <definedName name="Free_Principle" refersTo="='PAYMENT (พยุงศักดิ์)'!$F$5" sheetId="1"/>
      <definedName name="Interest.Period" refersTo="#REF!" sheetId="1"/>
      <definedName name="Loan_Amount" refersTo="='PAYMENT (พยุงศักดิ์)'!$D$2" sheetId="1"/>
      <definedName name="Payment.Number" refersTo="#REF!" sheetId="1"/>
      <definedName name="Total.Payment" refersTo="#REF!" sheetId="1"/>
    </definedNames>
    <sheetDataSet>
      <sheetData sheetId="0">
        <row r="2">
          <cell r="D2">
            <v>3000000</v>
          </cell>
        </row>
        <row r="4">
          <cell r="D4">
            <v>5</v>
          </cell>
          <cell r="F4">
            <v>0</v>
          </cell>
        </row>
        <row r="5">
          <cell r="F5">
            <v>0</v>
          </cell>
        </row>
        <row r="6">
          <cell r="D6">
            <v>61188.754995942574</v>
          </cell>
        </row>
      </sheetData>
      <sheetData sheetId="1">
        <row r="2">
          <cell r="D2">
            <v>2300000</v>
          </cell>
        </row>
        <row r="5">
          <cell r="F5">
            <v>0</v>
          </cell>
        </row>
        <row r="6">
          <cell r="D6">
            <v>36135.435737127889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งบการเงิน "/>
      <sheetName val="รายได้"/>
      <sheetName val="Assumption (2)"/>
      <sheetName val="Assumption"/>
      <sheetName val="IS"/>
      <sheetName val="BS"/>
      <sheetName val="กระแสเงินสด"/>
      <sheetName val="BEP"/>
      <sheetName val="wc1"/>
      <sheetName val="capacity"/>
      <sheetName val="payment"/>
      <sheetName val="ASS-รถบรรทุก"/>
      <sheetName val="บจก.จ.ศักดิ์สวัสดิ์"/>
      <sheetName val="ตารางผ่อน ธพว.(9%)"/>
      <sheetName val="payment-pn(9.5%)"/>
      <sheetName val="รายเดือน(ทรีทราน)"/>
      <sheetName val="schdaul"/>
      <sheetName val="finance"/>
      <sheetName val="profit&amp;loss"/>
      <sheetName val="FL"/>
      <sheetName val="งบปรับปรุง"/>
      <sheetName val="รายรับ"/>
      <sheetName val="ฐานข้อมูล"/>
      <sheetName val="List data adj."/>
      <sheetName val="กำไร-ขาดทุน(ภายใน)"/>
      <sheetName val="cash flow"/>
      <sheetName val="Sheet1"/>
    </sheetNames>
    <definedNames>
      <definedName name="dfvv"/>
      <definedName name="scs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cash flow"/>
      <sheetName val="Assumption"/>
      <sheetName val="payment (2)"/>
      <sheetName val="finance"/>
      <sheetName val="schdaul"/>
      <sheetName val="profit&amp;loss"/>
      <sheetName val="ฐานข้อมูล"/>
      <sheetName val="ตารางการผ่อนชำระ"/>
      <sheetName val="การเงิน"/>
      <sheetName val="ผ่อนชำระ"/>
      <sheetName val="Sheet3"/>
      <sheetName val="ดอกเบี้ยจ่าย"/>
      <sheetName val="PAYMENT"/>
      <sheetName val="LSE_ADCO"/>
      <sheetName val="ca"/>
      <sheetName val="รายรับ"/>
      <sheetName val="FL00008"/>
      <sheetName val="PAYMENT (พยุงศักดิ์)"/>
      <sheetName val="payment(F2)"/>
      <sheetName val="ข้อสมมุติ"/>
      <sheetName val="รายเดือน(ทรีทราน)"/>
      <sheetName val="JobOrder"/>
      <sheetName val="ค่าโทรศัพท์ค้างจ่าย"/>
      <sheetName val="Purchases-April"/>
      <sheetName val="APR'09"/>
      <sheetName val="List data adj."/>
      <sheetName val="PAYMENT (เดิม)"/>
      <sheetName val="PL 45-50"/>
      <sheetName val="LMP-WC"/>
    </sheetNames>
    <sheetDataSet>
      <sheetData sheetId="0" refreshError="1"/>
      <sheetData sheetId="1">
        <row r="23">
          <cell r="F23" t="str">
            <v>State</v>
          </cell>
        </row>
        <row r="24">
          <cell r="F24">
            <v>0.05</v>
          </cell>
        </row>
        <row r="25">
          <cell r="E25" t="b">
            <v>1</v>
          </cell>
        </row>
        <row r="29">
          <cell r="E29" t="b">
            <v>0</v>
          </cell>
        </row>
      </sheetData>
      <sheetData sheetId="2"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หน้า 4-5"/>
      <sheetName val="หน้า 6"/>
      <sheetName val="หน้า 13"/>
      <sheetName val="หน้า 10"/>
      <sheetName val="หน้า 9"/>
      <sheetName val="a"/>
      <sheetName val="b"/>
      <sheetName val="Sheet8"/>
      <sheetName val="ผ่อนชำระ"/>
      <sheetName val="หน้า 11"/>
      <sheetName val="หน้า 12"/>
      <sheetName val="หน้า 13 (2)"/>
      <sheetName val="หน้า 22"/>
      <sheetName val="หน้า 23-25"/>
      <sheetName val="หน้า 26"/>
      <sheetName val="สมมุติฐานรายได้ไก่ใหญ่"/>
      <sheetName val="สมมุติฐานการคำนวณรายได้"/>
      <sheetName val="สมมุติฐานการคำนวณต้นทุน+คชจ."/>
      <sheetName val="schdaul"/>
      <sheetName val="Assumption"/>
      <sheetName val="Purchase Order"/>
      <sheetName val="Customize Your Purchase Order"/>
      <sheetName val="CO"/>
      <sheetName val="cash flow"/>
      <sheetName val="ca100 - ชูวิทย์1 เอา"/>
      <sheetName val="การเงิน"/>
      <sheetName val="finance"/>
      <sheetName val="ca-3"/>
      <sheetName val="งบตรวจสอบ"/>
      <sheetName val="รายรับ"/>
      <sheetName val="ชำระเงินกู้ ธพว."/>
      <sheetName val="กระแสสด"/>
      <sheetName val="FL00008"/>
      <sheetName val="PAYMENT (พยุงศักดิ์)"/>
      <sheetName val="CA 3.0"/>
      <sheetName val="Profit&amp;Loss"/>
      <sheetName val="PAYMENT"/>
      <sheetName val="ดอกเบี้ยจ่าย"/>
      <sheetName val="List data adj."/>
      <sheetName val="F L"/>
      <sheetName val="payment(F2)"/>
      <sheetName val="PL 45-50"/>
      <sheetName val="LMP-WC"/>
      <sheetName val="การผ่อนชำระหักคชก."/>
      <sheetName val="CAท่องเที่ยว์"/>
      <sheetName val="ตารางการผ่อนชำระ (2)"/>
      <sheetName val="LSE_AD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8">
          <cell r="D8">
            <v>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หน้า 4-5"/>
      <sheetName val="หน้า 6"/>
      <sheetName val="หน้า 13"/>
      <sheetName val="หน้า 10"/>
      <sheetName val="หน้า 9"/>
      <sheetName val="a"/>
      <sheetName val="b"/>
      <sheetName val="Sheet8"/>
      <sheetName val="ผ่อนชำระ"/>
      <sheetName val="หน้า 11"/>
      <sheetName val="หน้า 12"/>
      <sheetName val="หน้า 13 (2)"/>
      <sheetName val="หน้า 22"/>
      <sheetName val="หน้า 23-25"/>
      <sheetName val="หน้า 26"/>
      <sheetName val="สมมุติฐานรายได้ไก่ใหญ่"/>
      <sheetName val="สมมุติฐานการคำนวณรายได้"/>
      <sheetName val="สมมุติฐานการคำนวณต้นทุน+คชจ."/>
      <sheetName val="ดอกเบี้ยจ่าย"/>
      <sheetName val="Assumption"/>
      <sheetName val="ca"/>
      <sheetName val="ca100 - ชูวิทย์1 เอา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8">
          <cell r="D8">
            <v>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ผ่อนชำระ"/>
      <sheetName val="Sheet1"/>
      <sheetName val="Sheet2"/>
      <sheetName val="Sheet3"/>
      <sheetName val="หน้า 4-5"/>
      <sheetName val="หน้า 6"/>
      <sheetName val="หน้า 13"/>
      <sheetName val="หน้า 10"/>
      <sheetName val="หน้า 9"/>
      <sheetName val="a"/>
      <sheetName val="b"/>
      <sheetName val="Sheet8"/>
      <sheetName val="หน้า 11"/>
      <sheetName val="หน้า 12"/>
      <sheetName val="หน้า 13 (2)"/>
      <sheetName val="หน้า 22"/>
      <sheetName val="หน้า 23-25"/>
      <sheetName val="หน้า 26"/>
      <sheetName val="สมมุติฐานรายได้ไก่ใหญ่"/>
      <sheetName val="สมมุติฐานการคำนวณรายได้"/>
      <sheetName val="สมมุติฐานการคำนวณต้นทุน+คชจ."/>
      <sheetName val="F L"/>
    </sheetNames>
    <sheetDataSet>
      <sheetData sheetId="0" refreshError="1">
        <row r="8">
          <cell r="D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ภาพถ่าย หจก.เดอาะ ควอลิตี้ฟาร์ม"/>
      <sheetName val="Assumption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ภาพถ่าย_หจก_เดอาะ_ควอลิตี้ฟาร์ม"/>
      <sheetName val="schdaul"/>
      <sheetName val="PAYMENT "/>
      <sheetName val="finance"/>
      <sheetName val="List data adj."/>
      <sheetName val="วิเคราะห์ (2)"/>
      <sheetName val="ตารางการผ่อนชำระ"/>
      <sheetName val="ผ่อนชำระ"/>
      <sheetName val="payment (2)"/>
      <sheetName val="ดอกเบี้ย Loan"/>
      <sheetName val="ตารางผ่อน"/>
      <sheetName val="PAYMENT"/>
      <sheetName val="PL 45-50"/>
      <sheetName val="เครื่องจักร-อุปกรณ์"/>
      <sheetName val="FS"/>
      <sheetName val="F L"/>
      <sheetName val="Payment-2"/>
      <sheetName val="List"/>
      <sheetName val="Cash Flow"/>
      <sheetName val="MACFORM"/>
      <sheetName val="mac"/>
      <sheetName val="con"/>
      <sheetName val="แบบ A"/>
      <sheetName val="sheet1"/>
      <sheetName val="LAND_BLD"/>
      <sheetName val="Executive summary (1)"/>
      <sheetName val="PAYMEN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LABOUR"/>
      <sheetName val="MECHINE"/>
      <sheetName val="VECHICLES"/>
      <sheetName val="CAPITAL"/>
      <sheetName val="ASSUMPTION"/>
      <sheetName val="COST"/>
      <sheetName val="PROFIT &amp; WORKING CAPITAL"/>
      <sheetName val="สรุป"/>
      <sheetName val="Profit(Cash)"/>
      <sheetName val="Fund Flow"/>
      <sheetName val="cashflow"/>
      <sheetName val="BALANCE SHEET"/>
      <sheetName val="ตารางการชำระหนี้คืน"/>
      <sheetName val="LOAN"/>
      <sheetName val="FL00008"/>
      <sheetName val="FL00001"/>
      <sheetName val="PAYMENT (พยุงศักดิ์)"/>
      <sheetName val="ตารางชำระหนี้คืน(พยุงศักดิ์)"/>
      <sheetName val="Module2"/>
      <sheetName val="Module3"/>
      <sheetName val="PN47-08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D2">
            <v>3000000</v>
          </cell>
        </row>
        <row r="4">
          <cell r="D4">
            <v>5</v>
          </cell>
        </row>
      </sheetData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-3"/>
      <sheetName val="CA"/>
      <sheetName val="รายงานตรวจสอบเอกสาร"/>
      <sheetName val="P&amp;L"/>
      <sheetName val="B&amp;S"/>
      <sheetName val="Cashflow"/>
      <sheetName val="เงินทุนหมุนเวียน"/>
      <sheetName val="Depreciation"/>
      <sheetName val="Payment FL"/>
      <sheetName val="Payment FL (2)"/>
      <sheetName val="Payment FL (3)"/>
      <sheetName val="งบตรวจสอบ"/>
      <sheetName val="PLเดือน"/>
      <sheetName val="รายรับ"/>
      <sheetName val="Assumption"/>
      <sheetName val="ตัวอย่างพี่เป็ก"/>
    </sheetNames>
    <definedNames>
      <definedName name="khjhjj"/>
      <definedName name="แแแ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47-0818"/>
      <sheetName val="LAND"/>
      <sheetName val="BUILDING"/>
      <sheetName val="MECHINE"/>
      <sheetName val="VECHICLES"/>
      <sheetName val="CAPITAL"/>
      <sheetName val="ASSUMPTION"/>
      <sheetName val="LABOUR"/>
      <sheetName val="COST"/>
      <sheetName val="SALE BUDGET"/>
      <sheetName val="PROFIT &amp; WORKING CAPITAL"/>
      <sheetName val="สรุปรายได้"/>
      <sheetName val="wc"/>
      <sheetName val="BALANCE SHEET"/>
      <sheetName val="cashflow"/>
      <sheetName val="Fund Flow"/>
      <sheetName val="Profit(Cash)"/>
      <sheetName val="Statement"/>
      <sheetName val="ประวัติการชำระหนี้"/>
      <sheetName val="ตารางการชำระหนี้"/>
      <sheetName val="FL05054700008 (2)"/>
      <sheetName val="FL05054700008"/>
      <sheetName val="FL0.59ลบ."/>
      <sheetName val="Credit Bureau"/>
      <sheetName val="ประวัติ"/>
      <sheetName val="Module2"/>
      <sheetName val="Module3"/>
      <sheetName val="PAYMENT"/>
      <sheetName val="ASS-รถบรรทุก"/>
    </sheetNames>
    <sheetDataSet>
      <sheetData sheetId="0">
        <row r="3">
          <cell r="D3">
            <v>200000</v>
          </cell>
        </row>
        <row r="5">
          <cell r="D5">
            <v>5</v>
          </cell>
          <cell r="F5">
            <v>0</v>
          </cell>
        </row>
        <row r="6">
          <cell r="F6">
            <v>0</v>
          </cell>
        </row>
        <row r="7">
          <cell r="D7">
            <v>4127.4465413891594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BANGKOK"/>
      <sheetName val="CA 3.0"/>
      <sheetName val="ผ่อนชำระ"/>
      <sheetName val="Statement"/>
      <sheetName val="investment summary _2_"/>
      <sheetName val="F L"/>
      <sheetName val="payment"/>
      <sheetName val="DB"/>
      <sheetName val="schdaul"/>
      <sheetName val="Assumption"/>
      <sheetName val="FL00008"/>
      <sheetName val="PAYMENT (พยุงศักดิ์)"/>
      <sheetName val="Purchase Order"/>
      <sheetName val="Customize Your Purchase Order"/>
      <sheetName val="เครื่องจักร-อุปกรณ์"/>
      <sheetName val="Schdule"/>
      <sheetName val="หน้า 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อกสารแนบ"/>
      <sheetName val=" งบดุล"/>
      <sheetName val="Profit&amp;Loss"/>
      <sheetName val="Cash Flow"/>
      <sheetName val="ค่าเสื่อมราคา"/>
      <sheetName val="ค่าใช้จ่าย"/>
      <sheetName val="Statement"/>
      <sheetName val="Payment"/>
      <sheetName val="Payment (2)"/>
      <sheetName val="ตารางการผ่อนชำระ (2)"/>
      <sheetName val="F L"/>
      <sheetName val="ตารางการผ่อน1-2"/>
      <sheetName val="ดอกเบี้ยจ่าย"/>
      <sheetName val="DB"/>
      <sheetName val="Sheet2"/>
      <sheetName val="finance"/>
      <sheetName val="ดอกเบี้ย"/>
    </sheetNames>
    <definedNames>
      <definedName name="jjhgjghj"/>
      <definedName name="แแแ"/>
      <definedName name="ดเดเดก้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อกสารแนบ"/>
      <sheetName val=" งบดุล"/>
      <sheetName val="Profit&amp;Loss"/>
      <sheetName val="Cash Flow"/>
      <sheetName val="ค่าเสื่อมราคา"/>
      <sheetName val="ค่าใช้จ่าย"/>
      <sheetName val="Statement"/>
      <sheetName val="Payment"/>
      <sheetName val="Payment (2)"/>
      <sheetName val="Payment-2"/>
      <sheetName val="Assumption"/>
      <sheetName val="ผ่อนชำระ"/>
      <sheetName val="F L"/>
      <sheetName val="investment summary _2_"/>
      <sheetName val="finance"/>
      <sheetName val="สมมติฐาน"/>
      <sheetName val="SVH_42CX"/>
      <sheetName val="ดอกเบี้ย"/>
      <sheetName val="FL00008"/>
      <sheetName val="PAYMENT (พยุงศักดิ์)"/>
      <sheetName val="Sheet2"/>
      <sheetName val="Payment-1"/>
      <sheetName val="ผลการดำเนินงานรายเดือนปี 58 -59"/>
      <sheetName val="สมมติฐานต้นทุนรายเดือนปี 58-59"/>
      <sheetName val="PL"/>
      <sheetName val="Assumtion"/>
      <sheetName val="โครงสร้าง"/>
      <sheetName val="WC"/>
      <sheetName val="CF"/>
      <sheetName val="ตรวจเยี่ยมกิจการ"/>
      <sheetName val="Sheet3"/>
      <sheetName val="eie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อกสารแนบ"/>
      <sheetName val=" งบดุล"/>
      <sheetName val="Profit&amp;Loss"/>
      <sheetName val="Cash Flow"/>
      <sheetName val="ค่าเสื่อมราคา"/>
      <sheetName val="ค่าใช้จ่าย"/>
      <sheetName val="Statement"/>
      <sheetName val="Payment"/>
      <sheetName val="Payment (2)"/>
      <sheetName val="Payment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มูลค่าโรงแรม"/>
      <sheetName val="investment summary _2_"/>
      <sheetName val="อัตราส่วนการลงทุน"/>
      <sheetName val="รายการคำนวณค่าเสื่อมราคา"/>
      <sheetName val="Assumption for Exp"/>
      <sheetName val="Working Capital"/>
      <sheetName val="WC"/>
      <sheetName val="IRR2"/>
      <sheetName val="Assumption for rev"/>
      <sheetName val="สมมติฐาน"/>
      <sheetName val="CF-balance"/>
      <sheetName val="Int"/>
      <sheetName val="depre"/>
      <sheetName val="Project"/>
      <sheetName val="Break Even Point"/>
      <sheetName val="LC"/>
      <sheetName val="ตารางผ่อนชำระ"/>
      <sheetName val="ตารางผ่อนชำระ2"/>
      <sheetName val="ตารางผ่อนชำระ3"/>
      <sheetName val="ทะเบียนเครื่องจักร"/>
      <sheetName val="Statement"/>
      <sheetName val="รายการก่อสร้าง"/>
      <sheetName val="ผ่อนชำระ"/>
      <sheetName val="F L"/>
      <sheetName val="finance"/>
      <sheetName val="Payment-2"/>
    </sheetNames>
    <sheetDataSet>
      <sheetData sheetId="0"/>
      <sheetData sheetId="1">
        <row r="1">
          <cell r="A1" t="str">
            <v>ประมาณการมูลค่าลงทุนของโครงการ  ตำนานป่า แนทเชอรัล รีสอร์ท แอนด์ สปา</v>
          </cell>
        </row>
        <row r="2">
          <cell r="A2" t="str">
            <v>ชื่อโครงการ</v>
          </cell>
          <cell r="B2" t="str">
            <v xml:space="preserve">ตำนานป่า </v>
          </cell>
        </row>
        <row r="3">
          <cell r="A3" t="str">
            <v>ที่ตั้งโครงการ</v>
          </cell>
          <cell r="B3" t="str">
            <v>จังหวัด ระยอง</v>
          </cell>
        </row>
        <row r="4">
          <cell r="A4" t="str">
            <v>เจ้าของโครงการ</v>
          </cell>
          <cell r="B4" t="str">
            <v>บริษัท ตำนานป่า  จำกัด</v>
          </cell>
        </row>
        <row r="5">
          <cell r="A5" t="str">
            <v xml:space="preserve">งบประมาณการลงทุน  </v>
          </cell>
        </row>
        <row r="6">
          <cell r="A6" t="str">
            <v>ลำดับที่</v>
          </cell>
          <cell r="B6" t="str">
            <v>รายการ</v>
          </cell>
        </row>
        <row r="9">
          <cell r="A9">
            <v>1</v>
          </cell>
          <cell r="B9" t="str">
            <v>ค่าที่ดินและส่วนการพัฒนาในส่วนที่ขยาย</v>
          </cell>
        </row>
        <row r="10">
          <cell r="A10">
            <v>2</v>
          </cell>
          <cell r="B10" t="str">
            <v>ค่าใช้จ่ายก่อนการดำเนินการ</v>
          </cell>
        </row>
        <row r="11">
          <cell r="A11">
            <v>3</v>
          </cell>
          <cell r="B11" t="str">
            <v>ค่าออกแบบงานอาคาร และตกแต่งภายใน</v>
          </cell>
        </row>
        <row r="12">
          <cell r="A12">
            <v>4</v>
          </cell>
          <cell r="B12" t="str">
            <v>ค่าบริหารโครงการและควบคุม</v>
          </cell>
        </row>
        <row r="13">
          <cell r="A13">
            <v>5</v>
          </cell>
          <cell r="B13" t="str">
            <v>งานโครงสร้าง</v>
          </cell>
        </row>
        <row r="14">
          <cell r="A14">
            <v>6</v>
          </cell>
          <cell r="B14" t="str">
            <v>งานสถาปัตยกรรม</v>
          </cell>
        </row>
        <row r="15">
          <cell r="A15">
            <v>7</v>
          </cell>
          <cell r="B15" t="str">
            <v>งานระบบไฟฟ้า</v>
          </cell>
        </row>
        <row r="16">
          <cell r="A16">
            <v>8</v>
          </cell>
          <cell r="B16" t="str">
            <v>งานระบบสุขาภิบาล</v>
          </cell>
        </row>
        <row r="17">
          <cell r="A17">
            <v>9</v>
          </cell>
          <cell r="B17" t="str">
            <v>ระบบปรับอากาศ</v>
          </cell>
        </row>
        <row r="18">
          <cell r="A18">
            <v>10</v>
          </cell>
          <cell r="B18" t="str">
            <v>ระบบระบายน้ำรอบโครงการ SITE DRAINAGE</v>
          </cell>
        </row>
        <row r="19">
          <cell r="A19">
            <v>11</v>
          </cell>
          <cell r="B19" t="str">
            <v>งานตกแต่งภายใน</v>
          </cell>
        </row>
        <row r="20">
          <cell r="A20">
            <v>12</v>
          </cell>
          <cell r="B20" t="str">
            <v>งานภูมิสถาปัตย์</v>
          </cell>
        </row>
        <row r="21">
          <cell r="A21">
            <v>13</v>
          </cell>
          <cell r="B21" t="str">
            <v>งานสระว่ายน้ำ</v>
          </cell>
        </row>
        <row r="22">
          <cell r="A22">
            <v>14</v>
          </cell>
          <cell r="B22" t="str">
            <v>ถนนรอบโครงการและที่จอดรถ</v>
          </cell>
        </row>
        <row r="23">
          <cell r="A23">
            <v>15</v>
          </cell>
          <cell r="B23" t="str">
            <v>งานระบบครัว</v>
          </cell>
        </row>
        <row r="24">
          <cell r="A24">
            <v>16</v>
          </cell>
          <cell r="B24" t="str">
            <v>อุปกรณ์ห้องพัก</v>
          </cell>
        </row>
        <row r="25">
          <cell r="A25">
            <v>17</v>
          </cell>
          <cell r="B25" t="str">
            <v>ระบบงานคอมพิวเตอร์</v>
          </cell>
        </row>
        <row r="26">
          <cell r="A26">
            <v>18</v>
          </cell>
          <cell r="B26" t="str">
            <v>Art Objects and Signage</v>
          </cell>
        </row>
        <row r="27">
          <cell r="A27">
            <v>19</v>
          </cell>
          <cell r="B27" t="str">
            <v>SPLINKLER SYSTEM</v>
          </cell>
        </row>
        <row r="28">
          <cell r="A28">
            <v>20</v>
          </cell>
          <cell r="B28" t="str">
            <v>MATV AND CABLE TV</v>
          </cell>
        </row>
        <row r="29">
          <cell r="A29">
            <v>21</v>
          </cell>
          <cell r="B29" t="str">
            <v>LIGHT AND SOUND SYSTEM</v>
          </cell>
        </row>
        <row r="30">
          <cell r="A30">
            <v>22</v>
          </cell>
          <cell r="B30" t="str">
            <v>MISCELLENEOUS AND OTHERS EXPENSES</v>
          </cell>
        </row>
        <row r="31">
          <cell r="A31">
            <v>23</v>
          </cell>
          <cell r="B31" t="str">
            <v xml:space="preserve">PRE-OPENING COST </v>
          </cell>
        </row>
        <row r="32">
          <cell r="A32">
            <v>24</v>
          </cell>
          <cell r="B32" t="str">
            <v>ค่าใช้จ่ายเงินทุนหมุนเวียน</v>
          </cell>
        </row>
        <row r="33">
          <cell r="A33" t="str">
            <v>รวมจำนวนเงิน</v>
          </cell>
        </row>
        <row r="36">
          <cell r="A36" t="str">
            <v>ลำดับที่</v>
          </cell>
          <cell r="B36" t="str">
            <v>รายการ</v>
          </cell>
        </row>
        <row r="38">
          <cell r="A38">
            <v>1</v>
          </cell>
          <cell r="B38" t="str">
            <v>ค่าที่ดินและส่วนของมูลค่าโครงการเดิม</v>
          </cell>
        </row>
        <row r="39">
          <cell r="A39">
            <v>2</v>
          </cell>
          <cell r="B39" t="str">
            <v>ค่าใช้จ่ายก่อนการดำเนินการ</v>
          </cell>
        </row>
        <row r="40">
          <cell r="A40">
            <v>3</v>
          </cell>
          <cell r="B40" t="str">
            <v>ส่วนงานก่อสร้าง</v>
          </cell>
        </row>
        <row r="41">
          <cell r="A41">
            <v>4</v>
          </cell>
          <cell r="B41" t="str">
            <v>MISCELLENEOUS AND OTHERS EXPENSES</v>
          </cell>
        </row>
        <row r="42">
          <cell r="A42">
            <v>5</v>
          </cell>
          <cell r="B42" t="str">
            <v xml:space="preserve">PRE-OPENING COST </v>
          </cell>
        </row>
        <row r="43">
          <cell r="A43">
            <v>6</v>
          </cell>
          <cell r="B43" t="str">
            <v>อุปกรณ์และเฟอร์นิเจอร์</v>
          </cell>
        </row>
        <row r="44">
          <cell r="A44">
            <v>7</v>
          </cell>
          <cell r="B44" t="str">
            <v>งานตกแต่งห้องพัก , ต้อนรับ ,ห้องประชุม</v>
          </cell>
        </row>
        <row r="45">
          <cell r="A45">
            <v>8</v>
          </cell>
          <cell r="B45" t="str">
            <v>ค่าใช้จ่ายเงินทุนหมุนเวียน</v>
          </cell>
        </row>
        <row r="46">
          <cell r="A46" t="str">
            <v>รวม</v>
          </cell>
        </row>
        <row r="47">
          <cell r="B47" t="str">
            <v>เปอร์เซนต์ของมูลค่าการลงทุน</v>
          </cell>
        </row>
        <row r="48">
          <cell r="B48" t="str">
            <v>สัดส่วนหนี้สินต่อทุน</v>
          </cell>
        </row>
        <row r="50">
          <cell r="A50" t="str">
            <v>บริษัทตำนานป่าและบริษัทในเครือ</v>
          </cell>
        </row>
        <row r="51">
          <cell r="A51" t="str">
            <v>ประมาณการความต้องการเงินทุนจากสถาบันการเงิน</v>
          </cell>
        </row>
        <row r="53">
          <cell r="A53" t="str">
            <v>ลำดับที่</v>
          </cell>
          <cell r="B53" t="str">
            <v>รายการ</v>
          </cell>
        </row>
        <row r="55">
          <cell r="A55">
            <v>1</v>
          </cell>
          <cell r="B55" t="str">
            <v>REFINANCE จากไทยธนาคาร</v>
          </cell>
        </row>
        <row r="56">
          <cell r="B56" t="str">
            <v xml:space="preserve">  ส่วนของ บจก.แคนนี่ เงินกู้ระยะยาว</v>
          </cell>
        </row>
        <row r="57">
          <cell r="B57" t="str">
            <v xml:space="preserve">  ส่วนของ บจก.แคนนี่ เงินกู้ระยะสั้น</v>
          </cell>
        </row>
        <row r="58">
          <cell r="B58" t="str">
            <v xml:space="preserve">  ส่วนของ บจก.ตำนานป่า เงินกู้ระยะยาว</v>
          </cell>
        </row>
        <row r="59">
          <cell r="B59" t="str">
            <v xml:space="preserve">  ส่วนของ บจก.ตำนานป่า เงินกู้ระยะสั้น</v>
          </cell>
        </row>
        <row r="60">
          <cell r="B60" t="str">
            <v xml:space="preserve">  ดอกเบี้ยค้างและอื่นๆ</v>
          </cell>
        </row>
        <row r="61">
          <cell r="B61" t="str">
            <v>ยอดรวม REFINANCE</v>
          </cell>
        </row>
        <row r="62">
          <cell r="A62">
            <v>2</v>
          </cell>
          <cell r="B62" t="str">
            <v>ส่วนของวงเงินที่ขอเพิ่ม</v>
          </cell>
        </row>
        <row r="63">
          <cell r="B63" t="str">
            <v xml:space="preserve"> ส่วนของการก่อสร้างในส่วนของพื้นที่ขยาย</v>
          </cell>
        </row>
        <row r="64">
          <cell r="B64" t="str">
            <v xml:space="preserve"> ส่วนของเงินทุนหมุนเวียน</v>
          </cell>
        </row>
        <row r="65">
          <cell r="B65" t="str">
            <v>ส่วนของวงเงินที่ขอเพิ่ม</v>
          </cell>
        </row>
        <row r="66">
          <cell r="B66" t="str">
            <v>ยอดรวมทั้งสิ้น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มูลค่าโรงแรม"/>
      <sheetName val="investment summary _2_"/>
      <sheetName val="อัตราส่วนการลงทุน"/>
      <sheetName val="รายการคำนวณค่าเสื่อมราคา"/>
      <sheetName val="Assumption for Exp"/>
      <sheetName val="Working Capital"/>
      <sheetName val="WC"/>
      <sheetName val="IRR2"/>
      <sheetName val="Assumption for rev"/>
      <sheetName val="สมมติฐาน"/>
      <sheetName val="CF-balance"/>
      <sheetName val="Int"/>
      <sheetName val="depre"/>
      <sheetName val="Project"/>
      <sheetName val="Break Even Point"/>
      <sheetName val="LC"/>
      <sheetName val="ตารางผ่อนชำระ"/>
      <sheetName val="ตารางผ่อนชำระ2"/>
      <sheetName val="ตารางผ่อนชำระ3"/>
      <sheetName val="ทะเบียนเครื่องจักร"/>
      <sheetName val="Statement"/>
      <sheetName val="รายการก่อสร้าง"/>
      <sheetName val="ผ่อนชำระ"/>
      <sheetName val="F L"/>
    </sheetNames>
    <sheetDataSet>
      <sheetData sheetId="0"/>
      <sheetData sheetId="1">
        <row r="1">
          <cell r="A1" t="str">
            <v>ประมาณการมูลค่าลงทุนของโครงการ  ตำนานป่า แนทเชอรัล รีสอร์ท แอนด์ สปา</v>
          </cell>
        </row>
        <row r="2">
          <cell r="A2" t="str">
            <v>ชื่อโครงการ</v>
          </cell>
          <cell r="B2" t="str">
            <v xml:space="preserve">ตำนานป่า </v>
          </cell>
        </row>
        <row r="3">
          <cell r="A3" t="str">
            <v>ที่ตั้งโครงการ</v>
          </cell>
          <cell r="B3" t="str">
            <v>จังหวัด ระยอง</v>
          </cell>
        </row>
        <row r="4">
          <cell r="A4" t="str">
            <v>เจ้าของโครงการ</v>
          </cell>
          <cell r="B4" t="str">
            <v>บริษัท ตำนานป่า  จำกัด</v>
          </cell>
        </row>
        <row r="5">
          <cell r="A5" t="str">
            <v xml:space="preserve">งบประมาณการลงทุน  </v>
          </cell>
        </row>
        <row r="6">
          <cell r="A6" t="str">
            <v>ลำดับที่</v>
          </cell>
          <cell r="B6" t="str">
            <v>รายการ</v>
          </cell>
        </row>
        <row r="9">
          <cell r="A9">
            <v>1</v>
          </cell>
          <cell r="B9" t="str">
            <v>ค่าที่ดินและส่วนการพัฒนาในส่วนที่ขยาย</v>
          </cell>
        </row>
        <row r="10">
          <cell r="A10">
            <v>2</v>
          </cell>
          <cell r="B10" t="str">
            <v>ค่าใช้จ่ายก่อนการดำเนินการ</v>
          </cell>
        </row>
        <row r="11">
          <cell r="A11">
            <v>3</v>
          </cell>
          <cell r="B11" t="str">
            <v>ค่าออกแบบงานอาคาร และตกแต่งภายใน</v>
          </cell>
        </row>
        <row r="12">
          <cell r="A12">
            <v>4</v>
          </cell>
          <cell r="B12" t="str">
            <v>ค่าบริหารโครงการและควบคุม</v>
          </cell>
        </row>
        <row r="13">
          <cell r="A13">
            <v>5</v>
          </cell>
          <cell r="B13" t="str">
            <v>งานโครงสร้าง</v>
          </cell>
        </row>
        <row r="14">
          <cell r="A14">
            <v>6</v>
          </cell>
          <cell r="B14" t="str">
            <v>งานสถาปัตยกรรม</v>
          </cell>
        </row>
        <row r="15">
          <cell r="A15">
            <v>7</v>
          </cell>
          <cell r="B15" t="str">
            <v>งานระบบไฟฟ้า</v>
          </cell>
        </row>
        <row r="16">
          <cell r="A16">
            <v>8</v>
          </cell>
          <cell r="B16" t="str">
            <v>งานระบบสุขาภิบาล</v>
          </cell>
        </row>
        <row r="17">
          <cell r="A17">
            <v>9</v>
          </cell>
          <cell r="B17" t="str">
            <v>ระบบปรับอากาศ</v>
          </cell>
        </row>
        <row r="18">
          <cell r="A18">
            <v>10</v>
          </cell>
          <cell r="B18" t="str">
            <v>ระบบระบายน้ำรอบโครงการ SITE DRAINAGE</v>
          </cell>
        </row>
        <row r="19">
          <cell r="A19">
            <v>11</v>
          </cell>
          <cell r="B19" t="str">
            <v>งานตกแต่งภายใน</v>
          </cell>
        </row>
        <row r="20">
          <cell r="A20">
            <v>12</v>
          </cell>
          <cell r="B20" t="str">
            <v>งานภูมิสถาปัตย์</v>
          </cell>
        </row>
        <row r="21">
          <cell r="A21">
            <v>13</v>
          </cell>
          <cell r="B21" t="str">
            <v>งานสระว่ายน้ำ</v>
          </cell>
        </row>
        <row r="22">
          <cell r="A22">
            <v>14</v>
          </cell>
          <cell r="B22" t="str">
            <v>ถนนรอบโครงการและที่จอดรถ</v>
          </cell>
        </row>
        <row r="23">
          <cell r="A23">
            <v>15</v>
          </cell>
          <cell r="B23" t="str">
            <v>งานระบบครัว</v>
          </cell>
        </row>
        <row r="24">
          <cell r="A24">
            <v>16</v>
          </cell>
          <cell r="B24" t="str">
            <v>อุปกรณ์ห้องพัก</v>
          </cell>
        </row>
        <row r="25">
          <cell r="A25">
            <v>17</v>
          </cell>
          <cell r="B25" t="str">
            <v>ระบบงานคอมพิวเตอร์</v>
          </cell>
        </row>
        <row r="26">
          <cell r="A26">
            <v>18</v>
          </cell>
          <cell r="B26" t="str">
            <v>Art Objects and Signage</v>
          </cell>
        </row>
        <row r="27">
          <cell r="A27">
            <v>19</v>
          </cell>
          <cell r="B27" t="str">
            <v>SPLINKLER SYSTEM</v>
          </cell>
        </row>
        <row r="28">
          <cell r="A28">
            <v>20</v>
          </cell>
          <cell r="B28" t="str">
            <v>MATV AND CABLE TV</v>
          </cell>
        </row>
        <row r="29">
          <cell r="A29">
            <v>21</v>
          </cell>
          <cell r="B29" t="str">
            <v>LIGHT AND SOUND SYSTEM</v>
          </cell>
        </row>
        <row r="30">
          <cell r="A30">
            <v>22</v>
          </cell>
          <cell r="B30" t="str">
            <v>MISCELLENEOUS AND OTHERS EXPENSES</v>
          </cell>
        </row>
        <row r="31">
          <cell r="A31">
            <v>23</v>
          </cell>
          <cell r="B31" t="str">
            <v xml:space="preserve">PRE-OPENING COST </v>
          </cell>
        </row>
        <row r="32">
          <cell r="A32">
            <v>24</v>
          </cell>
          <cell r="B32" t="str">
            <v>ค่าใช้จ่ายเงินทุนหมุนเวียน</v>
          </cell>
        </row>
        <row r="33">
          <cell r="A33" t="str">
            <v>รวมจำนวนเงิน</v>
          </cell>
        </row>
        <row r="36">
          <cell r="A36" t="str">
            <v>ลำดับที่</v>
          </cell>
          <cell r="B36" t="str">
            <v>รายการ</v>
          </cell>
        </row>
        <row r="38">
          <cell r="A38">
            <v>1</v>
          </cell>
          <cell r="B38" t="str">
            <v>ค่าที่ดินและส่วนของมูลค่าโครงการเดิม</v>
          </cell>
        </row>
        <row r="39">
          <cell r="A39">
            <v>2</v>
          </cell>
          <cell r="B39" t="str">
            <v>ค่าใช้จ่ายก่อนการดำเนินการ</v>
          </cell>
        </row>
        <row r="40">
          <cell r="A40">
            <v>3</v>
          </cell>
          <cell r="B40" t="str">
            <v>ส่วนงานก่อสร้าง</v>
          </cell>
        </row>
        <row r="41">
          <cell r="A41">
            <v>4</v>
          </cell>
          <cell r="B41" t="str">
            <v>MISCELLENEOUS AND OTHERS EXPENSES</v>
          </cell>
        </row>
        <row r="42">
          <cell r="A42">
            <v>5</v>
          </cell>
          <cell r="B42" t="str">
            <v xml:space="preserve">PRE-OPENING COST </v>
          </cell>
        </row>
        <row r="43">
          <cell r="A43">
            <v>6</v>
          </cell>
          <cell r="B43" t="str">
            <v>อุปกรณ์และเฟอร์นิเจอร์</v>
          </cell>
        </row>
        <row r="44">
          <cell r="A44">
            <v>7</v>
          </cell>
          <cell r="B44" t="str">
            <v>งานตกแต่งห้องพัก , ต้อนรับ ,ห้องประชุม</v>
          </cell>
        </row>
        <row r="45">
          <cell r="A45">
            <v>8</v>
          </cell>
          <cell r="B45" t="str">
            <v>ค่าใช้จ่ายเงินทุนหมุนเวียน</v>
          </cell>
        </row>
        <row r="46">
          <cell r="A46" t="str">
            <v>รวม</v>
          </cell>
        </row>
        <row r="47">
          <cell r="B47" t="str">
            <v>เปอร์เซนต์ของมูลค่าการลงทุน</v>
          </cell>
        </row>
        <row r="48">
          <cell r="B48" t="str">
            <v>สัดส่วนหนี้สินต่อทุน</v>
          </cell>
        </row>
        <row r="50">
          <cell r="A50" t="str">
            <v>บริษัทตำนานป่าและบริษัทในเครือ</v>
          </cell>
        </row>
        <row r="51">
          <cell r="A51" t="str">
            <v>ประมาณการความต้องการเงินทุนจากสถาบันการเงิน</v>
          </cell>
        </row>
        <row r="53">
          <cell r="A53" t="str">
            <v>ลำดับที่</v>
          </cell>
          <cell r="B53" t="str">
            <v>รายการ</v>
          </cell>
        </row>
        <row r="55">
          <cell r="A55">
            <v>1</v>
          </cell>
          <cell r="B55" t="str">
            <v>REFINANCE จากไทยธนาคาร</v>
          </cell>
        </row>
        <row r="56">
          <cell r="B56" t="str">
            <v xml:space="preserve">  ส่วนของ บจก.แคนนี่ เงินกู้ระยะยาว</v>
          </cell>
        </row>
        <row r="57">
          <cell r="B57" t="str">
            <v xml:space="preserve">  ส่วนของ บจก.แคนนี่ เงินกู้ระยะสั้น</v>
          </cell>
        </row>
        <row r="58">
          <cell r="B58" t="str">
            <v xml:space="preserve">  ส่วนของ บจก.ตำนานป่า เงินกู้ระยะยาว</v>
          </cell>
        </row>
        <row r="59">
          <cell r="B59" t="str">
            <v xml:space="preserve">  ส่วนของ บจก.ตำนานป่า เงินกู้ระยะสั้น</v>
          </cell>
        </row>
        <row r="60">
          <cell r="B60" t="str">
            <v xml:space="preserve">  ดอกเบี้ยค้างและอื่นๆ</v>
          </cell>
        </row>
        <row r="61">
          <cell r="B61" t="str">
            <v>ยอดรวม REFINANCE</v>
          </cell>
        </row>
        <row r="62">
          <cell r="A62">
            <v>2</v>
          </cell>
          <cell r="B62" t="str">
            <v>ส่วนของวงเงินที่ขอเพิ่ม</v>
          </cell>
        </row>
        <row r="63">
          <cell r="B63" t="str">
            <v xml:space="preserve"> ส่วนของการก่อสร้างในส่วนของพื้นที่ขยาย</v>
          </cell>
        </row>
        <row r="64">
          <cell r="B64" t="str">
            <v xml:space="preserve"> ส่วนของเงินทุนหมุนเวียน</v>
          </cell>
        </row>
        <row r="65">
          <cell r="B65" t="str">
            <v>ส่วนของวงเงินที่ขอเพิ่ม</v>
          </cell>
        </row>
        <row r="66">
          <cell r="B66" t="str">
            <v>ยอดรวมทั้งสิ้น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มูลค่าโรงแรม"/>
      <sheetName val="investment summary _2_"/>
      <sheetName val="อัตราส่วนการลงทุน"/>
      <sheetName val="รายการคำนวณค่าเสื่อมราคา"/>
      <sheetName val="Assumption for Exp"/>
      <sheetName val="Working Capital"/>
      <sheetName val="WC"/>
      <sheetName val="IRR2"/>
      <sheetName val="Assumption for rev"/>
      <sheetName val="สมมติฐาน"/>
      <sheetName val="CF-balance"/>
      <sheetName val="Int"/>
      <sheetName val="depre"/>
      <sheetName val="Project"/>
      <sheetName val="Break Even Point"/>
      <sheetName val="LC"/>
      <sheetName val="ตารางผ่อนชำระ"/>
      <sheetName val="ตารางผ่อนชำระ2"/>
      <sheetName val="ตารางผ่อนชำระ3"/>
      <sheetName val="ทะเบียนเครื่องจักร"/>
      <sheetName val="Statement"/>
      <sheetName val="รายการก่อสร้าง"/>
      <sheetName val="ผ่อนชำระ"/>
      <sheetName val="F L"/>
    </sheetNames>
    <sheetDataSet>
      <sheetData sheetId="0"/>
      <sheetData sheetId="1">
        <row r="1">
          <cell r="A1" t="str">
            <v>ประมาณการมูลค่าลงทุนของโครงการ  ตำนานป่า แนทเชอรัล รีสอร์ท แอนด์ สปา</v>
          </cell>
        </row>
        <row r="2">
          <cell r="A2" t="str">
            <v>ชื่อโครงการ</v>
          </cell>
          <cell r="B2" t="str">
            <v xml:space="preserve">ตำนานป่า </v>
          </cell>
        </row>
        <row r="3">
          <cell r="A3" t="str">
            <v>ที่ตั้งโครงการ</v>
          </cell>
          <cell r="B3" t="str">
            <v>จังหวัด ระยอง</v>
          </cell>
        </row>
        <row r="4">
          <cell r="A4" t="str">
            <v>เจ้าของโครงการ</v>
          </cell>
          <cell r="B4" t="str">
            <v>บริษัท ตำนานป่า  จำกัด</v>
          </cell>
        </row>
        <row r="5">
          <cell r="A5" t="str">
            <v xml:space="preserve">งบประมาณการลงทุน  </v>
          </cell>
        </row>
        <row r="6">
          <cell r="A6" t="str">
            <v>ลำดับที่</v>
          </cell>
          <cell r="B6" t="str">
            <v>รายการ</v>
          </cell>
        </row>
        <row r="9">
          <cell r="A9">
            <v>1</v>
          </cell>
          <cell r="B9" t="str">
            <v>ค่าที่ดินและส่วนการพัฒนาในส่วนที่ขยาย</v>
          </cell>
        </row>
        <row r="10">
          <cell r="A10">
            <v>2</v>
          </cell>
          <cell r="B10" t="str">
            <v>ค่าใช้จ่ายก่อนการดำเนินการ</v>
          </cell>
        </row>
        <row r="11">
          <cell r="A11">
            <v>3</v>
          </cell>
          <cell r="B11" t="str">
            <v>ค่าออกแบบงานอาคาร และตกแต่งภายใน</v>
          </cell>
        </row>
        <row r="12">
          <cell r="A12">
            <v>4</v>
          </cell>
          <cell r="B12" t="str">
            <v>ค่าบริหารโครงการและควบคุม</v>
          </cell>
        </row>
        <row r="13">
          <cell r="A13">
            <v>5</v>
          </cell>
          <cell r="B13" t="str">
            <v>งานโครงสร้าง</v>
          </cell>
        </row>
        <row r="14">
          <cell r="A14">
            <v>6</v>
          </cell>
          <cell r="B14" t="str">
            <v>งานสถาปัตยกรรม</v>
          </cell>
        </row>
        <row r="15">
          <cell r="A15">
            <v>7</v>
          </cell>
          <cell r="B15" t="str">
            <v>งานระบบไฟฟ้า</v>
          </cell>
        </row>
        <row r="16">
          <cell r="A16">
            <v>8</v>
          </cell>
          <cell r="B16" t="str">
            <v>งานระบบสุขาภิบาล</v>
          </cell>
        </row>
        <row r="17">
          <cell r="A17">
            <v>9</v>
          </cell>
          <cell r="B17" t="str">
            <v>ระบบปรับอากาศ</v>
          </cell>
        </row>
        <row r="18">
          <cell r="A18">
            <v>10</v>
          </cell>
          <cell r="B18" t="str">
            <v>ระบบระบายน้ำรอบโครงการ SITE DRAINAGE</v>
          </cell>
        </row>
        <row r="19">
          <cell r="A19">
            <v>11</v>
          </cell>
          <cell r="B19" t="str">
            <v>งานตกแต่งภายใน</v>
          </cell>
        </row>
        <row r="20">
          <cell r="A20">
            <v>12</v>
          </cell>
          <cell r="B20" t="str">
            <v>งานภูมิสถาปัตย์</v>
          </cell>
        </row>
        <row r="21">
          <cell r="A21">
            <v>13</v>
          </cell>
          <cell r="B21" t="str">
            <v>งานสระว่ายน้ำ</v>
          </cell>
        </row>
        <row r="22">
          <cell r="A22">
            <v>14</v>
          </cell>
          <cell r="B22" t="str">
            <v>ถนนรอบโครงการและที่จอดรถ</v>
          </cell>
        </row>
        <row r="23">
          <cell r="A23">
            <v>15</v>
          </cell>
          <cell r="B23" t="str">
            <v>งานระบบครัว</v>
          </cell>
        </row>
        <row r="24">
          <cell r="A24">
            <v>16</v>
          </cell>
          <cell r="B24" t="str">
            <v>อุปกรณ์ห้องพัก</v>
          </cell>
        </row>
        <row r="25">
          <cell r="A25">
            <v>17</v>
          </cell>
          <cell r="B25" t="str">
            <v>ระบบงานคอมพิวเตอร์</v>
          </cell>
        </row>
        <row r="26">
          <cell r="A26">
            <v>18</v>
          </cell>
          <cell r="B26" t="str">
            <v>Art Objects and Signage</v>
          </cell>
        </row>
        <row r="27">
          <cell r="A27">
            <v>19</v>
          </cell>
          <cell r="B27" t="str">
            <v>SPLINKLER SYSTEM</v>
          </cell>
        </row>
        <row r="28">
          <cell r="A28">
            <v>20</v>
          </cell>
          <cell r="B28" t="str">
            <v>MATV AND CABLE TV</v>
          </cell>
        </row>
        <row r="29">
          <cell r="A29">
            <v>21</v>
          </cell>
          <cell r="B29" t="str">
            <v>LIGHT AND SOUND SYSTEM</v>
          </cell>
        </row>
        <row r="30">
          <cell r="A30">
            <v>22</v>
          </cell>
          <cell r="B30" t="str">
            <v>MISCELLENEOUS AND OTHERS EXPENSES</v>
          </cell>
        </row>
        <row r="31">
          <cell r="A31">
            <v>23</v>
          </cell>
          <cell r="B31" t="str">
            <v xml:space="preserve">PRE-OPENING COST </v>
          </cell>
        </row>
        <row r="32">
          <cell r="A32">
            <v>24</v>
          </cell>
          <cell r="B32" t="str">
            <v>ค่าใช้จ่ายเงินทุนหมุนเวียน</v>
          </cell>
        </row>
        <row r="33">
          <cell r="A33" t="str">
            <v>รวมจำนวนเงิน</v>
          </cell>
        </row>
        <row r="36">
          <cell r="A36" t="str">
            <v>ลำดับที่</v>
          </cell>
          <cell r="B36" t="str">
            <v>รายการ</v>
          </cell>
        </row>
        <row r="38">
          <cell r="A38">
            <v>1</v>
          </cell>
          <cell r="B38" t="str">
            <v>ค่าที่ดินและส่วนของมูลค่าโครงการเดิม</v>
          </cell>
        </row>
        <row r="39">
          <cell r="A39">
            <v>2</v>
          </cell>
          <cell r="B39" t="str">
            <v>ค่าใช้จ่ายก่อนการดำเนินการ</v>
          </cell>
        </row>
        <row r="40">
          <cell r="A40">
            <v>3</v>
          </cell>
          <cell r="B40" t="str">
            <v>ส่วนงานก่อสร้าง</v>
          </cell>
        </row>
        <row r="41">
          <cell r="A41">
            <v>4</v>
          </cell>
          <cell r="B41" t="str">
            <v>MISCELLENEOUS AND OTHERS EXPENSES</v>
          </cell>
        </row>
        <row r="42">
          <cell r="A42">
            <v>5</v>
          </cell>
          <cell r="B42" t="str">
            <v xml:space="preserve">PRE-OPENING COST </v>
          </cell>
        </row>
        <row r="43">
          <cell r="A43">
            <v>6</v>
          </cell>
          <cell r="B43" t="str">
            <v>อุปกรณ์และเฟอร์นิเจอร์</v>
          </cell>
        </row>
        <row r="44">
          <cell r="A44">
            <v>7</v>
          </cell>
          <cell r="B44" t="str">
            <v>งานตกแต่งห้องพัก , ต้อนรับ ,ห้องประชุม</v>
          </cell>
        </row>
        <row r="45">
          <cell r="A45">
            <v>8</v>
          </cell>
          <cell r="B45" t="str">
            <v>ค่าใช้จ่ายเงินทุนหมุนเวียน</v>
          </cell>
        </row>
        <row r="46">
          <cell r="A46" t="str">
            <v>รวม</v>
          </cell>
        </row>
        <row r="47">
          <cell r="B47" t="str">
            <v>เปอร์เซนต์ของมูลค่าการลงทุน</v>
          </cell>
        </row>
        <row r="48">
          <cell r="B48" t="str">
            <v>สัดส่วนหนี้สินต่อทุน</v>
          </cell>
        </row>
        <row r="50">
          <cell r="A50" t="str">
            <v>บริษัทตำนานป่าและบริษัทในเครือ</v>
          </cell>
        </row>
        <row r="51">
          <cell r="A51" t="str">
            <v>ประมาณการความต้องการเงินทุนจากสถาบันการเงิน</v>
          </cell>
        </row>
        <row r="53">
          <cell r="A53" t="str">
            <v>ลำดับที่</v>
          </cell>
          <cell r="B53" t="str">
            <v>รายการ</v>
          </cell>
        </row>
        <row r="55">
          <cell r="A55">
            <v>1</v>
          </cell>
          <cell r="B55" t="str">
            <v>REFINANCE จากไทยธนาคาร</v>
          </cell>
        </row>
        <row r="56">
          <cell r="B56" t="str">
            <v xml:space="preserve">  ส่วนของ บจก.แคนนี่ เงินกู้ระยะยาว</v>
          </cell>
        </row>
        <row r="57">
          <cell r="B57" t="str">
            <v xml:space="preserve">  ส่วนของ บจก.แคนนี่ เงินกู้ระยะสั้น</v>
          </cell>
        </row>
        <row r="58">
          <cell r="B58" t="str">
            <v xml:space="preserve">  ส่วนของ บจก.ตำนานป่า เงินกู้ระยะยาว</v>
          </cell>
        </row>
        <row r="59">
          <cell r="B59" t="str">
            <v xml:space="preserve">  ส่วนของ บจก.ตำนานป่า เงินกู้ระยะสั้น</v>
          </cell>
        </row>
        <row r="60">
          <cell r="B60" t="str">
            <v xml:space="preserve">  ดอกเบี้ยค้างและอื่นๆ</v>
          </cell>
        </row>
        <row r="61">
          <cell r="B61" t="str">
            <v>ยอดรวม REFINANCE</v>
          </cell>
        </row>
        <row r="62">
          <cell r="A62">
            <v>2</v>
          </cell>
          <cell r="B62" t="str">
            <v>ส่วนของวงเงินที่ขอเพิ่ม</v>
          </cell>
        </row>
        <row r="63">
          <cell r="B63" t="str">
            <v xml:space="preserve"> ส่วนของการก่อสร้างในส่วนของพื้นที่ขยาย</v>
          </cell>
        </row>
        <row r="64">
          <cell r="B64" t="str">
            <v xml:space="preserve"> ส่วนของเงินทุนหมุนเวียน</v>
          </cell>
        </row>
        <row r="65">
          <cell r="B65" t="str">
            <v>ส่วนของวงเงินที่ขอเพิ่ม</v>
          </cell>
        </row>
        <row r="66">
          <cell r="B66" t="str">
            <v>ยอดรวมทั้งสิ้น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ผ่อนชำระ"/>
      <sheetName val="investment summary _2_"/>
      <sheetName val="Assumption"/>
      <sheetName val="ที่ดินทรัพย์สิน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LAND_BLD"/>
      <sheetName val="sheet1"/>
      <sheetName val="cost"/>
      <sheetName val="List data adj.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_1"/>
    </sheetNames>
    <sheetDataSet>
      <sheetData sheetId="0"/>
      <sheetData sheetId="1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LAND_BLD"/>
      <sheetName val="LSE_ADCO"/>
      <sheetName val="pivot"/>
      <sheetName val="นิติการ"/>
      <sheetName val="out ตค 64"/>
      <sheetName val=" lm3"/>
      <sheetName val="List"/>
      <sheetName val="Sheet2"/>
      <sheetName val="Data lmo"/>
      <sheetName val="ก.ย. 64"/>
      <sheetName val="CL"/>
      <sheetName val="Sheet1"/>
      <sheetName val="FL00008"/>
      <sheetName val="PAYMENT (พยุงศักดิ์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LAND_BLD"/>
      <sheetName val="ภาพถ่าย หจก.เดอาะ ควอลิตี้ฟาร์ม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หน้า_11"/>
      <sheetName val="หน้า_21"/>
      <sheetName val="แผนที่ตั้ง_1"/>
      <sheetName val="บันทึกเพิ่มเติม_1"/>
      <sheetName val="สปส_1"/>
      <sheetName val="สปส_(ใบต่อ)1"/>
      <sheetName val="Payment1"/>
      <sheetName val="cash flow"/>
      <sheetName val="Payment-2"/>
      <sheetName val="sheet1"/>
      <sheetName val="PL 45-5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Summary"/>
      <sheetName val="BOQ"/>
      <sheetName val="Plan"/>
      <sheetName val="Plan (2)"/>
      <sheetName val="AppraisPIS"/>
      <sheetName val="AppraisPY"/>
      <sheetName val="Price"/>
      <sheetName val="Quan"/>
      <sheetName val="Pis"/>
      <sheetName val="Income"/>
      <sheetName val="Pay1"/>
      <sheetName val="PayAll"/>
      <sheetName val="cashout"/>
      <sheetName val="CashoutAll"/>
      <sheetName val="หน้า 1"/>
    </sheetNames>
    <sheetDataSet>
      <sheetData sheetId="0" refreshError="1"/>
      <sheetData sheetId="1" refreshError="1"/>
      <sheetData sheetId="2">
        <row r="2">
          <cell r="J2">
            <v>3947.04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"/>
      <sheetName val="PL"/>
      <sheetName val="F L"/>
      <sheetName val="PAYMENT (พยุงศักดิ์)"/>
      <sheetName val="Assumption"/>
      <sheetName val="PAYMENT (2)"/>
      <sheetName val="Sheet2"/>
      <sheetName val="PAYMENT"/>
      <sheetName val="Factory Cost"/>
      <sheetName val="ผ่อนชำระ"/>
      <sheetName val="PN 0.2"/>
      <sheetName val="หน้า 1"/>
      <sheetName val="DB"/>
      <sheetName val="งบการเงินไก่สุคนธ์"/>
      <sheetName val="PAYMENT1"/>
      <sheetName val="Schdule"/>
      <sheetName val="ตารางการผ่อนชำระ (2)"/>
    </sheetNames>
    <sheetDataSet>
      <sheetData sheetId="0" refreshError="1"/>
      <sheetData sheetId="1" refreshError="1"/>
      <sheetData sheetId="2">
        <row r="5">
          <cell r="D5">
            <v>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"/>
      <sheetName val="PL"/>
      <sheetName val="F L"/>
      <sheetName val="FCTL"/>
      <sheetName val="ผ่อนชำระ"/>
      <sheetName val="Payment"/>
      <sheetName val="finance"/>
    </sheetNames>
    <sheetDataSet>
      <sheetData sheetId="0" refreshError="1"/>
      <sheetData sheetId="1" refreshError="1"/>
      <sheetData sheetId="2">
        <row r="5">
          <cell r="D5">
            <v>7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งบดุล"/>
      <sheetName val="Credit Bureau (2)"/>
      <sheetName val="LAND(2)"/>
      <sheetName val="ปรับปรุงที่ดิน"/>
      <sheetName val="BUILDING (2)"/>
      <sheetName val="MECHINE (2)"/>
      <sheetName val="เครื่องตกแต่ง+เครื่องใช้สนง."/>
      <sheetName val="VECHICLES"/>
      <sheetName val="งบปี49-51"/>
      <sheetName val="ASSUMPTION"/>
      <sheetName val="COST (3)"/>
      <sheetName val="กำไรขาดทุน"/>
      <sheetName val="ค่าเสื่อมราคา"/>
      <sheetName val="PAYMENT (2)"/>
      <sheetName val="CAPITAL (2)"/>
      <sheetName val="PROFIT &amp; WORKING CAPITAL"/>
      <sheetName val="CF"/>
      <sheetName val="BL"/>
      <sheetName val="wc"/>
      <sheetName val="assump"/>
      <sheetName val="ประมาณการ"/>
      <sheetName val="Break Event Point"/>
      <sheetName val="สมมติฐานประมาณการ"/>
      <sheetName val="วิเคราะห์อัตราส่วนทางการเงิน"/>
      <sheetName val="สรุปงบกำไร+งบดุล"/>
      <sheetName val="โครงสร้าง"/>
      <sheetName val="movement"/>
      <sheetName val="Sheet1"/>
      <sheetName val="CAPITAL"/>
      <sheetName val="LABOUR"/>
      <sheetName val="COST"/>
      <sheetName val="SALE BUDGET"/>
      <sheetName val="ผ่อนชำระ"/>
      <sheetName val="Credit Bureau"/>
      <sheetName val="COST (2)"/>
      <sheetName val="BALANCE SHEET"/>
      <sheetName val="cashflow"/>
      <sheetName val="Profit(Cash)"/>
      <sheetName val="Fund Flow"/>
      <sheetName val="LAND"/>
      <sheetName val="BUILDING"/>
      <sheetName val="MECHINE"/>
      <sheetName val="สรุป (2)"/>
      <sheetName val="Colleteral"/>
      <sheetName val="ต่อตั๋วฯ"/>
      <sheetName val="ตารางการชำระหนี้คืน"/>
      <sheetName val="PAYMENT"/>
      <sheetName val="LOAN"/>
      <sheetName val="Calculate"/>
      <sheetName val="สรุป"/>
      <sheetName val="Module2"/>
      <sheetName val="Module3"/>
      <sheetName val="F L"/>
      <sheetName val="Statement"/>
      <sheetName val="Sheet2"/>
      <sheetName val="investment summary _2_"/>
      <sheetName val="finance"/>
      <sheetName val="หน้า 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machine"/>
      <sheetName val="VECHICLES"/>
      <sheetName val="CAPITAL"/>
      <sheetName val="งบภายใน"/>
      <sheetName val="Sheet1"/>
      <sheetName val="ASSUMPTION"/>
      <sheetName val="LABOUR"/>
      <sheetName val="COST"/>
      <sheetName val="PROFIT &amp; WORKING CAPITAL"/>
      <sheetName val="Profit(Cash)"/>
      <sheetName val="Cash Flow"/>
      <sheetName val="Balance S"/>
      <sheetName val="Sheet2"/>
      <sheetName val="PAYMENT (FL"/>
      <sheetName val="ratio"/>
      <sheetName val="Module2"/>
      <sheetName val="Module3"/>
      <sheetName val="สมมติฐาน"/>
      <sheetName val="ผ่อนชำระ"/>
      <sheetName val="finance"/>
      <sheetName val="Payment"/>
      <sheetName val="โครงการนายไสว  หน"/>
      <sheetName val="Statement"/>
      <sheetName val="CAท่องเที่ยว์"/>
      <sheetName val="PAYMENT (พยุงศักดิ์)"/>
      <sheetName val="FL00008"/>
      <sheetName val="FCTL"/>
      <sheetName val="PAYMENT (2)"/>
      <sheetName val="schdaul"/>
      <sheetName val="Payment-2"/>
      <sheetName val="หน้า 1"/>
      <sheetName val="F L"/>
      <sheetName val="PAYMENT1"/>
      <sheetName val="สรุปยอดขาย"/>
      <sheetName val="วงเงินไม่เกิน 15 ลบ."/>
      <sheetName val="ข้อมูลเครดิต"/>
      <sheetName val="ภาระหนี้"/>
      <sheetName val="STM"/>
      <sheetName val="โครงสร้างการลงทุน"/>
      <sheetName val="กำไรขาดทุน"/>
      <sheetName val="ประมาณการ"/>
      <sheetName val="WC"/>
      <sheetName val="Statekey1"/>
      <sheetName val="STM1"/>
      <sheetName val="Statekey2"/>
      <sheetName val="STM2"/>
      <sheetName val="StateKey3"/>
      <sheetName val="STM3"/>
      <sheetName val="payment TL"/>
      <sheetName val="ปกแฟ้ม"/>
      <sheetName val="ปกCA."/>
      <sheetName val="Purchase Order"/>
      <sheetName val="Customize Your Purchase Order"/>
      <sheetName val="investment summary _2_"/>
      <sheetName val="ตารางผ่อน ธพว."/>
      <sheetName val="MACFORM (exs)"/>
      <sheetName val="MACFORM"/>
      <sheetName val="mac"/>
      <sheetName val="Model_B"/>
      <sheetName val="การเงิน"/>
    </sheetNames>
    <definedNames>
      <definedName name="dfgdfgdfg"/>
      <definedName name="io"/>
      <definedName name="loan2"/>
      <definedName name="loan3"/>
      <definedName name="พดำดด"/>
      <definedName name="หแ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MECHINE"/>
      <sheetName val="VECHICLES"/>
      <sheetName val="CAPITAL"/>
      <sheetName val="ASSUMPTION"/>
      <sheetName val="LABOUR"/>
      <sheetName val="COST"/>
      <sheetName val="SALE BUDGET"/>
      <sheetName val="รายได้รวม"/>
      <sheetName val="PROFIT &amp; WORKING CAPITAL"/>
      <sheetName val="wc"/>
      <sheetName val="BALANCE SHEET"/>
      <sheetName val="cashflow"/>
      <sheetName val="Fund Flow"/>
      <sheetName val="Profit(Cash)"/>
      <sheetName val="Statement"/>
      <sheetName val="ประวัติการชำระหนี้"/>
      <sheetName val="ตารางการชำระหนี้"/>
      <sheetName val="00011"/>
      <sheetName val="00007"/>
      <sheetName val="Colleteral"/>
      <sheetName val="LOAN"/>
      <sheetName val="ตารางการชำระหนี้คืน"/>
      <sheetName val="สรุป"/>
      <sheetName val="สรุป (2)"/>
      <sheetName val="PAYMENT1"/>
      <sheetName val="PAYMENT2"/>
      <sheetName val="PAYMENT3"/>
      <sheetName val="SALE"/>
      <sheetName val="SUPPLIER"/>
      <sheetName val="ลูกหนี้การค้า"/>
      <sheetName val="PAYMENT เงินกู้"/>
      <sheetName val="Calculate"/>
      <sheetName val="Module2"/>
      <sheetName val="Module3"/>
      <sheetName val="Payment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 (พยุงศักดิ์)"/>
      <sheetName val="LAND"/>
      <sheetName val="BUILDING"/>
      <sheetName val="LABOUR"/>
      <sheetName val="MECHINE"/>
      <sheetName val="VECHICLES"/>
      <sheetName val="CAPITAL"/>
      <sheetName val="ASSUMPTION"/>
      <sheetName val="COST"/>
      <sheetName val="PROFIT &amp; WORKING CAPITAL"/>
      <sheetName val="สรุป"/>
      <sheetName val="Profit(Cash)"/>
      <sheetName val="Fund Flow"/>
      <sheetName val="cashflow"/>
      <sheetName val="BALANCE SHEET"/>
      <sheetName val="ตารางการชำระหนี้คืน"/>
      <sheetName val="LOAN"/>
      <sheetName val="FL00008"/>
      <sheetName val="FL00001"/>
      <sheetName val="ตารางชำระหนี้คืน(พยุงศักดิ์)"/>
      <sheetName val="Module2"/>
      <sheetName val="Module3"/>
      <sheetName val="PAYMENT1"/>
    </sheetNames>
    <definedNames>
      <definedName name="Term_In_Month" refersTo="='PAYMENT (พยุงศักดิ์)'!$F$4" sheetId="0"/>
      <definedName name="Term_In_Year" refersTo="='PAYMENT (พยุงศักดิ์)'!$D$4" sheetId="0"/>
    </definedNames>
    <sheetDataSet>
      <sheetData sheetId="0">
        <row r="4">
          <cell r="D4">
            <v>7</v>
          </cell>
          <cell r="F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งบดุล"/>
      <sheetName val="Credit Bureau (2)"/>
      <sheetName val="LAND(2)"/>
      <sheetName val="ปรับปรุงที่ดิน"/>
      <sheetName val="BUILDING (2)"/>
      <sheetName val="MECHINE (2)"/>
      <sheetName val="เครื่องตกแต่ง+เครื่องใช้สนง."/>
      <sheetName val="VECHICLES"/>
      <sheetName val="งบปี49-51"/>
      <sheetName val="ASSUMPTION"/>
      <sheetName val="COST (3)"/>
      <sheetName val="กำไรขาดทุน"/>
      <sheetName val="ค่าเสื่อมราคา"/>
      <sheetName val="PAYMENT (2)"/>
      <sheetName val="CAPITAL (2)"/>
      <sheetName val="PROFIT &amp; WORKING CAPITAL"/>
      <sheetName val="CF"/>
      <sheetName val="BL"/>
      <sheetName val="wc"/>
      <sheetName val="assump"/>
      <sheetName val="ประมาณการ"/>
      <sheetName val="Break Event Point"/>
      <sheetName val="สมมติฐานประมาณการ"/>
      <sheetName val="วิเคราะห์อัตราส่วนทางการเงิน"/>
      <sheetName val="สรุปงบกำไร+งบดุล"/>
      <sheetName val="โครงสร้าง"/>
      <sheetName val="movement"/>
      <sheetName val="Sheet1"/>
      <sheetName val="CAPITAL"/>
      <sheetName val="LABOUR"/>
      <sheetName val="COST"/>
      <sheetName val="SALE BUDGET"/>
      <sheetName val="ผ่อนชำระ"/>
      <sheetName val="Credit Bureau"/>
      <sheetName val="COST (2)"/>
      <sheetName val="BALANCE SHEET"/>
      <sheetName val="cashflow"/>
      <sheetName val="Profit(Cash)"/>
      <sheetName val="Fund Flow"/>
      <sheetName val="LAND"/>
      <sheetName val="BUILDING"/>
      <sheetName val="MECHINE"/>
      <sheetName val="สรุป (2)"/>
      <sheetName val="Colleteral"/>
      <sheetName val="ต่อตั๋วฯ"/>
      <sheetName val="ตารางการชำระหนี้คืน"/>
      <sheetName val="PAYMENT"/>
      <sheetName val="LOAN"/>
      <sheetName val="Calculate"/>
      <sheetName val="สรุป"/>
      <sheetName val="Module2"/>
      <sheetName val="Module3"/>
      <sheetName val="F L"/>
      <sheetName val="Statement"/>
      <sheetName val="Sheet2"/>
      <sheetName val="investment summary _2_"/>
      <sheetName val="fin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งบดุล"/>
      <sheetName val="Credit Bureau (2)"/>
      <sheetName val="LAND(2)"/>
      <sheetName val="ปรับปรุงที่ดิน"/>
      <sheetName val="BUILDING (2)"/>
      <sheetName val="MECHINE (2)"/>
      <sheetName val="เครื่องตกแต่ง+เครื่องใช้สนง."/>
      <sheetName val="VECHICLES"/>
      <sheetName val="งบปี49-51"/>
      <sheetName val="ASSUMPTION"/>
      <sheetName val="COST (3)"/>
      <sheetName val="กำไรขาดทุน"/>
      <sheetName val="ค่าเสื่อมราคา"/>
      <sheetName val="PAYMENT (2)"/>
      <sheetName val="CAPITAL (2)"/>
      <sheetName val="PROFIT &amp; WORKING CAPITAL"/>
      <sheetName val="CF"/>
      <sheetName val="BL"/>
      <sheetName val="wc"/>
      <sheetName val="assump"/>
      <sheetName val="ประมาณการ"/>
      <sheetName val="Break Event Point"/>
      <sheetName val="สมมติฐานประมาณการ"/>
      <sheetName val="วิเคราะห์อัตราส่วนทางการเงิน"/>
      <sheetName val="สรุปงบกำไร+งบดุล"/>
      <sheetName val="โครงสร้าง"/>
      <sheetName val="movement"/>
      <sheetName val="Sheet1"/>
      <sheetName val="CAPITAL"/>
      <sheetName val="LABOUR"/>
      <sheetName val="COST"/>
      <sheetName val="SALE BUDGET"/>
      <sheetName val="ผ่อนชำระ"/>
      <sheetName val="Credit Bureau"/>
      <sheetName val="COST (2)"/>
      <sheetName val="BALANCE SHEET"/>
      <sheetName val="cashflow"/>
      <sheetName val="Profit(Cash)"/>
      <sheetName val="Fund Flow"/>
      <sheetName val="LAND"/>
      <sheetName val="BUILDING"/>
      <sheetName val="MECHINE"/>
      <sheetName val="สรุป (2)"/>
      <sheetName val="Colleteral"/>
      <sheetName val="ต่อตั๋วฯ"/>
      <sheetName val="ตารางการชำระหนี้คืน"/>
      <sheetName val="PAYMENT"/>
      <sheetName val="LOAN"/>
      <sheetName val="Calculate"/>
      <sheetName val="สรุป"/>
      <sheetName val="Module2"/>
      <sheetName val="Module3"/>
      <sheetName val="F L"/>
      <sheetName val="Statement"/>
      <sheetName val="Sheet2"/>
      <sheetName val="FL2-1"/>
      <sheetName val="investment summary _2_"/>
      <sheetName val="PAYMENT1"/>
    </sheetNames>
    <definedNames>
      <definedName name="Interest.Period" sheetId="13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งบดุล"/>
      <sheetName val="Credit Bureau (2)"/>
      <sheetName val="LAND(2)"/>
      <sheetName val="ปรับปรุงที่ดิน"/>
      <sheetName val="BUILDING (2)"/>
      <sheetName val="MECHINE (2)"/>
      <sheetName val="เครื่องตกแต่ง+เครื่องใช้สนง."/>
      <sheetName val="VECHICLES"/>
      <sheetName val="งบปี49-51"/>
      <sheetName val="ASSUMPTION"/>
      <sheetName val="COST (3)"/>
      <sheetName val="กำไรขาดทุน"/>
      <sheetName val="ค่าเสื่อมราคา"/>
      <sheetName val="PAYMENT (2)"/>
      <sheetName val="CAPITAL (2)"/>
      <sheetName val="PROFIT &amp; WORKING CAPITAL"/>
      <sheetName val="CF"/>
      <sheetName val="BL"/>
      <sheetName val="wc"/>
      <sheetName val="assump"/>
      <sheetName val="ประมาณการ"/>
      <sheetName val="Break Event Point"/>
      <sheetName val="สมมติฐานประมาณการ"/>
      <sheetName val="วิเคราะห์อัตราส่วนทางการเงิน"/>
      <sheetName val="สรุปงบกำไร+งบดุล"/>
      <sheetName val="โครงสร้าง"/>
      <sheetName val="movement"/>
      <sheetName val="Sheet1"/>
      <sheetName val="CAPITAL"/>
      <sheetName val="LABOUR"/>
      <sheetName val="COST"/>
      <sheetName val="SALE BUDGET"/>
      <sheetName val="ผ่อนชำระ"/>
      <sheetName val="Credit Bureau"/>
      <sheetName val="COST (2)"/>
      <sheetName val="BALANCE SHEET"/>
      <sheetName val="cashflow"/>
      <sheetName val="Profit(Cash)"/>
      <sheetName val="Fund Flow"/>
      <sheetName val="LAND"/>
      <sheetName val="BUILDING"/>
      <sheetName val="MECHINE"/>
      <sheetName val="สรุป (2)"/>
      <sheetName val="Colleteral"/>
      <sheetName val="ต่อตั๋วฯ"/>
      <sheetName val="ตารางการชำระหนี้คืน"/>
      <sheetName val="PAYMENT"/>
      <sheetName val="LOAN"/>
      <sheetName val="Calculate"/>
      <sheetName val="สรุป"/>
      <sheetName val="Module2"/>
      <sheetName val="Module3"/>
      <sheetName val="F L"/>
      <sheetName val="Statement"/>
      <sheetName val="Sheet2"/>
      <sheetName val="investment summary _2_"/>
      <sheetName val="fin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งบดุล"/>
      <sheetName val="Credit Bureau (2)"/>
      <sheetName val="LAND(2)"/>
      <sheetName val="ปรับปรุงที่ดิน"/>
      <sheetName val="BUILDING (2)"/>
      <sheetName val="MECHINE (2)"/>
      <sheetName val="เครื่องตกแต่ง+เครื่องใช้สนง."/>
      <sheetName val="VECHICLES"/>
      <sheetName val="งบปี49-51"/>
      <sheetName val="ASSUMPTION"/>
      <sheetName val="COST (3)"/>
      <sheetName val="กำไรขาดทุน"/>
      <sheetName val="ค่าเสื่อมราคา"/>
      <sheetName val="PAYMENT (2)"/>
      <sheetName val="CAPITAL (2)"/>
      <sheetName val="PROFIT &amp; WORKING CAPITAL"/>
      <sheetName val="CF"/>
      <sheetName val="BL"/>
      <sheetName val="wc"/>
      <sheetName val="assump"/>
      <sheetName val="ประมาณการ"/>
      <sheetName val="Break Event Point"/>
      <sheetName val="สมมติฐานประมาณการ"/>
      <sheetName val="วิเคราะห์อัตราส่วนทางการเงิน"/>
      <sheetName val="สรุปงบกำไร+งบดุล"/>
      <sheetName val="โครงสร้าง"/>
      <sheetName val="movement"/>
      <sheetName val="Sheet1"/>
      <sheetName val="CAPITAL"/>
      <sheetName val="LABOUR"/>
      <sheetName val="COST"/>
      <sheetName val="SALE BUDGET"/>
      <sheetName val="ผ่อนชำระ"/>
      <sheetName val="Credit Bureau"/>
      <sheetName val="COST (2)"/>
      <sheetName val="BALANCE SHEET"/>
      <sheetName val="cashflow"/>
      <sheetName val="Profit(Cash)"/>
      <sheetName val="Fund Flow"/>
      <sheetName val="LAND"/>
      <sheetName val="BUILDING"/>
      <sheetName val="MECHINE"/>
      <sheetName val="สรุป (2)"/>
      <sheetName val="Colleteral"/>
      <sheetName val="ต่อตั๋วฯ"/>
      <sheetName val="ตารางการชำระหนี้คืน"/>
      <sheetName val="PAYMENT"/>
      <sheetName val="LOAN"/>
      <sheetName val="Calculate"/>
      <sheetName val="สรุป"/>
      <sheetName val="Module2"/>
      <sheetName val="Module3"/>
      <sheetName val="F L"/>
      <sheetName val="Statement"/>
      <sheetName val="Sheet2"/>
      <sheetName val="FL2-1"/>
      <sheetName val="investment summary _2_"/>
      <sheetName val="PAYMENT1"/>
    </sheetNames>
    <definedNames>
      <definedName name="Interest.Period" sheetId="13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งบดุล"/>
      <sheetName val="Credit Bureau (2)"/>
      <sheetName val="LAND(2)"/>
      <sheetName val="ปรับปรุงที่ดิน"/>
      <sheetName val="BUILDING (2)"/>
      <sheetName val="MECHINE (2)"/>
      <sheetName val="เครื่องตกแต่ง+เครื่องใช้สนง."/>
      <sheetName val="VECHICLES"/>
      <sheetName val="งบปี49-51"/>
      <sheetName val="ASSUMPTION"/>
      <sheetName val="COST (3)"/>
      <sheetName val="กำไรขาดทุน"/>
      <sheetName val="ค่าเสื่อมราคา"/>
      <sheetName val="PAYMENT (2)"/>
      <sheetName val="CAPITAL (2)"/>
      <sheetName val="PROFIT &amp; WORKING CAPITAL"/>
      <sheetName val="CF"/>
      <sheetName val="BL"/>
      <sheetName val="wc"/>
      <sheetName val="assump"/>
      <sheetName val="ประมาณการ"/>
      <sheetName val="Break Event Point"/>
      <sheetName val="สมมติฐานประมาณการ"/>
      <sheetName val="วิเคราะห์อัตราส่วนทางการเงิน"/>
      <sheetName val="สรุปงบกำไร+งบดุล"/>
      <sheetName val="โครงสร้าง"/>
      <sheetName val="movement"/>
      <sheetName val="Sheet1"/>
      <sheetName val="CAPITAL"/>
      <sheetName val="LABOUR"/>
      <sheetName val="COST"/>
      <sheetName val="SALE BUDGET"/>
      <sheetName val="ผ่อนชำระ"/>
      <sheetName val="Credit Bureau"/>
      <sheetName val="COST (2)"/>
      <sheetName val="BALANCE SHEET"/>
      <sheetName val="cashflow"/>
      <sheetName val="Profit(Cash)"/>
      <sheetName val="Fund Flow"/>
      <sheetName val="LAND"/>
      <sheetName val="BUILDING"/>
      <sheetName val="MECHINE"/>
      <sheetName val="สรุป (2)"/>
      <sheetName val="Colleteral"/>
      <sheetName val="ต่อตั๋วฯ"/>
      <sheetName val="ตารางการชำระหนี้คืน"/>
      <sheetName val="PAYMENT"/>
      <sheetName val="LOAN"/>
      <sheetName val="Calculate"/>
      <sheetName val="สรุป"/>
      <sheetName val="Module2"/>
      <sheetName val="Module3"/>
      <sheetName val="F L"/>
      <sheetName val="Statement"/>
      <sheetName val="Sheet2"/>
      <sheetName val="investment summary _2_"/>
      <sheetName val="fin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งบดุล"/>
      <sheetName val="Credit Bureau (2)"/>
      <sheetName val="LAND(2)"/>
      <sheetName val="ปรับปรุงที่ดิน"/>
      <sheetName val="BUILDING (2)"/>
      <sheetName val="MECHINE (2)"/>
      <sheetName val="เครื่องตกแต่ง+เครื่องใช้สนง."/>
      <sheetName val="VECHICLES"/>
      <sheetName val="งบปี49-51"/>
      <sheetName val="ASSUMPTION"/>
      <sheetName val="COST (3)"/>
      <sheetName val="กำไรขาดทุน"/>
      <sheetName val="ค่าเสื่อมราคา"/>
      <sheetName val="PAYMENT (2)"/>
      <sheetName val="CAPITAL (2)"/>
      <sheetName val="PROFIT &amp; WORKING CAPITAL"/>
      <sheetName val="CF"/>
      <sheetName val="BL"/>
      <sheetName val="wc"/>
      <sheetName val="assump"/>
      <sheetName val="ประมาณการ"/>
      <sheetName val="Break Event Point"/>
      <sheetName val="สมมติฐานประมาณการ"/>
      <sheetName val="วิเคราะห์อัตราส่วนทางการเงิน"/>
      <sheetName val="สรุปงบกำไร+งบดุล"/>
      <sheetName val="โครงสร้าง"/>
      <sheetName val="movement"/>
      <sheetName val="Sheet1"/>
      <sheetName val="CAPITAL"/>
      <sheetName val="LABOUR"/>
      <sheetName val="COST"/>
      <sheetName val="SALE BUDGET"/>
      <sheetName val="ผ่อนชำระ"/>
      <sheetName val="Credit Bureau"/>
      <sheetName val="COST (2)"/>
      <sheetName val="BALANCE SHEET"/>
      <sheetName val="cashflow"/>
      <sheetName val="Profit(Cash)"/>
      <sheetName val="Fund Flow"/>
      <sheetName val="LAND"/>
      <sheetName val="BUILDING"/>
      <sheetName val="MECHINE"/>
      <sheetName val="สรุป (2)"/>
      <sheetName val="Colleteral"/>
      <sheetName val="ต่อตั๋วฯ"/>
      <sheetName val="ตารางการชำระหนี้คืน"/>
      <sheetName val="PAYMENT"/>
      <sheetName val="LOAN"/>
      <sheetName val="Calculate"/>
      <sheetName val="สรุป"/>
      <sheetName val="Module2"/>
      <sheetName val="Module3"/>
      <sheetName val="F L"/>
      <sheetName val="Statement"/>
      <sheetName val="Sheet2"/>
      <sheetName val="FL2-1"/>
      <sheetName val="investment summary _2_"/>
      <sheetName val="PAYMENT1"/>
    </sheetNames>
    <definedNames>
      <definedName name="Interest.Period" sheetId="13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-100"/>
      <sheetName val="Sheet2"/>
      <sheetName val="LAND"/>
      <sheetName val="BUILDING"/>
      <sheetName val="MECHINE"/>
      <sheetName val="VECHICLES"/>
      <sheetName val="PAYMENT"/>
      <sheetName val="Balance sheet"/>
      <sheetName val="cashflow"/>
      <sheetName val="CAPITAL"/>
      <sheetName val="COST"/>
      <sheetName val="ประมาณการรายได้(ปีโครงการ)"/>
      <sheetName val="ประมาณการรายได้(ปัจจุบัน)"/>
      <sheetName val="A"/>
      <sheetName val="ข้อมูลการเลี้ยงไก่"/>
      <sheetName val="Profit(Cash)"/>
      <sheetName val="PAYMENT (2)"/>
      <sheetName val="PROFIT &amp; WORKING CAPITAL"/>
      <sheetName val="LABOUR"/>
      <sheetName val="ผ่อนชำระ"/>
      <sheetName val="การเงิน"/>
    </sheetNames>
    <definedNames>
      <definedName name="Interest.Period" refersTo="#REF!" sheetId="16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"/>
      <sheetName val="PL"/>
      <sheetName val="F L"/>
      <sheetName val="งบการเงินไก่สุคนธ์"/>
      <sheetName val="ผ่อนชำระ"/>
      <sheetName val="PAYMENT (2)"/>
      <sheetName val="ตารางการผ่อนชำระ (2)"/>
      <sheetName val="PAYMENT"/>
    </sheetNames>
    <sheetDataSet>
      <sheetData sheetId="0" refreshError="1"/>
      <sheetData sheetId="1" refreshError="1"/>
      <sheetData sheetId="2">
        <row r="5">
          <cell r="D5">
            <v>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"/>
      <sheetName val="PL"/>
      <sheetName val="F L"/>
      <sheetName val="ผ่อนชำระ"/>
      <sheetName val="PAYMENT (2)"/>
      <sheetName val="Sheet2"/>
    </sheetNames>
    <sheetDataSet>
      <sheetData sheetId="0" refreshError="1"/>
      <sheetData sheetId="1" refreshError="1"/>
      <sheetData sheetId="2" refreshError="1">
        <row r="5">
          <cell r="D5">
            <v>7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งบการเงิน"/>
      <sheetName val="วิเคราะห์"/>
      <sheetName val="วิคราะห์2"/>
      <sheetName val="วิเคราะห์ 4"/>
      <sheetName val="ผ่อนชำระ"/>
      <sheetName val="งบกระแสเงินสด"/>
      <sheetName val="ผลประกอบการ"/>
      <sheetName val="cashflow"/>
      <sheetName val="F 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-100"/>
      <sheetName val="PAYMENT (3)"/>
      <sheetName val="PAYMENT (2)"/>
      <sheetName val="Sheet1"/>
      <sheetName val="Sheet2"/>
      <sheetName val="LAND"/>
      <sheetName val="BUILDING"/>
      <sheetName val="MECHINE"/>
      <sheetName val="VECHICLES"/>
      <sheetName val="PAYMENT"/>
      <sheetName val="BALANCE SHEET"/>
      <sheetName val="cashflow"/>
      <sheetName val="CAPITAL"/>
      <sheetName val="COST"/>
      <sheetName val="ASSUMPTION"/>
      <sheetName val="DATA BC"/>
      <sheetName val="กระสอบ"/>
      <sheetName val="DATA"/>
      <sheetName val="Profit(Cash)"/>
      <sheetName val="PROFIT &amp; WORKING CAPITAL"/>
      <sheetName val="WCแก้ไข"/>
      <sheetName val="LABOUR"/>
      <sheetName val="สรุปงบ"/>
      <sheetName val="ผ่อนชำระLoan"/>
      <sheetName val="ผ่อน ธพว.&amp; OD Bank"/>
      <sheetName val="ผ่อนรถยนต์"/>
      <sheetName val="เงินทุนหมุนเวียน"/>
      <sheetName val="ดอกเบี้ย Loan"/>
      <sheetName val="ผ่อนชำระ"/>
      <sheetName val="ประมาณภานุพล"/>
      <sheetName val="PN 0.2"/>
      <sheetName val="F L"/>
      <sheetName val="CAท่องเที่ยว์"/>
      <sheetName val="ตารางการผ่อนชำระ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-100"/>
      <sheetName val="PAYMENT (3)"/>
      <sheetName val="PAYMENT (2)"/>
      <sheetName val="Sheet1"/>
      <sheetName val="Sheet2"/>
      <sheetName val="LAND"/>
      <sheetName val="BUILDING"/>
      <sheetName val="MECHINE"/>
      <sheetName val="VECHICLES"/>
      <sheetName val="PAYMENT"/>
      <sheetName val="BALANCE SHEET"/>
      <sheetName val="cashflow"/>
      <sheetName val="CAPITAL"/>
      <sheetName val="COST"/>
      <sheetName val="ASSUMPTION"/>
      <sheetName val="DATA BC"/>
      <sheetName val="กระสอบ"/>
      <sheetName val="DATA"/>
      <sheetName val="Profit(Cash)"/>
      <sheetName val="PROFIT &amp; WORKING CAPITAL"/>
      <sheetName val="WCแก้ไข"/>
      <sheetName val="LABOUR"/>
      <sheetName val="สรุปงบ"/>
      <sheetName val="ผ่อนชำระLoan"/>
      <sheetName val="ผ่อน ธพว.&amp; OD Bank"/>
      <sheetName val="ผ่อนรถยนต์"/>
      <sheetName val="เงินทุนหมุนเวียน"/>
      <sheetName val="ดอกเบี้ย Loan"/>
      <sheetName val="ผ่อนชำระ"/>
      <sheetName val="ประมาณภานุพล"/>
      <sheetName val="PN 0.2"/>
      <sheetName val="F L"/>
      <sheetName val="CAท่องเที่ยว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-100"/>
      <sheetName val="PAYMENT (3)"/>
      <sheetName val="PAYMENT (2)"/>
      <sheetName val="Sheet1"/>
      <sheetName val="Sheet2"/>
      <sheetName val="LAND"/>
      <sheetName val="BUILDING"/>
      <sheetName val="MECHINE"/>
      <sheetName val="VECHICLES"/>
      <sheetName val="PAYMENT"/>
      <sheetName val="BALANCE SHEET"/>
      <sheetName val="cashflow"/>
      <sheetName val="CAPITAL"/>
      <sheetName val="COST"/>
      <sheetName val="ASSUMPTION"/>
      <sheetName val="DATA BC"/>
      <sheetName val="กระสอบ"/>
      <sheetName val="DATA"/>
      <sheetName val="Profit(Cash)"/>
      <sheetName val="PROFIT &amp; WORKING CAPITAL"/>
      <sheetName val="WCแก้ไข"/>
      <sheetName val="LABOUR"/>
      <sheetName val="สรุปงบ"/>
      <sheetName val="ผ่อนชำระLoan"/>
      <sheetName val="ผ่อน ธพว.&amp; OD Bank"/>
      <sheetName val="ผ่อนรถยนต์"/>
      <sheetName val="เงินทุนหมุนเวียน"/>
      <sheetName val="ดอกเบี้ย Loan"/>
      <sheetName val="ผ่อนชำระ"/>
      <sheetName val="ประมาณภานุพล"/>
      <sheetName val="PN 0.2"/>
      <sheetName val="F L"/>
      <sheetName val="CAท่องเที่ยว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VECHICLES"/>
      <sheetName val="อุปกรณ์เครื่องใช้"/>
      <sheetName val="รถบรรทุก"/>
      <sheetName val="ปั้มน้ำมัน"/>
      <sheetName val="ASS-รถบรรทุก"/>
      <sheetName val="ASS-ปั้มน้ำมัน"/>
      <sheetName val="LABOUR"/>
      <sheetName val="COST"/>
      <sheetName val="SALE BUDGET"/>
      <sheetName val="CAPITAL"/>
      <sheetName val="PROFIT &amp; WORKING CAPITAL"/>
      <sheetName val="Profit(Cash)"/>
      <sheetName val="Fund Flow"/>
      <sheetName val="Balance S"/>
      <sheetName val="ratio"/>
      <sheetName val="PAYMENT"/>
      <sheetName val="Module2"/>
      <sheetName val="Module3"/>
      <sheetName val="ดอกเบี้ยจ่าย"/>
      <sheetName val="กำไร-ขาดทุน(ภายใน)"/>
      <sheetName val="Cashflow- นายชัยยศ ตัณฑะจินนะ"/>
      <sheetName val="M"/>
      <sheetName val="LSE_ADCO"/>
      <sheetName val="Sheet3"/>
      <sheetName val="รายเดือน(ทรีทราน)"/>
      <sheetName val="F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B4">
            <v>0.06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4">
          <cell r="D4">
            <v>1500000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-รถบรรทุก"/>
      <sheetName val="PAYMENT"/>
      <sheetName val="LAND"/>
      <sheetName val="BUILDING"/>
      <sheetName val="VECHICLES"/>
      <sheetName val="อุปกรณ์เครื่องใช้"/>
      <sheetName val="รถบรรทุก"/>
      <sheetName val="ปั้มน้ำมัน"/>
      <sheetName val="ASS-ปั้มน้ำมัน"/>
      <sheetName val="LABOUR"/>
      <sheetName val="COST"/>
      <sheetName val="SALE BUDGET"/>
      <sheetName val="CAPITAL"/>
      <sheetName val="PROFIT &amp; WORKING CAPITAL"/>
      <sheetName val="Profit(Cash)"/>
      <sheetName val="Fund Flow"/>
      <sheetName val="Balance S"/>
      <sheetName val="ratio"/>
      <sheetName val="Module2"/>
      <sheetName val="Module3"/>
      <sheetName val="schdaul"/>
    </sheetNames>
    <sheetDataSet>
      <sheetData sheetId="0">
        <row r="4">
          <cell r="B4">
            <v>0.06</v>
          </cell>
        </row>
      </sheetData>
      <sheetData sheetId="1">
        <row r="4">
          <cell r="D4">
            <v>1500000</v>
          </cell>
        </row>
        <row r="5">
          <cell r="D5">
            <v>0.08</v>
          </cell>
        </row>
        <row r="8">
          <cell r="D8">
            <v>30414.591432620728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อกสารแนบ 6 CA โครงการ ธพว."/>
      <sheetName val="เอกสารแนบ1  (2)"/>
      <sheetName val="เอกสารแนบ1  (3)"/>
      <sheetName val="Base Case"/>
      <sheetName val="สมมติฐาน Base Case"/>
      <sheetName val="Worse Case"/>
      <sheetName val="สมมติฐาน Worse Case"/>
      <sheetName val="ภ.พ.30 (2)"/>
      <sheetName val="ชำระหนี้"/>
      <sheetName val="บูโร "/>
      <sheetName val="ตารางผ่อนประชารัฐ"/>
      <sheetName val="STM "/>
      <sheetName val="CA กองทุน_บจก"/>
    </sheetNames>
    <definedNames>
      <definedName name="____fir3" refersTo="#REF!"/>
      <definedName name="___fir3" refersTo="#REF!"/>
      <definedName name="อิอแอแ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(2)"/>
      <sheetName val="BUILDING (2)"/>
      <sheetName val="เงินผ่อนชำระ"/>
      <sheetName val="อุปกรณ์สำนักงาน"/>
      <sheetName val="ตารางการชำระหนี้คืน"/>
      <sheetName val="P&amp;L"/>
      <sheetName val="PROFIT &amp; WORKING CAPITAL"/>
      <sheetName val="ASSUMPTION"/>
      <sheetName val="CAPITAL"/>
      <sheetName val="wc"/>
      <sheetName val="movement"/>
      <sheetName val="CF"/>
      <sheetName val="BL"/>
      <sheetName val="ประวัติการชำระหนี้"/>
      <sheetName val="ประมาณการ"/>
      <sheetName val="สรุปงบกำไร+งบดุล"/>
      <sheetName val="เครื่องจักรอุปกรณ์"/>
      <sheetName val="เครื่องจักรอุปกรณ์ (2)"/>
      <sheetName val="VECHICLES"/>
      <sheetName val="assump"/>
      <sheetName val="CAPITAL (2)"/>
      <sheetName val="COST"/>
      <sheetName val="SALE BUDGET"/>
      <sheetName val="LABOUR"/>
      <sheetName val="ผ่อนชำระ"/>
      <sheetName val="กำไรขาดทุน"/>
      <sheetName val="งบปี47-50"/>
      <sheetName val="BALANCE SHEET"/>
      <sheetName val="cashflow"/>
      <sheetName val="Profit(Cash)"/>
      <sheetName val="Fund Flow"/>
      <sheetName val="Colleteral"/>
      <sheetName val="PAYMENT (2)"/>
      <sheetName val="LOAN"/>
      <sheetName val="Calculate"/>
      <sheetName val="Module2"/>
      <sheetName val="Module3"/>
      <sheetName val="PN47-0818"/>
      <sheetName val="PAYMENT"/>
      <sheetName val="หน้า 1"/>
      <sheetName val="ดอกเบี้ย Loan"/>
      <sheetName val="ตารางการผ่อนชำระ (2)"/>
      <sheetName val="P N"/>
    </sheetNames>
    <sheetDataSet>
      <sheetData sheetId="0"/>
      <sheetData sheetId="1"/>
      <sheetData sheetId="2">
        <row r="3">
          <cell r="D3">
            <v>6000000</v>
          </cell>
        </row>
      </sheetData>
      <sheetData sheetId="3"/>
      <sheetData sheetId="4">
        <row r="14">
          <cell r="E14">
            <v>450</v>
          </cell>
        </row>
      </sheetData>
      <sheetData sheetId="5">
        <row r="11">
          <cell r="A11" t="str">
            <v>ต้นทุนขาย</v>
          </cell>
        </row>
      </sheetData>
      <sheetData sheetId="6"/>
      <sheetData sheetId="7">
        <row r="2">
          <cell r="B2">
            <v>312</v>
          </cell>
        </row>
      </sheetData>
      <sheetData sheetId="8">
        <row r="14">
          <cell r="J14">
            <v>5492.8296624888635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8">
          <cell r="D8">
            <v>0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>
        <row r="34">
          <cell r="B34">
            <v>0</v>
          </cell>
        </row>
      </sheetData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(2)"/>
      <sheetName val="BUILDING (2)"/>
      <sheetName val="เงินผ่อนชำระ"/>
      <sheetName val="ตารางการชำระหนี้คืน"/>
      <sheetName val="P&amp;L"/>
      <sheetName val="PROFIT &amp; WORKING CAPITAL"/>
      <sheetName val="ASSUMPTION"/>
      <sheetName val="CAPITAL"/>
      <sheetName val="wc"/>
      <sheetName val="movement"/>
      <sheetName val="CF"/>
      <sheetName val="BL"/>
      <sheetName val="Credit Bureau"/>
      <sheetName val="ประวัติการชำระหนี้"/>
      <sheetName val="ประมาณการ"/>
      <sheetName val="เครื่องจักรอุปกรณ์"/>
      <sheetName val="เครื่องจักรอุปกรณ์ (2)"/>
      <sheetName val="VECHICLES"/>
      <sheetName val="assump"/>
      <sheetName val="CAPITAL (2)"/>
      <sheetName val="COST"/>
      <sheetName val="SALE BUDGET"/>
      <sheetName val="LABOUR"/>
      <sheetName val="ผ่อนชำระ"/>
      <sheetName val="กำไรขาดทุน"/>
      <sheetName val="งบปี47-50"/>
      <sheetName val="BALANCE SHEET"/>
      <sheetName val="cashflow"/>
      <sheetName val="Profit(Cash)"/>
      <sheetName val="Fund Flow"/>
      <sheetName val="Colleteral"/>
      <sheetName val="PAYMENT (2)"/>
      <sheetName val="LOAN"/>
      <sheetName val="Calculate"/>
      <sheetName val="Module2"/>
      <sheetName val="Module3"/>
      <sheetName val="F L"/>
      <sheetName val="FL2-1"/>
      <sheetName val="PAYMENT"/>
      <sheetName val="DB"/>
      <sheetName val="ตารางการผ่อนชำระ (2)"/>
      <sheetName val="CF-พนัชกร"/>
      <sheetName val="PAYMENT (พยุงศักดิ์)"/>
      <sheetName val="PAYMENT1"/>
      <sheetName val="PN 0.2"/>
      <sheetName val="Factory Cost"/>
      <sheetName val="ผ่อนชำระLoan"/>
    </sheetNames>
    <sheetDataSet>
      <sheetData sheetId="0"/>
      <sheetData sheetId="1"/>
      <sheetData sheetId="2">
        <row r="3">
          <cell r="D3">
            <v>6000000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(2)"/>
      <sheetName val="BUILDING (2)"/>
      <sheetName val="เงินผ่อนชำระ"/>
      <sheetName val="อุปกรณ์สำนักงาน"/>
      <sheetName val="ตารางการชำระหนี้คืน"/>
      <sheetName val="P&amp;L"/>
      <sheetName val="PROFIT &amp; WORKING CAPITAL"/>
      <sheetName val="ASSUMPTION"/>
      <sheetName val="CAPITAL"/>
      <sheetName val="wc"/>
      <sheetName val="movement"/>
      <sheetName val="CF"/>
      <sheetName val="BL"/>
      <sheetName val="ประวัติการชำระหนี้"/>
      <sheetName val="ประมาณการ"/>
      <sheetName val="สรุปงบกำไร+งบดุล"/>
      <sheetName val="เครื่องจักรอุปกรณ์"/>
      <sheetName val="เครื่องจักรอุปกรณ์ (2)"/>
      <sheetName val="VECHICLES"/>
      <sheetName val="assump"/>
      <sheetName val="CAPITAL (2)"/>
      <sheetName val="COST"/>
      <sheetName val="SALE BUDGET"/>
      <sheetName val="LABOUR"/>
      <sheetName val="ผ่อนชำระ"/>
      <sheetName val="กำไรขาดทุน"/>
      <sheetName val="งบปี47-50"/>
      <sheetName val="BALANCE SHEET"/>
      <sheetName val="cashflow"/>
      <sheetName val="Profit(Cash)"/>
      <sheetName val="Fund Flow"/>
      <sheetName val="Colleteral"/>
      <sheetName val="PAYMENT (2)"/>
      <sheetName val="LOAN"/>
      <sheetName val="Calculate"/>
      <sheetName val="Module2"/>
      <sheetName val="Module3"/>
      <sheetName val="PN47-0818"/>
      <sheetName val="PAYMENT"/>
      <sheetName val="หน้า 1"/>
      <sheetName val="ดอกเบี้ย Loan"/>
      <sheetName val="ตารางการผ่อนชำระ (2)"/>
      <sheetName val="P N"/>
    </sheetNames>
    <sheetDataSet>
      <sheetData sheetId="0"/>
      <sheetData sheetId="1"/>
      <sheetData sheetId="2">
        <row r="3">
          <cell r="D3">
            <v>6000000</v>
          </cell>
        </row>
      </sheetData>
      <sheetData sheetId="3"/>
      <sheetData sheetId="4">
        <row r="14">
          <cell r="E14">
            <v>450</v>
          </cell>
        </row>
      </sheetData>
      <sheetData sheetId="5">
        <row r="11">
          <cell r="A11" t="str">
            <v>ต้นทุนขาย</v>
          </cell>
        </row>
      </sheetData>
      <sheetData sheetId="6"/>
      <sheetData sheetId="7">
        <row r="2">
          <cell r="B2">
            <v>312</v>
          </cell>
        </row>
      </sheetData>
      <sheetData sheetId="8">
        <row r="14">
          <cell r="J14">
            <v>5492.8296624888635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8">
          <cell r="D8">
            <v>0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>
        <row r="34">
          <cell r="B34">
            <v>0</v>
          </cell>
        </row>
      </sheetData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(2)"/>
      <sheetName val="BUILDING (2)"/>
      <sheetName val="เงินผ่อนชำระ"/>
      <sheetName val="ตารางการชำระหนี้คืน"/>
      <sheetName val="P&amp;L"/>
      <sheetName val="PROFIT &amp; WORKING CAPITAL"/>
      <sheetName val="ASSUMPTION"/>
      <sheetName val="CAPITAL"/>
      <sheetName val="wc"/>
      <sheetName val="movement"/>
      <sheetName val="CF"/>
      <sheetName val="BL"/>
      <sheetName val="Credit Bureau"/>
      <sheetName val="ประวัติการชำระหนี้"/>
      <sheetName val="ประมาณการ"/>
      <sheetName val="เครื่องจักรอุปกรณ์"/>
      <sheetName val="เครื่องจักรอุปกรณ์ (2)"/>
      <sheetName val="VECHICLES"/>
      <sheetName val="assump"/>
      <sheetName val="CAPITAL (2)"/>
      <sheetName val="COST"/>
      <sheetName val="SALE BUDGET"/>
      <sheetName val="LABOUR"/>
      <sheetName val="ผ่อนชำระ"/>
      <sheetName val="กำไรขาดทุน"/>
      <sheetName val="งบปี47-50"/>
      <sheetName val="BALANCE SHEET"/>
      <sheetName val="cashflow"/>
      <sheetName val="Profit(Cash)"/>
      <sheetName val="Fund Flow"/>
      <sheetName val="Colleteral"/>
      <sheetName val="PAYMENT (2)"/>
      <sheetName val="LOAN"/>
      <sheetName val="Calculate"/>
      <sheetName val="Module2"/>
      <sheetName val="Module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R1"/>
      <sheetName val="CRR2"/>
      <sheetName val="CA"/>
      <sheetName val="โครงสร้าง"/>
      <sheetName val="จ้างงาน"/>
      <sheetName val="สมมุติฐาน"/>
      <sheetName val="WC"/>
      <sheetName val="กำไรขาดทุน"/>
      <sheetName val="Cash flow"/>
      <sheetName val="หลักประกัน"/>
      <sheetName val="งบดุล"/>
      <sheetName val="ที่ดิน"/>
      <sheetName val="ส.ป.ส."/>
      <sheetName val="พาหนะ"/>
      <sheetName val="P N"/>
      <sheetName val="เครื่องจักร"/>
      <sheetName val="Pay ment"/>
      <sheetName val="Sheet1"/>
      <sheetName val="Sheet2"/>
      <sheetName val="Sheet3"/>
      <sheetName val="CA 3.0"/>
      <sheetName val="F L"/>
      <sheetName val="Payment"/>
      <sheetName val="Test1"/>
      <sheetName val="ผ่อนชำระ"/>
      <sheetName val="งบการเงิน "/>
      <sheetName val="ตารางการผ่อนชำระ (2)"/>
      <sheetName val="ปั๊มแก๊ส อ.นาแก"/>
      <sheetName val="schdaul"/>
      <sheetName val="Assumption"/>
      <sheetName val="PAYMENT (2)"/>
      <sheetName val="DB"/>
      <sheetName val="PL"/>
      <sheetName val="pay"/>
      <sheetName val="S-FL-2"/>
      <sheetName val="ดอกเบี้ยจ่าย"/>
      <sheetName val="สรุป Statement"/>
      <sheetName val="ตารางการผ่อนชำระ"/>
      <sheetName val="ดอกเบี้ย Loan"/>
      <sheetName val="FL2-1"/>
      <sheetName val="CCF2"/>
      <sheetName val="Pmt_L#1"/>
      <sheetName val="PN 0.2"/>
      <sheetName val="ตารางการผ่อนชำระ _2_"/>
      <sheetName val="Statement"/>
      <sheetName val="เงินกู้ธพว. (2)"/>
      <sheetName val="PAYMENT ธพว."/>
      <sheetName val="ตารางการผ่อน1-2"/>
      <sheetName val="FL(น้ำท่วม)"/>
      <sheetName val="Schdule"/>
      <sheetName val="Payment1"/>
      <sheetName val="finance"/>
      <sheetName val="Purchase Order"/>
      <sheetName val="Customize Your Purchase Order"/>
      <sheetName val="Profit&amp;Loss"/>
      <sheetName val="การเงิน"/>
      <sheetName val="เงินผ่อนชำระ"/>
      <sheetName val="PN47-0818"/>
      <sheetName val="สรุปข้อมูลกิจการ"/>
      <sheetName val="สรุปยอดขาย"/>
      <sheetName val="investment summary _2_"/>
      <sheetName val="Payment-2"/>
      <sheetName val="SVH_42CX"/>
      <sheetName val="payment-pn(9.5%)"/>
      <sheetName val="FL00008"/>
      <sheetName val="PAYMENT (พยุงศักดิ์)"/>
      <sheetName val="หน้า 1"/>
      <sheetName val="รายรับ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D3">
            <v>500000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มติ "/>
      <sheetName val="Sheet1"/>
      <sheetName val="CA3"/>
      <sheetName val="EX100"/>
      <sheetName val="กระแสสด"/>
      <sheetName val="งบดุล"/>
      <sheetName val="ชำระหนี้ธนชาติ"/>
      <sheetName val="ตารางผ่อน (4)"/>
      <sheetName val="Statemen"/>
      <sheetName val="บิลขาย"/>
      <sheetName val="บิลชื้อ"/>
      <sheetName val="รายได้"/>
      <sheetName val="ไม่เอา"/>
      <sheetName val="ยกเลิก"/>
      <sheetName val="ตารางการผ่อนชำระ (2)"/>
      <sheetName val="P N"/>
      <sheetName val="cash flow"/>
      <sheetName val="อรพิน (สุรินทร์)"/>
      <sheetName val="fin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MECHINE"/>
      <sheetName val="VECHICLES"/>
      <sheetName val="CAPITAL"/>
      <sheetName val="ASSUMPTION"/>
      <sheetName val="LABOUR"/>
      <sheetName val="COST"/>
      <sheetName val="SALE BUDGET"/>
      <sheetName val="PROFIT &amp; WORKING CAPITAL"/>
      <sheetName val="สรุปรายได้"/>
      <sheetName val="wc"/>
      <sheetName val="BALANCE SHEET"/>
      <sheetName val="cashflow"/>
      <sheetName val="Fund Flow"/>
      <sheetName val="Profit(Cash)"/>
      <sheetName val="Statement"/>
      <sheetName val="ประวัติการชำระหนี้"/>
      <sheetName val="ตารางการชำระหนี้"/>
      <sheetName val="FL05054700008 (2)"/>
      <sheetName val="FL05054700008"/>
      <sheetName val="FL0.59ลบ."/>
      <sheetName val="PN47-0818"/>
      <sheetName val="Credit Bureau"/>
      <sheetName val="ประวัติ"/>
      <sheetName val="Module2"/>
      <sheetName val="Module3"/>
      <sheetName val="PAYMENT"/>
      <sheetName val="F L"/>
      <sheetName val="สรุป"/>
      <sheetName val="DB"/>
      <sheetName val="LAND (2)"/>
      <sheetName val="เงินผ่อนชำระ"/>
      <sheetName val="CF"/>
      <sheetName val="payment-pn(9.5%)"/>
      <sheetName val="ตารางการผ่อนชำระ (2)"/>
      <sheetName val="ผ่อนชำระ"/>
      <sheetName val="PAYMENT (2)"/>
      <sheetName val="ผ่อนชำระLoan"/>
      <sheetName val="Sheet2"/>
      <sheetName val="สรุปข้อมูลกิจการ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3">
          <cell r="D3">
            <v>200000</v>
          </cell>
        </row>
      </sheetData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"/>
      <sheetName val="CF"/>
      <sheetName val="Statement"/>
      <sheetName val="บูโร"/>
      <sheetName val="payment For SME"/>
      <sheetName val="หลักประกัน"/>
    </sheetNames>
    <sheetDataSet>
      <sheetData sheetId="0"/>
      <sheetData sheetId="1"/>
      <sheetData sheetId="2"/>
      <sheetData sheetId="3"/>
      <sheetData sheetId="4">
        <row r="6">
          <cell r="E6">
            <v>0</v>
          </cell>
          <cell r="G6">
            <v>0</v>
          </cell>
        </row>
      </sheetData>
      <sheetData sheetId="5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Summary"/>
      <sheetName val="BOQ"/>
      <sheetName val="Plan"/>
      <sheetName val="Plan (2)"/>
      <sheetName val="AppraisPIS"/>
      <sheetName val="AppraisPY"/>
      <sheetName val="Price"/>
      <sheetName val="Quan"/>
      <sheetName val="Pis"/>
      <sheetName val="Income"/>
      <sheetName val="Pay1"/>
      <sheetName val="PayAll"/>
      <sheetName val="cashout"/>
      <sheetName val="CashoutAll"/>
      <sheetName val="ตารางการผ่อนชำระ (2)"/>
      <sheetName val="กระแสสด"/>
      <sheetName val="หน้า 1"/>
      <sheetName val="ผ่อนชำระ"/>
      <sheetName val="F L"/>
      <sheetName val="Sheet3"/>
      <sheetName val="Assumption"/>
      <sheetName val="cash flow"/>
    </sheetNames>
    <sheetDataSet>
      <sheetData sheetId="0" refreshError="1"/>
      <sheetData sheetId="1" refreshError="1"/>
      <sheetData sheetId="2">
        <row r="2">
          <cell r="J2">
            <v>3947.04</v>
          </cell>
        </row>
        <row r="3">
          <cell r="J3">
            <v>80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Sheet7"/>
      <sheetName val="วิเคราะห์"/>
      <sheetName val="Sheet2"/>
      <sheetName val="ผ่อนชำระ"/>
      <sheetName val="Sheet1"/>
      <sheetName val="ตารางการผ่อนชำระ (2)"/>
      <sheetName val="PAYMENT"/>
      <sheetName val="FL2-1"/>
      <sheetName val="F L"/>
      <sheetName val="เงินผ่อนชำระ"/>
      <sheetName val="DB"/>
      <sheetName val="SVH_42CX"/>
      <sheetName val="LAND (2)"/>
      <sheetName val="Model_B"/>
      <sheetName val="PAYMEN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5">
          <cell r="D5">
            <v>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Sheet7"/>
      <sheetName val="วิเคราะห์"/>
      <sheetName val="Sheet2"/>
      <sheetName val="ผ่อนชำระ"/>
      <sheetName val="Sheet1"/>
      <sheetName val="ตารางการผ่อนชำระ (2)"/>
      <sheetName val="PAYMENT"/>
      <sheetName val="FL2-1"/>
      <sheetName val="F L"/>
      <sheetName val="เงินผ่อนชำระ"/>
      <sheetName val="DB"/>
      <sheetName val="SVH_42C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5">
          <cell r="D5">
            <v>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2.Facility Adjustments"/>
      <sheetName val="3.Required Information"/>
    </sheetNames>
    <sheetDataSet>
      <sheetData sheetId="0">
        <row r="101">
          <cell r="D101" t="str">
            <v>P1</v>
          </cell>
          <cell r="E101" t="str">
            <v>ไม่มีความเสี่ยงเลย ให้เฉพาะลูกค้าที่ได้รับการจัดลำดับสูงสุดจาก S&amp;P (AAA+) , Moody's(Aaa) หรือ TRIS (AAA+) หรือลูกค้าที่มีหลักประกันที่เป็นเงินสด หรือเทียบเท่าเงินสดมากกว่า 100 % หรือค้ำประกันโดย รัฐบาล</v>
          </cell>
        </row>
        <row r="102">
          <cell r="D102" t="str">
            <v>P10</v>
          </cell>
          <cell r="E102" t="str">
            <v>แหล่งที่มาของการชำระคืนมีปัญหา มีเงินทุนหมุนเวียนไม่เพียงพอ หรือมีแนวโน้มของเงินทุนหมุนเวียน,ภาระหนี้หรือผลการดำเนินงานเป็นไปในทางลบ ธนาคารคาดว่าอาจจะได้รับชำระคืนเงินต้นไม่ครบเต็มจำนวน ควรมีการติดตามอย่างใกล้ชิด และทบทวนวงเงิน/เงื่อนไขสินเชื่อ</v>
          </cell>
        </row>
        <row r="103">
          <cell r="D103" t="str">
            <v>P11</v>
          </cell>
          <cell r="E103" t="str">
            <v>ธนาคารไม่สามารถรับชำระคืนจากแหล่งที่มาหลัก ต้องเรียกชำระคืนจากแหล่งสำรองหรือแหล่งอื่น เช่น ผู้ค้ำประกัน บริษัทไม่สามารถชำระหนี้ตามตารางชำระคืนที่กำหนดไว้ได้ เว้นแต่จะมีการปรับโครงสร้างหนี้ หากบริษัทยังไม่สามารถทำกำไร ธนาคารอาจมีส่วนสูญเสียมักเป็นลูกค้าที่</v>
          </cell>
        </row>
        <row r="104">
          <cell r="D104" t="str">
            <v>P12</v>
          </cell>
          <cell r="E104" t="str">
            <v>หากบริษัทยังไม่สามารถทำกำไร ธนาคารจะเกิดส่วนสูญเสียค่อนช้างแน่นอน และผลขาดทุนอาจส่งผลให้บริษัทมีฐานะการเงินแย่ลงมาก ธนาคารไม่สามารถมั่นใจได้ว่า บริษัทจะสามารถจ่ายชำระคืนเงินต้นและดอกเบี้ยได้ บริษัทอาจกลับมาทำกำไรได้ หากธนาคารช่วยแก้ไขโดยเร็ว มักเป็นลูกค้า</v>
          </cell>
        </row>
        <row r="105">
          <cell r="D105" t="str">
            <v>P13</v>
          </cell>
          <cell r="E105" t="str">
            <v>ธนาคารไม่สามารถเรียกคืนเงินต้นได้ครบทั้งหมด และต้องตั้งสำรอง แต่ยังพอมีทรัพย์สินที่เป็นหลักประกันที่ธนาคารจะนำมาหักกลบลบหนี้ได้ หากธนาคารแก้ไข โดยใช้วิธีที่มีประสิทธิภาพ อาจทำให้บริษัทมีความสามารถชำระคืนมากขึ้น มักเป็นลูกค้าที่ค้างชำระเกินกว่า 12 เดือน</v>
          </cell>
        </row>
        <row r="106">
          <cell r="D106" t="str">
            <v>P14</v>
          </cell>
          <cell r="E106" t="str">
            <v>ธนาคารไม่สามารถเรียกคืนเงินต้นได้ทั้งหมด และต้องตั้งสำรอง โดยไม่มีหลักประกันที่เป็นทรัพย์สิน แต่ทั้งนี้กิจการยังคงดำเนินการ หากธนาคารดำเนินการแก้ไขอย่างมีประสิทธิภาพ ยังคงมีโอกาสได้รับชำระคืนเงินต้นบาง มักค้างชำระเกินกว่า 12 เดือน</v>
          </cell>
        </row>
        <row r="107">
          <cell r="D107" t="str">
            <v>P15</v>
          </cell>
          <cell r="E107" t="str">
            <v>ธนาคารไม่สามารถเรียกชำระคืนเงินต้นได้เลย ต้องตัดหนี้สูญ</v>
          </cell>
        </row>
        <row r="108">
          <cell r="D108" t="str">
            <v>P2</v>
          </cell>
          <cell r="E108" t="str">
            <v>ไม่มีความเสี่ยง เนื่องจากมีหลักประกันที่เป็นเงินสดหรือเทียบเท่าเงินสด ไม่ต่ำกว่า 100 %</v>
          </cell>
        </row>
        <row r="109">
          <cell r="D109" t="str">
            <v>P3</v>
          </cell>
          <cell r="E109" t="str">
            <v>ลูกค้าที่ได้รับ Investment Grade จาก S&amp;P , Moody's หรือ TRIS มีความเสี่ยงน้อยมาก แหล่งที่มาหลักและแหล่งสำรองของการชำระคืนมีเงินทุนหมุนเวียน และทุนของเจ้าของเป็นประกันในระดับสูง มีผลการดำเนินงานที่ดีมาโดยตลอด มีทีมผู้บริหารที่มีความสามารถ และมีความสามารถใน</v>
          </cell>
        </row>
        <row r="110">
          <cell r="D110" t="str">
            <v>P4</v>
          </cell>
          <cell r="E110" t="str">
            <v>แหล่งที่มาหลักของการชำระคืนมีเงินทุนหมุนเวียนและส่วนของเจ้าของเป็นประกันในระดับที่เพียงพอ มีผลการดำเนินงานที่ดีมาระยะหนึ่ง และมีผู้บริหารที่มีความสามารถในการจัดหาเงินทุนจากตลาดทุนในประเทศ หรือสามารถขอสินเชื่อจากธนาคารต่างๆ โดยได้รับเงื่อนไขพิเศษ บริษัทฯอา</v>
          </cell>
        </row>
        <row r="111">
          <cell r="D111" t="str">
            <v>P5</v>
          </cell>
          <cell r="E111" t="str">
            <v>แหล่งที่มาหลักของการชำระคืน และแหล่งสำรองของการชำระคืน มีเงินทุนหมุนเวียนและทุนของเจ้าของเป็นประกันในระดับหนึ่ง มีผลกำไรจากการดำเนินงานในระยะยาวไม่นานนัก เป็นบริษัทที่มีความแข็งแกร่งที่อยู่ในอุตสาหกรรมที่มีความผันผวนสูง หากเป็นบริษัทที่กำลังเติบโต อาจประส</v>
          </cell>
        </row>
        <row r="112">
          <cell r="D112" t="str">
            <v>P6</v>
          </cell>
          <cell r="E112" t="str">
            <v>แหล่งที่มาหลักของการชำระคืน มาจากผลการดำเนินงานของกิจการที่ยังเป็นบวก อาจมีปัญหาหากเศรษฐกิจมีความผันผวน</v>
          </cell>
        </row>
        <row r="113">
          <cell r="D113" t="str">
            <v>P7</v>
          </cell>
          <cell r="E113" t="str">
            <v>มีกระแสเงินสดและความสามารถในการชำระคืนค่อนข้างจำกัด มีความสามารถในการจัดหาเงินทุนจากตลาดทุนจำกัด แหล่งที่มาของการชำระคืนยังคงมีเงินทุนหมุนเวียนและทุนของเจ้าของในระดับที่เพียงพอ แต่อาจมีแนวโน้มของกำไร,เงินทุนหมุนเวียน,และภาระหนี้ในทางบวก อาจอยู่ในอุตสาหกรร</v>
          </cell>
        </row>
        <row r="114">
          <cell r="D114" t="str">
            <v>P8</v>
          </cell>
          <cell r="E114" t="str">
            <v>มีกระแสเงินสดและความสามารถในการชำระคืนค่อนข้างจำกัด ไม่มีความสามารถในการจัดหาเงินในตลาดทุน แนวโน้มกำไรเป็นลบหรืออาจอยู่ในอุตสาหกรรมที่มีผลประกอบการแย่ลง หรือมีการเปลี่ยนแปลงผู้บริหาร</v>
          </cell>
        </row>
        <row r="115">
          <cell r="D115" t="str">
            <v>P9</v>
          </cell>
          <cell r="E115" t="str">
            <v xml:space="preserve">แหล่งที่มาของการชำระคืนอาจมีปัญหา มีเงินทุนหมุนเวียนไม่เพียงพอ หรือมีแนวโน้มของเงินทุนหมุนเวียน,ภาระหนี้หรือผลการดำเนินงานเป็นไปในทางลบ อย่างไรก็ตามธนาคารยังคงคาดว่าจะได้รับชำระหนี้คืนเต็มจำนวน </v>
          </cell>
        </row>
      </sheetData>
      <sheetData sheetId="1"/>
      <sheetData sheetId="2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งบการเงิน "/>
      <sheetName val="รายได้"/>
      <sheetName val="Assumption (2)"/>
      <sheetName val="Assumption"/>
      <sheetName val="IS"/>
      <sheetName val="BS"/>
      <sheetName val="กระแสเงินสด"/>
      <sheetName val="BEP"/>
      <sheetName val="wc1"/>
      <sheetName val="capacity"/>
      <sheetName val="payment"/>
      <sheetName val="schdaul"/>
      <sheetName val="ASS-รถบรรทุก"/>
      <sheetName val="F L"/>
      <sheetName val="DB"/>
      <sheetName val="finance"/>
      <sheetName val="ดอกเบี้ยจ่าย"/>
      <sheetName val="cash flow"/>
      <sheetName val="ผ่อนชำระ"/>
      <sheetName val="ตารางการผ่อนชำระ (2)"/>
      <sheetName val="กำไร-ขาดทุน(ภายใน)"/>
      <sheetName val="CAท่องเที่ยว์"/>
      <sheetName val="DATA"/>
      <sheetName val="PAYMENT (2)"/>
      <sheetName val="List data adj."/>
      <sheetName val="ดอกเบี้ย Loan"/>
      <sheetName val="payment(F2)"/>
      <sheetName val="บจก.จ.ศักดิ์สวัสดิ์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2.Facility Adjustments"/>
      <sheetName val="3.Required Information"/>
      <sheetName val="ผ่อนชำระ"/>
      <sheetName val="ASSUMPTION"/>
    </sheetNames>
    <sheetDataSet>
      <sheetData sheetId="0" refreshError="1">
        <row r="101">
          <cell r="D101" t="str">
            <v>P1</v>
          </cell>
          <cell r="E101" t="str">
            <v>ไม่มีความเสี่ยงเลย ให้เฉพาะลูกค้าที่ได้รับการจัดลำดับสูงสุดจาก S&amp;P (AAA+) , Moody's(Aaa) หรือ TRIS (AAA+) หรือลูกค้าที่มีหลักประกันที่เป็นเงินสด หรือเทียบเท่าเงินสดมากกว่า 100 % หรือค้ำประกันโดย รัฐบาล</v>
          </cell>
        </row>
        <row r="102">
          <cell r="D102" t="str">
            <v>P10</v>
          </cell>
          <cell r="E102" t="str">
            <v>แหล่งที่มาของการชำระคืนมีปัญหา มีเงินทุนหมุนเวียนไม่เพียงพอ หรือมีแนวโน้มของเงินทุนหมุนเวียน,ภาระหนี้หรือผลการดำเนินงานเป็นไปในทางลบ ธนาคารคาดว่าอาจจะได้รับชำระคืนเงินต้นไม่ครบเต็มจำนวน ควรมีการติดตามอย่างใกล้ชิด และทบทวนวงเงิน/เงื่อนไขสินเชื่อ</v>
          </cell>
        </row>
        <row r="103">
          <cell r="D103" t="str">
            <v>P11</v>
          </cell>
          <cell r="E103" t="str">
            <v>ธนาคารไม่สามารถรับชำระคืนจากแหล่งที่มาหลัก ต้องเรียกชำระคืนจากแหล่งสำรองหรือแหล่งอื่น เช่น ผู้ค้ำประกัน บริษัทไม่สามารถชำระหนี้ตามตารางชำระคืนที่กำหนดไว้ได้ เว้นแต่จะมีการปรับโครงสร้างหนี้ หากบริษัทยังไม่สามารถทำกำไร ธนาคารอาจมีส่วนสูญเสียมักเป็นลูกค้าที่</v>
          </cell>
        </row>
        <row r="104">
          <cell r="D104" t="str">
            <v>P12</v>
          </cell>
          <cell r="E104" t="str">
            <v>หากบริษัทยังไม่สามารถทำกำไร ธนาคารจะเกิดส่วนสูญเสียค่อนช้างแน่นอน และผลขาดทุนอาจส่งผลให้บริษัทมีฐานะการเงินแย่ลงมาก ธนาคารไม่สามารถมั่นใจได้ว่า บริษัทจะสามารถจ่ายชำระคืนเงินต้นและดอกเบี้ยได้ บริษัทอาจกลับมาทำกำไรได้ หากธนาคารช่วยแก้ไขโดยเร็ว มักเป็นลูกค้า</v>
          </cell>
        </row>
        <row r="105">
          <cell r="D105" t="str">
            <v>P13</v>
          </cell>
          <cell r="E105" t="str">
            <v>ธนาคารไม่สามารถเรียกคืนเงินต้นได้ครบทั้งหมด และต้องตั้งสำรอง แต่ยังพอมีทรัพย์สินที่เป็นหลักประกันที่ธนาคารจะนำมาหักกลบลบหนี้ได้ หากธนาคารแก้ไข โดยใช้วิธีที่มีประสิทธิภาพ อาจทำให้บริษัทมีความสามารถชำระคืนมากขึ้น มักเป็นลูกค้าที่ค้างชำระเกินกว่า 12 เดือน</v>
          </cell>
        </row>
        <row r="106">
          <cell r="D106" t="str">
            <v>P14</v>
          </cell>
          <cell r="E106" t="str">
            <v>ธนาคารไม่สามารถเรียกคืนเงินต้นได้ทั้งหมด และต้องตั้งสำรอง โดยไม่มีหลักประกันที่เป็นทรัพย์สิน แต่ทั้งนี้กิจการยังคงดำเนินการ หากธนาคารดำเนินการแก้ไขอย่างมีประสิทธิภาพ ยังคงมีโอกาสได้รับชำระคืนเงินต้นบาง มักค้างชำระเกินกว่า 12 เดือน</v>
          </cell>
        </row>
        <row r="107">
          <cell r="D107" t="str">
            <v>P15</v>
          </cell>
          <cell r="E107" t="str">
            <v>ธนาคารไม่สามารถเรียกชำระคืนเงินต้นได้เลย ต้องตัดหนี้สูญ</v>
          </cell>
        </row>
        <row r="108">
          <cell r="D108" t="str">
            <v>P2</v>
          </cell>
          <cell r="E108" t="str">
            <v>ไม่มีความเสี่ยง เนื่องจากมีหลักประกันที่เป็นเงินสดหรือเทียบเท่าเงินสด ไม่ต่ำกว่า 100 %</v>
          </cell>
        </row>
        <row r="109">
          <cell r="D109" t="str">
            <v>P3</v>
          </cell>
          <cell r="E109" t="str">
            <v>ลูกค้าที่ได้รับ Investment Grade จาก S&amp;P , Moody's หรือ TRIS มีความเสี่ยงน้อยมาก แหล่งที่มาหลักและแหล่งสำรองของการชำระคืนมีเงินทุนหมุนเวียน และทุนของเจ้าของเป็นประกันในระดับสูง มีผลการดำเนินงานที่ดีมาโดยตลอด มีทีมผู้บริหารที่มีความสามารถ และมีความสามารถใน</v>
          </cell>
        </row>
        <row r="110">
          <cell r="D110" t="str">
            <v>P4</v>
          </cell>
          <cell r="E110" t="str">
            <v>แหล่งที่มาหลักของการชำระคืนมีเงินทุนหมุนเวียนและส่วนของเจ้าของเป็นประกันในระดับที่เพียงพอ มีผลการดำเนินงานที่ดีมาระยะหนึ่ง และมีผู้บริหารที่มีความสามารถในการจัดหาเงินทุนจากตลาดทุนในประเทศ หรือสามารถขอสินเชื่อจากธนาคารต่างๆ โดยได้รับเงื่อนไขพิเศษ บริษัทฯอา</v>
          </cell>
        </row>
        <row r="111">
          <cell r="D111" t="str">
            <v>P5</v>
          </cell>
          <cell r="E111" t="str">
            <v>แหล่งที่มาหลักของการชำระคืน และแหล่งสำรองของการชำระคืน มีเงินทุนหมุนเวียนและทุนของเจ้าของเป็นประกันในระดับหนึ่ง มีผลกำไรจากการดำเนินงานในระยะยาวไม่นานนัก เป็นบริษัทที่มีความแข็งแกร่งที่อยู่ในอุตสาหกรรมที่มีความผันผวนสูง หากเป็นบริษัทที่กำลังเติบโต อาจประส</v>
          </cell>
        </row>
        <row r="112">
          <cell r="D112" t="str">
            <v>P6</v>
          </cell>
          <cell r="E112" t="str">
            <v>แหล่งที่มาหลักของการชำระคืน มาจากผลการดำเนินงานของกิจการที่ยังเป็นบวก อาจมีปัญหาหากเศรษฐกิจมีความผันผวน</v>
          </cell>
        </row>
        <row r="113">
          <cell r="D113" t="str">
            <v>P7</v>
          </cell>
          <cell r="E113" t="str">
            <v>มีกระแสเงินสดและความสามารถในการชำระคืนค่อนข้างจำกัด มีความสามารถในการจัดหาเงินทุนจากตลาดทุนจำกัด แหล่งที่มาของการชำระคืนยังคงมีเงินทุนหมุนเวียนและทุนของเจ้าของในระดับที่เพียงพอ แต่อาจมีแนวโน้มของกำไร,เงินทุนหมุนเวียน,และภาระหนี้ในทางบวก อาจอยู่ในอุตสาหกรร</v>
          </cell>
        </row>
        <row r="114">
          <cell r="D114" t="str">
            <v>P8</v>
          </cell>
          <cell r="E114" t="str">
            <v>มีกระแสเงินสดและความสามารถในการชำระคืนค่อนข้างจำกัด ไม่มีความสามารถในการจัดหาเงินในตลาดทุน แนวโน้มกำไรเป็นลบหรืออาจอยู่ในอุตสาหกรรมที่มีผลประกอบการแย่ลง หรือมีการเปลี่ยนแปลงผู้บริหาร</v>
          </cell>
        </row>
        <row r="115">
          <cell r="D115" t="str">
            <v>P9</v>
          </cell>
          <cell r="E115" t="str">
            <v xml:space="preserve">แหล่งที่มาของการชำระคืนอาจมีปัญหา มีเงินทุนหมุนเวียนไม่เพียงพอ หรือมีแนวโน้มของเงินทุนหมุนเวียน,ภาระหนี้หรือผลการดำเนินงานเป็นไปในทางลบ อย่างไรก็ตามธนาคารยังคงคาดว่าจะได้รับชำระหนี้คืนเต็มจำนวน 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</sheetNames>
    <sheetDataSet>
      <sheetData sheetId="0" refreshError="1">
        <row r="101">
          <cell r="D101" t="str">
            <v>P1</v>
          </cell>
          <cell r="E101" t="str">
            <v>ไม่มีความเสี่ยงเลย ให้เฉพาะลูกค้าที่ได้รับการจัดลำดับสูงสุดจาก S&amp;P (AAA+) , Moody's(Aaa) หรือ TRIS (AAA+) หรือลูกค้าที่มีหลักประกันที่เป็นเงินสด หรือเทียบเท่าเงินสดมากกว่า 100 % หรือค้ำประกันโดย รัฐบาล</v>
          </cell>
        </row>
        <row r="102">
          <cell r="D102" t="str">
            <v>P10</v>
          </cell>
          <cell r="E102" t="str">
            <v>แหล่งที่มาของการชำระคืนมีปัญหา มีเงินทุนหมุนเวียนไม่เพียงพอ หรือมีแนวโน้มของเงินทุนหมุนเวียน,ภาระหนี้หรือผลการดำเนินงานเป็นไปในทางลบ ธนาคารคาดว่าอาจจะได้รับชำระคืนเงินต้นไม่ครบเต็มจำนวน ควรมีการติดตามอย่างใกล้ชิด และทบทวนวงเงิน/เงื่อนไขสินเชื่อ</v>
          </cell>
        </row>
        <row r="103">
          <cell r="D103" t="str">
            <v>P11</v>
          </cell>
          <cell r="E103" t="str">
            <v>ธนาคารไม่สามารถรับชำระคืนจากแหล่งที่มาหลัก ต้องเรียกชำระคืนจากแหล่งสำรองหรือแหล่งอื่น เช่น ผู้ค้ำประกัน บริษัทไม่สามารถชำระหนี้ตามตารางชำระคืนที่กำหนดไว้ได้ เว้นแต่จะมีการปรับโครงสร้างหนี้ หากบริษัทยังไม่สามารถทำกำไร ธนาคารอาจมีส่วนสูญเสียมักเป็นลูกค้าที่</v>
          </cell>
        </row>
        <row r="104">
          <cell r="D104" t="str">
            <v>P12</v>
          </cell>
          <cell r="E104" t="str">
            <v>หากบริษัทยังไม่สามารถทำกำไร ธนาคารจะเกิดส่วนสูญเสียค่อนช้างแน่นอน และผลขาดทุนอาจส่งผลให้บริษัทมีฐานะการเงินแย่ลงมาก ธนาคารไม่สามารถมั่นใจได้ว่า บริษัทจะสามารถจ่ายชำระคืนเงินต้นและดอกเบี้ยได้ บริษัทอาจกลับมาทำกำไรได้ หากธนาคารช่วยแก้ไขโดยเร็ว มักเป็นลูกค้า</v>
          </cell>
        </row>
        <row r="105">
          <cell r="D105" t="str">
            <v>P13</v>
          </cell>
          <cell r="E105" t="str">
            <v>ธนาคารไม่สามารถเรียกคืนเงินต้นได้ครบทั้งหมด และต้องตั้งสำรอง แต่ยังพอมีทรัพย์สินที่เป็นหลักประกันที่ธนาคารจะนำมาหักกลบลบหนี้ได้ หากธนาคารแก้ไข โดยใช้วิธีที่มีประสิทธิภาพ อาจทำให้บริษัทมีความสามารถชำระคืนมากขึ้น มักเป็นลูกค้าที่ค้างชำระเกินกว่า 12 เดือน</v>
          </cell>
        </row>
        <row r="106">
          <cell r="D106" t="str">
            <v>P14</v>
          </cell>
          <cell r="E106" t="str">
            <v>ธนาคารไม่สามารถเรียกคืนเงินต้นได้ทั้งหมด และต้องตั้งสำรอง โดยไม่มีหลักประกันที่เป็นทรัพย์สิน แต่ทั้งนี้กิจการยังคงดำเนินการ หากธนาคารดำเนินการแก้ไขอย่างมีประสิทธิภาพ ยังคงมีโอกาสได้รับชำระคืนเงินต้นบาง มักค้างชำระเกินกว่า 12 เดือน</v>
          </cell>
        </row>
        <row r="107">
          <cell r="D107" t="str">
            <v>P15</v>
          </cell>
          <cell r="E107" t="str">
            <v>ธนาคารไม่สามารถเรียกชำระคืนเงินต้นได้เลย ต้องตัดหนี้สูญ</v>
          </cell>
        </row>
        <row r="108">
          <cell r="D108" t="str">
            <v>P2</v>
          </cell>
          <cell r="E108" t="str">
            <v>ไม่มีความเสี่ยง เนื่องจากมีหลักประกันที่เป็นเงินสดหรือเทียบเท่าเงินสด ไม่ต่ำกว่า 100 %</v>
          </cell>
        </row>
        <row r="109">
          <cell r="D109" t="str">
            <v>P3</v>
          </cell>
          <cell r="E109" t="str">
            <v>ลูกค้าที่ได้รับ Investment Grade จาก S&amp;P , Moody's หรือ TRIS มีความเสี่ยงน้อยมาก แหล่งที่มาหลักและแหล่งสำรองของการชำระคืนมีเงินทุนหมุนเวียน และทุนของเจ้าของเป็นประกันในระดับสูง มีผลการดำเนินงานที่ดีมาโดยตลอด มีทีมผู้บริหารที่มีความสามารถ และมีความสามารถใน</v>
          </cell>
        </row>
        <row r="110">
          <cell r="D110" t="str">
            <v>P4</v>
          </cell>
          <cell r="E110" t="str">
            <v>แหล่งที่มาหลักของการชำระคืนมีเงินทุนหมุนเวียนและส่วนของเจ้าของเป็นประกันในระดับที่เพียงพอ มีผลการดำเนินงานที่ดีมาระยะหนึ่ง และมีผู้บริหารที่มีความสามารถในการจัดหาเงินทุนจากตลาดทุนในประเทศ หรือสามารถขอสินเชื่อจากธนาคารต่างๆ โดยได้รับเงื่อนไขพิเศษ บริษัทฯอา</v>
          </cell>
        </row>
        <row r="111">
          <cell r="D111" t="str">
            <v>P5</v>
          </cell>
          <cell r="E111" t="str">
            <v>แหล่งที่มาหลักของการชำระคืน และแหล่งสำรองของการชำระคืน มีเงินทุนหมุนเวียนและทุนของเจ้าของเป็นประกันในระดับหนึ่ง มีผลกำไรจากการดำเนินงานในระยะยาวไม่นานนัก เป็นบริษัทที่มีความแข็งแกร่งที่อยู่ในอุตสาหกรรมที่มีความผันผวนสูง หากเป็นบริษัทที่กำลังเติบโต อาจประส</v>
          </cell>
        </row>
        <row r="112">
          <cell r="D112" t="str">
            <v>P6</v>
          </cell>
          <cell r="E112" t="str">
            <v>แหล่งที่มาหลักของการชำระคืน มาจากผลการดำเนินงานของกิจการที่ยังเป็นบวก อาจมีปัญหาหากเศรษฐกิจมีความผันผวน</v>
          </cell>
        </row>
        <row r="113">
          <cell r="D113" t="str">
            <v>P7</v>
          </cell>
          <cell r="E113" t="str">
            <v>มีกระแสเงินสดและความสามารถในการชำระคืนค่อนข้างจำกัด มีความสามารถในการจัดหาเงินทุนจากตลาดทุนจำกัด แหล่งที่มาของการชำระคืนยังคงมีเงินทุนหมุนเวียนและทุนของเจ้าของในระดับที่เพียงพอ แต่อาจมีแนวโน้มของกำไร,เงินทุนหมุนเวียน,และภาระหนี้ในทางบวก อาจอยู่ในอุตสาหกรร</v>
          </cell>
        </row>
        <row r="114">
          <cell r="D114" t="str">
            <v>P8</v>
          </cell>
          <cell r="E114" t="str">
            <v>มีกระแสเงินสดและความสามารถในการชำระคืนค่อนข้างจำกัด ไม่มีความสามารถในการจัดหาเงินในตลาดทุน แนวโน้มกำไรเป็นลบหรืออาจอยู่ในอุตสาหกรรมที่มีผลประกอบการแย่ลง หรือมีการเปลี่ยนแปลงผู้บริหาร</v>
          </cell>
        </row>
        <row r="115">
          <cell r="D115" t="str">
            <v>P9</v>
          </cell>
          <cell r="E115" t="str">
            <v xml:space="preserve">แหล่งที่มาของการชำระคืนอาจมีปัญหา มีเงินทุนหมุนเวียนไม่เพียงพอ หรือมีแนวโน้มของเงินทุนหมุนเวียน,ภาระหนี้หรือผลการดำเนินงานเป็นไปในทางลบ อย่างไรก็ตามธนาคารยังคงคาดว่าจะได้รับชำระหนี้คืนเต็มจำนวน </v>
          </cell>
        </row>
      </sheetData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สมมติฐาน"/>
      <sheetName val="ประมาณการรายได้"/>
      <sheetName val="ดอกเบี้ยจ่าย"/>
      <sheetName val="จำนวนนักเรียนและโรงเรียนอื่นๆ"/>
      <sheetName val="รายละเอียดการจ้างงาน"/>
      <sheetName val="มติ"/>
      <sheetName val="ดอกเบี้ยจ่าย (2)"/>
      <sheetName val="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คิด 100%"/>
      <sheetName val="สรุปภาระหนี้"/>
      <sheetName val="LAND"/>
      <sheetName val="BUILDING"/>
      <sheetName val="MECHINE"/>
      <sheetName val="VECHICLES"/>
      <sheetName val="LABOUR"/>
      <sheetName val="COST"/>
      <sheetName val="SALE BUDGET"/>
      <sheetName val="CAPITAL"/>
      <sheetName val="ASSUMPTION"/>
      <sheetName val="PROFIT &amp; WORKING CAPITAL"/>
      <sheetName val="BALANCE SHEET"/>
      <sheetName val="cashflow"/>
      <sheetName val="wc (2)"/>
      <sheetName val="ประมาณการทางการเงิน"/>
      <sheetName val="ตารางการชำระหนี้"/>
      <sheetName val="Break Event Point"/>
      <sheetName val="ประมาณการ"/>
      <sheetName val="สมมติฐานประมาณการ"/>
      <sheetName val="วิเคราะห์อัตราส่วนทางการเงิน"/>
      <sheetName val="CRR"/>
      <sheetName val="00011"/>
      <sheetName val="00007"/>
      <sheetName val="00014"/>
      <sheetName val="ประวัติการชำระหนี้"/>
      <sheetName val="ประวัติติดต่อธพว.-สถาบันอื่น"/>
      <sheetName val="ประวัติการติดต่อกับธพว."/>
      <sheetName val="ประวัติการติดต่อกับสถาบันอื่น"/>
      <sheetName val="Statement"/>
      <sheetName val="Credit Bureau"/>
      <sheetName val="flowchart"/>
      <sheetName val="สถานการณ์ข้าว"/>
      <sheetName val="ประมาณการ1"/>
      <sheetName val="CF"/>
      <sheetName val="BALANCE SHEET (2)"/>
      <sheetName val="cashflow (2)"/>
      <sheetName val="movement"/>
      <sheetName val="PROFIT &amp; WORKING CAPITAL1"/>
      <sheetName val="wc"/>
      <sheetName val="COST1"/>
      <sheetName val="รายได้รวม"/>
      <sheetName val="Profit(Cash)"/>
      <sheetName val="Fund Flow"/>
      <sheetName val="LABOUR1"/>
      <sheetName val="SALE BUDGET1"/>
      <sheetName val="ASSUMPTION1"/>
      <sheetName val="PAYMENT1"/>
      <sheetName val="Colleteral"/>
      <sheetName val="LOAN"/>
      <sheetName val="ตารางการชำระหนี้คืน"/>
      <sheetName val="สรุป"/>
      <sheetName val="สรุป (2)"/>
      <sheetName val="PAYMENT2"/>
      <sheetName val="PAYMENT3"/>
      <sheetName val="SALE"/>
      <sheetName val="SUPPLIER"/>
      <sheetName val="ลูกหนี้การค้า"/>
      <sheetName val="PAYMENT เงินกู้"/>
      <sheetName val="Calculate"/>
      <sheetName val="Module2"/>
      <sheetName val="Module3"/>
      <sheetName val="Sheet1"/>
    </sheetNames>
    <definedNames>
      <definedName name="Total.Payment" refersTo="#REF!" sheetId="1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100"/>
      <sheetName val="income"/>
      <sheetName val="Bank Stament"/>
      <sheetName val="Depre"/>
      <sheetName val="COP"/>
      <sheetName val="Collet"/>
      <sheetName val="Capac"/>
      <sheetName val="COG"/>
      <sheetName val="Dist"/>
      <sheetName val="LABOUR"/>
      <sheetName val="ค่าเบี้ยประกัน"/>
      <sheetName val="Payment1"/>
      <sheetName val="WC"/>
      <sheetName val="SAF"/>
      <sheetName val="Int"/>
      <sheetName val="BS"/>
      <sheetName val="IS"/>
      <sheetName val="RE"/>
      <sheetName val="Ratio"/>
      <sheetName val="statement"/>
      <sheetName val="ต่อเดือน"/>
      <sheetName val="การดำเนินงาน"/>
      <sheetName val="LAND (2)"/>
      <sheetName val="เงินผ่อนชำระ"/>
      <sheetName val="PN47-0818"/>
      <sheetName val="PAYMENT"/>
      <sheetName val="FS"/>
      <sheetName val="Sheet3"/>
      <sheetName val="DB"/>
      <sheetName val="F L"/>
      <sheetName val="CFศุภกิจ"/>
      <sheetName val="ชำระเงินกู้"/>
      <sheetName val="Model_B"/>
      <sheetName val="Schdule"/>
      <sheetName val="ผ่อนชำระ"/>
      <sheetName val="ตารางการผ่อนชำระ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ital"/>
      <sheetName val="Land"/>
      <sheetName val="Building"/>
      <sheetName val="Machine"/>
      <sheetName val="Vehicle"/>
      <sheetName val="Labour"/>
      <sheetName val="กระแสเงินสด(กิจการทำอยู่แล้ว)"/>
      <sheetName val="Assumtion"/>
      <sheetName val="Profit&amp;Loss"/>
      <sheetName val="Balance Sheet"/>
      <sheetName val="free CFO"/>
      <sheetName val="chart"/>
      <sheetName val="Schdule"/>
      <sheetName val="Sheet1"/>
      <sheetName val="งบการเงิน "/>
      <sheetName val="PAYMENT"/>
      <sheetName val="payment (2)"/>
      <sheetName val="Model_B"/>
      <sheetName val="เอกสารแนบ(ทีพีออโต้)"/>
      <sheetName val="PN 0.2"/>
      <sheetName val="ชำระเงินกู้"/>
      <sheetName val="FS"/>
      <sheetName val="ผ่อนชำระ"/>
      <sheetName val="ตารางผ่อน ธพว."/>
      <sheetName val="สมมติฐาน"/>
      <sheetName val="ตารางผ่อน FL ธพว."/>
      <sheetName val="ASSUM(Base)"/>
      <sheetName val="งบกระแสเงินสด(base)"/>
      <sheetName val="ผ่อนชำระLoan"/>
      <sheetName val="ตารางการผ่อนชำระ"/>
      <sheetName val="payment-pn(9.5%)"/>
      <sheetName val="LAND (2)"/>
      <sheetName val="เงินผ่อนชำระ"/>
      <sheetName val="PN47-0818"/>
      <sheetName val="PL 45-50"/>
      <sheetName val="DB"/>
      <sheetName val="Assumption"/>
      <sheetName val="schdaul"/>
      <sheetName val="Payment1"/>
      <sheetName val="ชำระเงินกู้ ธพว."/>
      <sheetName val="Sheet3"/>
      <sheetName val="F L"/>
      <sheetName val="Pmt_L#1"/>
      <sheetName val="Factory Cost"/>
      <sheetName val="FL"/>
      <sheetName val="PAYMENT "/>
      <sheetName val="mac"/>
      <sheetName val="ตารางการผ่อน1-2"/>
      <sheetName val="24(1)"/>
      <sheetName val="assum"/>
      <sheetName val="PN (ธพว) 2.5 ลบ."/>
      <sheetName val="ธพว.เสริมแกร่ง MC "/>
      <sheetName val="PN (ธพว เดิม) 2.5 ลบ."/>
      <sheetName val="FL (ธพว เดิม) 5.5 ลบ."/>
      <sheetName val="ผ่อนวงเงิน 5.0.ลบ"/>
      <sheetName val="ตารางการผ่อนชำระ (2)"/>
      <sheetName val="Paymemt.m"/>
      <sheetName val="FL00008"/>
      <sheetName val="PAYMENT (พยุงศักดิ์)"/>
    </sheetNames>
    <definedNames>
      <definedName name="First_Payment" sheetId="15"/>
      <definedName name="Fix_Pay" sheetId="31"/>
      <definedName name="Free_Principle" sheetId="31"/>
      <definedName name="Interest.Period" sheetId="31"/>
      <definedName name="Loan_Amount" sheetId="31"/>
      <definedName name="Term_In_Month" sheetId="31"/>
      <definedName name="Term_In_Year" sheetId="31"/>
      <definedName name="Total.Payment" sheetId="15"/>
      <definedName name="พำ" sheetId="3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F4">
            <v>0</v>
          </cell>
        </row>
      </sheetData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งบการเงิน"/>
      <sheetName val="วิเคราะห์"/>
      <sheetName val="วิคราะห์2"/>
      <sheetName val="วิเคราะห์ 4"/>
      <sheetName val="ผ่อนชำระ"/>
      <sheetName val="งบกระแสเงินสด"/>
      <sheetName val="ผลประกอบการ"/>
      <sheetName val="cashflow"/>
      <sheetName val="สุรินทร์แฮนดิคราฟท์"/>
      <sheetName val="สระบุรีฟาร์ม-WORK"/>
      <sheetName val="PAYMENT ธพว."/>
      <sheetName val="payment(F2)"/>
      <sheetName val="PN"/>
    </sheetNames>
    <definedNames>
      <definedName name="_____________________________la3"/>
      <definedName name="_____________________________la4"/>
      <definedName name="_______________la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โครงสร้างการลงทุน"/>
      <sheetName val="4.การติดต่อกับสถาบันการเงิน (2)"/>
      <sheetName val="4.การติดต่อกับสถาบันการเงิน"/>
      <sheetName val="5.การผ่อนชำระย้อนหลัง"/>
      <sheetName val="7.ภ.พ.30"/>
      <sheetName val="ค่าเสื่อมราคา"/>
      <sheetName val="6.สรุปงบกำไรขาดทุน"/>
      <sheetName val="Order"/>
      <sheetName val="12.สรุปงบกำไรขาดทุน&amp;จุดคุ้มทุน"/>
      <sheetName val="11. งบกำไรขาดทุน&amp;PB"/>
      <sheetName val="13.สมมติฐาน"/>
      <sheetName val="ผ่อนเงินญี่ปุ่น (2)"/>
      <sheetName val="9.สรุปงบดุล"/>
      <sheetName val="ผ่อนเงินญี่ปุ่น (1)"/>
      <sheetName val="3.ความต้องการเงินทุนหมนเวียน"/>
      <sheetName val="CA"/>
      <sheetName val="2.โครงสร้าง"/>
      <sheetName val="ค่าเสื่อมสะสม (2)"/>
      <sheetName val="10.งบกระแสเงินสด"/>
      <sheetName val="8.งบดุล &amp; วิเคราะห์"/>
      <sheetName val="14. statement"/>
      <sheetName val="15.ข้อมูลเครดิต"/>
      <sheetName val="PAYMENT (2 ลบ.)"/>
      <sheetName val="PAYMENT (31.7ลบ.)"/>
      <sheetName val="Supplier-Buyer"/>
      <sheetName val="หลักประกัน"/>
      <sheetName val="บริษัทคู่ค้า"/>
      <sheetName val="Sheet3"/>
      <sheetName val="Payment1"/>
      <sheetName val="LAND (2)"/>
      <sheetName val="PAYMENT"/>
      <sheetName val="Assumption"/>
      <sheetName val="เงินผ่อนชำระ"/>
      <sheetName val="PN47-0818"/>
      <sheetName val="payment-pn(9.5%)"/>
      <sheetName val="FS"/>
      <sheetName val="ผ่อนชำร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ที่มาและใช้ไป"/>
      <sheetName val="crr"/>
      <sheetName val="Land"/>
      <sheetName val="Building"/>
      <sheetName val="Machine"/>
      <sheetName val="Vehicle"/>
      <sheetName val="Labour"/>
      <sheetName val="CA NEW"/>
      <sheetName val="Capital"/>
      <sheetName val="wc"/>
      <sheetName val="ASM"/>
      <sheetName val="Profit&amp;Loss"/>
      <sheetName val="Balance Sheet"/>
      <sheetName val="Free cf"/>
      <sheetName val="cash flow"/>
      <sheetName val="หลักประกัน"/>
      <sheetName val="loan"/>
      <sheetName val="PN"/>
      <sheetName val="F T"/>
      <sheetName val="ผ่อนชำระ"/>
      <sheetName val="Sheet3"/>
      <sheetName val="Paymen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ที่มาและใช้ไป"/>
      <sheetName val="crr"/>
      <sheetName val="Land"/>
      <sheetName val="Building"/>
      <sheetName val="Machine"/>
      <sheetName val="Vehicle"/>
      <sheetName val="Labour"/>
      <sheetName val="CA NEW"/>
      <sheetName val="Capital"/>
      <sheetName val="wc"/>
      <sheetName val="ASM"/>
      <sheetName val="Profit&amp;Loss"/>
      <sheetName val="Balance Sheet"/>
      <sheetName val="Free cf"/>
      <sheetName val="cash flow"/>
      <sheetName val="หลักประกัน"/>
      <sheetName val="loan"/>
      <sheetName val="PN"/>
      <sheetName val="F T"/>
      <sheetName val="ผ่อนชำระ"/>
      <sheetName val="Sheet3"/>
      <sheetName val="Paymen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ที่มาและใช้ไป"/>
      <sheetName val="crr"/>
      <sheetName val="Land"/>
      <sheetName val="Building"/>
      <sheetName val="Machine"/>
      <sheetName val="Vehicle"/>
      <sheetName val="Labour"/>
      <sheetName val="CA NEW"/>
      <sheetName val="Capital"/>
      <sheetName val="wc"/>
      <sheetName val="ASM"/>
      <sheetName val="Profit&amp;Loss"/>
      <sheetName val="Balance Sheet"/>
      <sheetName val="Free cf"/>
      <sheetName val="cash flow"/>
      <sheetName val="หลักประกัน"/>
      <sheetName val="loan"/>
      <sheetName val="PN"/>
      <sheetName val="F T"/>
      <sheetName val="ผ่อนชำระ"/>
      <sheetName val="Sheet3"/>
      <sheetName val="Paymen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creening"/>
      <sheetName val="Capital"/>
      <sheetName val="Land"/>
      <sheetName val="Building"/>
      <sheetName val="Machine"/>
      <sheetName val="Vehicle"/>
      <sheetName val="Labour"/>
      <sheetName val="Profit&amp;Loss"/>
      <sheetName val="wc"/>
      <sheetName val="Balance Sheet"/>
      <sheetName val="Free cf"/>
      <sheetName val="แผนที่โครงการ"/>
      <sheetName val="หลักประกัน"/>
      <sheetName val="schdaul"/>
      <sheetName val="ASSUMTION"/>
      <sheetName val="cash flow"/>
      <sheetName val="ดอกเบี้ยจ่าย"/>
      <sheetName val="PAYMENT"/>
      <sheetName val="ASSUMPTION"/>
      <sheetName val="P N"/>
      <sheetName val="งบการเงิน "/>
      <sheetName val="ตารางการผ่อนชำระ (2)"/>
      <sheetName val="เงินกู้ธพว. (2)"/>
      <sheetName val="S-FL-2"/>
      <sheetName val="ตารางการผ่อน1-2"/>
      <sheetName val="credit report"/>
      <sheetName val="F L"/>
      <sheetName val="ฐานข้อมูล"/>
      <sheetName val="payment(F2)"/>
      <sheetName val="finance"/>
      <sheetName val="List data adj."/>
      <sheetName val="หน้า 1"/>
      <sheetName val="Sheet1"/>
      <sheetName val="รายรับ"/>
      <sheetName val="ca"/>
    </sheetNames>
    <definedNames>
      <definedName name="Total.Payment" sheetId="2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พว. (2)"/>
      <sheetName val="CA"/>
      <sheetName val="PN"/>
      <sheetName val="เงินกู้ธพว."/>
      <sheetName val="Payment"/>
      <sheetName val="Sheet3"/>
      <sheetName val="ตารางการผ่อนชำระ (2)"/>
      <sheetName val="P N"/>
      <sheetName val="ผ่อนชำระ"/>
      <sheetName val="ผลการดำเนินงาน"/>
      <sheetName val="CCF2"/>
      <sheetName val="งบการเงิน "/>
      <sheetName val="ดอกเบี้ย"/>
      <sheetName val="DB"/>
      <sheetName val="Payment1"/>
      <sheetName val="F L"/>
      <sheetName val="wc (2)"/>
      <sheetName val="schdaul"/>
      <sheetName val="LAND (2)"/>
      <sheetName val="เงินผ่อนชำระ"/>
      <sheetName val="PN47-0818"/>
      <sheetName val="ตารางการผ่อน1-2"/>
    </sheetNames>
    <definedNames>
      <definedName name="Total.Payment" refersTo="#REF!" sheetId="0"/>
    </defined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พว. (2)"/>
      <sheetName val="CA"/>
      <sheetName val="PN"/>
      <sheetName val="เงินกู้ธพว."/>
      <sheetName val="Payment"/>
      <sheetName val="งบการเงิน "/>
      <sheetName val="ดอกเบี้ย"/>
      <sheetName val="Sheet3"/>
      <sheetName val="ผลการดำเนินงาน"/>
      <sheetName val="ตารางการผ่อนชำระ (2)"/>
      <sheetName val="P N"/>
      <sheetName val="ผ่อนชำระ"/>
      <sheetName val="CCF2"/>
    </sheetNames>
    <definedNames>
      <definedName name="Total.Payment" refersTo="#REF!" sheetId="0"/>
    </defined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บันทึกนำส่ง ไม่ใช้"/>
      <sheetName val="ข้อมูลลูกค้า+เครดิต"/>
      <sheetName val="01 ข้อมูลโครงการ และกิจการ"/>
      <sheetName val="02 ข้อมูลวงเงินสินเชื่อ"/>
      <sheetName val="ใบคำขอ (1)"/>
      <sheetName val="ใบคำขอ (2)"/>
      <sheetName val="ใบคำขอ (3)"/>
      <sheetName val="คำขอกู้"/>
      <sheetName val="ใบอนุมัติ"/>
      <sheetName val="03 ข้อมูลเครดิตบูโร"/>
      <sheetName val="STM-ผู้กู้"/>
      <sheetName val="สรุปรายได้-ผู้กู้"/>
      <sheetName val="04 สมมติฐาน"/>
      <sheetName val="ประมาณการ เงินสด"/>
      <sheetName val="ตารางการผ่อน1-2"/>
      <sheetName val="ตารางการผ่อน3-5"/>
      <sheetName val="ติดรูป"/>
      <sheetName val="Sheet1"/>
      <sheetName val="เงินกู้ธพว. (2)"/>
      <sheetName val="Sheet3"/>
      <sheetName val="Payment1"/>
      <sheetName val="LAND (2)"/>
      <sheetName val="เงินผ่อนชำระ"/>
      <sheetName val="PN47-0818"/>
      <sheetName val="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CLT"/>
      <sheetName val="หลักประกัน"/>
      <sheetName val="Cr บูโร"/>
      <sheetName val="CAPITAL"/>
      <sheetName val="ASSUMPTION"/>
      <sheetName val="COST"/>
      <sheetName val="PROFIT &amp; WORKING CAPITAL"/>
      <sheetName val="Profit(Cash)"/>
      <sheetName val="Fund Flow"/>
      <sheetName val="cashflow"/>
      <sheetName val="FL 1"/>
      <sheetName val="FL 2"/>
      <sheetName val="FL ใหม่"/>
      <sheetName val="BALANCE SHEET"/>
      <sheetName val="Module2"/>
      <sheetName val="Module3"/>
      <sheetName val="P N"/>
      <sheetName val="ตารางการผ่อน1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เอกสารแนบ 6 โครงการกองทุนฯ"/>
      <sheetName val="เอกสารแนบ 6 CA กองทุน"/>
      <sheetName val="เอกสารแนบ 6 CA โครงการ ธพว."/>
      <sheetName val="CA โครงการ ธพว."/>
      <sheetName val="แนบ 7.1"/>
      <sheetName val="แนบ 7.2 "/>
      <sheetName val="เอกสารแนบ1(2)"/>
      <sheetName val="ภาพถ่าย"/>
      <sheetName val="CQC2"/>
      <sheetName val="วงเงินไม่เกิน 5 ลบ."/>
      <sheetName val="เอกสารแนบ"/>
      <sheetName val="เอกสารแนบ_เครดิตบูโร"/>
      <sheetName val="Statement1"/>
      <sheetName val="รายการ LC"/>
      <sheetName val="Sheet1 (2)"/>
      <sheetName val="check list ทั่วไป"/>
      <sheetName val="check list"/>
      <sheetName val="รายรับ-จ่าย56"/>
      <sheetName val="รายรับ - จ่าย57"/>
      <sheetName val="ในเครือ"/>
      <sheetName val="เปรียบเทียบ1"/>
      <sheetName val="ภพ.30"/>
      <sheetName val="การลงทุน"/>
      <sheetName val="ประมาณการ"/>
      <sheetName val="เปรียบเทียบรายการ"/>
      <sheetName val="รายรับ-รายจ่าย58"/>
      <sheetName val="รายรับ-รายจ่าย57"/>
      <sheetName val="งบปรับปรุง"/>
      <sheetName val="งบสรรพากร"/>
      <sheetName val="ผลการดำเนินงาน"/>
      <sheetName val="Cal PN "/>
      <sheetName val="สมมุติฐาน Base"/>
      <sheetName val="งบกำไรขาดทุน"/>
      <sheetName val="สมมุติฐาน Worse"/>
      <sheetName val="งบกำไรขาดทุน Worse"/>
      <sheetName val="Paymemt.m"/>
      <sheetName val="Payment"/>
      <sheetName val="Payment.M"/>
      <sheetName val="Payment (3)"/>
      <sheetName val="Payment (4)"/>
      <sheetName val="Payment (2)"/>
      <sheetName val="Depreciation"/>
      <sheetName val="งบดุล"/>
      <sheetName val="งบกระแสเงินสด"/>
      <sheetName val="Statement (2)"/>
      <sheetName val="เครดิตบูโร"/>
      <sheetName val="BEP"/>
      <sheetName val="NPV&amp;IRR"/>
      <sheetName val="Summary (2)"/>
      <sheetName val="CQC (3)"/>
      <sheetName val="Ratio"/>
      <sheetName val="โครงสร้าง"/>
      <sheetName val="work oder"/>
      <sheetName val="หลักประกัน"/>
      <sheetName val="เปรียบเทียบ"/>
      <sheetName val="CQC1"/>
      <sheetName val="วัสดุอุปกรณ์"/>
      <sheetName val="สรุป PL &amp; BS"/>
      <sheetName val="PL"/>
      <sheetName val="BS"/>
      <sheetName val="Statement"/>
      <sheetName val="PL (2)"/>
      <sheetName val="BS (2)"/>
      <sheetName val="CF"/>
      <sheetName val="Cal PN"/>
      <sheetName val="Summary"/>
      <sheetName val="Sheet1"/>
      <sheetName val="CQC"/>
      <sheetName val="CQC (2)"/>
      <sheetName val="ตารางการผ่อน1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F4">
            <v>0.03</v>
          </cell>
        </row>
      </sheetData>
      <sheetData sheetId="37">
        <row r="5">
          <cell r="E5">
            <v>7</v>
          </cell>
        </row>
      </sheetData>
      <sheetData sheetId="38">
        <row r="4">
          <cell r="F4">
            <v>4.0000000000000008E-2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c wc (2)"/>
      <sheetName val="งบจริง"/>
      <sheetName val="งบสรรพากร1 (2)"/>
      <sheetName val="โครงสร้าง"/>
      <sheetName val="ASSUM 53-55"/>
      <sheetName val="be"/>
      <sheetName val="8.11"/>
      <sheetName val="bc wc"/>
      <sheetName val="1.งบการเงิน 56-59 (2)"/>
      <sheetName val="cashflow60"/>
      <sheetName val="ratio"/>
      <sheetName val="wcc"/>
      <sheetName val="wcc (2)"/>
      <sheetName val="wcc (4)"/>
      <sheetName val="sencitive"/>
      <sheetName val="Schdule (สปส)"/>
      <sheetName val="Sheet3 (4)"/>
      <sheetName val="Sheet3 (3)"/>
      <sheetName val="Sheet3"/>
      <sheetName val="Sheet3 (2)"/>
      <sheetName val="Schdule (สปส) (2)"/>
      <sheetName val="ผ่อนกู้"/>
      <sheetName val="โรงสี"/>
      <sheetName val="statement"/>
      <sheetName val="wc"/>
      <sheetName val="wc1 (2)"/>
      <sheetName val="wc1 (3)"/>
      <sheetName val="6"/>
      <sheetName val="อัตราส่วนทางการเงิน"/>
      <sheetName val="Sheet1"/>
      <sheetName val="Sheet2"/>
      <sheetName val="Payment1"/>
      <sheetName val="LAND (2)"/>
      <sheetName val="เงินผ่อนชำระ"/>
      <sheetName val="PAYMENT"/>
      <sheetName val="ชำระเงินกู้"/>
      <sheetName val="FS"/>
      <sheetName val="ตารางผ่อน ธพว."/>
      <sheetName val="Model_B"/>
      <sheetName val="payment-pn(9.5%)"/>
      <sheetName val="ผลการดำเนินงาน"/>
      <sheetName val="ตารางการผ่อนชำระ (2)"/>
      <sheetName val="PN47-0818"/>
      <sheetName val="P 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5">
          <cell r="E5">
            <v>0.05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c wc (2)"/>
      <sheetName val="งบจริง"/>
      <sheetName val="งบสรรพากร1 (2)"/>
      <sheetName val="โครงสร้าง"/>
      <sheetName val="ASSUM 53-55"/>
      <sheetName val="be"/>
      <sheetName val="8.11"/>
      <sheetName val="bc wc"/>
      <sheetName val="1.งบการเงิน 56-59 (2)"/>
      <sheetName val="cashflow60"/>
      <sheetName val="ratio"/>
      <sheetName val="wcc"/>
      <sheetName val="wcc (2)"/>
      <sheetName val="wcc (4)"/>
      <sheetName val="sencitive"/>
      <sheetName val="Schdule (สปส)"/>
      <sheetName val="Sheet3 (4)"/>
      <sheetName val="Sheet3 (3)"/>
      <sheetName val="Sheet3"/>
      <sheetName val="Sheet3 (2)"/>
      <sheetName val="Schdule (สปส) (2)"/>
      <sheetName val="ผ่อนกู้"/>
      <sheetName val="โรงสี"/>
      <sheetName val="statement"/>
      <sheetName val="wc"/>
      <sheetName val="wc1 (2)"/>
      <sheetName val="wc1 (3)"/>
      <sheetName val="6"/>
      <sheetName val="อัตราส่วนทางการเงิน"/>
      <sheetName val="Sheet1"/>
      <sheetName val="Sheet2"/>
      <sheetName val="Payment1"/>
      <sheetName val="LAND (2)"/>
      <sheetName val="เงินผ่อนชำระ"/>
      <sheetName val="PAYMENT"/>
      <sheetName val="ชำระเงินกู้"/>
      <sheetName val="FS"/>
      <sheetName val="ตารางผ่อน ธพว."/>
      <sheetName val="Model_B"/>
      <sheetName val="payment-pn(9.5%)"/>
      <sheetName val="ผลการดำเนินงาน"/>
      <sheetName val="ตารางการผ่อนชำระ (2)"/>
      <sheetName val="PN47-0818"/>
      <sheetName val="P 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5">
          <cell r="E5">
            <v>0.05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c wc (2)"/>
      <sheetName val="งบจริง"/>
      <sheetName val="งบสรรพากร1 (2)"/>
      <sheetName val="โครงสร้าง"/>
      <sheetName val="ASSUM 53-55"/>
      <sheetName val="be"/>
      <sheetName val="8.11"/>
      <sheetName val="bc wc"/>
      <sheetName val="1.งบการเงิน 56-59 (2)"/>
      <sheetName val="cashflow60"/>
      <sheetName val="ratio"/>
      <sheetName val="wcc"/>
      <sheetName val="wcc (2)"/>
      <sheetName val="wcc (4)"/>
      <sheetName val="sencitive"/>
      <sheetName val="Schdule (สปส)"/>
      <sheetName val="Sheet3 (4)"/>
      <sheetName val="Sheet3 (3)"/>
      <sheetName val="Sheet3"/>
      <sheetName val="Sheet3 (2)"/>
      <sheetName val="Schdule (สปส) (2)"/>
      <sheetName val="ผ่อนกู้"/>
      <sheetName val="โรงสี"/>
      <sheetName val="statement"/>
      <sheetName val="wc"/>
      <sheetName val="wc1 (2)"/>
      <sheetName val="wc1 (3)"/>
      <sheetName val="6"/>
      <sheetName val="อัตราส่วนทางการเงิน"/>
      <sheetName val="Sheet1"/>
      <sheetName val="Sheet2"/>
      <sheetName val="Payment1"/>
      <sheetName val="LAND (2)"/>
      <sheetName val="เงินผ่อนชำระ"/>
      <sheetName val="PAYMENT"/>
      <sheetName val="ชำระเงินกู้"/>
      <sheetName val="FS"/>
      <sheetName val="ตารางผ่อน ธพว."/>
      <sheetName val="Model_B"/>
      <sheetName val="payment-pn(9.5%)"/>
      <sheetName val="ผลการดำเนินงาน"/>
      <sheetName val="ตารางการผ่อนชำระ (2)"/>
      <sheetName val="PN47-0818"/>
      <sheetName val="P 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5">
          <cell r="E5">
            <v>0.05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ตารางผ่อน ธพว."/>
      <sheetName val="ผลการดำเนินงาน"/>
      <sheetName val="payment-pn(9.5%)"/>
      <sheetName val="Model_B"/>
      <sheetName val="Payment"/>
      <sheetName val="ตารางการผ่อนชำระ"/>
      <sheetName val="เงินกู้ธพว. (2)"/>
      <sheetName val="ผ่อนชำระ"/>
      <sheetName val="Sheet1"/>
      <sheetName val="Sheet3"/>
      <sheetName val="DB"/>
      <sheetName val="BANGKOK"/>
      <sheetName val="ตารางการผ่อน1-2"/>
      <sheetName val="ตารางการผ่อนชำระ (2)"/>
      <sheetName val="งบการเงิน "/>
      <sheetName val="ตารางชำระหนี้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payment"/>
      <sheetName val="DB"/>
      <sheetName val="ตารางผ่อน ธพว."/>
      <sheetName val="Model_B"/>
      <sheetName val="Sheet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</sheetNames>
    <sheetDataSet>
      <sheetData sheetId="0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payment"/>
      <sheetName val="DB"/>
      <sheetName val="ตารางผ่อน ธพว."/>
      <sheetName val="Model_B"/>
      <sheetName val="Sheet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อุปกรณ์"/>
      <sheetName val="VECHICLES"/>
      <sheetName val="CAPITAL"/>
      <sheetName val="Profit&amp;Loss"/>
      <sheetName val="Cash Flow Base"/>
      <sheetName val="PAYMENT (2)"/>
      <sheetName val="รายได้กิจการในเครือ"/>
      <sheetName val="Sheet1"/>
      <sheetName val="ประมาณการ"/>
      <sheetName val="สมมติฐาน"/>
      <sheetName val="LOAN"/>
      <sheetName val="PAYMENT"/>
      <sheetName val="Module2"/>
      <sheetName val="Module3"/>
      <sheetName val="ผ่อนชำระ"/>
      <sheetName val="FS"/>
      <sheetName val="Model_B"/>
      <sheetName val="ตารางผ่อน ธพว."/>
      <sheetName val="งบการเงิน "/>
      <sheetName val="Assumption"/>
      <sheetName val="วิเคราะห์ (2)"/>
      <sheetName val="hp"/>
      <sheetName val="Paymentธพว.เดิม"/>
      <sheetName val="Sheet3"/>
      <sheetName val="F L"/>
      <sheetName val="finance"/>
      <sheetName val="Payment1"/>
      <sheetName val="Pmt_L#1"/>
      <sheetName val="ดอกเบี้ย Loan"/>
      <sheetName val="PN 0.2"/>
      <sheetName val="24(1)"/>
      <sheetName val="payment-pn(9.5%)"/>
      <sheetName val="ผลการดำเนินงาน"/>
      <sheetName val="ชำระเงินกู้ ธพว."/>
      <sheetName val="ศุบงกช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D2">
            <v>50000000</v>
          </cell>
        </row>
      </sheetData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งบกระแสเงินสด"/>
      <sheetName val="6"/>
      <sheetName val="8"/>
      <sheetName val="9"/>
      <sheetName val="สูตรคำนวน"/>
      <sheetName val="link สูตร WC"/>
      <sheetName val="link โครงสร้างลงทุน"/>
      <sheetName val="ผ่อน"/>
      <sheetName val="Sheet3"/>
      <sheetName val="งบดุล"/>
      <sheetName val="งบกำไรขาดทุน"/>
      <sheetName val="งบ กระแสเงินสด"/>
      <sheetName val="หนี้สิน"/>
      <sheetName val="รายจ่าย"/>
      <sheetName val="รายได้"/>
      <sheetName val="ทรัพย์สิน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"/>
      <sheetName val="การผลิต"/>
      <sheetName val="ค้าส่ง-ปลีก"/>
      <sheetName val="บริการ"/>
      <sheetName val="cash flow"/>
      <sheetName val="สรุปรายได้ผู้กู้"/>
      <sheetName val="Income"/>
      <sheetName val="สินเชื่อบุคคล"/>
      <sheetName val="ตารางผ่อน ธพว. กู้เดิม"/>
      <sheetName val="ตารางผ่อน ธพว.ใหม่"/>
      <sheetName val="งบภายใน"/>
      <sheetName val="statement"/>
      <sheetName val="statement (2)"/>
      <sheetName val="statement (3)"/>
      <sheetName val="รูป 1"/>
      <sheetName val="รูป 1 (2)"/>
      <sheetName val="รูป 1 (3)"/>
      <sheetName val="รูป 1 (4)"/>
      <sheetName val="รูป 1 (5)"/>
      <sheetName val="รูป 1 (6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E4">
            <v>300000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Sheet7"/>
      <sheetName val="วิเคราะห์"/>
      <sheetName val="Sheet2"/>
      <sheetName val="ผ่อนชำระ"/>
      <sheetName val="Sheet1"/>
      <sheetName val="Sheet3"/>
      <sheetName val="ธนากร เหลือง"/>
      <sheetName val="Payment1"/>
      <sheetName val="PAYMENT"/>
      <sheetName val="ชำระเงินกู้"/>
      <sheetName val="Model_B"/>
      <sheetName val="ตารางผ่อน ธพว."/>
      <sheetName val="LAND (2)"/>
      <sheetName val="เงินผ่อนชำระ"/>
      <sheetName val="FS"/>
      <sheetName val="finance"/>
      <sheetName val="เงินกู้ธพว. (2)"/>
      <sheetName val="ASSUMPTION"/>
      <sheetName val="DB"/>
      <sheetName val="ตารางการผ่อนชำระ (2)"/>
      <sheetName val="24(1)"/>
      <sheetName val="ตารางการผ่อน1-2"/>
      <sheetName val="ดอกเบี้ยจ่าย"/>
      <sheetName val="Schdule"/>
      <sheetName val="ชำระเงินกู้ ธพว."/>
      <sheetName val="ดอกเบี้ย Loan"/>
      <sheetName val="งบการเงิน "/>
      <sheetName val="ผลการดำเนินงาน"/>
      <sheetName val="P N"/>
      <sheetName val="PN 0.2"/>
      <sheetName val="Ass"/>
      <sheetName val="payment-pn(9.5%)"/>
      <sheetName val="PN47-0818"/>
      <sheetName val="ตารางผ่อน ธพว. กู้เดิม"/>
      <sheetName val="Factory Cost"/>
      <sheetName val="payment (3)"/>
      <sheetName val="ตารางการผ่อนชำระ"/>
    </sheetNames>
    <definedNames>
      <definedName name="xxxxxxx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Sheet7"/>
      <sheetName val="วิเคราะห์"/>
      <sheetName val="Sheet2"/>
      <sheetName val="ผ่อนชำระ"/>
      <sheetName val="Sheet1"/>
      <sheetName val="Sheet3"/>
      <sheetName val="ธนากร เหลือง"/>
    </sheetNames>
    <definedNames>
      <definedName name="xxxxxxx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มติ"/>
      <sheetName val="ps"/>
      <sheetName val="statement"/>
      <sheetName val="check l"/>
      <sheetName val="ผลดำเนินงาน"/>
      <sheetName val="EX100"/>
      <sheetName val="วัสดุก่อสร้าง"/>
      <sheetName val="ภาระหนี้"/>
      <sheetName val="ร้านค้า"/>
      <sheetName val="รายได้คาแคร์ 1"/>
      <sheetName val="ที่ดิน"/>
      <sheetName val="สปส."/>
      <sheetName val="รถยนต์"/>
      <sheetName val="แรงงาน"/>
      <sheetName val="เครื่องจักร"/>
      <sheetName val="งบกำไรขาดทุน,เงินทุนหมุนเวียน"/>
      <sheetName val="ASSUMPTION"/>
      <sheetName val="BALANCE SHEET"/>
      <sheetName val="CAPITAL"/>
      <sheetName val="ต้นทุนผลิต"/>
      <sheetName val="เคลื่อนไหวเงินทุน"/>
      <sheetName val="เคลื่อนไหวเงินสด"/>
      <sheetName val="ตารางการชำระหนี้คืน"/>
      <sheetName val="กระแสเงินสด"/>
      <sheetName val="ประมาณการขาย"/>
      <sheetName val="PN 0.2"/>
      <sheetName val="LOAN"/>
      <sheetName val="FL 1.0"/>
      <sheetName val="FL 0.6"/>
      <sheetName val="Module2"/>
      <sheetName val="Module3"/>
      <sheetName val="PAYMENT"/>
      <sheetName val="FS"/>
      <sheetName val="ผ่อนชำระ"/>
      <sheetName val="ตารางผ่อน ธพว."/>
      <sheetName val="Model_B"/>
      <sheetName val="payment-pn(9.5%)"/>
      <sheetName val="Sheet3"/>
      <sheetName val="PAYMENT (2)"/>
      <sheetName val="วิเคราะห์การเงิ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CLT"/>
      <sheetName val="หลักประกัน"/>
      <sheetName val="Cr บูโร"/>
      <sheetName val="CAPITAL"/>
      <sheetName val="ASSUMPTION"/>
      <sheetName val="COST"/>
      <sheetName val="PROFIT &amp; WORKING CAPITAL"/>
      <sheetName val="Profit(Cash)"/>
      <sheetName val="Fund Flow"/>
      <sheetName val="cashflow"/>
      <sheetName val="FL 1"/>
      <sheetName val="FL 2"/>
      <sheetName val="FL ใหม่"/>
      <sheetName val="BALANCE SHEET"/>
      <sheetName val="Module2"/>
      <sheetName val="Module3"/>
      <sheetName val="P N"/>
      <sheetName val="PL"/>
      <sheetName val="FL2-1"/>
      <sheetName val="ตารางการผ่อนชำระ (2)"/>
      <sheetName val="ผ่อนชำระ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 (ลด)"/>
      <sheetName val="PL (ลด)"/>
      <sheetName val="PPE"/>
      <sheetName val="BS"/>
      <sheetName val="CF"/>
      <sheetName val="FL1"/>
      <sheetName val="FL68.0"/>
      <sheetName val="FL"/>
      <sheetName val="คำนวณPN (3)"/>
      <sheetName val="โครงสร้าง"/>
      <sheetName val="6"/>
      <sheetName val="1"/>
      <sheetName val="สรุป (2)"/>
      <sheetName val="คุ้มทุน+หนี้"/>
      <sheetName val="IRR (2)"/>
      <sheetName val="Sheet1"/>
      <sheetName val="อัตราส่วน"/>
      <sheetName val="CQC (3)"/>
      <sheetName val="Sheet2"/>
      <sheetName val="แก้งบ"/>
      <sheetName val="Purchase Order"/>
      <sheetName val="Customize Your Purchase Order"/>
      <sheetName val="ชำระเงินกู้ ธพว."/>
      <sheetName val="schdaul"/>
    </sheetNames>
    <definedNames>
      <definedName name="Macro1" refersTo="#REF!"/>
      <definedName name="Macro2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MECHINE"/>
      <sheetName val="VECHICLES"/>
      <sheetName val="CAPITAL"/>
      <sheetName val="ASSUMPTION"/>
      <sheetName val="LABOUR"/>
      <sheetName val="COST"/>
      <sheetName val="SALE BUDGET"/>
      <sheetName val="PROFIT &amp; WORKING CAPITAL"/>
      <sheetName val="Profit(Cash)"/>
      <sheetName val="Fund Flow"/>
      <sheetName val="cashflow"/>
      <sheetName val="cashflow-1"/>
      <sheetName val="cashflow-2"/>
      <sheetName val="cashflow-3"/>
      <sheetName val="LOAN"/>
      <sheetName val="PAYMENT"/>
      <sheetName val="Colleteral"/>
      <sheetName val="BALANCE SHEET"/>
      <sheetName val="Calculate"/>
      <sheetName val="Module2"/>
      <sheetName val="Module3"/>
      <sheetName val="P N"/>
    </sheetNames>
    <sheetDataSet>
      <sheetData sheetId="0"/>
      <sheetData sheetId="1"/>
      <sheetData sheetId="2"/>
      <sheetData sheetId="3"/>
      <sheetData sheetId="4"/>
      <sheetData sheetId="5">
        <row r="3">
          <cell r="B3">
            <v>0.06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-100"/>
      <sheetName val="LAND"/>
      <sheetName val="BUILDING"/>
      <sheetName val="furniture &amp; equipmennt"/>
      <sheetName val="Facilities"/>
      <sheetName val="ค่าใช้จ่ายก่อนดำเนินงาน"/>
      <sheetName val="CAPITAL"/>
      <sheetName val="ROOM"/>
      <sheetName val="RESTAURANT "/>
      <sheetName val="spa"/>
      <sheetName val="TOUR"/>
      <sheetName val="Meeting room"/>
      <sheetName val="total cost"/>
      <sheetName val="ASSUMPTION"/>
      <sheetName val="LABOUR"/>
      <sheetName val="DEPRECIATION"/>
      <sheetName val="PROFIT &amp; WORKING CAPITAL"/>
      <sheetName val="Profit(Cash)"/>
      <sheetName val="Fund Flow"/>
      <sheetName val="PAYMENT"/>
      <sheetName val="Balance S"/>
      <sheetName val="ratio"/>
      <sheetName val="Module2"/>
      <sheetName val="Module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>
            <v>6.5000000000000002E-2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-100"/>
      <sheetName val="LAND"/>
      <sheetName val="BUILDING"/>
      <sheetName val="furniture &amp; equipmennt"/>
      <sheetName val="Facilities"/>
      <sheetName val="ค่าใช้จ่ายก่อนดำเนินงาน"/>
      <sheetName val="CAPITAL"/>
      <sheetName val="ROOM"/>
      <sheetName val="RESTAURANT "/>
      <sheetName val="spa"/>
      <sheetName val="TOUR"/>
      <sheetName val="Meeting room"/>
      <sheetName val="total cost"/>
      <sheetName val="ASSUMPTION"/>
      <sheetName val="LABOUR"/>
      <sheetName val="DEPRECIATION"/>
      <sheetName val="PROFIT &amp; WORKING CAPITAL"/>
      <sheetName val="Profit(Cash)"/>
      <sheetName val="Fund Flow"/>
      <sheetName val="PAYMENT"/>
      <sheetName val="Balance S"/>
      <sheetName val="ratio"/>
      <sheetName val="Module2"/>
      <sheetName val="Module3"/>
      <sheetName val="P N"/>
      <sheetName val="FL2-1"/>
      <sheetName val="ดอกเบี้ย Loan"/>
      <sheetName val="PAYMENT (2)"/>
      <sheetName val="ผ่อนชำระ"/>
      <sheetName val="finance"/>
      <sheetName val="24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>
            <v>6.5000000000000002E-2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มมติ"/>
      <sheetName val="กำไรขาดทุน"/>
      <sheetName val="งบดุล"/>
      <sheetName val="งบกระแสเงินสด"/>
      <sheetName val="payment (2)"/>
      <sheetName val="table_payment"/>
      <sheetName val="Sheet2"/>
      <sheetName val="Sheet1"/>
      <sheetName val="หลักประกัน"/>
      <sheetName val="งบการเงินคิงสตาร์"/>
      <sheetName val="finance"/>
      <sheetName val="Sheet3"/>
      <sheetName val="ตารางการผ่อนชำระ (2)"/>
      <sheetName val="ตารางการผ่อน1-2"/>
      <sheetName val="ผ่อนชำระ"/>
      <sheetName val="F L"/>
      <sheetName val="ดอกเบี้ย Loan"/>
      <sheetName val="Payment"/>
      <sheetName val="Purchase Order"/>
      <sheetName val="Assumption"/>
      <sheetName val="Customize Your Purchase Order"/>
      <sheetName val="FS"/>
      <sheetName val="P N"/>
      <sheetName val="ตารางผ่อน ธพว."/>
      <sheetName val="Model_B"/>
      <sheetName val="PAYMENT1"/>
      <sheetName val="wc (2)"/>
      <sheetName val="งบการเงิน "/>
      <sheetName val="กระแสสด"/>
      <sheetName val="การเงิน"/>
      <sheetName val="เงินผ่อนชำระ"/>
      <sheetName val="ชำระเงินกู้ ธพว."/>
      <sheetName val="24(1)"/>
      <sheetName val="LSE_ADCO"/>
      <sheetName val="assum"/>
      <sheetName val="Schdule"/>
      <sheetName val="PN47-0818"/>
      <sheetName val="DB"/>
      <sheetName val="เงินกู้ธพว. (2)"/>
      <sheetName val="งบการเงินคิงสตาร์.xls"/>
      <sheetName val="唛头"/>
      <sheetName val="Factory Cost"/>
      <sheetName val="Paymentธพว.เดิม"/>
      <sheetName val="หน้า 1"/>
      <sheetName val="pcrpd2"/>
    </sheetNames>
    <definedNames>
      <definedName name="ModulePrn.PrintCase"/>
      <definedName name="ModulePrn.PrintWorkout"/>
    </definedNames>
    <sheetDataSet>
      <sheetData sheetId="0">
        <row r="4">
          <cell r="D4" t="str">
            <v>เดือน 2</v>
          </cell>
        </row>
      </sheetData>
      <sheetData sheetId="1">
        <row r="4">
          <cell r="D4" t="str">
            <v>Growth Rate</v>
          </cell>
        </row>
      </sheetData>
      <sheetData sheetId="2"/>
      <sheetData sheetId="3">
        <row r="4">
          <cell r="D4" t="str">
            <v>ปีที่ 3</v>
          </cell>
        </row>
      </sheetData>
      <sheetData sheetId="4">
        <row r="4">
          <cell r="D4">
            <v>0.08</v>
          </cell>
        </row>
      </sheetData>
      <sheetData sheetId="5">
        <row r="4">
          <cell r="D4" t="str">
            <v>หน่วย : พันบาท</v>
          </cell>
        </row>
      </sheetData>
      <sheetData sheetId="6">
        <row r="4">
          <cell r="D4" t="str">
            <v>088-1-02382-2</v>
          </cell>
        </row>
      </sheetData>
      <sheetData sheetId="7"/>
      <sheetData sheetId="8">
        <row r="4">
          <cell r="D4">
            <v>2546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มมติ"/>
      <sheetName val="กำไรขาดทุน"/>
      <sheetName val="งบดุล"/>
      <sheetName val="งบกระแสเงินสด"/>
      <sheetName val="payment (2)"/>
      <sheetName val="table_payment"/>
      <sheetName val="Sheet2"/>
      <sheetName val="Sheet1"/>
      <sheetName val="หลักประกัน"/>
      <sheetName val="งบการเงินคิงสตาร์"/>
      <sheetName val="ASSUMPTION"/>
      <sheetName val="ผ่อนชำระ"/>
      <sheetName val="FS"/>
      <sheetName val="PAYMENT"/>
      <sheetName val="ดอกเบี้ย Loan"/>
      <sheetName val="ตารางผ่อน ธพว."/>
      <sheetName val="Model_B"/>
      <sheetName val="เงินผ่อนชำระ"/>
      <sheetName val="ชำระเงินกู้ ธพว."/>
      <sheetName val="PAYMENT1"/>
      <sheetName val="wc (2)"/>
      <sheetName val="finance"/>
      <sheetName val="Sheet3"/>
      <sheetName val="ตารางการผ่อนชำระ (2)"/>
      <sheetName val="ตารางการผ่อน1-2"/>
      <sheetName val="F L"/>
      <sheetName val="Purchase Order"/>
      <sheetName val="Customize Your Purchase Order"/>
      <sheetName val="P N"/>
      <sheetName val="LSE_ADCO"/>
      <sheetName val="assum"/>
      <sheetName val="งบการเงิน "/>
    </sheetNames>
    <definedNames>
      <definedName name="ModulePrn.PrintCase"/>
      <definedName name="ModulePrn.PrintWorkout"/>
    </definedNames>
    <sheetDataSet>
      <sheetData sheetId="0">
        <row r="4">
          <cell r="D4" t="str">
            <v>เดือน 2</v>
          </cell>
        </row>
      </sheetData>
      <sheetData sheetId="1">
        <row r="4">
          <cell r="D4" t="str">
            <v>Growth Rate</v>
          </cell>
        </row>
      </sheetData>
      <sheetData sheetId="2"/>
      <sheetData sheetId="3">
        <row r="4">
          <cell r="D4" t="str">
            <v>ปีที่ 3</v>
          </cell>
        </row>
      </sheetData>
      <sheetData sheetId="4">
        <row r="4">
          <cell r="D4">
            <v>0.08</v>
          </cell>
        </row>
      </sheetData>
      <sheetData sheetId="5">
        <row r="4">
          <cell r="D4" t="str">
            <v>หน่วย : พันบาท</v>
          </cell>
        </row>
      </sheetData>
      <sheetData sheetId="6">
        <row r="4">
          <cell r="D4" t="str">
            <v>088-1-02382-2</v>
          </cell>
        </row>
      </sheetData>
      <sheetData sheetId="7"/>
      <sheetData sheetId="8">
        <row r="4">
          <cell r="D4">
            <v>2546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มมติ"/>
      <sheetName val="กำไรขาดทุน"/>
      <sheetName val="งบดุล"/>
      <sheetName val="งบกระแสเงินสด"/>
      <sheetName val="payment (2)"/>
      <sheetName val="table_payment"/>
      <sheetName val="Sheet2"/>
      <sheetName val="Sheet1"/>
      <sheetName val="หลักประกัน"/>
      <sheetName val="งบการเงินคิงสตาร์"/>
      <sheetName val="ผ่อนชำระ"/>
      <sheetName val="ASSUMPTION"/>
      <sheetName val="P N"/>
      <sheetName val="ดอกเบี้ย Loan"/>
      <sheetName val="Sheet3"/>
      <sheetName val="PAYMENT1"/>
      <sheetName val="wc (2)"/>
    </sheetNames>
    <definedNames>
      <definedName name="ModulePrn.PrintCase"/>
      <definedName name="ModulePrn.PrintWorkout"/>
    </definedNames>
    <sheetDataSet>
      <sheetData sheetId="0">
        <row r="4">
          <cell r="D4" t="str">
            <v>เดือน 2</v>
          </cell>
        </row>
      </sheetData>
      <sheetData sheetId="1">
        <row r="4">
          <cell r="D4" t="str">
            <v>Growth Rate</v>
          </cell>
        </row>
      </sheetData>
      <sheetData sheetId="2"/>
      <sheetData sheetId="3">
        <row r="4">
          <cell r="D4" t="str">
            <v>ปีที่ 3</v>
          </cell>
        </row>
      </sheetData>
      <sheetData sheetId="4">
        <row r="4">
          <cell r="D4">
            <v>0.08</v>
          </cell>
        </row>
      </sheetData>
      <sheetData sheetId="5">
        <row r="4">
          <cell r="D4" t="str">
            <v>หน่วย : พันบาท</v>
          </cell>
        </row>
      </sheetData>
      <sheetData sheetId="6">
        <row r="4">
          <cell r="D4" t="str">
            <v>088-1-02382-2</v>
          </cell>
        </row>
      </sheetData>
      <sheetData sheetId="7"/>
      <sheetData sheetId="8">
        <row r="4">
          <cell r="D4">
            <v>2546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ใบคำขอ"/>
      <sheetName val="ใบคำขอสินเชื่อ"/>
      <sheetName val="1-5"/>
      <sheetName val="6-8 "/>
      <sheetName val="9-12"/>
      <sheetName val="13-1"/>
      <sheetName val="บันทึก"/>
      <sheetName val="บันทึก (2)"/>
      <sheetName val="บันทึก3"/>
      <sheetName val="บันทึก(3)"/>
      <sheetName val="วิเคราะเบื้องต้น1"/>
      <sheetName val="13-2(อุตฯ)"/>
      <sheetName val="13-3(อุตฯ)"/>
      <sheetName val="13-4(อุตฯ)"/>
      <sheetName val="13-8(การพาณิชย์)"/>
      <sheetName val="13-9(การพาณิชย์)"/>
      <sheetName val="24(1)"/>
      <sheetName val="ตร.1"/>
      <sheetName val="ตร.2"/>
      <sheetName val="ตร.3"/>
      <sheetName val="ตร.4"/>
      <sheetName val="SIMULATED"/>
      <sheetName val="SIMULATED (2)"/>
      <sheetName val="วงเงิน"/>
      <sheetName val="เงินกู้"/>
      <sheetName val="บ้านผือแก๊ส1"/>
      <sheetName val="finance"/>
      <sheetName val="ผ่อนชำระ"/>
      <sheetName val="ชำระเงินกู้ ธพว."/>
      <sheetName val="Assumption"/>
      <sheetName val="ดอกเบี้ย Loan"/>
      <sheetName val="PAYMENT"/>
      <sheetName val="ตารางการผ่อนชำระ"/>
      <sheetName val="บูโร SME 1.0 ลบ."/>
      <sheetName val="13รายได้"/>
      <sheetName val="11กำไรสะสม"/>
      <sheetName val="Paymentธพว.เดิม"/>
      <sheetName val="ตารางการผ่อนชำระ (2)"/>
      <sheetName val="ตารางการผ่อน1-2"/>
      <sheetName val="ดอกเบี้ยจ่าย"/>
      <sheetName val="Sheet3"/>
      <sheetName val="Payment1"/>
      <sheetName val="DB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มติ"/>
      <sheetName val="ps"/>
      <sheetName val="statement"/>
      <sheetName val="check l"/>
      <sheetName val="ผลดำเนินงาน"/>
      <sheetName val="EX100"/>
      <sheetName val="วัสดุก่อสร้าง"/>
      <sheetName val="ภาระหนี้"/>
      <sheetName val="ร้านค้า"/>
      <sheetName val="รายได้คาแคร์ 1"/>
      <sheetName val="ที่ดิน"/>
      <sheetName val="สปส."/>
      <sheetName val="รถยนต์"/>
      <sheetName val="แรงงาน"/>
      <sheetName val="เครื่องจักร"/>
      <sheetName val="งบกำไรขาดทุน,เงินทุนหมุนเวียน"/>
      <sheetName val="ASSUMPTION"/>
      <sheetName val="BALANCE SHEET"/>
      <sheetName val="CAPITAL"/>
      <sheetName val="ต้นทุนผลิต"/>
      <sheetName val="เคลื่อนไหวเงินทุน"/>
      <sheetName val="เคลื่อนไหวเงินสด"/>
      <sheetName val="ตารางการชำระหนี้คืน"/>
      <sheetName val="กระแสเงินสด"/>
      <sheetName val="ประมาณการขาย"/>
      <sheetName val="PN 0.2"/>
      <sheetName val="LOAN"/>
      <sheetName val="FL 1.0"/>
      <sheetName val="FL 0.6"/>
      <sheetName val="Module2"/>
      <sheetName val="Module3"/>
      <sheetName val="Pmt_L#1"/>
      <sheetName val="งบการเงิน "/>
      <sheetName val="หน้า 1"/>
      <sheetName val="P N"/>
      <sheetName val="CA-สุรวุฒิ 1.0 ลบ"/>
      <sheetName val="pay 15"/>
      <sheetName val="Schdule"/>
      <sheetName val="PAYMENT"/>
      <sheetName val="Model_B"/>
      <sheetName val="ผลการดำเนินงาน"/>
      <sheetName val="ตารางการผ่อนชำระ (2)"/>
      <sheetName val="Sheet3"/>
      <sheetName val="#REF"/>
      <sheetName val="24(1)"/>
      <sheetName val="payment (2)"/>
      <sheetName val="F L"/>
      <sheetName val="เงินสด"/>
      <sheetName val="Paymentธพว.เดิม"/>
      <sheetName val="ผ่อนชำระ"/>
      <sheetName val="finance"/>
      <sheetName val="ดอกเบี้ย Loan"/>
      <sheetName val="PAYMENT1"/>
      <sheetName val="wc (2)"/>
      <sheetName val="เงินกู้ธพว. (2)"/>
      <sheetName val="ตารางผ่อน ธพว."/>
      <sheetName val="ตารางชำระหนี้"/>
      <sheetName val="DB"/>
      <sheetName val="Purchase Order"/>
      <sheetName val="Customize Your Purchase Order"/>
      <sheetName val="ตารางการผ่อน1-2"/>
    </sheetNames>
    <definedNames>
      <definedName name="Term_In_Month" sheetId="32"/>
      <definedName name="Term_In_Year" sheetId="3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มติ"/>
      <sheetName val="ps"/>
      <sheetName val="statement"/>
      <sheetName val="check l"/>
      <sheetName val="ผลดำเนินงาน"/>
      <sheetName val="EX100"/>
      <sheetName val="วัสดุก่อสร้าง"/>
      <sheetName val="ภาระหนี้"/>
      <sheetName val="ร้านค้า"/>
      <sheetName val="รายได้คาแคร์ 1"/>
      <sheetName val="ที่ดิน"/>
      <sheetName val="สปส."/>
      <sheetName val="รถยนต์"/>
      <sheetName val="แรงงาน"/>
      <sheetName val="เครื่องจักร"/>
      <sheetName val="งบกำไรขาดทุน,เงินทุนหมุนเวียน"/>
      <sheetName val="ASSUMPTION"/>
      <sheetName val="BALANCE SHEET"/>
      <sheetName val="CAPITAL"/>
      <sheetName val="ต้นทุนผลิต"/>
      <sheetName val="เคลื่อนไหวเงินทุน"/>
      <sheetName val="เคลื่อนไหวเงินสด"/>
      <sheetName val="ตารางการชำระหนี้คืน"/>
      <sheetName val="กระแสเงินสด"/>
      <sheetName val="ประมาณการขาย"/>
      <sheetName val="PN 0.2"/>
      <sheetName val="LOAN"/>
      <sheetName val="FL 1.0"/>
      <sheetName val="FL 0.6"/>
      <sheetName val="Module2"/>
      <sheetName val="Module3"/>
      <sheetName val="Pmt_L#1"/>
      <sheetName val="งบการเงิน "/>
      <sheetName val="P N"/>
    </sheetNames>
    <definedNames>
      <definedName name="Term_In_Month" sheetId="32"/>
      <definedName name="Term_In_Year" sheetId="3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01"/>
      <sheetName val="Sheet002"/>
      <sheetName val="Sheet003"/>
      <sheetName val="Sheet01"/>
      <sheetName val="Sheet1"/>
      <sheetName val="Assumption"/>
      <sheetName val="Sales"/>
      <sheetName val="Sell&amp;Admin"/>
      <sheetName val="COG"/>
      <sheetName val="Depre."/>
      <sheetName val="P&amp;L"/>
      <sheetName val="Debt"/>
      <sheetName val="WC"/>
      <sheetName val="B&amp;S"/>
      <sheetName val="Fund"/>
      <sheetName val="CF Statement"/>
      <sheetName val="Project CF"/>
      <sheetName val="Fin. Ratio"/>
      <sheetName val="Payment"/>
      <sheetName val="Paymentภายนอก"/>
      <sheetName val="workingcap"/>
      <sheetName val="payment (2)"/>
      <sheetName val="ตารางการผ่อนชำระ"/>
      <sheetName val="PN 0.2"/>
      <sheetName val="P N"/>
      <sheetName val="ผ่อนชำระ"/>
      <sheetName val="schdaul"/>
      <sheetName val="Schedul"/>
      <sheetName val="Factory Cost"/>
      <sheetName val="Pmt_L#1"/>
      <sheetName val="DB"/>
      <sheetName val="งบการเงิน "/>
    </sheetNames>
    <definedNames>
      <definedName name="Term_In_Month" sheetId="31"/>
      <definedName name="Term_In_Year" sheetId="3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D5">
            <v>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มติ"/>
      <sheetName val="ps"/>
      <sheetName val="statement"/>
      <sheetName val="check l"/>
      <sheetName val="ผลดำเนินงาน"/>
      <sheetName val="EX100"/>
      <sheetName val="วัสดุก่อสร้าง"/>
      <sheetName val="ภาระหนี้"/>
      <sheetName val="ร้านค้า"/>
      <sheetName val="รายได้คาแคร์ 1"/>
      <sheetName val="ที่ดิน"/>
      <sheetName val="สปส."/>
      <sheetName val="รถยนต์"/>
      <sheetName val="แรงงาน"/>
      <sheetName val="เครื่องจักร"/>
      <sheetName val="งบกำไรขาดทุน,เงินทุนหมุนเวียน"/>
      <sheetName val="ASSUMPTION"/>
      <sheetName val="BALANCE SHEET"/>
      <sheetName val="CAPITAL"/>
      <sheetName val="ต้นทุนผลิต"/>
      <sheetName val="เคลื่อนไหวเงินทุน"/>
      <sheetName val="เคลื่อนไหวเงินสด"/>
      <sheetName val="ตารางการชำระหนี้คืน"/>
      <sheetName val="กระแสเงินสด"/>
      <sheetName val="ประมาณการขาย"/>
      <sheetName val="PN 0.2"/>
      <sheetName val="LOAN"/>
      <sheetName val="FL 1.0"/>
      <sheetName val="FL 0.6"/>
      <sheetName val="Module2"/>
      <sheetName val="Module3"/>
      <sheetName val="Pmt_L#1"/>
      <sheetName val="งบการเงิน "/>
      <sheetName val="P N"/>
      <sheetName val="#REF"/>
      <sheetName val="24(1)"/>
      <sheetName val="PAYMENT"/>
      <sheetName val="Model_B"/>
      <sheetName val="CA-สุรวุฒิ 1.0 ลบ"/>
      <sheetName val="payment (2)"/>
    </sheetNames>
    <definedNames>
      <definedName name="Term_In_Month" sheetId="32"/>
      <definedName name="Term_In_Year" sheetId="3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งบการเงิน 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Payment1"/>
      <sheetName val="BOQ"/>
      <sheetName val="Sheet10"/>
      <sheetName val="LAND_BLD"/>
      <sheetName val="Pmt_L#1"/>
      <sheetName val="PN 0.2"/>
      <sheetName val="finance"/>
      <sheetName val="data3"/>
      <sheetName val="PAYMENT"/>
      <sheetName val="code"/>
      <sheetName val="Sheet2"/>
      <sheetName val="Out.ส.ค.Lm2"/>
      <sheetName val="Week(ผอ.)"/>
      <sheetName val="จนท.LMO รายตัว"/>
      <sheetName val="Sheet3"/>
      <sheetName val="สรุป รายวัน"/>
      <sheetName val="สรุป ศูนย์"/>
      <sheetName val="สรุป รายตัว"/>
      <sheetName val="ต.ค.63 lm2"/>
      <sheetName val="Sheet1"/>
      <sheetName val="List 2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LAND_BLD"/>
      <sheetName val="Payment1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หน้า_11"/>
      <sheetName val="หน้า_21"/>
      <sheetName val="แผนที่ตั้ง_1"/>
      <sheetName val="บันทึกเพิ่มเติม_1"/>
      <sheetName val="สปส_1"/>
      <sheetName val="สปส_(ใบต่อ)1"/>
      <sheetName val="BOQ"/>
      <sheetName val="List_data_adj_"/>
      <sheetName val="DataStorage"/>
      <sheetName val="Reference"/>
      <sheetName val="ข้อมูล"/>
      <sheetName val="code"/>
      <sheetName val="Sheet2"/>
      <sheetName val="มค 64"/>
      <sheetName val=" ธ.ค. 63 "/>
      <sheetName val="Out.Lm2"/>
      <sheetName val="Week(ผอ.)"/>
      <sheetName val="จนท.LMO รายตัว"/>
      <sheetName val="Sheet3"/>
      <sheetName val="สรุป รายตัว"/>
      <sheetName val="รายวัน"/>
      <sheetName val="อนุมัติ ก.พ.64"/>
      <sheetName val="Sheet1"/>
      <sheetName val="List 2"/>
      <sheetName val="LAND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5">
          <cell r="B5" t="str">
            <v>0. ลงนามสัญญาแล้ว (สำเนา)</v>
          </cell>
        </row>
      </sheetData>
      <sheetData sheetId="12">
        <row r="5">
          <cell r="B5" t="str">
            <v>0. ลงนามสัญญาแล้ว (สำเนา)</v>
          </cell>
        </row>
      </sheetData>
      <sheetData sheetId="13">
        <row r="5">
          <cell r="B5" t="str">
            <v>0. ลงนามสัญญาแล้ว (สำเนา)</v>
          </cell>
        </row>
      </sheetData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BOQ"/>
    </sheetNames>
    <sheetDataSet>
      <sheetData sheetId="0"/>
      <sheetData sheetId="1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วิธีลดทอนที่ดิน (3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วิธีลดทอนที่ดิน_(3)"/>
      <sheetName val="List 2"/>
      <sheetName val="รวมทุกประเภท  ต.ค. 63 "/>
      <sheetName val="สะสม"/>
      <sheetName val="List 2 (2)"/>
      <sheetName val="สรุป"/>
      <sheetName val="อนุมัติ "/>
      <sheetName val="total"/>
      <sheetName val="cover"/>
      <sheetName val="Cctmst"/>
      <sheetName val="Payment1"/>
    </sheetNames>
    <sheetDataSet>
      <sheetData sheetId="0">
        <row r="4">
          <cell r="L4" t="str">
            <v>รายการอนุมัติ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วิธีลดทอนที่ดิน (3)"/>
      <sheetName val="หน้า_1"/>
      <sheetName val="วิธีลดทอนที่ดิน_(3)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BOQ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วิธีลดทอนที่ดิน (3)"/>
      <sheetName val="หน้า_1"/>
      <sheetName val="วิธีลดทอนที่ดิน_(3)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"/>
      <sheetName val="san reduced 1"/>
      <sheetName val="ภูมิทัศน์"/>
      <sheetName val="บันทึกเพิ่มเติม_x0000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Payment1"/>
      <sheetName val="รายการสำรวจที่ดิน"/>
      <sheetName val=""/>
      <sheetName val="1.ตจว.,ลูกค้ามอบ"/>
      <sheetName val="LAND_BLD"/>
      <sheetName val="ข้อมุลอาคาร"/>
      <sheetName val="DCF"/>
      <sheetName val="List data adj."/>
      <sheetName val="Model_B"/>
      <sheetName val="ห้ามลบ"/>
      <sheetName val="ที่ดินทรัพย์สิน"/>
      <sheetName val="code"/>
      <sheetName val="Sheet2"/>
      <sheetName val="Sheet4"/>
      <sheetName val="Out.มิย.Lm2"/>
      <sheetName val="จนท.LMO"/>
      <sheetName val="Week1-2"/>
      <sheetName val="Week(ผอ.)"/>
      <sheetName val="Sheet3"/>
      <sheetName val="ก.ค.63 lm2"/>
      <sheetName val="Sheet1"/>
      <sheetName val="List 2"/>
      <sheetName val="Bkg Single"/>
      <sheetName val="Questionnair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Payment1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List 2"/>
      <sheetName val="สะสม"/>
      <sheetName val="List 2 (2)"/>
      <sheetName val="รวมทุกประเภทสินเชื่อ 08 "/>
      <sheetName val="อนุมัติ "/>
      <sheetName val="Sheet2"/>
      <sheetName val="Sheet3"/>
    </sheetNames>
    <sheetDataSet>
      <sheetData sheetId="0">
        <row r="5">
          <cell r="B5" t="str">
            <v>0. ลงนามสัญญาแล้ว (สำเนา)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2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2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2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2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_1"/>
    </sheetNames>
    <sheetDataSet>
      <sheetData sheetId="0"/>
      <sheetData sheetId="1" refreshError="1"/>
    </sheetDataSet>
  </externalBook>
</externalLink>
</file>

<file path=xl/externalLinks/externalLink2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LAND_BLD"/>
      <sheetName val="ที่ดินทรัพย์สิน"/>
      <sheetName val="List 2"/>
      <sheetName val="Sheet7"/>
      <sheetName val="Out.Lm3"/>
      <sheetName val="1-15ก.ค.63"/>
      <sheetName val="สรุปอนุมัติ"/>
      <sheetName val=" lm3 ก.ค."/>
      <sheetName val="สรุปอนุมัติรวม"/>
      <sheetName val="ปรับ A1-NPLs"/>
      <sheetName val="A1"/>
      <sheetName val="M2"/>
      <sheetName val="M3"/>
      <sheetName val="NPLs"/>
      <sheetName val="แบบ A"/>
      <sheetName val="แบบ B"/>
      <sheetName val="แบบ C"/>
      <sheetName val="แบบ D"/>
      <sheetName val="แบบ E"/>
      <sheetName val="แบบ G"/>
      <sheetName val="แบบ H"/>
      <sheetName val="แบบ L"/>
      <sheetName val="แบบ M"/>
      <sheetName val="แบบ N"/>
      <sheetName val="แบบ P"/>
      <sheetName val="แบบ S"/>
      <sheetName val="แบบ T"/>
      <sheetName val="แบบ TP"/>
      <sheetName val="แบบ V"/>
      <sheetName val="แบบ Y"/>
      <sheetName val="detail "/>
    </sheetNames>
    <sheetDataSet>
      <sheetData sheetId="0">
        <row r="5">
          <cell r="B5" t="str">
            <v>0. ลงนามสัญญาแล้ว (สำเนา)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3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_1"/>
      <sheetName val="List 2"/>
      <sheetName val="out ก.ค. 64"/>
      <sheetName val="LM 1"/>
      <sheetName val="PIVO1T LM 1"/>
      <sheetName val="ดบ lm 1"/>
      <sheetName val="PIVOT LM2"/>
      <sheetName val="ดบ lm 2"/>
      <sheetName val="LM 2"/>
      <sheetName val="List 22"/>
      <sheetName val="List 1"/>
      <sheetName val="คำสั่ง 87"/>
      <sheetName val="ชัยนาท"/>
      <sheetName val="ส.ค. 64"/>
    </sheetNames>
    <sheetDataSet>
      <sheetData sheetId="0"/>
      <sheetData sheetId="1" refreshError="1"/>
      <sheetData sheetId="2"/>
      <sheetData sheetId="3">
        <row r="5">
          <cell r="B5" t="str">
            <v>1. ลงนามสัญญาแล้ว</v>
          </cell>
        </row>
      </sheetData>
      <sheetData sheetId="4">
        <row r="3">
          <cell r="A3" t="str">
            <v>การแพร่ระบาดเชื้อไวรัสโคโรน่า (COVID 19 )</v>
          </cell>
        </row>
      </sheetData>
      <sheetData sheetId="5"/>
      <sheetData sheetId="6"/>
      <sheetData sheetId="7"/>
      <sheetData sheetId="8">
        <row r="5">
          <cell r="I5" t="str">
            <v>DR</v>
          </cell>
        </row>
      </sheetData>
      <sheetData sheetId="9">
        <row r="5">
          <cell r="B5" t="str">
            <v>1. ลงนามสัญญาแล้ว</v>
          </cell>
        </row>
      </sheetData>
      <sheetData sheetId="10">
        <row r="3">
          <cell r="A3" t="str">
            <v>การแพร่ระบาดเชื้อไวรัสโคโรน่า (COVID 19 )</v>
          </cell>
        </row>
      </sheetData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3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3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3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3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3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3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ชำระหนี้  "/>
      <sheetName val="งบดุล"/>
      <sheetName val="งบกำไรขาดทุน"/>
      <sheetName val="เงินทุน"/>
      <sheetName val="เงินสด"/>
      <sheetName val="ที่ดิน "/>
      <sheetName val="ยานพาหนะ"/>
      <sheetName val="สมมุติฐาน"/>
      <sheetName val="Sheet2"/>
      <sheetName val="Sheet1"/>
      <sheetName val="Schdule"/>
      <sheetName val="Payment"/>
      <sheetName val="หน้า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ค่าใช้จ่าย"/>
      <sheetName val="กิจการในเครือ (2)"/>
      <sheetName val="กิจการในเครือร้านขายแกง"/>
      <sheetName val="กิจการในเครือร้านนวดแหม่ม"/>
      <sheetName val="2548"/>
      <sheetName val="2549"/>
      <sheetName val="2550"/>
      <sheetName val="2551"/>
      <sheetName val="งบ 9 ปี"/>
      <sheetName val="LOAN"/>
      <sheetName val="PAYMENT"/>
      <sheetName val="Module2"/>
      <sheetName val="Module3"/>
      <sheetName val="หน้า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3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เกิน 5 ลบ."/>
      <sheetName val="เอกสารแนบ 1"/>
      <sheetName val="ข้อสมมุติ"/>
      <sheetName val="งบกระแสเงินสด"/>
      <sheetName val="งบกำไรขาดทุน"/>
      <sheetName val="งบดุล"/>
      <sheetName val="ประมาณการขาย"/>
      <sheetName val="ต้นทุนขาย"/>
      <sheetName val="ค่าใช้จ่ายขาย+บริหาร"/>
      <sheetName val="Break Even"/>
      <sheetName val="ค่าเสื่อมราคา"/>
      <sheetName val="ดอกเบี้ยเงินกู้+PN"/>
      <sheetName val="%งบกำไรขาดทุน"/>
      <sheetName val="เงินทุนหมุนเวียน"/>
      <sheetName val="อัตราส่วนการเงิน"/>
      <sheetName val="ที่มา+ใช้ไปของเงินทุน"/>
      <sheetName val="ผลตอบแทนในโครงการ"/>
      <sheetName val="เงินกู้รถยนต์"/>
      <sheetName val="Ass"/>
      <sheetName val="เงินกู้ธพว.ใหม่"/>
      <sheetName val="Schdule"/>
      <sheetName val="PAYMENT"/>
      <sheetName val="CA"/>
      <sheetName val="สมมติฐาน"/>
      <sheetName val="PN 0.2"/>
      <sheetName val="ผ่อนชำระ"/>
      <sheetName val="payment (2)"/>
      <sheetName val="Sheet3 (2)"/>
      <sheetName val="DB"/>
      <sheetName val="Model_B"/>
      <sheetName val="Credit burou"/>
      <sheetName val="BS"/>
      <sheetName val="Loan SME"/>
    </sheetNames>
    <definedNames>
      <definedName name="_ps100"/>
      <definedName name="First_Payment" sheetId="21"/>
      <definedName name="Interest_Rate" sheetId="21"/>
      <definedName name="Total.Payment" sheetId="2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มมติ"/>
      <sheetName val="กำไรขาดทุน"/>
      <sheetName val="งบดุล"/>
      <sheetName val="งบกระแสเงินสด"/>
      <sheetName val="payment (2)"/>
      <sheetName val="table_payment"/>
      <sheetName val="Sheet2"/>
      <sheetName val="Sheet1"/>
      <sheetName val="หลักประกัน"/>
      <sheetName val="PN 0.2"/>
      <sheetName val="ตารางการผ่อนชำระ"/>
      <sheetName val="งบการเงิน "/>
      <sheetName val="#REF"/>
      <sheetName val="schdaul"/>
      <sheetName val="ชำระหนี้  "/>
      <sheetName val="Pmt_L#1"/>
      <sheetName val="Payment"/>
      <sheetName val="ASSUMPTION"/>
      <sheetName val="Factory Cost"/>
      <sheetName val="finance"/>
      <sheetName val="ผ่อนชำระ"/>
      <sheetName val="P N"/>
      <sheetName val="Sheet3"/>
      <sheetName val="งบการเงินคิงสตาร์"/>
      <sheetName val="เงินกู้ธพว. (2)"/>
      <sheetName val="หน้า 1"/>
      <sheetName val="F L"/>
      <sheetName val="24(1)"/>
      <sheetName val="Schdule"/>
      <sheetName val="งบตรวจสอบ"/>
      <sheetName val="mac"/>
      <sheetName val="ตารางการผ่อนชำระ (2)"/>
      <sheetName val="ตารางการผ่อน1-2"/>
      <sheetName val="Purchase Order"/>
      <sheetName val="Customize Your Purchase Order"/>
      <sheetName val="Payment (ยานพาหนะ)"/>
      <sheetName val="Paymentธพว.เดิม"/>
      <sheetName val="PAYMENT1"/>
      <sheetName val="wc (2)"/>
      <sheetName val="DB"/>
      <sheetName val="งบภายในกิจการ"/>
    </sheetNames>
    <sheetDataSet>
      <sheetData sheetId="0">
        <row r="4">
          <cell r="D4" t="str">
            <v>เดือน 2</v>
          </cell>
        </row>
      </sheetData>
      <sheetData sheetId="1">
        <row r="4">
          <cell r="D4" t="str">
            <v>Growth Rate</v>
          </cell>
        </row>
      </sheetData>
      <sheetData sheetId="2"/>
      <sheetData sheetId="3">
        <row r="4">
          <cell r="D4" t="str">
            <v>ปีที่ 3</v>
          </cell>
        </row>
      </sheetData>
      <sheetData sheetId="4">
        <row r="4">
          <cell r="D4">
            <v>0.08</v>
          </cell>
        </row>
      </sheetData>
      <sheetData sheetId="5">
        <row r="4">
          <cell r="D4" t="str">
            <v>หน่วย : พันบาท</v>
          </cell>
        </row>
      </sheetData>
      <sheetData sheetId="6">
        <row r="4">
          <cell r="D4" t="str">
            <v>088-1-02382-2</v>
          </cell>
        </row>
      </sheetData>
      <sheetData sheetId="7"/>
      <sheetData sheetId="8">
        <row r="4">
          <cell r="D4">
            <v>2546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01"/>
      <sheetName val="Sheet002"/>
      <sheetName val="Sheet003"/>
      <sheetName val="Sheet01"/>
      <sheetName val="Sheet1"/>
      <sheetName val="Assumption"/>
      <sheetName val="Sales"/>
      <sheetName val="Sell&amp;Admin"/>
      <sheetName val="COG"/>
      <sheetName val="Depre."/>
      <sheetName val="P&amp;L"/>
      <sheetName val="Debt"/>
      <sheetName val="WC"/>
      <sheetName val="B&amp;S"/>
      <sheetName val="Fund"/>
      <sheetName val="CF Statement"/>
      <sheetName val="Project CF"/>
      <sheetName val="Fin. Ratio"/>
      <sheetName val="Payment"/>
      <sheetName val="Paymentภายนอก"/>
      <sheetName val="workingcap"/>
      <sheetName val="payment (2)"/>
      <sheetName val="ตารางการผ่อนชำระ"/>
      <sheetName val="PN 0.2"/>
      <sheetName val="P N"/>
      <sheetName val="ผ่อนชำระ"/>
      <sheetName val="schdaul"/>
      <sheetName val="Schedul"/>
      <sheetName val="Factory Cost"/>
      <sheetName val="Pmt_L#1"/>
      <sheetName val="DB"/>
      <sheetName val="งบการเงิน "/>
      <sheetName val="โรงเรียน8"/>
      <sheetName val="ผ่อนชำระLoan"/>
    </sheetNames>
    <definedNames>
      <definedName name="First_Payment" sheetId="18"/>
      <definedName name="Total.Payment" sheetId="18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D5">
            <v>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PAYMENT"/>
      <sheetName val="Cst"/>
      <sheetName val="PL"/>
      <sheetName val="BS"/>
      <sheetName val="Ratio"/>
      <sheetName val="int"/>
      <sheetName val="Pmt"/>
      <sheetName val="ASSUMPTION"/>
      <sheetName val="Model_B"/>
      <sheetName val="Pmt_L#1"/>
      <sheetName val="ชำระเงินกู้"/>
      <sheetName val="FS"/>
      <sheetName val="ตารางผ่อน ธพว."/>
      <sheetName val="Sheet3"/>
      <sheetName val="LAND (2)"/>
      <sheetName val="เงินผ่อนชำระ"/>
      <sheetName val="PN 0.2"/>
      <sheetName val="งบการเงิน วีเค  ตารางการจ่ายเงิ"/>
      <sheetName val="Schdule"/>
      <sheetName val="สมมติฐาน"/>
      <sheetName val="PN47-0818"/>
      <sheetName val="DB"/>
      <sheetName val="F L"/>
      <sheetName val="ตารางการผ่อนชำระ"/>
      <sheetName val="หน้า 1"/>
      <sheetName val="payment (2)"/>
      <sheetName val="เงินกู้ธพว.ปี1"/>
      <sheetName val="Factory Cost"/>
      <sheetName val="การเงิน"/>
      <sheetName val="PL 45-50"/>
      <sheetName val="finance"/>
      <sheetName val="ตารางการผ่อนชำระ (2)"/>
      <sheetName val="P N"/>
      <sheetName val="ผ่อนชำระ"/>
      <sheetName val="ดอกเบี้ย Loan"/>
      <sheetName val="FL"/>
      <sheetName val="งบการเงิน "/>
      <sheetName val="PAYMENT (พยุงศักดิ์)"/>
      <sheetName val="Statement"/>
      <sheetName val="Sheet2"/>
      <sheetName val="ชำระเงินกู้ ธพว."/>
      <sheetName val="payment ธพว."/>
      <sheetName val="schdaul"/>
      <sheetName val="ดอกเบี้ยจ่าย"/>
      <sheetName val="Purchase Order"/>
      <sheetName val="Customize Your Purchase Order"/>
      <sheetName val="บจก.ชุเปอร์-วี เอทีวี"/>
      <sheetName val="List data adj."/>
      <sheetName val="cash flow"/>
      <sheetName val="J2"/>
      <sheetName val="J1"/>
    </sheetNames>
    <definedNames>
      <definedName name="First_Payment" refersTo="='PAYMENT'!$D$8" sheetId="1"/>
      <definedName name="Total.Payment" refersTo="#REF!" sheetId="1"/>
    </definedNames>
    <sheetDataSet>
      <sheetData sheetId="0" refreshError="1"/>
      <sheetData sheetId="1">
        <row r="4">
          <cell r="D4">
            <v>0.08</v>
          </cell>
        </row>
        <row r="8">
          <cell r="D8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ค่าใช้จ่าย"/>
      <sheetName val="กิจการในเครือ (2)"/>
      <sheetName val="กิจการในเครือร้านขายแกง"/>
      <sheetName val="กิจการในเครือร้านนวดแหม่ม"/>
      <sheetName val="2548"/>
      <sheetName val="2549"/>
      <sheetName val="2550"/>
      <sheetName val="2551"/>
      <sheetName val="งบ 9 ปี"/>
      <sheetName val="LOAN"/>
      <sheetName val="PAYMENT"/>
      <sheetName val="Module2"/>
      <sheetName val="Module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3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ค่าใช้จ่าย"/>
      <sheetName val="กิจการในเครือ (2)"/>
      <sheetName val="กิจการในเครือร้านขายแกง"/>
      <sheetName val="กิจการในเครือร้านนวดแหม่ม"/>
      <sheetName val="2548"/>
      <sheetName val="2549"/>
      <sheetName val="2550"/>
      <sheetName val="2551"/>
      <sheetName val="งบ 9 ปี"/>
      <sheetName val="LOAN"/>
      <sheetName val="PAYMENT"/>
      <sheetName val="Module2"/>
      <sheetName val="Module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3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อุปกรณ์"/>
      <sheetName val="VECHICLES"/>
      <sheetName val="CAPITAL"/>
      <sheetName val="Profit&amp;Loss"/>
      <sheetName val="Cash Flow Base"/>
      <sheetName val="PAYMENT (2)"/>
      <sheetName val="รายได้กิจการในเครือ"/>
      <sheetName val="Sheet1"/>
      <sheetName val="ประมาณการ"/>
      <sheetName val="สมมติฐาน"/>
      <sheetName val="LOAN"/>
      <sheetName val="PAYMENT"/>
      <sheetName val="Module2"/>
      <sheetName val="Module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ement"/>
      <sheetName val="CAท่องเที่ยว์"/>
      <sheetName val="CA"/>
      <sheetName val="ยอดขายตามใบแจ้งหนี้ี"/>
      <sheetName val="สรรพากร"/>
      <sheetName val="กำไร-ขาดทุน(ภายใน)"/>
      <sheetName val="สมมุติฐานรายได้"/>
      <sheetName val="ประมาณการ"/>
      <sheetName val="IS ภายใน"/>
      <sheetName val="OCCUPENCY RATE"/>
      <sheetName val="CF"/>
      <sheetName val="งบดุลโชว์"/>
      <sheetName val="CRR"/>
      <sheetName val="invest"/>
      <sheetName val="payment (2)"/>
      <sheetName val="payment (3)"/>
      <sheetName val="wc"/>
      <sheetName val="สินทรัพย์"/>
      <sheetName val="ค่าจ้าง"/>
      <sheetName val="Sheet1"/>
      <sheetName val="รายละเอียดหลักประกัน"/>
      <sheetName val="finance"/>
      <sheetName val="LSE_ADCO"/>
      <sheetName val="FL"/>
      <sheetName val="CAท่องเที่ยว สายธาร8-9-52"/>
      <sheetName val="Assumption"/>
      <sheetName val="ดอกเบี้ยจ่าย"/>
      <sheetName val="ผ่อนชำระ"/>
      <sheetName val="PAYMENT"/>
      <sheetName val="ชำระเงินกู้ ธพว."/>
      <sheetName val="งบปรับปรุง"/>
      <sheetName val="SVH_42CX"/>
      <sheetName val="SVH_42J"/>
      <sheetName val="SVH_42BA"/>
      <sheetName val="รายเดือน(ทรีทราน)"/>
      <sheetName val="Sheet3"/>
      <sheetName val="FL00008"/>
      <sheetName val="PAYMENT (พยุงศักดิ์)"/>
      <sheetName val="M"/>
      <sheetName val="ทะเบียนเครื่องจักร"/>
      <sheetName val="Schd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y Cost"/>
      <sheetName val="PN 0.2"/>
      <sheetName val="PAYMENT"/>
      <sheetName val="TCP_1"/>
      <sheetName val="Model_B"/>
      <sheetName val="ตารางการผ่อนชำระ"/>
      <sheetName val="24(1)"/>
      <sheetName val="Schdule"/>
      <sheetName val="finance"/>
      <sheetName val="งบการเงิน "/>
      <sheetName val="ASSUMPTION"/>
      <sheetName val="payment (2)"/>
      <sheetName val="เงินสด"/>
      <sheetName val="ผ่อนชำระ"/>
      <sheetName val="การผ่อนชำระหักคชก."/>
      <sheetName val="Ass"/>
      <sheetName val="Pmt_L#1"/>
      <sheetName val="#REF"/>
      <sheetName val="DB"/>
      <sheetName val="schdaul"/>
      <sheetName val="P N"/>
      <sheetName val="Sheet3"/>
      <sheetName val="Sheet1"/>
      <sheetName val="ผ่อนวงเงิน 5.0.ลบ"/>
      <sheetName val="Statement (2)"/>
      <sheetName val="Sheet2"/>
      <sheetName val="ตารางการผ่อนชำระ (2)"/>
      <sheetName val="S-FL-2"/>
      <sheetName val="ชำระเงินกู้ ธพว."/>
      <sheetName val="FL"/>
      <sheetName val="Paymentธพว.เดิม"/>
      <sheetName val="หน้า 1"/>
      <sheetName val="การเงิน"/>
      <sheetName val="LSE_ADCO"/>
    </sheetNames>
    <sheetDataSet>
      <sheetData sheetId="0">
        <row r="16">
          <cell r="A16" t="str">
            <v>Repair &amp; Maintenance</v>
          </cell>
        </row>
        <row r="48">
          <cell r="A48" t="str">
            <v>Production Output</v>
          </cell>
        </row>
        <row r="182">
          <cell r="A182" t="str">
            <v>Other energy cost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อุปกรณ์"/>
      <sheetName val="VECHICLES"/>
      <sheetName val="CAPITAL"/>
      <sheetName val="Profit&amp;Loss"/>
      <sheetName val="Cash Flow Base"/>
      <sheetName val="PAYMENT (2)"/>
      <sheetName val="รายได้กิจการในเครือ"/>
      <sheetName val="Sheet1"/>
      <sheetName val="ประมาณการ"/>
      <sheetName val="สมมติฐาน"/>
      <sheetName val="LOAN"/>
      <sheetName val="PAYMENT"/>
      <sheetName val="Module2"/>
      <sheetName val="Module3"/>
      <sheetName val="ศุบงกช"/>
      <sheetName val="Factory Cost"/>
      <sheetName val="ผ่อนชำระLoan"/>
      <sheetName val="PN 0.2"/>
      <sheetName val="Schdule"/>
      <sheetName val="PAYMENT1"/>
      <sheetName val="wc (2)"/>
      <sheetName val="ดอกเบี้ย Lo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คิด 100%"/>
      <sheetName val="สรุปภาระหนี้"/>
      <sheetName val="LAND"/>
      <sheetName val="BUILDING"/>
      <sheetName val="MECHINE"/>
      <sheetName val="VECHICLES"/>
      <sheetName val="LABOUR"/>
      <sheetName val="COST"/>
      <sheetName val="SALE BUDGET"/>
      <sheetName val="CAPITAL"/>
      <sheetName val="ASSUMPTION"/>
      <sheetName val="PROFIT &amp; WORKING CAPITAL"/>
      <sheetName val="BALANCE SHEET"/>
      <sheetName val="cashflow"/>
      <sheetName val="wc (2)"/>
      <sheetName val="ประมาณการทางการเงิน"/>
      <sheetName val="ตารางการชำระหนี้"/>
      <sheetName val="Break Event Point"/>
      <sheetName val="ประมาณการ"/>
      <sheetName val="สมมติฐานประมาณการ"/>
      <sheetName val="วิเคราะห์อัตราส่วนทางการเงิน"/>
      <sheetName val="CRR"/>
      <sheetName val="00011"/>
      <sheetName val="00007"/>
      <sheetName val="00014"/>
      <sheetName val="ประวัติการชำระหนี้"/>
      <sheetName val="ประวัติติดต่อธพว.-สถาบันอื่น"/>
      <sheetName val="ประวัติการติดต่อกับธพว."/>
      <sheetName val="ประวัติการติดต่อกับสถาบันอื่น"/>
      <sheetName val="Statement"/>
      <sheetName val="Credit Bureau"/>
      <sheetName val="flowchart"/>
      <sheetName val="สถานการณ์ข้าว"/>
      <sheetName val="ประมาณการ1"/>
      <sheetName val="CF"/>
      <sheetName val="BALANCE SHEET (2)"/>
      <sheetName val="cashflow (2)"/>
      <sheetName val="movement"/>
      <sheetName val="PROFIT &amp; WORKING CAPITAL1"/>
      <sheetName val="wc"/>
      <sheetName val="COST1"/>
      <sheetName val="รายได้รวม"/>
      <sheetName val="Profit(Cash)"/>
      <sheetName val="Fund Flow"/>
      <sheetName val="LABOUR1"/>
      <sheetName val="SALE BUDGET1"/>
      <sheetName val="ASSUMPTION1"/>
      <sheetName val="PAYMENT1"/>
      <sheetName val="Colleteral"/>
      <sheetName val="LOAN"/>
      <sheetName val="ตารางการชำระหนี้คืน"/>
      <sheetName val="สรุป"/>
      <sheetName val="สรุป (2)"/>
      <sheetName val="PAYMENT2"/>
      <sheetName val="PAYMENT3"/>
      <sheetName val="SALE"/>
      <sheetName val="SUPPLIER"/>
      <sheetName val="ลูกหนี้การค้า"/>
      <sheetName val="PAYMENT เงินกู้"/>
      <sheetName val="Calculate"/>
      <sheetName val="Module2"/>
      <sheetName val="Module3"/>
      <sheetName val="เงินผ่อนชำระ"/>
      <sheetName val="DB"/>
      <sheetName val="ผ่อนชำระ"/>
      <sheetName val="ตารางการผ่อนชำระ (2)"/>
      <sheetName val="Sheet1"/>
      <sheetName val="PAYMENT"/>
      <sheetName val="CFBaseแก้ไข"/>
      <sheetName val="F L"/>
      <sheetName val="FL00008"/>
      <sheetName val="PAYMENT (พยุงศักดิ์)"/>
    </sheetNames>
    <definedNames>
      <definedName name="Total.Payment" refersTo="#REF!" sheetId="1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3">
          <cell r="D3">
            <v>1680000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มมติ"/>
      <sheetName val="กำไรขาดทุน"/>
      <sheetName val="งบดุล"/>
      <sheetName val="งบกระแสเงินสด"/>
      <sheetName val="payment (2)"/>
      <sheetName val="table_payment"/>
      <sheetName val="Sheet2"/>
      <sheetName val="Sheet1"/>
      <sheetName val="หลักประกัน"/>
    </sheetNames>
    <definedNames>
      <definedName name="Interest_Rate" refersTo="='payment (2)'!$D$4" sheetId="4"/>
    </definedNames>
    <sheetDataSet>
      <sheetData sheetId="0">
        <row r="4">
          <cell r="D4" t="str">
            <v>เดือน 2</v>
          </cell>
        </row>
      </sheetData>
      <sheetData sheetId="1">
        <row r="4">
          <cell r="D4" t="str">
            <v>Growth Rate</v>
          </cell>
        </row>
      </sheetData>
      <sheetData sheetId="2"/>
      <sheetData sheetId="3">
        <row r="4">
          <cell r="D4" t="str">
            <v>ปีที่ 3</v>
          </cell>
        </row>
      </sheetData>
      <sheetData sheetId="4">
        <row r="4">
          <cell r="D4">
            <v>0.08</v>
          </cell>
        </row>
      </sheetData>
      <sheetData sheetId="5">
        <row r="4">
          <cell r="D4" t="str">
            <v>หน่วย : พันบาท</v>
          </cell>
        </row>
      </sheetData>
      <sheetData sheetId="6">
        <row r="4">
          <cell r="D4" t="str">
            <v>088-1-02382-2</v>
          </cell>
        </row>
      </sheetData>
      <sheetData sheetId="7"/>
      <sheetData sheetId="8">
        <row r="4">
          <cell r="D4">
            <v>2546</v>
          </cell>
        </row>
      </sheetData>
    </sheetDataSet>
  </externalBook>
</externalLink>
</file>

<file path=xl/externalLinks/externalLink3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-100"/>
      <sheetName val="PAYMENT (3)"/>
      <sheetName val="PAYMENT (2)"/>
      <sheetName val="Sheet1"/>
      <sheetName val="Sheet2"/>
      <sheetName val="LAND"/>
      <sheetName val="BUILDING"/>
      <sheetName val="MECHINE"/>
      <sheetName val="VECHICLES"/>
      <sheetName val="PAYMENT"/>
      <sheetName val="BALANCE SHEET"/>
      <sheetName val="cashflow"/>
      <sheetName val="CAPITAL"/>
      <sheetName val="COST"/>
      <sheetName val="ASSUMPTION"/>
      <sheetName val="DATA BC"/>
      <sheetName val="กระสอบ"/>
      <sheetName val="DATA"/>
      <sheetName val="Profit(Cash)"/>
      <sheetName val="PROFIT &amp; WORKING CAPITAL"/>
      <sheetName val="WCแก้ไข"/>
      <sheetName val="LABOUR"/>
      <sheetName val="สรุปงบ"/>
      <sheetName val="ผ่อนชำระLoan"/>
      <sheetName val="ผ่อน ธพว.&amp; OD Bank"/>
      <sheetName val="ผ่อนรถยนต์"/>
      <sheetName val="เงินทุนหมุนเวีย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01"/>
      <sheetName val="Sheet002"/>
      <sheetName val="Sheet003"/>
      <sheetName val="Sheet01"/>
      <sheetName val="Sheet1"/>
      <sheetName val="Assumption"/>
      <sheetName val="Sales"/>
      <sheetName val="Sell&amp;Admin"/>
      <sheetName val="COG"/>
      <sheetName val="Depre."/>
      <sheetName val="P&amp;L"/>
      <sheetName val="Debt"/>
      <sheetName val="WC"/>
      <sheetName val="B&amp;S"/>
      <sheetName val="Fund"/>
      <sheetName val="CF Statement"/>
      <sheetName val="Project CF"/>
      <sheetName val="Fin. Ratio"/>
      <sheetName val="Payment"/>
      <sheetName val="Paymentภายนอก"/>
      <sheetName val="workingcap"/>
      <sheetName val="payment (2)"/>
      <sheetName val="Schdule"/>
      <sheetName val="ผ่อนชำระLo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5">
          <cell r="D5">
            <v>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01"/>
      <sheetName val="Sheet002"/>
      <sheetName val="Sheet003"/>
      <sheetName val="Sheet01"/>
      <sheetName val="Sheet1"/>
      <sheetName val="Assumption"/>
      <sheetName val="Sales"/>
      <sheetName val="Sell&amp;Admin"/>
      <sheetName val="COG"/>
      <sheetName val="Depre."/>
      <sheetName val="P&amp;L"/>
      <sheetName val="Debt"/>
      <sheetName val="WC"/>
      <sheetName val="B&amp;S"/>
      <sheetName val="Fund"/>
      <sheetName val="CF Statement"/>
      <sheetName val="Project CF"/>
      <sheetName val="Fin. Ratio"/>
      <sheetName val="Payment"/>
      <sheetName val="Paymentภายนอก"/>
      <sheetName val="workingc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5">
          <cell r="D5">
            <v>5</v>
          </cell>
        </row>
      </sheetData>
      <sheetData sheetId="19" refreshError="1"/>
      <sheetData sheetId="20" refreshError="1"/>
    </sheetDataSet>
  </externalBook>
</externalLink>
</file>

<file path=xl/externalLinks/externalLink3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ital"/>
      <sheetName val="Land"/>
      <sheetName val="Building"/>
      <sheetName val="Machine"/>
      <sheetName val="Vehicle"/>
      <sheetName val="Labour"/>
      <sheetName val="กระแสเงินสด(กิจการทำอยู่แล้ว)"/>
      <sheetName val="Assumtion"/>
      <sheetName val="Profit&amp;Loss"/>
      <sheetName val="Balance Sheet"/>
      <sheetName val="free CFO"/>
      <sheetName val="chart"/>
      <sheetName val="Schdule"/>
      <sheetName val="Sheet1"/>
      <sheetName val="Payment"/>
      <sheetName val="payment (2)"/>
      <sheetName val="ตารางการผ่อนชำระ"/>
      <sheetName val="หน้า 1"/>
      <sheetName val="ดอกเบี้ยจ่าย"/>
      <sheetName val="Assumption"/>
      <sheetName val="PN 0.2"/>
      <sheetName val="ตารางผ่อนชำระ"/>
      <sheetName val="ผ่อนชำระ"/>
      <sheetName val="Factory Cost"/>
      <sheetName val="เอกสารแนบ(ทีพีออโต้)"/>
      <sheetName val="ผ่อนชำระLoan"/>
      <sheetName val="งบการเงิน "/>
      <sheetName val="Sheet3"/>
      <sheetName val="P N"/>
      <sheetName val="FS"/>
      <sheetName val="schdaul"/>
      <sheetName val="finance"/>
      <sheetName val="List data adj."/>
      <sheetName val="DB"/>
      <sheetName val="FL"/>
      <sheetName val="ดอกเบี้ย Loan"/>
      <sheetName val="Pmt_L#1"/>
      <sheetName val="PAYMEN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งบการเงินสกลนครไทยอีสาน"/>
      <sheetName val="LSE_ADCO"/>
      <sheetName val="ดอกเบี้ยจ่าย"/>
      <sheetName val="F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MECHINE"/>
      <sheetName val="VECHICLES"/>
      <sheetName val="LABOUR"/>
      <sheetName val="CAPITAL"/>
      <sheetName val="ASSUMPTION"/>
      <sheetName val="Sheet1"/>
      <sheetName val="COST"/>
      <sheetName val="SALE BUDGET"/>
      <sheetName val="PROFIT &amp; WORKING CAPITAL"/>
      <sheetName val="Profit(Cash)"/>
      <sheetName val="PL"/>
      <sheetName val="Fund Flow"/>
      <sheetName val="Balance S"/>
      <sheetName val="PAYMENT"/>
      <sheetName val="ratio"/>
      <sheetName val="Module2"/>
      <sheetName val="Module3"/>
      <sheetName val="F L"/>
      <sheetName val="ผ่อนชำระ"/>
      <sheetName val="Factory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>
        <row r="7">
          <cell r="D7">
            <v>37731.699955473385</v>
          </cell>
        </row>
      </sheetData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ital"/>
      <sheetName val="Land"/>
      <sheetName val="Building"/>
      <sheetName val="Machine"/>
      <sheetName val="Vehicle"/>
      <sheetName val="Labour"/>
      <sheetName val="กระแสเงินสด(กิจการทำอยู่แล้ว)"/>
      <sheetName val="Assumtion"/>
      <sheetName val="Profit&amp;Loss"/>
      <sheetName val="Balance Sheet"/>
      <sheetName val="free CFO"/>
      <sheetName val="chart"/>
      <sheetName val="Schdule"/>
      <sheetName val="Sheet1"/>
      <sheetName val="payment (2)"/>
      <sheetName val="ตารางการผ่อนชำระ"/>
      <sheetName val="PAYMENT"/>
      <sheetName val="ผ่อนชำระLoan"/>
      <sheetName val="PN 0.2"/>
      <sheetName val="งบการเงิน "/>
      <sheetName val="FL"/>
      <sheetName val="cash flow"/>
      <sheetName val="ASSUMPTION"/>
      <sheetName val="หน้า 1"/>
      <sheetName val="Pmt_L#1"/>
      <sheetName val="เอกสารแนบ(ทีพีออโต้)"/>
      <sheetName val="P N"/>
      <sheetName val="finance"/>
      <sheetName val="Factory Cost"/>
      <sheetName val="Model_B"/>
      <sheetName val="schdaul"/>
      <sheetName val="ดอกเบี้ยจ่าย"/>
      <sheetName val="24(1)"/>
      <sheetName val="ผ่อนชำระ"/>
      <sheetName val="CAท่องเที่ยว์"/>
      <sheetName val="เงินสด"/>
      <sheetName val="Sheet3"/>
      <sheetName val="ตารางผ่อนL"/>
      <sheetName val="F L"/>
      <sheetName val="DB"/>
      <sheetName val="MACFORM"/>
      <sheetName val="mac"/>
      <sheetName val="con"/>
      <sheetName val="DATA"/>
      <sheetName val="บจก.ชุเปอร์-วี เอทีวี"/>
      <sheetName val="Payment1"/>
      <sheetName val="Sheet3 (2)"/>
      <sheetName val="ตารางการผ่อนชำระ (2)"/>
      <sheetName val="ตารางการผ่อน1-2"/>
      <sheetName val="FL00008"/>
      <sheetName val="ประมาณการรายได้(เดือน)"/>
      <sheetName val="ดอกเบี้ย Loan"/>
      <sheetName val="FS"/>
      <sheetName val="wc (2)"/>
      <sheetName val="วงเงินไม่เกิน 15 ลบ."/>
      <sheetName val="P&amp;L บุคคลธรรมดา"/>
      <sheetName val="ข้อมูลเครดิตบูโร "/>
      <sheetName val="check list"/>
      <sheetName val="หลักประกัน"/>
      <sheetName val="ใบเสนอราคา"/>
      <sheetName val="1"/>
      <sheetName val="Statement"/>
      <sheetName val="FL06015800038"/>
      <sheetName val="P&amp;L นิติบุคคล"/>
      <sheetName val="FL06045700016"/>
      <sheetName val="FL06045800001"/>
      <sheetName val="Payment (3)"/>
      <sheetName val="Payment (4)"/>
      <sheetName val="2 "/>
      <sheetName val="จ่าย0.5"/>
    </sheetNames>
    <sheetDataSet>
      <sheetData sheetId="0">
        <row r="4">
          <cell r="F4">
            <v>0</v>
          </cell>
        </row>
      </sheetData>
      <sheetData sheetId="1"/>
      <sheetData sheetId="2"/>
      <sheetData sheetId="3"/>
      <sheetData sheetId="4"/>
      <sheetData sheetId="5"/>
      <sheetData sheetId="6">
        <row r="4">
          <cell r="F4">
            <v>0</v>
          </cell>
        </row>
      </sheetData>
      <sheetData sheetId="7"/>
      <sheetData sheetId="8"/>
      <sheetData sheetId="9"/>
      <sheetData sheetId="10"/>
      <sheetData sheetId="11"/>
      <sheetData sheetId="12" refreshError="1">
        <row r="4">
          <cell r="F4">
            <v>0</v>
          </cell>
        </row>
      </sheetData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3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Sheet7"/>
      <sheetName val="วิเคราะห์"/>
      <sheetName val="Sheet2"/>
      <sheetName val="ผ่อนชำระ"/>
      <sheetName val="Sheet1"/>
      <sheetName val="Sheet3 (2)"/>
      <sheetName val="payment (2)"/>
      <sheetName val="payment(วงเดิม)"/>
      <sheetName val="Payment"/>
      <sheetName val="ธนากร เหลือง"/>
      <sheetName val="ผ่อนชำระLoan"/>
      <sheetName val="ดอกเบี้ย Loan"/>
      <sheetName val="Model_B"/>
      <sheetName val="Factory Cost"/>
      <sheetName val="วิเคราะห์ (2)"/>
      <sheetName val="DB"/>
      <sheetName val="FL"/>
      <sheetName val="FL00008"/>
      <sheetName val="เครื่องจักร-อุปกรณ์"/>
      <sheetName val="FS"/>
      <sheetName val="finance"/>
      <sheetName val="Engineer"/>
      <sheetName val="หน้า 1"/>
      <sheetName val="Schdule"/>
      <sheetName val="งบการเงิน "/>
      <sheetName val="PN 0.2"/>
      <sheetName val="PAYMEN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Sheet7"/>
      <sheetName val="วิเคราะห์"/>
      <sheetName val="Sheet2"/>
      <sheetName val="ผ่อนชำระ"/>
      <sheetName val="Sheet1"/>
      <sheetName val="Sheet3 (2)"/>
      <sheetName val="payment (2)"/>
      <sheetName val="payment(วงเดิม)"/>
      <sheetName val="Payment"/>
      <sheetName val="ธนากร เหลือง"/>
      <sheetName val="ผ่อนชำระLoan"/>
      <sheetName val="Model_B"/>
      <sheetName val="Factory Cost"/>
      <sheetName val="วิเคราะห์ (2)"/>
      <sheetName val="ดอกเบี้ย Loan"/>
      <sheetName val="DB"/>
      <sheetName val="FL"/>
    </sheetNames>
    <definedNames>
      <definedName name="Fix_Pay" sheetId="8"/>
      <definedName name="Free_Principle" sheetId="8"/>
      <definedName name="Interest.Period" sheetId="8"/>
      <definedName name="Loan_Amount" sheetId="8"/>
      <definedName name="Payment.Number" sheetId="8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งบการเงินสกลนครไทยอีสาน"/>
      <sheetName val="ผ่อนชำระ"/>
      <sheetName val="payment (2)"/>
      <sheetName val="Schdule"/>
      <sheetName val="profit&amp;loss"/>
      <sheetName val="LSE_ADCO"/>
      <sheetName val="ดอกเบี้ยจ่าย"/>
      <sheetName val="CA 3.0"/>
      <sheetName val="PAYMENT"/>
      <sheetName val="การเงิน"/>
      <sheetName val="FL"/>
      <sheetName val="หน้า 1"/>
      <sheetName val="งบปรับปรุง"/>
      <sheetName val="กำไร-ขาดทุน(ภายใน)"/>
      <sheetName val="รายเดือน(ทรีทราน)"/>
      <sheetName val="รายชื่อบริษัทเช่า ปี 55"/>
      <sheetName val="QC"/>
      <sheetName val="schdaul"/>
      <sheetName val="ASS-รถบรรทุก"/>
      <sheetName val="สรุปยอดขาย"/>
      <sheetName val="ca"/>
      <sheetName val="Payment1"/>
      <sheetName val="ผ่อนชำระLoan"/>
      <sheetName val="ตารางชำระหนี้"/>
      <sheetName val="งบการเงิน "/>
      <sheetName val="finance"/>
      <sheetName val="pcrpd2"/>
      <sheetName val="ตารางการผ่อนชำระ (2)"/>
      <sheetName val="งบการเงินสกลนครไทยอีสาน.xlsx"/>
      <sheetName val="%E0%B8%87%E0%B8%9A%E0%B8%81%E0%"/>
      <sheetName val="PAYMENT ธพว."/>
    </sheetNames>
    <definedNames>
      <definedName name="Interest_Rate" refersTo="#REF!"/>
      <definedName name="loan2"/>
      <definedName name="loan3"/>
      <definedName name="lone"/>
      <definedName name="Term_In_Month" refersTo="#REF!"/>
      <definedName name="Term_In_Year" refersTo="#REF!"/>
      <definedName name="tp1.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งบการเงินสกลนครไทยอีสาน"/>
      <sheetName val="ดอกเบี้ยจ่าย"/>
      <sheetName val="CA 3.0"/>
      <sheetName val="ผ่อนชำระ"/>
      <sheetName val="payment (2)"/>
    </sheetNames>
    <definedNames>
      <definedName name="__itp1" refersTo="#REF!"/>
      <definedName name="Interest_Rate" refersTo="#REF!"/>
      <definedName name="Term_In_Month" refersTo="#REF!"/>
      <definedName name="Term_In_Year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เกิน 5 ลบ."/>
      <sheetName val="เอกสารแนบ 1"/>
      <sheetName val="ข้อสมมุติ"/>
      <sheetName val="งบกระแสเงินสด"/>
      <sheetName val="งบกำไรขาดทุน"/>
      <sheetName val="งบดุล"/>
      <sheetName val="ประมาณการขาย"/>
      <sheetName val="ต้นทุนขาย"/>
      <sheetName val="ค่าใช้จ่ายขาย+บริหาร"/>
      <sheetName val="Break Even"/>
      <sheetName val="ค่าเสื่อมราคา"/>
      <sheetName val="ดอกเบี้ยเงินกู้+PN"/>
      <sheetName val="%งบกำไรขาดทุน"/>
      <sheetName val="เงินทุนหมุนเวียน"/>
      <sheetName val="อัตราส่วนการเงิน"/>
      <sheetName val="ที่มา+ใช้ไปของเงินทุน"/>
      <sheetName val="ผลตอบแทนในโครงการ"/>
      <sheetName val="เงินกู้รถยนต์"/>
      <sheetName val="Ass"/>
      <sheetName val="เงินกู้ธพว.ใหม่"/>
      <sheetName val="Schdule"/>
      <sheetName val="PAYMENT"/>
      <sheetName val="CA"/>
      <sheetName val="สมมติฐาน"/>
      <sheetName val="PN 0.2"/>
      <sheetName val="ผ่อนชำระ"/>
      <sheetName val="payment (2)"/>
      <sheetName val="Sheet3 (2)"/>
      <sheetName val="DB"/>
      <sheetName val="Model_B"/>
      <sheetName val="Credit burou"/>
      <sheetName val="BS"/>
      <sheetName val="Loan SME"/>
    </sheetNames>
    <definedNames>
      <definedName name="_ps10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เกิน 5 ลบ."/>
      <sheetName val="เอกสารแนบ 1"/>
      <sheetName val="ข้อสมมุติ"/>
      <sheetName val="งบกระแสเงินสด"/>
      <sheetName val="งบกำไรขาดทุน"/>
      <sheetName val="งบดุล"/>
      <sheetName val="ประมาณการขาย"/>
      <sheetName val="ต้นทุนขาย"/>
      <sheetName val="ค่าใช้จ่ายขาย+บริหาร"/>
      <sheetName val="Break Even"/>
      <sheetName val="ค่าเสื่อมราคา"/>
      <sheetName val="ดอกเบี้ยเงินกู้+PN"/>
      <sheetName val="%งบกำไรขาดทุน"/>
      <sheetName val="เงินทุนหมุนเวียน"/>
      <sheetName val="อัตราส่วนการเงิน"/>
      <sheetName val="ที่มา+ใช้ไปของเงินทุน"/>
      <sheetName val="ผลตอบแทนในโครงการ"/>
      <sheetName val="เงินกู้รถยนต์"/>
      <sheetName val="Ass"/>
      <sheetName val="เงินกู้ธพว.ใหม่"/>
      <sheetName val="Schdule"/>
      <sheetName val="PAYMENT"/>
      <sheetName val="CA"/>
      <sheetName val="สมมติฐาน"/>
      <sheetName val="PN 0.2"/>
      <sheetName val="ผ่อนชำระ"/>
      <sheetName val="payment (2)"/>
      <sheetName val="Sheet3 (2)"/>
      <sheetName val="DB"/>
      <sheetName val="Model_B"/>
      <sheetName val="Credit burou"/>
      <sheetName val="BS"/>
      <sheetName val="Loan SME"/>
    </sheetNames>
    <definedNames>
      <definedName name="_ps10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"/>
      <sheetName val="CONSFORM"/>
      <sheetName val="mac"/>
      <sheetName val="MACFORM"/>
      <sheetName val="DATA"/>
      <sheetName val="Ass"/>
      <sheetName val="ผ่อนชำระ"/>
      <sheetName val="DB"/>
      <sheetName val="Schdule"/>
      <sheetName val="PAYMENT"/>
      <sheetName val="finance"/>
      <sheetName val="TECHNIC"/>
      <sheetName val="payment (2)"/>
      <sheetName val="PAYMENT1"/>
      <sheetName val="ผ่อนชำระLoan"/>
      <sheetName val="Factory Cost"/>
      <sheetName val="PN 0.2"/>
      <sheetName val="MACFORM (exs)"/>
      <sheetName val="Sheet3 (2)"/>
      <sheetName val="payment(วงเดิม)"/>
      <sheetName val="ตารางการผ่อนชำระ"/>
      <sheetName val="เงินสด"/>
      <sheetName val="การผ่อนชำระหักคชก."/>
      <sheetName val="Model_B"/>
      <sheetName val="FS"/>
      <sheetName val="STRADE"/>
      <sheetName val="FL"/>
      <sheetName val="Cash Flow"/>
      <sheetName val="หน้า 1"/>
      <sheetName val="F L"/>
    </sheetNames>
    <definedNames>
      <definedName name="_ps100"/>
      <definedName name="Interest.Period" sheetId="12"/>
    </definedNames>
    <sheetDataSet>
      <sheetData sheetId="0">
        <row r="9">
          <cell r="C9">
            <v>1</v>
          </cell>
          <cell r="D9">
            <v>0</v>
          </cell>
          <cell r="F9">
            <v>0</v>
          </cell>
          <cell r="G9">
            <v>0</v>
          </cell>
          <cell r="H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O9">
            <v>0</v>
          </cell>
          <cell r="Q9">
            <v>0</v>
          </cell>
        </row>
        <row r="10">
          <cell r="C10">
            <v>2</v>
          </cell>
          <cell r="D10">
            <v>0</v>
          </cell>
          <cell r="F10">
            <v>0</v>
          </cell>
          <cell r="G10">
            <v>0</v>
          </cell>
          <cell r="H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O10">
            <v>0</v>
          </cell>
          <cell r="Q10">
            <v>0</v>
          </cell>
        </row>
        <row r="11">
          <cell r="C11">
            <v>3</v>
          </cell>
          <cell r="D11">
            <v>0</v>
          </cell>
          <cell r="F11">
            <v>0</v>
          </cell>
          <cell r="G11">
            <v>0</v>
          </cell>
          <cell r="H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O11">
            <v>0</v>
          </cell>
          <cell r="Q11">
            <v>0</v>
          </cell>
        </row>
        <row r="12">
          <cell r="C12">
            <v>4</v>
          </cell>
          <cell r="D12">
            <v>0</v>
          </cell>
          <cell r="F12">
            <v>0</v>
          </cell>
          <cell r="G12">
            <v>0</v>
          </cell>
          <cell r="H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O12">
            <v>0</v>
          </cell>
          <cell r="Q12">
            <v>0</v>
          </cell>
        </row>
        <row r="13">
          <cell r="C13">
            <v>5</v>
          </cell>
          <cell r="D13">
            <v>0</v>
          </cell>
          <cell r="F13">
            <v>0</v>
          </cell>
          <cell r="G13">
            <v>0</v>
          </cell>
          <cell r="H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O13">
            <v>0</v>
          </cell>
          <cell r="Q13">
            <v>0</v>
          </cell>
        </row>
        <row r="14">
          <cell r="C14">
            <v>6</v>
          </cell>
          <cell r="D14">
            <v>0</v>
          </cell>
          <cell r="F14">
            <v>0</v>
          </cell>
          <cell r="G14">
            <v>0</v>
          </cell>
          <cell r="H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O14">
            <v>0</v>
          </cell>
          <cell r="Q14">
            <v>0</v>
          </cell>
        </row>
        <row r="15">
          <cell r="C15">
            <v>7</v>
          </cell>
          <cell r="D15">
            <v>0</v>
          </cell>
          <cell r="F15">
            <v>0</v>
          </cell>
          <cell r="G15">
            <v>0</v>
          </cell>
          <cell r="H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O15">
            <v>0</v>
          </cell>
          <cell r="Q15">
            <v>0</v>
          </cell>
        </row>
        <row r="16">
          <cell r="C16">
            <v>8</v>
          </cell>
          <cell r="D16">
            <v>0</v>
          </cell>
          <cell r="F16">
            <v>0</v>
          </cell>
          <cell r="G16">
            <v>0</v>
          </cell>
          <cell r="H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O16">
            <v>0</v>
          </cell>
          <cell r="Q16">
            <v>0</v>
          </cell>
        </row>
        <row r="17">
          <cell r="C17">
            <v>9</v>
          </cell>
          <cell r="D17">
            <v>0</v>
          </cell>
          <cell r="F17">
            <v>0</v>
          </cell>
          <cell r="G17">
            <v>0</v>
          </cell>
          <cell r="H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O17">
            <v>0</v>
          </cell>
          <cell r="Q17">
            <v>0</v>
          </cell>
        </row>
        <row r="18">
          <cell r="C18">
            <v>10</v>
          </cell>
          <cell r="D18">
            <v>0</v>
          </cell>
          <cell r="F18">
            <v>0</v>
          </cell>
          <cell r="G18">
            <v>0</v>
          </cell>
          <cell r="H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O18">
            <v>0</v>
          </cell>
          <cell r="Q18">
            <v>0</v>
          </cell>
        </row>
        <row r="19">
          <cell r="C19">
            <v>11</v>
          </cell>
          <cell r="D19">
            <v>0</v>
          </cell>
          <cell r="F19">
            <v>0</v>
          </cell>
          <cell r="G19">
            <v>0</v>
          </cell>
          <cell r="H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Q19">
            <v>0</v>
          </cell>
        </row>
        <row r="20">
          <cell r="C20">
            <v>12</v>
          </cell>
          <cell r="D20">
            <v>0</v>
          </cell>
          <cell r="F20">
            <v>0</v>
          </cell>
          <cell r="G20">
            <v>0</v>
          </cell>
          <cell r="H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O20">
            <v>0</v>
          </cell>
          <cell r="Q20">
            <v>0</v>
          </cell>
        </row>
        <row r="21">
          <cell r="C21">
            <v>13</v>
          </cell>
          <cell r="D21">
            <v>0</v>
          </cell>
          <cell r="F21">
            <v>0</v>
          </cell>
          <cell r="G21">
            <v>0</v>
          </cell>
          <cell r="H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O21">
            <v>0</v>
          </cell>
          <cell r="Q21">
            <v>0</v>
          </cell>
        </row>
        <row r="22">
          <cell r="C22">
            <v>14</v>
          </cell>
          <cell r="D22">
            <v>0</v>
          </cell>
          <cell r="F22">
            <v>0</v>
          </cell>
          <cell r="G22">
            <v>0</v>
          </cell>
          <cell r="H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O22">
            <v>0</v>
          </cell>
          <cell r="Q22">
            <v>0</v>
          </cell>
        </row>
        <row r="23">
          <cell r="C23">
            <v>15</v>
          </cell>
          <cell r="D23">
            <v>0</v>
          </cell>
          <cell r="F23">
            <v>0</v>
          </cell>
          <cell r="G23">
            <v>0</v>
          </cell>
          <cell r="H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O23">
            <v>0</v>
          </cell>
          <cell r="Q23">
            <v>0</v>
          </cell>
        </row>
        <row r="24">
          <cell r="C24">
            <v>16</v>
          </cell>
          <cell r="D24">
            <v>0</v>
          </cell>
          <cell r="F24">
            <v>0</v>
          </cell>
          <cell r="G24">
            <v>0</v>
          </cell>
          <cell r="H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O24">
            <v>0</v>
          </cell>
          <cell r="Q24">
            <v>0</v>
          </cell>
        </row>
        <row r="25">
          <cell r="C25">
            <v>17</v>
          </cell>
          <cell r="D25">
            <v>0</v>
          </cell>
          <cell r="F25">
            <v>0</v>
          </cell>
          <cell r="G25">
            <v>0</v>
          </cell>
          <cell r="H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O25">
            <v>0</v>
          </cell>
          <cell r="Q25">
            <v>0</v>
          </cell>
        </row>
        <row r="26">
          <cell r="C26">
            <v>18</v>
          </cell>
          <cell r="D26">
            <v>0</v>
          </cell>
          <cell r="F26">
            <v>0</v>
          </cell>
          <cell r="G26">
            <v>0</v>
          </cell>
          <cell r="H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O26">
            <v>0</v>
          </cell>
          <cell r="Q26">
            <v>0</v>
          </cell>
        </row>
        <row r="27">
          <cell r="C27">
            <v>19</v>
          </cell>
          <cell r="D27">
            <v>0</v>
          </cell>
          <cell r="F27">
            <v>0</v>
          </cell>
          <cell r="G27">
            <v>0</v>
          </cell>
          <cell r="H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O27">
            <v>0</v>
          </cell>
          <cell r="Q27">
            <v>0</v>
          </cell>
        </row>
        <row r="28">
          <cell r="C28">
            <v>20</v>
          </cell>
          <cell r="D28">
            <v>0</v>
          </cell>
          <cell r="F28">
            <v>0</v>
          </cell>
          <cell r="G28">
            <v>0</v>
          </cell>
          <cell r="H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O28">
            <v>0</v>
          </cell>
          <cell r="Q28">
            <v>0</v>
          </cell>
        </row>
        <row r="29">
          <cell r="C29">
            <v>21</v>
          </cell>
          <cell r="D29">
            <v>0</v>
          </cell>
          <cell r="F29">
            <v>0</v>
          </cell>
          <cell r="G29">
            <v>0</v>
          </cell>
          <cell r="H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O29">
            <v>0</v>
          </cell>
          <cell r="Q29">
            <v>0</v>
          </cell>
        </row>
        <row r="30">
          <cell r="C30">
            <v>22</v>
          </cell>
          <cell r="D30">
            <v>0</v>
          </cell>
          <cell r="F30">
            <v>0</v>
          </cell>
          <cell r="G30">
            <v>0</v>
          </cell>
          <cell r="H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O30">
            <v>0</v>
          </cell>
          <cell r="Q30">
            <v>0</v>
          </cell>
        </row>
        <row r="31">
          <cell r="C31">
            <v>23</v>
          </cell>
          <cell r="D31">
            <v>0</v>
          </cell>
          <cell r="F31">
            <v>0</v>
          </cell>
          <cell r="G31">
            <v>0</v>
          </cell>
          <cell r="H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O31">
            <v>0</v>
          </cell>
          <cell r="Q31">
            <v>0</v>
          </cell>
        </row>
        <row r="32">
          <cell r="C32">
            <v>24</v>
          </cell>
          <cell r="D32">
            <v>0</v>
          </cell>
          <cell r="F32">
            <v>0</v>
          </cell>
          <cell r="G32">
            <v>0</v>
          </cell>
          <cell r="H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O32">
            <v>0</v>
          </cell>
          <cell r="Q32">
            <v>0</v>
          </cell>
        </row>
        <row r="33">
          <cell r="C33">
            <v>25</v>
          </cell>
          <cell r="D33">
            <v>0</v>
          </cell>
          <cell r="F33">
            <v>0</v>
          </cell>
          <cell r="G33">
            <v>0</v>
          </cell>
          <cell r="H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O33">
            <v>0</v>
          </cell>
          <cell r="Q33">
            <v>0</v>
          </cell>
        </row>
        <row r="34">
          <cell r="C34">
            <v>26</v>
          </cell>
          <cell r="D34">
            <v>0</v>
          </cell>
          <cell r="F34">
            <v>0</v>
          </cell>
          <cell r="G34">
            <v>0</v>
          </cell>
          <cell r="H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O34">
            <v>0</v>
          </cell>
          <cell r="Q34">
            <v>0</v>
          </cell>
        </row>
        <row r="35">
          <cell r="C35">
            <v>27</v>
          </cell>
          <cell r="D35">
            <v>0</v>
          </cell>
          <cell r="F35">
            <v>0</v>
          </cell>
          <cell r="G35">
            <v>0</v>
          </cell>
          <cell r="H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O35">
            <v>0</v>
          </cell>
          <cell r="Q35">
            <v>0</v>
          </cell>
        </row>
        <row r="36">
          <cell r="C36">
            <v>28</v>
          </cell>
          <cell r="D36">
            <v>0</v>
          </cell>
          <cell r="F36">
            <v>0</v>
          </cell>
          <cell r="G36">
            <v>0</v>
          </cell>
          <cell r="H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O36">
            <v>0</v>
          </cell>
          <cell r="Q36">
            <v>0</v>
          </cell>
        </row>
        <row r="37">
          <cell r="C37">
            <v>29</v>
          </cell>
          <cell r="D37">
            <v>0</v>
          </cell>
          <cell r="F37">
            <v>0</v>
          </cell>
          <cell r="G37">
            <v>0</v>
          </cell>
          <cell r="H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O37">
            <v>0</v>
          </cell>
          <cell r="Q37">
            <v>0</v>
          </cell>
        </row>
        <row r="38">
          <cell r="C38">
            <v>30</v>
          </cell>
          <cell r="D38">
            <v>0</v>
          </cell>
          <cell r="F38">
            <v>0</v>
          </cell>
          <cell r="G38">
            <v>0</v>
          </cell>
          <cell r="H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O38">
            <v>0</v>
          </cell>
          <cell r="Q38">
            <v>0</v>
          </cell>
        </row>
        <row r="40">
          <cell r="D40" t="str">
            <v>Contingency</v>
          </cell>
          <cell r="Q40">
            <v>0</v>
          </cell>
        </row>
        <row r="57">
          <cell r="C57">
            <v>1</v>
          </cell>
          <cell r="D57">
            <v>0</v>
          </cell>
          <cell r="H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Q57">
            <v>0</v>
          </cell>
        </row>
        <row r="58">
          <cell r="C58">
            <v>2</v>
          </cell>
          <cell r="D58">
            <v>0</v>
          </cell>
          <cell r="H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Q58">
            <v>0</v>
          </cell>
        </row>
        <row r="59">
          <cell r="C59">
            <v>3</v>
          </cell>
          <cell r="D59">
            <v>0</v>
          </cell>
          <cell r="H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Q59">
            <v>0</v>
          </cell>
        </row>
        <row r="60">
          <cell r="C60">
            <v>4</v>
          </cell>
          <cell r="D60">
            <v>0</v>
          </cell>
          <cell r="H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Q60">
            <v>0</v>
          </cell>
        </row>
        <row r="61">
          <cell r="C61">
            <v>5</v>
          </cell>
          <cell r="D61">
            <v>0</v>
          </cell>
          <cell r="H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Q61">
            <v>0</v>
          </cell>
        </row>
        <row r="62">
          <cell r="C62">
            <v>6</v>
          </cell>
          <cell r="D62">
            <v>0</v>
          </cell>
          <cell r="H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Q62">
            <v>0</v>
          </cell>
        </row>
        <row r="63">
          <cell r="C63">
            <v>7</v>
          </cell>
          <cell r="D63">
            <v>0</v>
          </cell>
          <cell r="H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Q63">
            <v>0</v>
          </cell>
        </row>
        <row r="64">
          <cell r="C64">
            <v>8</v>
          </cell>
          <cell r="D64">
            <v>0</v>
          </cell>
          <cell r="H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Q64">
            <v>0</v>
          </cell>
        </row>
        <row r="65">
          <cell r="C65">
            <v>9</v>
          </cell>
          <cell r="D65">
            <v>0</v>
          </cell>
          <cell r="H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Q65">
            <v>0</v>
          </cell>
        </row>
        <row r="66">
          <cell r="C66">
            <v>10</v>
          </cell>
          <cell r="D66">
            <v>0</v>
          </cell>
          <cell r="H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Q66">
            <v>0</v>
          </cell>
        </row>
        <row r="67">
          <cell r="C67">
            <v>11</v>
          </cell>
          <cell r="D67">
            <v>0</v>
          </cell>
          <cell r="H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Q67">
            <v>0</v>
          </cell>
        </row>
        <row r="68">
          <cell r="C68">
            <v>12</v>
          </cell>
          <cell r="D68">
            <v>0</v>
          </cell>
          <cell r="H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Q68">
            <v>0</v>
          </cell>
        </row>
        <row r="69">
          <cell r="C69">
            <v>13</v>
          </cell>
          <cell r="D69">
            <v>0</v>
          </cell>
          <cell r="H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Q69">
            <v>0</v>
          </cell>
        </row>
        <row r="70">
          <cell r="C70">
            <v>14</v>
          </cell>
          <cell r="D70">
            <v>0</v>
          </cell>
          <cell r="H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Q70">
            <v>0</v>
          </cell>
        </row>
        <row r="71">
          <cell r="C71">
            <v>15</v>
          </cell>
          <cell r="D71">
            <v>0</v>
          </cell>
          <cell r="H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Q71">
            <v>0</v>
          </cell>
        </row>
        <row r="72">
          <cell r="C72">
            <v>16</v>
          </cell>
          <cell r="D72">
            <v>0</v>
          </cell>
          <cell r="H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Q72">
            <v>0</v>
          </cell>
        </row>
        <row r="73">
          <cell r="C73">
            <v>17</v>
          </cell>
          <cell r="D73">
            <v>0</v>
          </cell>
          <cell r="H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Q73">
            <v>0</v>
          </cell>
        </row>
        <row r="74">
          <cell r="C74">
            <v>18</v>
          </cell>
          <cell r="D74">
            <v>0</v>
          </cell>
          <cell r="H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Q74">
            <v>0</v>
          </cell>
        </row>
        <row r="75">
          <cell r="C75">
            <v>19</v>
          </cell>
          <cell r="D75">
            <v>0</v>
          </cell>
          <cell r="H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Q75">
            <v>0</v>
          </cell>
        </row>
        <row r="76">
          <cell r="C76">
            <v>20</v>
          </cell>
          <cell r="D76">
            <v>0</v>
          </cell>
          <cell r="H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Q76">
            <v>0</v>
          </cell>
        </row>
        <row r="77">
          <cell r="C77">
            <v>21</v>
          </cell>
          <cell r="D77">
            <v>0</v>
          </cell>
          <cell r="H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Q77">
            <v>0</v>
          </cell>
        </row>
        <row r="78">
          <cell r="C78">
            <v>22</v>
          </cell>
          <cell r="D78">
            <v>0</v>
          </cell>
          <cell r="H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Q78">
            <v>0</v>
          </cell>
        </row>
        <row r="79">
          <cell r="C79">
            <v>23</v>
          </cell>
          <cell r="D79">
            <v>0</v>
          </cell>
          <cell r="H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Q79">
            <v>0</v>
          </cell>
        </row>
        <row r="80">
          <cell r="C80">
            <v>24</v>
          </cell>
          <cell r="D80">
            <v>0</v>
          </cell>
          <cell r="H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Q80">
            <v>0</v>
          </cell>
        </row>
        <row r="81">
          <cell r="C81">
            <v>25</v>
          </cell>
          <cell r="D81">
            <v>0</v>
          </cell>
          <cell r="H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Q81">
            <v>0</v>
          </cell>
        </row>
        <row r="82">
          <cell r="C82">
            <v>26</v>
          </cell>
          <cell r="D82">
            <v>0</v>
          </cell>
          <cell r="H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Q82">
            <v>0</v>
          </cell>
        </row>
        <row r="83">
          <cell r="C83">
            <v>27</v>
          </cell>
          <cell r="D83">
            <v>0</v>
          </cell>
          <cell r="H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Q83">
            <v>0</v>
          </cell>
        </row>
        <row r="84">
          <cell r="C84">
            <v>28</v>
          </cell>
          <cell r="D84">
            <v>0</v>
          </cell>
          <cell r="H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Q84">
            <v>0</v>
          </cell>
        </row>
        <row r="85">
          <cell r="C85">
            <v>29</v>
          </cell>
          <cell r="D85">
            <v>0</v>
          </cell>
          <cell r="H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Q85">
            <v>0</v>
          </cell>
        </row>
        <row r="86">
          <cell r="C86">
            <v>30</v>
          </cell>
          <cell r="D86">
            <v>0</v>
          </cell>
          <cell r="H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Q86">
            <v>0</v>
          </cell>
        </row>
      </sheetData>
      <sheetData sheetId="1"/>
      <sheetData sheetId="2">
        <row r="8">
          <cell r="C8">
            <v>1</v>
          </cell>
          <cell r="D8">
            <v>0</v>
          </cell>
          <cell r="F8">
            <v>0</v>
          </cell>
          <cell r="H8">
            <v>0</v>
          </cell>
          <cell r="J8">
            <v>0</v>
          </cell>
          <cell r="L8">
            <v>0</v>
          </cell>
          <cell r="N8">
            <v>0</v>
          </cell>
          <cell r="P8">
            <v>0</v>
          </cell>
          <cell r="R8">
            <v>0</v>
          </cell>
        </row>
        <row r="9">
          <cell r="C9">
            <v>2</v>
          </cell>
          <cell r="D9">
            <v>0</v>
          </cell>
          <cell r="F9">
            <v>0</v>
          </cell>
          <cell r="H9">
            <v>0</v>
          </cell>
          <cell r="J9">
            <v>0</v>
          </cell>
          <cell r="L9">
            <v>0</v>
          </cell>
          <cell r="N9">
            <v>0</v>
          </cell>
          <cell r="P9">
            <v>0</v>
          </cell>
          <cell r="R9">
            <v>0</v>
          </cell>
        </row>
        <row r="10">
          <cell r="C10">
            <v>3</v>
          </cell>
          <cell r="D10">
            <v>0</v>
          </cell>
          <cell r="F10">
            <v>0</v>
          </cell>
          <cell r="H10">
            <v>0</v>
          </cell>
          <cell r="J10">
            <v>0</v>
          </cell>
          <cell r="L10">
            <v>0</v>
          </cell>
          <cell r="N10">
            <v>0</v>
          </cell>
          <cell r="P10">
            <v>0</v>
          </cell>
          <cell r="R10">
            <v>0</v>
          </cell>
        </row>
        <row r="11">
          <cell r="C11">
            <v>4</v>
          </cell>
          <cell r="D11">
            <v>0</v>
          </cell>
          <cell r="F11">
            <v>0</v>
          </cell>
          <cell r="H11">
            <v>0</v>
          </cell>
          <cell r="J11">
            <v>0</v>
          </cell>
          <cell r="L11">
            <v>0</v>
          </cell>
          <cell r="N11">
            <v>0</v>
          </cell>
          <cell r="P11">
            <v>0</v>
          </cell>
          <cell r="R11">
            <v>0</v>
          </cell>
        </row>
        <row r="12">
          <cell r="C12">
            <v>5</v>
          </cell>
          <cell r="D12">
            <v>0</v>
          </cell>
          <cell r="F12">
            <v>0</v>
          </cell>
          <cell r="H12">
            <v>0</v>
          </cell>
          <cell r="J12">
            <v>0</v>
          </cell>
          <cell r="L12">
            <v>0</v>
          </cell>
          <cell r="N12">
            <v>0</v>
          </cell>
          <cell r="P12">
            <v>0</v>
          </cell>
          <cell r="R12">
            <v>0</v>
          </cell>
        </row>
        <row r="13">
          <cell r="C13">
            <v>6</v>
          </cell>
          <cell r="D13">
            <v>0</v>
          </cell>
          <cell r="F13">
            <v>0</v>
          </cell>
          <cell r="H13">
            <v>0</v>
          </cell>
          <cell r="J13">
            <v>0</v>
          </cell>
          <cell r="L13">
            <v>0</v>
          </cell>
          <cell r="N13">
            <v>0</v>
          </cell>
          <cell r="P13">
            <v>0</v>
          </cell>
          <cell r="R13">
            <v>0</v>
          </cell>
        </row>
        <row r="14">
          <cell r="C14">
            <v>7</v>
          </cell>
          <cell r="D14">
            <v>0</v>
          </cell>
          <cell r="F14">
            <v>0</v>
          </cell>
          <cell r="H14">
            <v>0</v>
          </cell>
          <cell r="J14">
            <v>0</v>
          </cell>
          <cell r="L14">
            <v>0</v>
          </cell>
          <cell r="N14">
            <v>0</v>
          </cell>
          <cell r="P14">
            <v>0</v>
          </cell>
          <cell r="R14">
            <v>0</v>
          </cell>
        </row>
        <row r="15">
          <cell r="C15">
            <v>8</v>
          </cell>
          <cell r="D15">
            <v>0</v>
          </cell>
          <cell r="F15">
            <v>0</v>
          </cell>
          <cell r="H15">
            <v>0</v>
          </cell>
          <cell r="J15">
            <v>0</v>
          </cell>
          <cell r="L15">
            <v>0</v>
          </cell>
          <cell r="N15">
            <v>0</v>
          </cell>
          <cell r="P15">
            <v>0</v>
          </cell>
          <cell r="R15">
            <v>0</v>
          </cell>
        </row>
        <row r="16">
          <cell r="C16">
            <v>9</v>
          </cell>
          <cell r="D16">
            <v>0</v>
          </cell>
          <cell r="F16">
            <v>0</v>
          </cell>
          <cell r="H16">
            <v>0</v>
          </cell>
          <cell r="J16">
            <v>0</v>
          </cell>
          <cell r="L16">
            <v>0</v>
          </cell>
          <cell r="N16">
            <v>0</v>
          </cell>
          <cell r="P16">
            <v>0</v>
          </cell>
          <cell r="R16">
            <v>0</v>
          </cell>
        </row>
        <row r="17">
          <cell r="C17">
            <v>10</v>
          </cell>
          <cell r="D17">
            <v>0</v>
          </cell>
          <cell r="F17">
            <v>0</v>
          </cell>
          <cell r="H17">
            <v>0</v>
          </cell>
          <cell r="J17">
            <v>0</v>
          </cell>
          <cell r="L17">
            <v>0</v>
          </cell>
          <cell r="N17">
            <v>0</v>
          </cell>
          <cell r="P17">
            <v>0</v>
          </cell>
          <cell r="R17">
            <v>0</v>
          </cell>
        </row>
        <row r="18">
          <cell r="C18">
            <v>11</v>
          </cell>
          <cell r="D18">
            <v>0</v>
          </cell>
          <cell r="F18">
            <v>0</v>
          </cell>
          <cell r="H18">
            <v>0</v>
          </cell>
          <cell r="J18">
            <v>0</v>
          </cell>
          <cell r="L18">
            <v>0</v>
          </cell>
          <cell r="N18">
            <v>0</v>
          </cell>
          <cell r="P18">
            <v>0</v>
          </cell>
          <cell r="R18">
            <v>0</v>
          </cell>
        </row>
        <row r="19">
          <cell r="C19">
            <v>12</v>
          </cell>
          <cell r="D19">
            <v>0</v>
          </cell>
          <cell r="F19">
            <v>0</v>
          </cell>
          <cell r="H19">
            <v>0</v>
          </cell>
          <cell r="J19">
            <v>0</v>
          </cell>
          <cell r="L19">
            <v>0</v>
          </cell>
          <cell r="N19">
            <v>0</v>
          </cell>
          <cell r="P19">
            <v>0</v>
          </cell>
          <cell r="R19">
            <v>0</v>
          </cell>
        </row>
        <row r="20">
          <cell r="C20">
            <v>13</v>
          </cell>
          <cell r="D20">
            <v>0</v>
          </cell>
          <cell r="F20">
            <v>0</v>
          </cell>
          <cell r="H20">
            <v>0</v>
          </cell>
          <cell r="J20">
            <v>0</v>
          </cell>
          <cell r="L20">
            <v>0</v>
          </cell>
          <cell r="N20">
            <v>0</v>
          </cell>
          <cell r="P20">
            <v>0</v>
          </cell>
          <cell r="R20">
            <v>0</v>
          </cell>
        </row>
        <row r="21">
          <cell r="C21">
            <v>14</v>
          </cell>
          <cell r="D21">
            <v>0</v>
          </cell>
          <cell r="F21">
            <v>0</v>
          </cell>
          <cell r="H21">
            <v>0</v>
          </cell>
          <cell r="J21">
            <v>0</v>
          </cell>
          <cell r="L21">
            <v>0</v>
          </cell>
          <cell r="N21">
            <v>0</v>
          </cell>
          <cell r="P21">
            <v>0</v>
          </cell>
          <cell r="R21">
            <v>0</v>
          </cell>
        </row>
        <row r="22">
          <cell r="C22">
            <v>15</v>
          </cell>
          <cell r="D22">
            <v>0</v>
          </cell>
          <cell r="F22">
            <v>0</v>
          </cell>
          <cell r="H22">
            <v>0</v>
          </cell>
          <cell r="J22">
            <v>0</v>
          </cell>
          <cell r="L22">
            <v>0</v>
          </cell>
          <cell r="N22">
            <v>0</v>
          </cell>
          <cell r="P22">
            <v>0</v>
          </cell>
          <cell r="R22">
            <v>0</v>
          </cell>
        </row>
        <row r="23">
          <cell r="C23">
            <v>16</v>
          </cell>
          <cell r="D23">
            <v>0</v>
          </cell>
          <cell r="F23">
            <v>0</v>
          </cell>
          <cell r="H23">
            <v>0</v>
          </cell>
          <cell r="J23">
            <v>0</v>
          </cell>
          <cell r="L23">
            <v>0</v>
          </cell>
          <cell r="N23">
            <v>0</v>
          </cell>
          <cell r="P23">
            <v>0</v>
          </cell>
          <cell r="R23">
            <v>0</v>
          </cell>
        </row>
        <row r="24">
          <cell r="C24">
            <v>17</v>
          </cell>
          <cell r="D24">
            <v>0</v>
          </cell>
          <cell r="F24">
            <v>0</v>
          </cell>
          <cell r="H24">
            <v>0</v>
          </cell>
          <cell r="J24">
            <v>0</v>
          </cell>
          <cell r="L24">
            <v>0</v>
          </cell>
          <cell r="N24">
            <v>0</v>
          </cell>
          <cell r="P24">
            <v>0</v>
          </cell>
          <cell r="R24">
            <v>0</v>
          </cell>
        </row>
        <row r="25">
          <cell r="C25">
            <v>18</v>
          </cell>
          <cell r="D25">
            <v>0</v>
          </cell>
          <cell r="F25">
            <v>0</v>
          </cell>
          <cell r="H25">
            <v>0</v>
          </cell>
          <cell r="J25">
            <v>0</v>
          </cell>
          <cell r="L25">
            <v>0</v>
          </cell>
          <cell r="N25">
            <v>0</v>
          </cell>
          <cell r="P25">
            <v>0</v>
          </cell>
          <cell r="R25">
            <v>0</v>
          </cell>
        </row>
        <row r="26">
          <cell r="C26">
            <v>19</v>
          </cell>
          <cell r="D26">
            <v>0</v>
          </cell>
          <cell r="F26">
            <v>0</v>
          </cell>
          <cell r="H26">
            <v>0</v>
          </cell>
          <cell r="J26">
            <v>0</v>
          </cell>
          <cell r="L26">
            <v>0</v>
          </cell>
          <cell r="N26">
            <v>0</v>
          </cell>
          <cell r="P26">
            <v>0</v>
          </cell>
          <cell r="R26">
            <v>0</v>
          </cell>
        </row>
        <row r="27">
          <cell r="C27">
            <v>20</v>
          </cell>
          <cell r="D27">
            <v>0</v>
          </cell>
          <cell r="F27">
            <v>0</v>
          </cell>
          <cell r="H27">
            <v>0</v>
          </cell>
          <cell r="J27">
            <v>0</v>
          </cell>
          <cell r="L27">
            <v>0</v>
          </cell>
          <cell r="N27">
            <v>0</v>
          </cell>
          <cell r="P27">
            <v>0</v>
          </cell>
          <cell r="R27">
            <v>0</v>
          </cell>
        </row>
        <row r="28">
          <cell r="C28">
            <v>21</v>
          </cell>
          <cell r="D28">
            <v>0</v>
          </cell>
          <cell r="F28">
            <v>0</v>
          </cell>
          <cell r="H28">
            <v>0</v>
          </cell>
          <cell r="J28">
            <v>0</v>
          </cell>
          <cell r="L28">
            <v>0</v>
          </cell>
          <cell r="N28">
            <v>0</v>
          </cell>
          <cell r="P28">
            <v>0</v>
          </cell>
          <cell r="R28">
            <v>0</v>
          </cell>
        </row>
        <row r="29">
          <cell r="C29">
            <v>22</v>
          </cell>
          <cell r="D29">
            <v>0</v>
          </cell>
          <cell r="F29">
            <v>0</v>
          </cell>
          <cell r="H29">
            <v>0</v>
          </cell>
          <cell r="J29">
            <v>0</v>
          </cell>
          <cell r="L29">
            <v>0</v>
          </cell>
          <cell r="N29">
            <v>0</v>
          </cell>
          <cell r="P29">
            <v>0</v>
          </cell>
          <cell r="R29">
            <v>0</v>
          </cell>
        </row>
        <row r="30">
          <cell r="C30">
            <v>23</v>
          </cell>
          <cell r="D30">
            <v>0</v>
          </cell>
          <cell r="F30">
            <v>0</v>
          </cell>
          <cell r="H30">
            <v>0</v>
          </cell>
          <cell r="J30">
            <v>0</v>
          </cell>
          <cell r="L30">
            <v>0</v>
          </cell>
          <cell r="N30">
            <v>0</v>
          </cell>
          <cell r="P30">
            <v>0</v>
          </cell>
          <cell r="R30">
            <v>0</v>
          </cell>
        </row>
        <row r="31">
          <cell r="C31">
            <v>24</v>
          </cell>
          <cell r="D31">
            <v>0</v>
          </cell>
          <cell r="F31">
            <v>0</v>
          </cell>
          <cell r="H31">
            <v>0</v>
          </cell>
          <cell r="J31">
            <v>0</v>
          </cell>
          <cell r="L31">
            <v>0</v>
          </cell>
          <cell r="N31">
            <v>0</v>
          </cell>
          <cell r="P31">
            <v>0</v>
          </cell>
          <cell r="R31">
            <v>0</v>
          </cell>
        </row>
        <row r="32">
          <cell r="C32">
            <v>25</v>
          </cell>
          <cell r="D32">
            <v>0</v>
          </cell>
          <cell r="F32">
            <v>0</v>
          </cell>
          <cell r="H32">
            <v>0</v>
          </cell>
          <cell r="J32">
            <v>0</v>
          </cell>
          <cell r="L32">
            <v>0</v>
          </cell>
          <cell r="N32">
            <v>0</v>
          </cell>
          <cell r="P32">
            <v>0</v>
          </cell>
          <cell r="R32">
            <v>0</v>
          </cell>
        </row>
        <row r="33">
          <cell r="C33">
            <v>26</v>
          </cell>
          <cell r="D33">
            <v>0</v>
          </cell>
          <cell r="F33">
            <v>0</v>
          </cell>
          <cell r="H33">
            <v>0</v>
          </cell>
          <cell r="J33">
            <v>0</v>
          </cell>
          <cell r="L33">
            <v>0</v>
          </cell>
          <cell r="N33">
            <v>0</v>
          </cell>
          <cell r="P33">
            <v>0</v>
          </cell>
          <cell r="R33">
            <v>0</v>
          </cell>
        </row>
        <row r="34">
          <cell r="C34">
            <v>27</v>
          </cell>
          <cell r="D34">
            <v>0</v>
          </cell>
          <cell r="F34">
            <v>0</v>
          </cell>
          <cell r="H34">
            <v>0</v>
          </cell>
          <cell r="J34">
            <v>0</v>
          </cell>
          <cell r="L34">
            <v>0</v>
          </cell>
          <cell r="N34">
            <v>0</v>
          </cell>
          <cell r="P34">
            <v>0</v>
          </cell>
          <cell r="R34">
            <v>0</v>
          </cell>
        </row>
        <row r="35">
          <cell r="C35">
            <v>28</v>
          </cell>
          <cell r="D35">
            <v>0</v>
          </cell>
          <cell r="F35">
            <v>0</v>
          </cell>
          <cell r="H35">
            <v>0</v>
          </cell>
          <cell r="J35">
            <v>0</v>
          </cell>
          <cell r="L35">
            <v>0</v>
          </cell>
          <cell r="N35">
            <v>0</v>
          </cell>
          <cell r="P35">
            <v>0</v>
          </cell>
          <cell r="R35">
            <v>0</v>
          </cell>
        </row>
        <row r="36">
          <cell r="C36">
            <v>29</v>
          </cell>
          <cell r="D36">
            <v>0</v>
          </cell>
          <cell r="F36">
            <v>0</v>
          </cell>
          <cell r="H36">
            <v>0</v>
          </cell>
          <cell r="J36">
            <v>0</v>
          </cell>
          <cell r="L36">
            <v>0</v>
          </cell>
          <cell r="N36">
            <v>0</v>
          </cell>
          <cell r="P36">
            <v>0</v>
          </cell>
          <cell r="R36">
            <v>0</v>
          </cell>
        </row>
        <row r="37">
          <cell r="C37">
            <v>30</v>
          </cell>
          <cell r="D37">
            <v>0</v>
          </cell>
          <cell r="F37">
            <v>0</v>
          </cell>
          <cell r="H37">
            <v>0</v>
          </cell>
          <cell r="J37">
            <v>0</v>
          </cell>
          <cell r="L37">
            <v>0</v>
          </cell>
          <cell r="N37">
            <v>0</v>
          </cell>
          <cell r="P37">
            <v>0</v>
          </cell>
          <cell r="R37">
            <v>0</v>
          </cell>
        </row>
        <row r="38">
          <cell r="D38" t="str">
            <v>Sub-Total</v>
          </cell>
          <cell r="R38">
            <v>0</v>
          </cell>
        </row>
        <row r="39">
          <cell r="D39" t="str">
            <v>Contingency</v>
          </cell>
          <cell r="R39">
            <v>0</v>
          </cell>
        </row>
        <row r="40">
          <cell r="D40" t="str">
            <v>Import Duty &amp; others</v>
          </cell>
        </row>
        <row r="41">
          <cell r="D41" t="str">
            <v>Total</v>
          </cell>
          <cell r="R41">
            <v>0</v>
          </cell>
        </row>
        <row r="56">
          <cell r="C56">
            <v>1</v>
          </cell>
          <cell r="D56">
            <v>0</v>
          </cell>
          <cell r="F56">
            <v>0</v>
          </cell>
          <cell r="H56">
            <v>0</v>
          </cell>
          <cell r="J56">
            <v>0</v>
          </cell>
          <cell r="R56">
            <v>0</v>
          </cell>
        </row>
        <row r="57">
          <cell r="C57">
            <v>2</v>
          </cell>
          <cell r="D57">
            <v>0</v>
          </cell>
          <cell r="F57">
            <v>0</v>
          </cell>
          <cell r="H57">
            <v>0</v>
          </cell>
          <cell r="J57">
            <v>0</v>
          </cell>
          <cell r="R57">
            <v>0</v>
          </cell>
        </row>
        <row r="58">
          <cell r="C58">
            <v>3</v>
          </cell>
          <cell r="D58">
            <v>0</v>
          </cell>
          <cell r="F58">
            <v>0</v>
          </cell>
          <cell r="H58">
            <v>0</v>
          </cell>
          <cell r="J58">
            <v>0</v>
          </cell>
          <cell r="R58">
            <v>0</v>
          </cell>
        </row>
        <row r="59">
          <cell r="C59">
            <v>4</v>
          </cell>
          <cell r="D59">
            <v>0</v>
          </cell>
          <cell r="F59">
            <v>0</v>
          </cell>
          <cell r="H59">
            <v>0</v>
          </cell>
          <cell r="J59">
            <v>0</v>
          </cell>
          <cell r="R59">
            <v>0</v>
          </cell>
        </row>
        <row r="60">
          <cell r="C60">
            <v>5</v>
          </cell>
          <cell r="D60">
            <v>0</v>
          </cell>
          <cell r="F60">
            <v>0</v>
          </cell>
          <cell r="H60">
            <v>0</v>
          </cell>
          <cell r="J60">
            <v>0</v>
          </cell>
          <cell r="R60">
            <v>0</v>
          </cell>
        </row>
        <row r="61">
          <cell r="C61">
            <v>6</v>
          </cell>
          <cell r="D61">
            <v>0</v>
          </cell>
          <cell r="F61">
            <v>0</v>
          </cell>
          <cell r="H61">
            <v>0</v>
          </cell>
          <cell r="J61">
            <v>0</v>
          </cell>
          <cell r="R61">
            <v>0</v>
          </cell>
        </row>
        <row r="62">
          <cell r="C62">
            <v>7</v>
          </cell>
          <cell r="D62">
            <v>0</v>
          </cell>
          <cell r="F62">
            <v>0</v>
          </cell>
          <cell r="H62">
            <v>0</v>
          </cell>
          <cell r="J62">
            <v>0</v>
          </cell>
          <cell r="R62">
            <v>0</v>
          </cell>
        </row>
        <row r="63">
          <cell r="C63">
            <v>8</v>
          </cell>
          <cell r="D63">
            <v>0</v>
          </cell>
          <cell r="F63">
            <v>0</v>
          </cell>
          <cell r="H63">
            <v>0</v>
          </cell>
          <cell r="J63">
            <v>0</v>
          </cell>
          <cell r="R63">
            <v>0</v>
          </cell>
        </row>
        <row r="64">
          <cell r="C64">
            <v>9</v>
          </cell>
          <cell r="D64">
            <v>0</v>
          </cell>
          <cell r="F64">
            <v>0</v>
          </cell>
          <cell r="H64">
            <v>0</v>
          </cell>
          <cell r="J64">
            <v>0</v>
          </cell>
          <cell r="R64">
            <v>0</v>
          </cell>
        </row>
        <row r="65">
          <cell r="C65">
            <v>10</v>
          </cell>
          <cell r="D65">
            <v>0</v>
          </cell>
          <cell r="F65">
            <v>0</v>
          </cell>
          <cell r="H65">
            <v>0</v>
          </cell>
          <cell r="J65">
            <v>0</v>
          </cell>
          <cell r="R65">
            <v>0</v>
          </cell>
        </row>
        <row r="66">
          <cell r="C66">
            <v>11</v>
          </cell>
          <cell r="D66">
            <v>0</v>
          </cell>
          <cell r="F66">
            <v>0</v>
          </cell>
          <cell r="H66">
            <v>0</v>
          </cell>
          <cell r="J66">
            <v>0</v>
          </cell>
          <cell r="R66">
            <v>0</v>
          </cell>
        </row>
        <row r="67">
          <cell r="C67">
            <v>12</v>
          </cell>
          <cell r="D67">
            <v>0</v>
          </cell>
          <cell r="F67">
            <v>0</v>
          </cell>
          <cell r="H67">
            <v>0</v>
          </cell>
          <cell r="J67">
            <v>0</v>
          </cell>
          <cell r="R67">
            <v>0</v>
          </cell>
        </row>
        <row r="68">
          <cell r="C68">
            <v>13</v>
          </cell>
          <cell r="D68">
            <v>0</v>
          </cell>
          <cell r="F68">
            <v>0</v>
          </cell>
          <cell r="H68">
            <v>0</v>
          </cell>
          <cell r="J68">
            <v>0</v>
          </cell>
          <cell r="R68">
            <v>0</v>
          </cell>
        </row>
        <row r="69">
          <cell r="C69">
            <v>14</v>
          </cell>
          <cell r="D69">
            <v>0</v>
          </cell>
          <cell r="F69">
            <v>0</v>
          </cell>
          <cell r="H69">
            <v>0</v>
          </cell>
          <cell r="J69">
            <v>0</v>
          </cell>
          <cell r="R69">
            <v>0</v>
          </cell>
        </row>
        <row r="70">
          <cell r="C70">
            <v>15</v>
          </cell>
          <cell r="D70">
            <v>0</v>
          </cell>
          <cell r="F70">
            <v>0</v>
          </cell>
          <cell r="H70">
            <v>0</v>
          </cell>
          <cell r="J70">
            <v>0</v>
          </cell>
          <cell r="R70">
            <v>0</v>
          </cell>
        </row>
        <row r="71">
          <cell r="C71">
            <v>16</v>
          </cell>
          <cell r="D71">
            <v>0</v>
          </cell>
          <cell r="F71">
            <v>0</v>
          </cell>
          <cell r="H71">
            <v>0</v>
          </cell>
          <cell r="J71">
            <v>0</v>
          </cell>
          <cell r="R71">
            <v>0</v>
          </cell>
        </row>
        <row r="72">
          <cell r="C72">
            <v>17</v>
          </cell>
          <cell r="D72">
            <v>0</v>
          </cell>
          <cell r="F72">
            <v>0</v>
          </cell>
          <cell r="H72">
            <v>0</v>
          </cell>
          <cell r="J72">
            <v>0</v>
          </cell>
          <cell r="R72">
            <v>0</v>
          </cell>
        </row>
        <row r="73">
          <cell r="C73">
            <v>18</v>
          </cell>
          <cell r="D73">
            <v>0</v>
          </cell>
          <cell r="F73">
            <v>0</v>
          </cell>
          <cell r="H73">
            <v>0</v>
          </cell>
          <cell r="J73">
            <v>0</v>
          </cell>
          <cell r="R73">
            <v>0</v>
          </cell>
        </row>
        <row r="74">
          <cell r="C74">
            <v>19</v>
          </cell>
          <cell r="D74">
            <v>0</v>
          </cell>
          <cell r="F74">
            <v>0</v>
          </cell>
          <cell r="H74">
            <v>0</v>
          </cell>
          <cell r="J74">
            <v>0</v>
          </cell>
          <cell r="R74">
            <v>0</v>
          </cell>
        </row>
        <row r="75">
          <cell r="C75">
            <v>20</v>
          </cell>
          <cell r="D75">
            <v>0</v>
          </cell>
          <cell r="F75">
            <v>0</v>
          </cell>
          <cell r="H75">
            <v>0</v>
          </cell>
          <cell r="J75">
            <v>0</v>
          </cell>
          <cell r="R75">
            <v>0</v>
          </cell>
        </row>
        <row r="76">
          <cell r="C76">
            <v>21</v>
          </cell>
          <cell r="D76">
            <v>0</v>
          </cell>
          <cell r="F76">
            <v>0</v>
          </cell>
          <cell r="H76">
            <v>0</v>
          </cell>
          <cell r="J76">
            <v>0</v>
          </cell>
          <cell r="R76">
            <v>0</v>
          </cell>
        </row>
        <row r="77">
          <cell r="C77">
            <v>22</v>
          </cell>
          <cell r="D77">
            <v>0</v>
          </cell>
          <cell r="F77">
            <v>0</v>
          </cell>
          <cell r="H77">
            <v>0</v>
          </cell>
          <cell r="J77">
            <v>0</v>
          </cell>
          <cell r="R77">
            <v>0</v>
          </cell>
        </row>
        <row r="78">
          <cell r="C78">
            <v>23</v>
          </cell>
          <cell r="D78">
            <v>0</v>
          </cell>
          <cell r="F78">
            <v>0</v>
          </cell>
          <cell r="H78">
            <v>0</v>
          </cell>
          <cell r="J78">
            <v>0</v>
          </cell>
          <cell r="R78">
            <v>0</v>
          </cell>
        </row>
        <row r="79">
          <cell r="C79">
            <v>24</v>
          </cell>
          <cell r="D79">
            <v>0</v>
          </cell>
          <cell r="F79">
            <v>0</v>
          </cell>
          <cell r="H79">
            <v>0</v>
          </cell>
          <cell r="J79">
            <v>0</v>
          </cell>
          <cell r="R79">
            <v>0</v>
          </cell>
        </row>
        <row r="80">
          <cell r="C80">
            <v>25</v>
          </cell>
          <cell r="D80">
            <v>0</v>
          </cell>
          <cell r="F80">
            <v>0</v>
          </cell>
          <cell r="H80">
            <v>0</v>
          </cell>
          <cell r="J80">
            <v>0</v>
          </cell>
          <cell r="R80">
            <v>0</v>
          </cell>
        </row>
        <row r="81">
          <cell r="C81">
            <v>26</v>
          </cell>
          <cell r="D81">
            <v>0</v>
          </cell>
          <cell r="F81">
            <v>0</v>
          </cell>
          <cell r="H81">
            <v>0</v>
          </cell>
          <cell r="J81">
            <v>0</v>
          </cell>
          <cell r="R81">
            <v>0</v>
          </cell>
        </row>
        <row r="82">
          <cell r="C82">
            <v>27</v>
          </cell>
          <cell r="D82">
            <v>0</v>
          </cell>
          <cell r="F82">
            <v>0</v>
          </cell>
          <cell r="H82">
            <v>0</v>
          </cell>
          <cell r="J82">
            <v>0</v>
          </cell>
          <cell r="R82">
            <v>0</v>
          </cell>
        </row>
        <row r="83">
          <cell r="C83">
            <v>28</v>
          </cell>
          <cell r="D83">
            <v>0</v>
          </cell>
          <cell r="F83">
            <v>0</v>
          </cell>
          <cell r="H83">
            <v>0</v>
          </cell>
          <cell r="J83">
            <v>0</v>
          </cell>
          <cell r="R83">
            <v>0</v>
          </cell>
        </row>
        <row r="84">
          <cell r="C84">
            <v>29</v>
          </cell>
          <cell r="D84">
            <v>0</v>
          </cell>
          <cell r="F84">
            <v>0</v>
          </cell>
          <cell r="H84">
            <v>0</v>
          </cell>
          <cell r="J84">
            <v>0</v>
          </cell>
          <cell r="R84">
            <v>0</v>
          </cell>
        </row>
        <row r="85">
          <cell r="C85">
            <v>30</v>
          </cell>
          <cell r="D85">
            <v>0</v>
          </cell>
          <cell r="F85">
            <v>0</v>
          </cell>
          <cell r="H85">
            <v>0</v>
          </cell>
          <cell r="J85">
            <v>0</v>
          </cell>
          <cell r="R85">
            <v>0</v>
          </cell>
        </row>
        <row r="86">
          <cell r="D86" t="str">
            <v>Total</v>
          </cell>
          <cell r="R86">
            <v>0</v>
          </cell>
        </row>
      </sheetData>
      <sheetData sheetId="3">
        <row r="7">
          <cell r="A7">
            <v>0</v>
          </cell>
          <cell r="B7">
            <v>0</v>
          </cell>
          <cell r="E7">
            <v>0</v>
          </cell>
          <cell r="H7">
            <v>0</v>
          </cell>
          <cell r="L7">
            <v>0</v>
          </cell>
          <cell r="M7">
            <v>0</v>
          </cell>
          <cell r="S7">
            <v>0</v>
          </cell>
          <cell r="T7">
            <v>0</v>
          </cell>
          <cell r="Z7">
            <v>0</v>
          </cell>
          <cell r="AA7">
            <v>0</v>
          </cell>
          <cell r="AG7">
            <v>0</v>
          </cell>
          <cell r="AH7">
            <v>0</v>
          </cell>
          <cell r="AN7">
            <v>0</v>
          </cell>
          <cell r="AO7">
            <v>0</v>
          </cell>
          <cell r="AU7">
            <v>0</v>
          </cell>
          <cell r="AV7">
            <v>0</v>
          </cell>
          <cell r="BB7">
            <v>0</v>
          </cell>
          <cell r="BC7">
            <v>0</v>
          </cell>
          <cell r="BI7">
            <v>0</v>
          </cell>
          <cell r="BJ7">
            <v>0</v>
          </cell>
          <cell r="BP7">
            <v>0</v>
          </cell>
          <cell r="BQ7">
            <v>0</v>
          </cell>
          <cell r="BW7">
            <v>0</v>
          </cell>
          <cell r="BX7">
            <v>0</v>
          </cell>
        </row>
        <row r="8">
          <cell r="A8">
            <v>0</v>
          </cell>
          <cell r="B8">
            <v>0</v>
          </cell>
          <cell r="E8">
            <v>0</v>
          </cell>
          <cell r="H8">
            <v>0</v>
          </cell>
          <cell r="L8">
            <v>0</v>
          </cell>
          <cell r="M8">
            <v>0</v>
          </cell>
          <cell r="S8">
            <v>0</v>
          </cell>
          <cell r="T8">
            <v>0</v>
          </cell>
          <cell r="Z8">
            <v>0</v>
          </cell>
          <cell r="AA8">
            <v>0</v>
          </cell>
          <cell r="AG8">
            <v>0</v>
          </cell>
          <cell r="AH8">
            <v>0</v>
          </cell>
          <cell r="AN8">
            <v>0</v>
          </cell>
          <cell r="AO8">
            <v>0</v>
          </cell>
          <cell r="AU8">
            <v>0</v>
          </cell>
          <cell r="AV8">
            <v>0</v>
          </cell>
          <cell r="BB8">
            <v>0</v>
          </cell>
          <cell r="BC8">
            <v>0</v>
          </cell>
          <cell r="BI8">
            <v>0</v>
          </cell>
          <cell r="BJ8">
            <v>0</v>
          </cell>
          <cell r="BP8">
            <v>0</v>
          </cell>
          <cell r="BQ8">
            <v>0</v>
          </cell>
          <cell r="BW8">
            <v>0</v>
          </cell>
          <cell r="BX8">
            <v>0</v>
          </cell>
        </row>
        <row r="9">
          <cell r="A9">
            <v>0</v>
          </cell>
          <cell r="B9">
            <v>0</v>
          </cell>
          <cell r="E9">
            <v>0</v>
          </cell>
          <cell r="H9">
            <v>0</v>
          </cell>
          <cell r="L9">
            <v>0</v>
          </cell>
          <cell r="M9">
            <v>0</v>
          </cell>
          <cell r="S9">
            <v>0</v>
          </cell>
          <cell r="T9">
            <v>0</v>
          </cell>
          <cell r="Z9">
            <v>0</v>
          </cell>
          <cell r="AA9">
            <v>0</v>
          </cell>
          <cell r="AG9">
            <v>0</v>
          </cell>
          <cell r="AH9">
            <v>0</v>
          </cell>
          <cell r="AN9">
            <v>0</v>
          </cell>
          <cell r="AO9">
            <v>0</v>
          </cell>
          <cell r="AU9">
            <v>0</v>
          </cell>
          <cell r="AV9">
            <v>0</v>
          </cell>
          <cell r="BB9">
            <v>0</v>
          </cell>
          <cell r="BC9">
            <v>0</v>
          </cell>
          <cell r="BI9">
            <v>0</v>
          </cell>
          <cell r="BJ9">
            <v>0</v>
          </cell>
          <cell r="BP9">
            <v>0</v>
          </cell>
          <cell r="BQ9">
            <v>0</v>
          </cell>
          <cell r="BW9">
            <v>0</v>
          </cell>
          <cell r="BX9">
            <v>0</v>
          </cell>
        </row>
        <row r="10">
          <cell r="A10">
            <v>0</v>
          </cell>
          <cell r="B10">
            <v>0</v>
          </cell>
          <cell r="E10">
            <v>0</v>
          </cell>
          <cell r="H10">
            <v>0</v>
          </cell>
          <cell r="L10">
            <v>0</v>
          </cell>
          <cell r="M10">
            <v>0</v>
          </cell>
          <cell r="S10">
            <v>0</v>
          </cell>
          <cell r="T10">
            <v>0</v>
          </cell>
          <cell r="Z10">
            <v>0</v>
          </cell>
          <cell r="AA10">
            <v>0</v>
          </cell>
          <cell r="AG10">
            <v>0</v>
          </cell>
          <cell r="AH10">
            <v>0</v>
          </cell>
          <cell r="AN10">
            <v>0</v>
          </cell>
          <cell r="AO10">
            <v>0</v>
          </cell>
          <cell r="AU10">
            <v>0</v>
          </cell>
          <cell r="AV10">
            <v>0</v>
          </cell>
          <cell r="BB10">
            <v>0</v>
          </cell>
          <cell r="BC10">
            <v>0</v>
          </cell>
          <cell r="BI10">
            <v>0</v>
          </cell>
          <cell r="BJ10">
            <v>0</v>
          </cell>
          <cell r="BP10">
            <v>0</v>
          </cell>
          <cell r="BQ10">
            <v>0</v>
          </cell>
          <cell r="BW10">
            <v>0</v>
          </cell>
          <cell r="BX10">
            <v>0</v>
          </cell>
        </row>
        <row r="11">
          <cell r="A11">
            <v>0</v>
          </cell>
          <cell r="B11">
            <v>0</v>
          </cell>
          <cell r="E11">
            <v>0</v>
          </cell>
          <cell r="H11">
            <v>0</v>
          </cell>
          <cell r="L11">
            <v>0</v>
          </cell>
          <cell r="M11">
            <v>0</v>
          </cell>
          <cell r="S11">
            <v>0</v>
          </cell>
          <cell r="T11">
            <v>0</v>
          </cell>
          <cell r="Z11">
            <v>0</v>
          </cell>
          <cell r="AA11">
            <v>0</v>
          </cell>
          <cell r="AG11">
            <v>0</v>
          </cell>
          <cell r="AH11">
            <v>0</v>
          </cell>
          <cell r="AN11">
            <v>0</v>
          </cell>
          <cell r="AO11">
            <v>0</v>
          </cell>
          <cell r="AU11">
            <v>0</v>
          </cell>
          <cell r="AV11">
            <v>0</v>
          </cell>
          <cell r="BB11">
            <v>0</v>
          </cell>
          <cell r="BC11">
            <v>0</v>
          </cell>
          <cell r="BI11">
            <v>0</v>
          </cell>
          <cell r="BJ11">
            <v>0</v>
          </cell>
          <cell r="BP11">
            <v>0</v>
          </cell>
          <cell r="BQ11">
            <v>0</v>
          </cell>
          <cell r="BW11">
            <v>0</v>
          </cell>
          <cell r="BX11">
            <v>0</v>
          </cell>
        </row>
        <row r="12">
          <cell r="A12">
            <v>0</v>
          </cell>
          <cell r="B12">
            <v>0</v>
          </cell>
          <cell r="E12">
            <v>0</v>
          </cell>
          <cell r="H12">
            <v>0</v>
          </cell>
          <cell r="L12">
            <v>0</v>
          </cell>
          <cell r="M12">
            <v>0</v>
          </cell>
          <cell r="S12">
            <v>0</v>
          </cell>
          <cell r="T12">
            <v>0</v>
          </cell>
          <cell r="Z12">
            <v>0</v>
          </cell>
          <cell r="AA12">
            <v>0</v>
          </cell>
          <cell r="AG12">
            <v>0</v>
          </cell>
          <cell r="AH12">
            <v>0</v>
          </cell>
          <cell r="AN12">
            <v>0</v>
          </cell>
          <cell r="AO12">
            <v>0</v>
          </cell>
          <cell r="AU12">
            <v>0</v>
          </cell>
          <cell r="AV12">
            <v>0</v>
          </cell>
          <cell r="BB12">
            <v>0</v>
          </cell>
          <cell r="BC12">
            <v>0</v>
          </cell>
          <cell r="BI12">
            <v>0</v>
          </cell>
          <cell r="BJ12">
            <v>0</v>
          </cell>
          <cell r="BP12">
            <v>0</v>
          </cell>
          <cell r="BQ12">
            <v>0</v>
          </cell>
          <cell r="BW12">
            <v>0</v>
          </cell>
          <cell r="BX12">
            <v>0</v>
          </cell>
        </row>
        <row r="13">
          <cell r="A13">
            <v>0</v>
          </cell>
          <cell r="B13">
            <v>0</v>
          </cell>
          <cell r="E13">
            <v>0</v>
          </cell>
          <cell r="H13">
            <v>0</v>
          </cell>
          <cell r="L13">
            <v>0</v>
          </cell>
          <cell r="M13">
            <v>0</v>
          </cell>
          <cell r="S13">
            <v>0</v>
          </cell>
          <cell r="T13">
            <v>0</v>
          </cell>
          <cell r="Z13">
            <v>0</v>
          </cell>
          <cell r="AA13">
            <v>0</v>
          </cell>
          <cell r="AG13">
            <v>0</v>
          </cell>
          <cell r="AH13">
            <v>0</v>
          </cell>
          <cell r="AN13">
            <v>0</v>
          </cell>
          <cell r="AO13">
            <v>0</v>
          </cell>
          <cell r="AU13">
            <v>0</v>
          </cell>
          <cell r="AV13">
            <v>0</v>
          </cell>
          <cell r="BB13">
            <v>0</v>
          </cell>
          <cell r="BC13">
            <v>0</v>
          </cell>
          <cell r="BI13">
            <v>0</v>
          </cell>
          <cell r="BJ13">
            <v>0</v>
          </cell>
          <cell r="BP13">
            <v>0</v>
          </cell>
          <cell r="BQ13">
            <v>0</v>
          </cell>
          <cell r="BW13">
            <v>0</v>
          </cell>
          <cell r="BX13">
            <v>0</v>
          </cell>
        </row>
        <row r="14">
          <cell r="A14">
            <v>0</v>
          </cell>
          <cell r="B14">
            <v>0</v>
          </cell>
          <cell r="E14">
            <v>0</v>
          </cell>
          <cell r="H14">
            <v>0</v>
          </cell>
          <cell r="L14">
            <v>0</v>
          </cell>
          <cell r="M14">
            <v>0</v>
          </cell>
          <cell r="S14">
            <v>0</v>
          </cell>
          <cell r="T14">
            <v>0</v>
          </cell>
          <cell r="Z14">
            <v>0</v>
          </cell>
          <cell r="AA14">
            <v>0</v>
          </cell>
          <cell r="AG14">
            <v>0</v>
          </cell>
          <cell r="AH14">
            <v>0</v>
          </cell>
          <cell r="AN14">
            <v>0</v>
          </cell>
          <cell r="AO14">
            <v>0</v>
          </cell>
          <cell r="AU14">
            <v>0</v>
          </cell>
          <cell r="AV14">
            <v>0</v>
          </cell>
          <cell r="BB14">
            <v>0</v>
          </cell>
          <cell r="BC14">
            <v>0</v>
          </cell>
          <cell r="BI14">
            <v>0</v>
          </cell>
          <cell r="BJ14">
            <v>0</v>
          </cell>
          <cell r="BP14">
            <v>0</v>
          </cell>
          <cell r="BQ14">
            <v>0</v>
          </cell>
          <cell r="BW14">
            <v>0</v>
          </cell>
          <cell r="BX14">
            <v>0</v>
          </cell>
        </row>
        <row r="15">
          <cell r="A15">
            <v>0</v>
          </cell>
          <cell r="B15">
            <v>0</v>
          </cell>
          <cell r="E15">
            <v>0</v>
          </cell>
          <cell r="H15">
            <v>0</v>
          </cell>
          <cell r="L15">
            <v>0</v>
          </cell>
          <cell r="M15">
            <v>0</v>
          </cell>
          <cell r="S15">
            <v>0</v>
          </cell>
          <cell r="T15">
            <v>0</v>
          </cell>
          <cell r="Z15">
            <v>0</v>
          </cell>
          <cell r="AA15">
            <v>0</v>
          </cell>
          <cell r="AG15">
            <v>0</v>
          </cell>
          <cell r="AH15">
            <v>0</v>
          </cell>
          <cell r="AN15">
            <v>0</v>
          </cell>
          <cell r="AO15">
            <v>0</v>
          </cell>
          <cell r="AU15">
            <v>0</v>
          </cell>
          <cell r="AV15">
            <v>0</v>
          </cell>
          <cell r="BB15">
            <v>0</v>
          </cell>
          <cell r="BC15">
            <v>0</v>
          </cell>
          <cell r="BI15">
            <v>0</v>
          </cell>
          <cell r="BJ15">
            <v>0</v>
          </cell>
          <cell r="BP15">
            <v>0</v>
          </cell>
          <cell r="BQ15">
            <v>0</v>
          </cell>
          <cell r="BW15">
            <v>0</v>
          </cell>
          <cell r="BX15">
            <v>0</v>
          </cell>
        </row>
        <row r="16">
          <cell r="A16">
            <v>0</v>
          </cell>
          <cell r="B16">
            <v>0</v>
          </cell>
          <cell r="E16">
            <v>0</v>
          </cell>
          <cell r="H16">
            <v>0</v>
          </cell>
          <cell r="L16">
            <v>0</v>
          </cell>
          <cell r="M16">
            <v>0</v>
          </cell>
          <cell r="S16">
            <v>0</v>
          </cell>
          <cell r="T16">
            <v>0</v>
          </cell>
          <cell r="Z16">
            <v>0</v>
          </cell>
          <cell r="AA16">
            <v>0</v>
          </cell>
          <cell r="AG16">
            <v>0</v>
          </cell>
          <cell r="AH16">
            <v>0</v>
          </cell>
          <cell r="AN16">
            <v>0</v>
          </cell>
          <cell r="AO16">
            <v>0</v>
          </cell>
          <cell r="AU16">
            <v>0</v>
          </cell>
          <cell r="AV16">
            <v>0</v>
          </cell>
          <cell r="BB16">
            <v>0</v>
          </cell>
          <cell r="BC16">
            <v>0</v>
          </cell>
          <cell r="BI16">
            <v>0</v>
          </cell>
          <cell r="BJ16">
            <v>0</v>
          </cell>
          <cell r="BP16">
            <v>0</v>
          </cell>
          <cell r="BQ16">
            <v>0</v>
          </cell>
          <cell r="BW16">
            <v>0</v>
          </cell>
          <cell r="BX16">
            <v>0</v>
          </cell>
        </row>
        <row r="17">
          <cell r="A17">
            <v>0</v>
          </cell>
          <cell r="B17">
            <v>0</v>
          </cell>
          <cell r="E17">
            <v>0</v>
          </cell>
          <cell r="H17">
            <v>0</v>
          </cell>
          <cell r="L17">
            <v>0</v>
          </cell>
          <cell r="M17">
            <v>0</v>
          </cell>
          <cell r="S17">
            <v>0</v>
          </cell>
          <cell r="T17">
            <v>0</v>
          </cell>
          <cell r="Z17">
            <v>0</v>
          </cell>
          <cell r="AA17">
            <v>0</v>
          </cell>
          <cell r="AG17">
            <v>0</v>
          </cell>
          <cell r="AH17">
            <v>0</v>
          </cell>
          <cell r="AN17">
            <v>0</v>
          </cell>
          <cell r="AO17">
            <v>0</v>
          </cell>
          <cell r="AU17">
            <v>0</v>
          </cell>
          <cell r="AV17">
            <v>0</v>
          </cell>
          <cell r="BB17">
            <v>0</v>
          </cell>
          <cell r="BC17">
            <v>0</v>
          </cell>
          <cell r="BI17">
            <v>0</v>
          </cell>
          <cell r="BJ17">
            <v>0</v>
          </cell>
          <cell r="BP17">
            <v>0</v>
          </cell>
          <cell r="BQ17">
            <v>0</v>
          </cell>
          <cell r="BW17">
            <v>0</v>
          </cell>
          <cell r="BX17">
            <v>0</v>
          </cell>
        </row>
        <row r="18">
          <cell r="A18">
            <v>0</v>
          </cell>
          <cell r="B18">
            <v>0</v>
          </cell>
          <cell r="E18">
            <v>0</v>
          </cell>
          <cell r="H18">
            <v>0</v>
          </cell>
          <cell r="L18">
            <v>0</v>
          </cell>
          <cell r="M18">
            <v>0</v>
          </cell>
          <cell r="S18">
            <v>0</v>
          </cell>
          <cell r="T18">
            <v>0</v>
          </cell>
          <cell r="Z18">
            <v>0</v>
          </cell>
          <cell r="AA18">
            <v>0</v>
          </cell>
          <cell r="AG18">
            <v>0</v>
          </cell>
          <cell r="AH18">
            <v>0</v>
          </cell>
          <cell r="AN18">
            <v>0</v>
          </cell>
          <cell r="AO18">
            <v>0</v>
          </cell>
          <cell r="AU18">
            <v>0</v>
          </cell>
          <cell r="AV18">
            <v>0</v>
          </cell>
          <cell r="BB18">
            <v>0</v>
          </cell>
          <cell r="BC18">
            <v>0</v>
          </cell>
          <cell r="BI18">
            <v>0</v>
          </cell>
          <cell r="BJ18">
            <v>0</v>
          </cell>
          <cell r="BP18">
            <v>0</v>
          </cell>
          <cell r="BQ18">
            <v>0</v>
          </cell>
          <cell r="BW18">
            <v>0</v>
          </cell>
          <cell r="BX18">
            <v>0</v>
          </cell>
        </row>
        <row r="19">
          <cell r="A19">
            <v>0</v>
          </cell>
          <cell r="B19">
            <v>0</v>
          </cell>
          <cell r="E19">
            <v>0</v>
          </cell>
          <cell r="H19">
            <v>0</v>
          </cell>
          <cell r="L19">
            <v>0</v>
          </cell>
          <cell r="M19">
            <v>0</v>
          </cell>
          <cell r="S19">
            <v>0</v>
          </cell>
          <cell r="T19">
            <v>0</v>
          </cell>
          <cell r="Z19">
            <v>0</v>
          </cell>
          <cell r="AA19">
            <v>0</v>
          </cell>
          <cell r="AG19">
            <v>0</v>
          </cell>
          <cell r="AH19">
            <v>0</v>
          </cell>
          <cell r="AN19">
            <v>0</v>
          </cell>
          <cell r="AO19">
            <v>0</v>
          </cell>
          <cell r="AU19">
            <v>0</v>
          </cell>
          <cell r="AV19">
            <v>0</v>
          </cell>
          <cell r="BB19">
            <v>0</v>
          </cell>
          <cell r="BC19">
            <v>0</v>
          </cell>
          <cell r="BI19">
            <v>0</v>
          </cell>
          <cell r="BJ19">
            <v>0</v>
          </cell>
          <cell r="BP19">
            <v>0</v>
          </cell>
          <cell r="BQ19">
            <v>0</v>
          </cell>
          <cell r="BW19">
            <v>0</v>
          </cell>
          <cell r="BX19">
            <v>0</v>
          </cell>
        </row>
        <row r="20">
          <cell r="A20">
            <v>0</v>
          </cell>
          <cell r="B20">
            <v>0</v>
          </cell>
          <cell r="E20">
            <v>0</v>
          </cell>
          <cell r="H20">
            <v>0</v>
          </cell>
          <cell r="L20">
            <v>0</v>
          </cell>
          <cell r="M20">
            <v>0</v>
          </cell>
          <cell r="S20">
            <v>0</v>
          </cell>
          <cell r="T20">
            <v>0</v>
          </cell>
          <cell r="Z20">
            <v>0</v>
          </cell>
          <cell r="AA20">
            <v>0</v>
          </cell>
          <cell r="AG20">
            <v>0</v>
          </cell>
          <cell r="AH20">
            <v>0</v>
          </cell>
          <cell r="AN20">
            <v>0</v>
          </cell>
          <cell r="AO20">
            <v>0</v>
          </cell>
          <cell r="AU20">
            <v>0</v>
          </cell>
          <cell r="AV20">
            <v>0</v>
          </cell>
          <cell r="BB20">
            <v>0</v>
          </cell>
          <cell r="BC20">
            <v>0</v>
          </cell>
          <cell r="BI20">
            <v>0</v>
          </cell>
          <cell r="BJ20">
            <v>0</v>
          </cell>
          <cell r="BP20">
            <v>0</v>
          </cell>
          <cell r="BQ20">
            <v>0</v>
          </cell>
          <cell r="BW20">
            <v>0</v>
          </cell>
          <cell r="BX20">
            <v>0</v>
          </cell>
        </row>
        <row r="21">
          <cell r="A21">
            <v>0</v>
          </cell>
          <cell r="B21">
            <v>0</v>
          </cell>
          <cell r="E21">
            <v>0</v>
          </cell>
          <cell r="H21">
            <v>0</v>
          </cell>
          <cell r="L21">
            <v>0</v>
          </cell>
          <cell r="M21">
            <v>0</v>
          </cell>
          <cell r="S21">
            <v>0</v>
          </cell>
          <cell r="T21">
            <v>0</v>
          </cell>
          <cell r="Z21">
            <v>0</v>
          </cell>
          <cell r="AA21">
            <v>0</v>
          </cell>
          <cell r="AG21">
            <v>0</v>
          </cell>
          <cell r="AH21">
            <v>0</v>
          </cell>
          <cell r="AN21">
            <v>0</v>
          </cell>
          <cell r="AO21">
            <v>0</v>
          </cell>
          <cell r="AU21">
            <v>0</v>
          </cell>
          <cell r="AV21">
            <v>0</v>
          </cell>
          <cell r="BB21">
            <v>0</v>
          </cell>
          <cell r="BC21">
            <v>0</v>
          </cell>
          <cell r="BI21">
            <v>0</v>
          </cell>
          <cell r="BJ21">
            <v>0</v>
          </cell>
          <cell r="BP21">
            <v>0</v>
          </cell>
          <cell r="BQ21">
            <v>0</v>
          </cell>
          <cell r="BW21">
            <v>0</v>
          </cell>
          <cell r="BX21">
            <v>0</v>
          </cell>
        </row>
        <row r="22">
          <cell r="A22">
            <v>0</v>
          </cell>
          <cell r="B22">
            <v>0</v>
          </cell>
          <cell r="E22">
            <v>0</v>
          </cell>
          <cell r="H22">
            <v>0</v>
          </cell>
          <cell r="L22">
            <v>0</v>
          </cell>
          <cell r="M22">
            <v>0</v>
          </cell>
          <cell r="S22">
            <v>0</v>
          </cell>
          <cell r="T22">
            <v>0</v>
          </cell>
          <cell r="Z22">
            <v>0</v>
          </cell>
          <cell r="AA22">
            <v>0</v>
          </cell>
          <cell r="AG22">
            <v>0</v>
          </cell>
          <cell r="AH22">
            <v>0</v>
          </cell>
          <cell r="AN22">
            <v>0</v>
          </cell>
          <cell r="AO22">
            <v>0</v>
          </cell>
          <cell r="AU22">
            <v>0</v>
          </cell>
          <cell r="AV22">
            <v>0</v>
          </cell>
          <cell r="BB22">
            <v>0</v>
          </cell>
          <cell r="BC22">
            <v>0</v>
          </cell>
          <cell r="BI22">
            <v>0</v>
          </cell>
          <cell r="BJ22">
            <v>0</v>
          </cell>
          <cell r="BP22">
            <v>0</v>
          </cell>
          <cell r="BQ22">
            <v>0</v>
          </cell>
          <cell r="BW22">
            <v>0</v>
          </cell>
          <cell r="BX22">
            <v>0</v>
          </cell>
        </row>
        <row r="23">
          <cell r="A23">
            <v>0</v>
          </cell>
          <cell r="B23">
            <v>0</v>
          </cell>
          <cell r="E23">
            <v>0</v>
          </cell>
          <cell r="H23">
            <v>0</v>
          </cell>
          <cell r="L23">
            <v>0</v>
          </cell>
          <cell r="M23">
            <v>0</v>
          </cell>
          <cell r="S23">
            <v>0</v>
          </cell>
          <cell r="T23">
            <v>0</v>
          </cell>
          <cell r="Z23">
            <v>0</v>
          </cell>
          <cell r="AA23">
            <v>0</v>
          </cell>
          <cell r="AG23">
            <v>0</v>
          </cell>
          <cell r="AH23">
            <v>0</v>
          </cell>
          <cell r="AN23">
            <v>0</v>
          </cell>
          <cell r="AO23">
            <v>0</v>
          </cell>
          <cell r="AU23">
            <v>0</v>
          </cell>
          <cell r="AV23">
            <v>0</v>
          </cell>
          <cell r="BB23">
            <v>0</v>
          </cell>
          <cell r="BC23">
            <v>0</v>
          </cell>
          <cell r="BI23">
            <v>0</v>
          </cell>
          <cell r="BJ23">
            <v>0</v>
          </cell>
          <cell r="BP23">
            <v>0</v>
          </cell>
          <cell r="BQ23">
            <v>0</v>
          </cell>
          <cell r="BW23">
            <v>0</v>
          </cell>
          <cell r="BX23">
            <v>0</v>
          </cell>
        </row>
        <row r="24">
          <cell r="A24">
            <v>0</v>
          </cell>
          <cell r="B24">
            <v>0</v>
          </cell>
          <cell r="E24">
            <v>0</v>
          </cell>
          <cell r="H24">
            <v>0</v>
          </cell>
          <cell r="L24">
            <v>0</v>
          </cell>
          <cell r="M24">
            <v>0</v>
          </cell>
          <cell r="S24">
            <v>0</v>
          </cell>
          <cell r="T24">
            <v>0</v>
          </cell>
          <cell r="Z24">
            <v>0</v>
          </cell>
          <cell r="AA24">
            <v>0</v>
          </cell>
          <cell r="AG24">
            <v>0</v>
          </cell>
          <cell r="AH24">
            <v>0</v>
          </cell>
          <cell r="AN24">
            <v>0</v>
          </cell>
          <cell r="AO24">
            <v>0</v>
          </cell>
          <cell r="AU24">
            <v>0</v>
          </cell>
          <cell r="AV24">
            <v>0</v>
          </cell>
          <cell r="BB24">
            <v>0</v>
          </cell>
          <cell r="BC24">
            <v>0</v>
          </cell>
          <cell r="BI24">
            <v>0</v>
          </cell>
          <cell r="BJ24">
            <v>0</v>
          </cell>
          <cell r="BP24">
            <v>0</v>
          </cell>
          <cell r="BQ24">
            <v>0</v>
          </cell>
          <cell r="BW24">
            <v>0</v>
          </cell>
          <cell r="BX24">
            <v>0</v>
          </cell>
        </row>
        <row r="25">
          <cell r="A25">
            <v>0</v>
          </cell>
          <cell r="B25">
            <v>0</v>
          </cell>
          <cell r="E25">
            <v>0</v>
          </cell>
          <cell r="H25">
            <v>0</v>
          </cell>
          <cell r="L25">
            <v>0</v>
          </cell>
          <cell r="M25">
            <v>0</v>
          </cell>
          <cell r="S25">
            <v>0</v>
          </cell>
          <cell r="T25">
            <v>0</v>
          </cell>
          <cell r="Z25">
            <v>0</v>
          </cell>
          <cell r="AA25">
            <v>0</v>
          </cell>
          <cell r="AG25">
            <v>0</v>
          </cell>
          <cell r="AH25">
            <v>0</v>
          </cell>
          <cell r="AN25">
            <v>0</v>
          </cell>
          <cell r="AO25">
            <v>0</v>
          </cell>
          <cell r="AU25">
            <v>0</v>
          </cell>
          <cell r="AV25">
            <v>0</v>
          </cell>
          <cell r="BB25">
            <v>0</v>
          </cell>
          <cell r="BC25">
            <v>0</v>
          </cell>
          <cell r="BI25">
            <v>0</v>
          </cell>
          <cell r="BJ25">
            <v>0</v>
          </cell>
          <cell r="BP25">
            <v>0</v>
          </cell>
          <cell r="BQ25">
            <v>0</v>
          </cell>
          <cell r="BW25">
            <v>0</v>
          </cell>
          <cell r="BX25">
            <v>0</v>
          </cell>
        </row>
        <row r="26">
          <cell r="A26">
            <v>0</v>
          </cell>
          <cell r="B26">
            <v>0</v>
          </cell>
          <cell r="E26">
            <v>0</v>
          </cell>
          <cell r="H26">
            <v>0</v>
          </cell>
          <cell r="L26">
            <v>0</v>
          </cell>
          <cell r="M26">
            <v>0</v>
          </cell>
          <cell r="S26">
            <v>0</v>
          </cell>
          <cell r="T26">
            <v>0</v>
          </cell>
          <cell r="Z26">
            <v>0</v>
          </cell>
          <cell r="AA26">
            <v>0</v>
          </cell>
          <cell r="AG26">
            <v>0</v>
          </cell>
          <cell r="AH26">
            <v>0</v>
          </cell>
          <cell r="AN26">
            <v>0</v>
          </cell>
          <cell r="AO26">
            <v>0</v>
          </cell>
          <cell r="AU26">
            <v>0</v>
          </cell>
          <cell r="AV26">
            <v>0</v>
          </cell>
          <cell r="BB26">
            <v>0</v>
          </cell>
          <cell r="BC26">
            <v>0</v>
          </cell>
          <cell r="BI26">
            <v>0</v>
          </cell>
          <cell r="BJ26">
            <v>0</v>
          </cell>
          <cell r="BP26">
            <v>0</v>
          </cell>
          <cell r="BQ26">
            <v>0</v>
          </cell>
          <cell r="BW26">
            <v>0</v>
          </cell>
          <cell r="BX26">
            <v>0</v>
          </cell>
        </row>
        <row r="27">
          <cell r="A27">
            <v>0</v>
          </cell>
          <cell r="B27">
            <v>0</v>
          </cell>
          <cell r="E27">
            <v>0</v>
          </cell>
          <cell r="H27">
            <v>0</v>
          </cell>
          <cell r="L27">
            <v>0</v>
          </cell>
          <cell r="M27">
            <v>0</v>
          </cell>
          <cell r="S27">
            <v>0</v>
          </cell>
          <cell r="T27">
            <v>0</v>
          </cell>
          <cell r="Z27">
            <v>0</v>
          </cell>
          <cell r="AA27">
            <v>0</v>
          </cell>
          <cell r="AG27">
            <v>0</v>
          </cell>
          <cell r="AH27">
            <v>0</v>
          </cell>
          <cell r="AN27">
            <v>0</v>
          </cell>
          <cell r="AO27">
            <v>0</v>
          </cell>
          <cell r="AU27">
            <v>0</v>
          </cell>
          <cell r="AV27">
            <v>0</v>
          </cell>
          <cell r="BB27">
            <v>0</v>
          </cell>
          <cell r="BC27">
            <v>0</v>
          </cell>
          <cell r="BI27">
            <v>0</v>
          </cell>
          <cell r="BJ27">
            <v>0</v>
          </cell>
          <cell r="BP27">
            <v>0</v>
          </cell>
          <cell r="BQ27">
            <v>0</v>
          </cell>
          <cell r="BW27">
            <v>0</v>
          </cell>
          <cell r="BX27">
            <v>0</v>
          </cell>
        </row>
        <row r="28">
          <cell r="A28">
            <v>0</v>
          </cell>
          <cell r="B28">
            <v>0</v>
          </cell>
          <cell r="E28">
            <v>0</v>
          </cell>
          <cell r="H28">
            <v>0</v>
          </cell>
          <cell r="L28">
            <v>0</v>
          </cell>
          <cell r="M28">
            <v>0</v>
          </cell>
          <cell r="S28">
            <v>0</v>
          </cell>
          <cell r="T28">
            <v>0</v>
          </cell>
          <cell r="Z28">
            <v>0</v>
          </cell>
          <cell r="AA28">
            <v>0</v>
          </cell>
          <cell r="AG28">
            <v>0</v>
          </cell>
          <cell r="AH28">
            <v>0</v>
          </cell>
          <cell r="AN28">
            <v>0</v>
          </cell>
          <cell r="AO28">
            <v>0</v>
          </cell>
          <cell r="AU28">
            <v>0</v>
          </cell>
          <cell r="AV28">
            <v>0</v>
          </cell>
          <cell r="BB28">
            <v>0</v>
          </cell>
          <cell r="BC28">
            <v>0</v>
          </cell>
          <cell r="BI28">
            <v>0</v>
          </cell>
          <cell r="BJ28">
            <v>0</v>
          </cell>
          <cell r="BP28">
            <v>0</v>
          </cell>
          <cell r="BQ28">
            <v>0</v>
          </cell>
          <cell r="BW28">
            <v>0</v>
          </cell>
          <cell r="BX28">
            <v>0</v>
          </cell>
        </row>
        <row r="29">
          <cell r="A29">
            <v>0</v>
          </cell>
          <cell r="B29">
            <v>0</v>
          </cell>
          <cell r="E29">
            <v>0</v>
          </cell>
          <cell r="H29">
            <v>0</v>
          </cell>
          <cell r="L29">
            <v>0</v>
          </cell>
          <cell r="M29">
            <v>0</v>
          </cell>
          <cell r="S29">
            <v>0</v>
          </cell>
          <cell r="T29">
            <v>0</v>
          </cell>
          <cell r="Z29">
            <v>0</v>
          </cell>
          <cell r="AA29">
            <v>0</v>
          </cell>
          <cell r="AG29">
            <v>0</v>
          </cell>
          <cell r="AH29">
            <v>0</v>
          </cell>
          <cell r="AN29">
            <v>0</v>
          </cell>
          <cell r="AO29">
            <v>0</v>
          </cell>
          <cell r="AU29">
            <v>0</v>
          </cell>
          <cell r="AV29">
            <v>0</v>
          </cell>
          <cell r="BB29">
            <v>0</v>
          </cell>
          <cell r="BC29">
            <v>0</v>
          </cell>
          <cell r="BI29">
            <v>0</v>
          </cell>
          <cell r="BJ29">
            <v>0</v>
          </cell>
          <cell r="BP29">
            <v>0</v>
          </cell>
          <cell r="BQ29">
            <v>0</v>
          </cell>
          <cell r="BW29">
            <v>0</v>
          </cell>
          <cell r="BX29">
            <v>0</v>
          </cell>
        </row>
        <row r="30">
          <cell r="A30">
            <v>0</v>
          </cell>
          <cell r="B30">
            <v>0</v>
          </cell>
          <cell r="E30">
            <v>0</v>
          </cell>
          <cell r="H30">
            <v>0</v>
          </cell>
          <cell r="L30">
            <v>0</v>
          </cell>
          <cell r="M30">
            <v>0</v>
          </cell>
          <cell r="S30">
            <v>0</v>
          </cell>
          <cell r="T30">
            <v>0</v>
          </cell>
          <cell r="Z30">
            <v>0</v>
          </cell>
          <cell r="AA30">
            <v>0</v>
          </cell>
          <cell r="AG30">
            <v>0</v>
          </cell>
          <cell r="AH30">
            <v>0</v>
          </cell>
          <cell r="AN30">
            <v>0</v>
          </cell>
          <cell r="AO30">
            <v>0</v>
          </cell>
          <cell r="AU30">
            <v>0</v>
          </cell>
          <cell r="AV30">
            <v>0</v>
          </cell>
          <cell r="BB30">
            <v>0</v>
          </cell>
          <cell r="BC30">
            <v>0</v>
          </cell>
          <cell r="BI30">
            <v>0</v>
          </cell>
          <cell r="BJ30">
            <v>0</v>
          </cell>
          <cell r="BP30">
            <v>0</v>
          </cell>
          <cell r="BQ30">
            <v>0</v>
          </cell>
          <cell r="BW30">
            <v>0</v>
          </cell>
          <cell r="BX30">
            <v>0</v>
          </cell>
        </row>
        <row r="31">
          <cell r="A31">
            <v>0</v>
          </cell>
          <cell r="B31">
            <v>0</v>
          </cell>
          <cell r="E31">
            <v>0</v>
          </cell>
          <cell r="H31">
            <v>0</v>
          </cell>
          <cell r="L31">
            <v>0</v>
          </cell>
          <cell r="M31">
            <v>0</v>
          </cell>
          <cell r="S31">
            <v>0</v>
          </cell>
          <cell r="T31">
            <v>0</v>
          </cell>
          <cell r="Z31">
            <v>0</v>
          </cell>
          <cell r="AA31">
            <v>0</v>
          </cell>
          <cell r="AG31">
            <v>0</v>
          </cell>
          <cell r="AH31">
            <v>0</v>
          </cell>
          <cell r="AN31">
            <v>0</v>
          </cell>
          <cell r="AO31">
            <v>0</v>
          </cell>
          <cell r="AU31">
            <v>0</v>
          </cell>
          <cell r="AV31">
            <v>0</v>
          </cell>
          <cell r="BB31">
            <v>0</v>
          </cell>
          <cell r="BC31">
            <v>0</v>
          </cell>
          <cell r="BI31">
            <v>0</v>
          </cell>
          <cell r="BJ31">
            <v>0</v>
          </cell>
          <cell r="BP31">
            <v>0</v>
          </cell>
          <cell r="BQ31">
            <v>0</v>
          </cell>
          <cell r="BW31">
            <v>0</v>
          </cell>
          <cell r="BX31">
            <v>0</v>
          </cell>
        </row>
        <row r="32">
          <cell r="A32">
            <v>0</v>
          </cell>
          <cell r="B32">
            <v>0</v>
          </cell>
          <cell r="E32">
            <v>0</v>
          </cell>
          <cell r="H32">
            <v>0</v>
          </cell>
          <cell r="L32">
            <v>0</v>
          </cell>
          <cell r="M32">
            <v>0</v>
          </cell>
          <cell r="S32">
            <v>0</v>
          </cell>
          <cell r="T32">
            <v>0</v>
          </cell>
          <cell r="Z32">
            <v>0</v>
          </cell>
          <cell r="AA32">
            <v>0</v>
          </cell>
          <cell r="AG32">
            <v>0</v>
          </cell>
          <cell r="AH32">
            <v>0</v>
          </cell>
          <cell r="AN32">
            <v>0</v>
          </cell>
          <cell r="AO32">
            <v>0</v>
          </cell>
          <cell r="AU32">
            <v>0</v>
          </cell>
          <cell r="AV32">
            <v>0</v>
          </cell>
          <cell r="BB32">
            <v>0</v>
          </cell>
          <cell r="BC32">
            <v>0</v>
          </cell>
          <cell r="BI32">
            <v>0</v>
          </cell>
          <cell r="BJ32">
            <v>0</v>
          </cell>
          <cell r="BP32">
            <v>0</v>
          </cell>
          <cell r="BQ32">
            <v>0</v>
          </cell>
          <cell r="BW32">
            <v>0</v>
          </cell>
          <cell r="BX32">
            <v>0</v>
          </cell>
        </row>
        <row r="33">
          <cell r="A33">
            <v>0</v>
          </cell>
          <cell r="B33">
            <v>0</v>
          </cell>
          <cell r="E33">
            <v>0</v>
          </cell>
          <cell r="H33">
            <v>0</v>
          </cell>
          <cell r="L33">
            <v>0</v>
          </cell>
          <cell r="M33">
            <v>0</v>
          </cell>
          <cell r="S33">
            <v>0</v>
          </cell>
          <cell r="T33">
            <v>0</v>
          </cell>
          <cell r="Z33">
            <v>0</v>
          </cell>
          <cell r="AA33">
            <v>0</v>
          </cell>
          <cell r="AG33">
            <v>0</v>
          </cell>
          <cell r="AH33">
            <v>0</v>
          </cell>
          <cell r="AN33">
            <v>0</v>
          </cell>
          <cell r="AO33">
            <v>0</v>
          </cell>
          <cell r="AU33">
            <v>0</v>
          </cell>
          <cell r="AV33">
            <v>0</v>
          </cell>
          <cell r="BB33">
            <v>0</v>
          </cell>
          <cell r="BC33">
            <v>0</v>
          </cell>
          <cell r="BI33">
            <v>0</v>
          </cell>
          <cell r="BJ33">
            <v>0</v>
          </cell>
          <cell r="BP33">
            <v>0</v>
          </cell>
          <cell r="BQ33">
            <v>0</v>
          </cell>
          <cell r="BW33">
            <v>0</v>
          </cell>
          <cell r="BX33">
            <v>0</v>
          </cell>
        </row>
        <row r="34">
          <cell r="A34">
            <v>0</v>
          </cell>
          <cell r="B34">
            <v>0</v>
          </cell>
          <cell r="E34">
            <v>0</v>
          </cell>
          <cell r="H34">
            <v>0</v>
          </cell>
          <cell r="L34">
            <v>0</v>
          </cell>
          <cell r="M34">
            <v>0</v>
          </cell>
          <cell r="S34">
            <v>0</v>
          </cell>
          <cell r="T34">
            <v>0</v>
          </cell>
          <cell r="Z34">
            <v>0</v>
          </cell>
          <cell r="AA34">
            <v>0</v>
          </cell>
          <cell r="AG34">
            <v>0</v>
          </cell>
          <cell r="AH34">
            <v>0</v>
          </cell>
          <cell r="AN34">
            <v>0</v>
          </cell>
          <cell r="AO34">
            <v>0</v>
          </cell>
          <cell r="AU34">
            <v>0</v>
          </cell>
          <cell r="AV34">
            <v>0</v>
          </cell>
          <cell r="BB34">
            <v>0</v>
          </cell>
          <cell r="BC34">
            <v>0</v>
          </cell>
          <cell r="BI34">
            <v>0</v>
          </cell>
          <cell r="BJ34">
            <v>0</v>
          </cell>
          <cell r="BP34">
            <v>0</v>
          </cell>
          <cell r="BQ34">
            <v>0</v>
          </cell>
          <cell r="BW34">
            <v>0</v>
          </cell>
          <cell r="BX34">
            <v>0</v>
          </cell>
        </row>
        <row r="35">
          <cell r="A35">
            <v>0</v>
          </cell>
          <cell r="B35">
            <v>0</v>
          </cell>
          <cell r="E35">
            <v>0</v>
          </cell>
          <cell r="H35">
            <v>0</v>
          </cell>
          <cell r="L35">
            <v>0</v>
          </cell>
          <cell r="M35">
            <v>0</v>
          </cell>
          <cell r="S35">
            <v>0</v>
          </cell>
          <cell r="T35">
            <v>0</v>
          </cell>
          <cell r="Z35">
            <v>0</v>
          </cell>
          <cell r="AA35">
            <v>0</v>
          </cell>
          <cell r="AG35">
            <v>0</v>
          </cell>
          <cell r="AH35">
            <v>0</v>
          </cell>
          <cell r="AN35">
            <v>0</v>
          </cell>
          <cell r="AO35">
            <v>0</v>
          </cell>
          <cell r="AU35">
            <v>0</v>
          </cell>
          <cell r="AV35">
            <v>0</v>
          </cell>
          <cell r="BB35">
            <v>0</v>
          </cell>
          <cell r="BC35">
            <v>0</v>
          </cell>
          <cell r="BI35">
            <v>0</v>
          </cell>
          <cell r="BJ35">
            <v>0</v>
          </cell>
          <cell r="BP35">
            <v>0</v>
          </cell>
          <cell r="BQ35">
            <v>0</v>
          </cell>
          <cell r="BW35">
            <v>0</v>
          </cell>
          <cell r="BX35">
            <v>0</v>
          </cell>
        </row>
        <row r="36">
          <cell r="A36">
            <v>0</v>
          </cell>
          <cell r="B36">
            <v>0</v>
          </cell>
          <cell r="E36">
            <v>0</v>
          </cell>
          <cell r="H36">
            <v>0</v>
          </cell>
          <cell r="L36">
            <v>0</v>
          </cell>
          <cell r="M36">
            <v>0</v>
          </cell>
          <cell r="S36">
            <v>0</v>
          </cell>
          <cell r="T36">
            <v>0</v>
          </cell>
          <cell r="Z36">
            <v>0</v>
          </cell>
          <cell r="AA36">
            <v>0</v>
          </cell>
          <cell r="AG36">
            <v>0</v>
          </cell>
          <cell r="AH36">
            <v>0</v>
          </cell>
          <cell r="AN36">
            <v>0</v>
          </cell>
          <cell r="AO36">
            <v>0</v>
          </cell>
          <cell r="AU36">
            <v>0</v>
          </cell>
          <cell r="AV36">
            <v>0</v>
          </cell>
          <cell r="BB36">
            <v>0</v>
          </cell>
          <cell r="BC36">
            <v>0</v>
          </cell>
          <cell r="BI36">
            <v>0</v>
          </cell>
          <cell r="BJ36">
            <v>0</v>
          </cell>
          <cell r="BP36">
            <v>0</v>
          </cell>
          <cell r="BQ36">
            <v>0</v>
          </cell>
          <cell r="BW36">
            <v>0</v>
          </cell>
          <cell r="BX36">
            <v>0</v>
          </cell>
        </row>
        <row r="37">
          <cell r="A37">
            <v>0</v>
          </cell>
          <cell r="B37">
            <v>0</v>
          </cell>
          <cell r="E37">
            <v>0</v>
          </cell>
          <cell r="H37">
            <v>0</v>
          </cell>
          <cell r="L37">
            <v>0</v>
          </cell>
          <cell r="M37">
            <v>0</v>
          </cell>
          <cell r="S37">
            <v>0</v>
          </cell>
          <cell r="T37">
            <v>0</v>
          </cell>
          <cell r="Z37">
            <v>0</v>
          </cell>
          <cell r="AA37">
            <v>0</v>
          </cell>
          <cell r="AG37">
            <v>0</v>
          </cell>
          <cell r="AH37">
            <v>0</v>
          </cell>
          <cell r="AN37">
            <v>0</v>
          </cell>
          <cell r="AO37">
            <v>0</v>
          </cell>
          <cell r="AU37">
            <v>0</v>
          </cell>
          <cell r="AV37">
            <v>0</v>
          </cell>
          <cell r="BB37">
            <v>0</v>
          </cell>
          <cell r="BC37">
            <v>0</v>
          </cell>
          <cell r="BI37">
            <v>0</v>
          </cell>
          <cell r="BJ37">
            <v>0</v>
          </cell>
          <cell r="BP37">
            <v>0</v>
          </cell>
          <cell r="BQ37">
            <v>0</v>
          </cell>
          <cell r="BW37">
            <v>0</v>
          </cell>
          <cell r="BX37">
            <v>0</v>
          </cell>
        </row>
        <row r="38">
          <cell r="A38">
            <v>0</v>
          </cell>
          <cell r="B38">
            <v>0</v>
          </cell>
          <cell r="E38">
            <v>0</v>
          </cell>
          <cell r="H38">
            <v>0</v>
          </cell>
          <cell r="L38">
            <v>0</v>
          </cell>
          <cell r="M38">
            <v>0</v>
          </cell>
          <cell r="S38">
            <v>0</v>
          </cell>
          <cell r="T38">
            <v>0</v>
          </cell>
          <cell r="Z38">
            <v>0</v>
          </cell>
          <cell r="AA38">
            <v>0</v>
          </cell>
          <cell r="AG38">
            <v>0</v>
          </cell>
          <cell r="AH38">
            <v>0</v>
          </cell>
          <cell r="AN38">
            <v>0</v>
          </cell>
          <cell r="AO38">
            <v>0</v>
          </cell>
          <cell r="AU38">
            <v>0</v>
          </cell>
          <cell r="AV38">
            <v>0</v>
          </cell>
          <cell r="BB38">
            <v>0</v>
          </cell>
          <cell r="BC38">
            <v>0</v>
          </cell>
          <cell r="BI38">
            <v>0</v>
          </cell>
          <cell r="BJ38">
            <v>0</v>
          </cell>
          <cell r="BP38">
            <v>0</v>
          </cell>
          <cell r="BQ38">
            <v>0</v>
          </cell>
          <cell r="BW38">
            <v>0</v>
          </cell>
          <cell r="BX38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ital"/>
      <sheetName val="Land"/>
      <sheetName val="Building"/>
      <sheetName val="Machine"/>
      <sheetName val="Vehicle"/>
      <sheetName val="Labour"/>
      <sheetName val="กระแสเงินสด(กิจการทำอยู่แล้ว)"/>
      <sheetName val="Assumtion"/>
      <sheetName val="Profit&amp;Loss"/>
      <sheetName val="Balance Sheet"/>
      <sheetName val="free CFO"/>
      <sheetName val="chart"/>
      <sheetName val="Schdule"/>
      <sheetName val="Sheet1"/>
      <sheetName val="Payment"/>
      <sheetName val="paymen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4">
          <cell r="F4">
            <v>0</v>
          </cell>
        </row>
      </sheetData>
      <sheetData sheetId="13"/>
      <sheetData sheetId="14" refreshError="1"/>
      <sheetData sheetId="15" refreshError="1"/>
    </sheetDataSet>
  </externalBook>
</externalLink>
</file>

<file path=xl/externalLinks/externalLink3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ital"/>
      <sheetName val="Land"/>
      <sheetName val="Building"/>
      <sheetName val="Machine"/>
      <sheetName val="Vehicle"/>
      <sheetName val="Labour"/>
      <sheetName val="กระแสเงินสด(กิจการทำอยู่แล้ว)"/>
      <sheetName val="Assumtion"/>
      <sheetName val="Profit&amp;Loss"/>
      <sheetName val="Balance Sheet"/>
      <sheetName val="free CFO"/>
      <sheetName val="chart"/>
      <sheetName val="Schdule"/>
      <sheetName val="Sheet1"/>
      <sheetName val="ตารางการผ่อนชำระ"/>
      <sheetName val="Payment"/>
      <sheetName val="F L"/>
      <sheetName val="ASSUMPTION"/>
      <sheetName val="ผ่อนชำระLoan"/>
      <sheetName val="payment (2)"/>
      <sheetName val="Sheet3 (2)"/>
      <sheetName val="ผ่อนชำระ"/>
      <sheetName val="CA"/>
      <sheetName val="เอกสารแนบ(ทีพีออโต้)"/>
      <sheetName val="งบการเงิน "/>
      <sheetName val="ดอกเบี้ย Loan"/>
      <sheetName val="PN 0.2"/>
      <sheetName val="Factory Cost"/>
      <sheetName val="DB"/>
      <sheetName val="Engineer"/>
      <sheetName val="Ass"/>
      <sheetName val="payment(วงเดิม)"/>
      <sheetName val="FL"/>
      <sheetName val="finance"/>
      <sheetName val="PAY"/>
      <sheetName val="Pmt_L#1"/>
      <sheetName val="การผ่อนชำระหักคชก."/>
      <sheetName val="Cash Flow"/>
      <sheetName val="DATA"/>
      <sheetName val="schda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">
          <cell r="F4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พาสต้าขี้เมา"/>
      <sheetName val="Pack1"/>
      <sheetName val="ก๋วยเตี๋ยวยำ"/>
      <sheetName val="Pack2"/>
      <sheetName val="Cost"/>
      <sheetName val="Standard costRM2006"/>
      <sheetName val="DB"/>
      <sheetName val="EN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3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Sheet7"/>
      <sheetName val="วิเคราะห์"/>
      <sheetName val="Sheet2"/>
      <sheetName val="ผ่อนชำระ"/>
      <sheetName val="Sheet1"/>
      <sheetName val="Schdule"/>
      <sheetName val="STRADE"/>
      <sheetName val="DB"/>
      <sheetName val="ธนากร เหลือง"/>
      <sheetName val="Payment1"/>
      <sheetName val="Payment"/>
      <sheetName val="เงินสด"/>
      <sheetName val="Engineer"/>
      <sheetName val="Ass"/>
      <sheetName val="payment (2)"/>
      <sheetName val="Factory Cost"/>
      <sheetName val="payment(วงเดิม)"/>
      <sheetName val="Model_B"/>
      <sheetName val="finance"/>
      <sheetName val="m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100"/>
      <sheetName val="income"/>
      <sheetName val="Bank Stament"/>
      <sheetName val="Depre"/>
      <sheetName val="COP"/>
      <sheetName val="Collet"/>
      <sheetName val="Capac"/>
      <sheetName val="COG"/>
      <sheetName val="Dist"/>
      <sheetName val="LABOUR"/>
      <sheetName val="ค่าเบี้ยประกัน"/>
      <sheetName val="Payment1"/>
      <sheetName val="WC"/>
      <sheetName val="SAF"/>
      <sheetName val="Int"/>
      <sheetName val="BS"/>
      <sheetName val="IS"/>
      <sheetName val="RE"/>
      <sheetName val="Ratio"/>
      <sheetName val="statement"/>
      <sheetName val="ต่อเดือน"/>
      <sheetName val="การดำเนินงาน"/>
      <sheetName val="F L"/>
      <sheetName val="Sheet3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3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2.Facility Adjustments"/>
      <sheetName val="3.Required Information"/>
    </sheetNames>
    <sheetDataSet>
      <sheetData sheetId="0">
        <row r="101">
          <cell r="D101" t="str">
            <v>P1</v>
          </cell>
          <cell r="E101" t="str">
            <v>ไม่มีความเสี่ยงเลย ให้เฉพาะลูกค้าที่ได้รับการจัดลำดับสูงสุดจาก S&amp;P (AAA+) , Moody's(Aaa) หรือ TRIS (AAA+) หรือลูกค้าที่มีหลักประกันที่เป็นเงินสด หรือเทียบเท่าเงินสดมากกว่า 100 % หรือค้ำประกันโดย รัฐบาล</v>
          </cell>
        </row>
        <row r="102">
          <cell r="D102" t="str">
            <v>P10</v>
          </cell>
          <cell r="E102" t="str">
            <v>แหล่งที่มาของการชำระคืนมีปัญหา มีเงินทุนหมุนเวียนไม่เพียงพอ หรือมีแนวโน้มของเงินทุนหมุนเวียน,ภาระหนี้หรือผลการดำเนินงานเป็นไปในทางลบ ธนาคารคาดว่าอาจจะได้รับชำระคืนเงินต้นไม่ครบเต็มจำนวน ควรมีการติดตามอย่างใกล้ชิด และทบทวนวงเงิน/เงื่อนไขสินเชื่อ</v>
          </cell>
        </row>
        <row r="103">
          <cell r="D103" t="str">
            <v>P11</v>
          </cell>
          <cell r="E103" t="str">
            <v>ธนาคารไม่สามารถรับชำระคืนจากแหล่งที่มาหลัก ต้องเรียกชำระคืนจากแหล่งสำรองหรือแหล่งอื่น เช่น ผู้ค้ำประกัน บริษัทไม่สามารถชำระหนี้ตามตารางชำระคืนที่กำหนดไว้ได้ เว้นแต่จะมีการปรับโครงสร้างหนี้ หากบริษัทยังไม่สามารถทำกำไร ธนาคารอาจมีส่วนสูญเสียมักเป็นลูกค้าที่</v>
          </cell>
        </row>
        <row r="104">
          <cell r="D104" t="str">
            <v>P12</v>
          </cell>
          <cell r="E104" t="str">
            <v>หากบริษัทยังไม่สามารถทำกำไร ธนาคารจะเกิดส่วนสูญเสียค่อนช้างแน่นอน และผลขาดทุนอาจส่งผลให้บริษัทมีฐานะการเงินแย่ลงมาก ธนาคารไม่สามารถมั่นใจได้ว่า บริษัทจะสามารถจ่ายชำระคืนเงินต้นและดอกเบี้ยได้ บริษัทอาจกลับมาทำกำไรได้ หากธนาคารช่วยแก้ไขโดยเร็ว มักเป็นลูกค้า</v>
          </cell>
        </row>
        <row r="105">
          <cell r="D105" t="str">
            <v>P13</v>
          </cell>
          <cell r="E105" t="str">
            <v>ธนาคารไม่สามารถเรียกคืนเงินต้นได้ครบทั้งหมด และต้องตั้งสำรอง แต่ยังพอมีทรัพย์สินที่เป็นหลักประกันที่ธนาคารจะนำมาหักกลบลบหนี้ได้ หากธนาคารแก้ไข โดยใช้วิธีที่มีประสิทธิภาพ อาจทำให้บริษัทมีความสามารถชำระคืนมากขึ้น มักเป็นลูกค้าที่ค้างชำระเกินกว่า 12 เดือน</v>
          </cell>
        </row>
        <row r="106">
          <cell r="D106" t="str">
            <v>P14</v>
          </cell>
          <cell r="E106" t="str">
            <v>ธนาคารไม่สามารถเรียกคืนเงินต้นได้ทั้งหมด และต้องตั้งสำรอง โดยไม่มีหลักประกันที่เป็นทรัพย์สิน แต่ทั้งนี้กิจการยังคงดำเนินการ หากธนาคารดำเนินการแก้ไขอย่างมีประสิทธิภาพ ยังคงมีโอกาสได้รับชำระคืนเงินต้นบาง มักค้างชำระเกินกว่า 12 เดือน</v>
          </cell>
        </row>
        <row r="107">
          <cell r="D107" t="str">
            <v>P15</v>
          </cell>
          <cell r="E107" t="str">
            <v>ธนาคารไม่สามารถเรียกชำระคืนเงินต้นได้เลย ต้องตัดหนี้สูญ</v>
          </cell>
        </row>
        <row r="108">
          <cell r="D108" t="str">
            <v>P2</v>
          </cell>
          <cell r="E108" t="str">
            <v>ไม่มีความเสี่ยง เนื่องจากมีหลักประกันที่เป็นเงินสดหรือเทียบเท่าเงินสด ไม่ต่ำกว่า 100 %</v>
          </cell>
        </row>
        <row r="109">
          <cell r="D109" t="str">
            <v>P3</v>
          </cell>
          <cell r="E109" t="str">
            <v>ลูกค้าที่ได้รับ Investment Grade จาก S&amp;P , Moody's หรือ TRIS มีความเสี่ยงน้อยมาก แหล่งที่มาหลักและแหล่งสำรองของการชำระคืนมีเงินทุนหมุนเวียน และทุนของเจ้าของเป็นประกันในระดับสูง มีผลการดำเนินงานที่ดีมาโดยตลอด มีทีมผู้บริหารที่มีความสามารถ และมีความสามารถใน</v>
          </cell>
        </row>
        <row r="110">
          <cell r="D110" t="str">
            <v>P4</v>
          </cell>
          <cell r="E110" t="str">
            <v>แหล่งที่มาหลักของการชำระคืนมีเงินทุนหมุนเวียนและส่วนของเจ้าของเป็นประกันในระดับที่เพียงพอ มีผลการดำเนินงานที่ดีมาระยะหนึ่ง และมีผู้บริหารที่มีความสามารถในการจัดหาเงินทุนจากตลาดทุนในประเทศ หรือสามารถขอสินเชื่อจากธนาคารต่างๆ โดยได้รับเงื่อนไขพิเศษ บริษัทฯอา</v>
          </cell>
        </row>
        <row r="111">
          <cell r="D111" t="str">
            <v>P5</v>
          </cell>
          <cell r="E111" t="str">
            <v>แหล่งที่มาหลักของการชำระคืน และแหล่งสำรองของการชำระคืน มีเงินทุนหมุนเวียนและทุนของเจ้าของเป็นประกันในระดับหนึ่ง มีผลกำไรจากการดำเนินงานในระยะยาวไม่นานนัก เป็นบริษัทที่มีความแข็งแกร่งที่อยู่ในอุตสาหกรรมที่มีความผันผวนสูง หากเป็นบริษัทที่กำลังเติบโต อาจประส</v>
          </cell>
        </row>
        <row r="112">
          <cell r="D112" t="str">
            <v>P6</v>
          </cell>
          <cell r="E112" t="str">
            <v>แหล่งที่มาหลักของการชำระคืน มาจากผลการดำเนินงานของกิจการที่ยังเป็นบวก อาจมีปัญหาหากเศรษฐกิจมีความผันผวน</v>
          </cell>
        </row>
        <row r="113">
          <cell r="D113" t="str">
            <v>P7</v>
          </cell>
          <cell r="E113" t="str">
            <v>มีกระแสเงินสดและความสามารถในการชำระคืนค่อนข้างจำกัด มีความสามารถในการจัดหาเงินทุนจากตลาดทุนจำกัด แหล่งที่มาของการชำระคืนยังคงมีเงินทุนหมุนเวียนและทุนของเจ้าของในระดับที่เพียงพอ แต่อาจมีแนวโน้มของกำไร,เงินทุนหมุนเวียน,และภาระหนี้ในทางบวก อาจอยู่ในอุตสาหกรร</v>
          </cell>
        </row>
        <row r="114">
          <cell r="D114" t="str">
            <v>P8</v>
          </cell>
          <cell r="E114" t="str">
            <v>มีกระแสเงินสดและความสามารถในการชำระคืนค่อนข้างจำกัด ไม่มีความสามารถในการจัดหาเงินในตลาดทุน แนวโน้มกำไรเป็นลบหรืออาจอยู่ในอุตสาหกรรมที่มีผลประกอบการแย่ลง หรือมีการเปลี่ยนแปลงผู้บริหาร</v>
          </cell>
        </row>
        <row r="115">
          <cell r="D115" t="str">
            <v>P9</v>
          </cell>
          <cell r="E115" t="str">
            <v xml:space="preserve">แหล่งที่มาของการชำระคืนอาจมีปัญหา มีเงินทุนหมุนเวียนไม่เพียงพอ หรือมีแนวโน้มของเงินทุนหมุนเวียน,ภาระหนี้หรือผลการดำเนินงานเป็นไปในทางลบ อย่างไรก็ตามธนาคารยังคงคาดว่าจะได้รับชำระหนี้คืนเต็มจำนวน </v>
          </cell>
        </row>
      </sheetData>
      <sheetData sheetId="1"/>
      <sheetData sheetId="2" refreshError="1"/>
    </sheetDataSet>
  </externalBook>
</externalLink>
</file>

<file path=xl/externalLinks/externalLink3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พิจารณา1 "/>
      <sheetName val="พิจารณา1(iรักบ้าน)"/>
      <sheetName val="พิจารณา2 "/>
      <sheetName val="พิจารณา2 .1 "/>
      <sheetName val="พิจารณา3 "/>
      <sheetName val="พิจารณา4 "/>
      <sheetName val="พิจารณา4(รักบ้าน)"/>
      <sheetName val="พิจารณา4 .1"/>
      <sheetName val="พิจารณา5 "/>
      <sheetName val="พิจารณา5(คนรักบ้าน)"/>
      <sheetName val="พิจารณา6"/>
      <sheetName val="พิจารณา6(รักบ้าน)"/>
      <sheetName val="workingcapital"/>
      <sheetName val="แจ้งผลอนุมัติ"/>
      <sheetName val="เงื่อนไข "/>
      <sheetName val="Branch"/>
      <sheetName val="Staff_PYT"/>
      <sheetName val="Ass"/>
      <sheetName val="เงินสด"/>
      <sheetName val="ผ่อนชำระ"/>
      <sheetName val="การผ่อนชำระหักคชก."/>
      <sheetName val="DB"/>
      <sheetName val="payment (2)"/>
      <sheetName val="Sheet3 (2)"/>
      <sheetName val="PAYMENT"/>
      <sheetName val="Schdule"/>
      <sheetName val="STRADE"/>
      <sheetName val="scoreing"/>
      <sheetName val="Payment1"/>
      <sheetName val="Engineer"/>
      <sheetName val="payment(วงเดิม)"/>
      <sheetName val="Code"/>
      <sheetName val="ศูนย์ธุรกิจ"/>
      <sheetName val="finance"/>
      <sheetName val="MACFORM"/>
      <sheetName val="mac"/>
      <sheetName val="con"/>
      <sheetName val="FL00008"/>
      <sheetName val="PAYMENT (พยุงศักดิ์)"/>
      <sheetName val="Standard costRM2006"/>
      <sheetName val="วิเคราะห์ (2)"/>
      <sheetName val="F L"/>
      <sheetName val="FS"/>
      <sheetName val="PAYMENT (เดิม)"/>
      <sheetName val="PN 0.2"/>
      <sheetName val="งบการเิงิน_44"/>
      <sheetName val="FL"/>
    </sheetNames>
    <sheetDataSet>
      <sheetData sheetId="0" refreshError="1">
        <row r="15">
          <cell r="H15">
            <v>3206</v>
          </cell>
          <cell r="I15" t="str">
            <v>นายธงชัย  ชัยธนฤทธิ์</v>
          </cell>
          <cell r="J15" t="str">
            <v>ผู้จัดการกลุ่มวิเคราะห์สินเชื่อบุคคล 1</v>
          </cell>
          <cell r="K15">
            <v>1</v>
          </cell>
        </row>
        <row r="16">
          <cell r="H16">
            <v>3706</v>
          </cell>
          <cell r="I16" t="str">
            <v>นางเพียงใจ อังสวานนท์</v>
          </cell>
          <cell r="J16" t="str">
            <v>พนักงานวิเคราะห์สินเชื่ออาวุโส</v>
          </cell>
          <cell r="K16">
            <v>1</v>
          </cell>
        </row>
        <row r="17">
          <cell r="H17">
            <v>3933</v>
          </cell>
          <cell r="I17" t="str">
            <v>นางกรรณิกา ทุนทุสวัสดิ์</v>
          </cell>
          <cell r="J17" t="str">
            <v>พนักงานวิเคราะห์สินเชื่ออาวุโส</v>
          </cell>
          <cell r="K17">
            <v>1</v>
          </cell>
        </row>
        <row r="18">
          <cell r="H18">
            <v>4861</v>
          </cell>
          <cell r="I18" t="str">
            <v>นายณรงค์  วิไลประสิทธิ์พร</v>
          </cell>
          <cell r="J18" t="str">
            <v>พนักงานวิเคราะห์สินเชื่ออาวุโส</v>
          </cell>
          <cell r="K18">
            <v>2</v>
          </cell>
        </row>
        <row r="19">
          <cell r="H19">
            <v>5409</v>
          </cell>
          <cell r="I19" t="str">
            <v>นายสุรศักดิ์  ชุนเจริญ</v>
          </cell>
          <cell r="J19" t="str">
            <v>ผู้จัดการกลุ่มวิเคราะห์สินเชื่อบุคคล 2</v>
          </cell>
          <cell r="K19">
            <v>2</v>
          </cell>
        </row>
        <row r="20">
          <cell r="H20">
            <v>6026</v>
          </cell>
          <cell r="I20" t="str">
            <v>นายสมชาย วชิรบรรณกุล</v>
          </cell>
          <cell r="J20" t="str">
            <v>พนักงานวิเคราะห์สินเชื่อ</v>
          </cell>
          <cell r="K20">
            <v>1</v>
          </cell>
        </row>
        <row r="21">
          <cell r="H21">
            <v>6299</v>
          </cell>
          <cell r="I21" t="str">
            <v>นางจีระภรณ์  พรสิทธิ์ไพบูลย์</v>
          </cell>
          <cell r="J21" t="str">
            <v>พนักงานวิเคราะห์สินเชื่ออาวุโส</v>
          </cell>
          <cell r="K21">
            <v>2</v>
          </cell>
        </row>
        <row r="22">
          <cell r="H22">
            <v>7631</v>
          </cell>
          <cell r="I22" t="str">
            <v>นางณัฐวรรณ  พรประสิทธิ์สกุล</v>
          </cell>
          <cell r="J22" t="str">
            <v>พนักงานวิเคราะห์สินเชื่ออาวุโส</v>
          </cell>
          <cell r="K22">
            <v>1</v>
          </cell>
        </row>
        <row r="23">
          <cell r="H23">
            <v>7984</v>
          </cell>
          <cell r="I23" t="str">
            <v>นายบุญเกิด  ร้อยบาง</v>
          </cell>
          <cell r="J23" t="str">
            <v>พนักงานวิเคราะห์สินเชื่ออาวุโส</v>
          </cell>
          <cell r="K23">
            <v>2</v>
          </cell>
        </row>
        <row r="24">
          <cell r="H24">
            <v>9420</v>
          </cell>
          <cell r="I24" t="str">
            <v>นางวัลลภา  โอวเจริญ</v>
          </cell>
          <cell r="J24" t="str">
            <v>พนักงานวิเคราะห์สินเชื่อ</v>
          </cell>
          <cell r="K24">
            <v>2</v>
          </cell>
        </row>
        <row r="25">
          <cell r="H25">
            <v>8429</v>
          </cell>
          <cell r="I25" t="str">
            <v>นางสาวกมลกรณ์ ตันวร</v>
          </cell>
          <cell r="J25" t="str">
            <v>พนักงานวิเคราะห์สินเชื่อ</v>
          </cell>
          <cell r="K25">
            <v>2</v>
          </cell>
        </row>
        <row r="26">
          <cell r="H26">
            <v>11475</v>
          </cell>
          <cell r="I26" t="str">
            <v>น.ส.เมธินี   สิมสวัสดิ์</v>
          </cell>
          <cell r="J26" t="str">
            <v>พนักงานวิเคราะห์สินเชื่อ</v>
          </cell>
          <cell r="K26">
            <v>1</v>
          </cell>
        </row>
        <row r="27">
          <cell r="H27">
            <v>12295</v>
          </cell>
          <cell r="I27" t="str">
            <v>นายอภิวัฒน์  ทวีมา</v>
          </cell>
          <cell r="J27" t="str">
            <v>พนักงานวิเคราะห์สินเชื่อ</v>
          </cell>
          <cell r="K27">
            <v>1</v>
          </cell>
        </row>
        <row r="28">
          <cell r="H28">
            <v>11136</v>
          </cell>
          <cell r="I28" t="str">
            <v>นางสาวชญานิษฐ์  อิศรางกูร ณ อยุธยา</v>
          </cell>
          <cell r="J28" t="str">
            <v>พนักงานวิเคราะห์สินเชื่อ</v>
          </cell>
          <cell r="K28">
            <v>2</v>
          </cell>
        </row>
        <row r="29">
          <cell r="H29">
            <v>11061</v>
          </cell>
          <cell r="I29" t="str">
            <v>นางปราณี สัมพันธ์ชัยวสุ</v>
          </cell>
          <cell r="J29" t="str">
            <v>พนักงานวิเคราะห์สินเชื่อ</v>
          </cell>
          <cell r="K29">
            <v>2</v>
          </cell>
        </row>
        <row r="30">
          <cell r="H30">
            <v>14161</v>
          </cell>
          <cell r="I30" t="str">
            <v>นายสมชาย  จำรูญสาย</v>
          </cell>
          <cell r="J30" t="str">
            <v>พนักงานวิเคราะห์สินเชื่อ</v>
          </cell>
          <cell r="K30">
            <v>1</v>
          </cell>
        </row>
        <row r="31">
          <cell r="H31">
            <v>8997</v>
          </cell>
          <cell r="I31" t="str">
            <v>นางสาวสุพัตรา  บุญสุภาพร</v>
          </cell>
          <cell r="J31" t="str">
            <v>พนักงานวิเคราะห์สินเชื่อ</v>
          </cell>
          <cell r="K31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2.Facility Adjustments"/>
      <sheetName val="3.Required Information"/>
      <sheetName val="Ass"/>
      <sheetName val="DATA"/>
      <sheetName val="Engineer"/>
      <sheetName val="ผ่อนชำระ"/>
      <sheetName val="payment (2)"/>
      <sheetName val="Sheet3 (2)"/>
    </sheetNames>
    <sheetDataSet>
      <sheetData sheetId="0" refreshError="1">
        <row r="101">
          <cell r="D101" t="str">
            <v>P1</v>
          </cell>
          <cell r="E101" t="str">
            <v>ไม่มีความเสี่ยงเลย ให้เฉพาะลูกค้าที่ได้รับการจัดลำดับสูงสุดจาก S&amp;P (AAA+) , Moody's(Aaa) หรือ TRIS (AAA+) หรือลูกค้าที่มีหลักประกันที่เป็นเงินสด หรือเทียบเท่าเงินสดมากกว่า 100 % หรือค้ำประกันโดย รัฐบาล</v>
          </cell>
        </row>
        <row r="102">
          <cell r="D102" t="str">
            <v>P10</v>
          </cell>
          <cell r="E102" t="str">
            <v>แหล่งที่มาของการชำระคืนมีปัญหา มีเงินทุนหมุนเวียนไม่เพียงพอ หรือมีแนวโน้มของเงินทุนหมุนเวียน,ภาระหนี้หรือผลการดำเนินงานเป็นไปในทางลบ ธนาคารคาดว่าอาจจะได้รับชำระคืนเงินต้นไม่ครบเต็มจำนวน ควรมีการติดตามอย่างใกล้ชิด และทบทวนวงเงิน/เงื่อนไขสินเชื่อ</v>
          </cell>
        </row>
        <row r="103">
          <cell r="D103" t="str">
            <v>P11</v>
          </cell>
          <cell r="E103" t="str">
            <v>ธนาคารไม่สามารถรับชำระคืนจากแหล่งที่มาหลัก ต้องเรียกชำระคืนจากแหล่งสำรองหรือแหล่งอื่น เช่น ผู้ค้ำประกัน บริษัทไม่สามารถชำระหนี้ตามตารางชำระคืนที่กำหนดไว้ได้ เว้นแต่จะมีการปรับโครงสร้างหนี้ หากบริษัทยังไม่สามารถทำกำไร ธนาคารอาจมีส่วนสูญเสียมักเป็นลูกค้าที่</v>
          </cell>
        </row>
        <row r="104">
          <cell r="D104" t="str">
            <v>P12</v>
          </cell>
          <cell r="E104" t="str">
            <v>หากบริษัทยังไม่สามารถทำกำไร ธนาคารจะเกิดส่วนสูญเสียค่อนช้างแน่นอน และผลขาดทุนอาจส่งผลให้บริษัทมีฐานะการเงินแย่ลงมาก ธนาคารไม่สามารถมั่นใจได้ว่า บริษัทจะสามารถจ่ายชำระคืนเงินต้นและดอกเบี้ยได้ บริษัทอาจกลับมาทำกำไรได้ หากธนาคารช่วยแก้ไขโดยเร็ว มักเป็นลูกค้า</v>
          </cell>
        </row>
        <row r="105">
          <cell r="D105" t="str">
            <v>P13</v>
          </cell>
          <cell r="E105" t="str">
            <v>ธนาคารไม่สามารถเรียกคืนเงินต้นได้ครบทั้งหมด และต้องตั้งสำรอง แต่ยังพอมีทรัพย์สินที่เป็นหลักประกันที่ธนาคารจะนำมาหักกลบลบหนี้ได้ หากธนาคารแก้ไข โดยใช้วิธีที่มีประสิทธิภาพ อาจทำให้บริษัทมีความสามารถชำระคืนมากขึ้น มักเป็นลูกค้าที่ค้างชำระเกินกว่า 12 เดือน</v>
          </cell>
        </row>
        <row r="106">
          <cell r="D106" t="str">
            <v>P14</v>
          </cell>
          <cell r="E106" t="str">
            <v>ธนาคารไม่สามารถเรียกคืนเงินต้นได้ทั้งหมด และต้องตั้งสำรอง โดยไม่มีหลักประกันที่เป็นทรัพย์สิน แต่ทั้งนี้กิจการยังคงดำเนินการ หากธนาคารดำเนินการแก้ไขอย่างมีประสิทธิภาพ ยังคงมีโอกาสได้รับชำระคืนเงินต้นบาง มักค้างชำระเกินกว่า 12 เดือน</v>
          </cell>
        </row>
        <row r="107">
          <cell r="D107" t="str">
            <v>P15</v>
          </cell>
          <cell r="E107" t="str">
            <v>ธนาคารไม่สามารถเรียกชำระคืนเงินต้นได้เลย ต้องตัดหนี้สูญ</v>
          </cell>
        </row>
        <row r="108">
          <cell r="D108" t="str">
            <v>P2</v>
          </cell>
          <cell r="E108" t="str">
            <v>ไม่มีความเสี่ยง เนื่องจากมีหลักประกันที่เป็นเงินสดหรือเทียบเท่าเงินสด ไม่ต่ำกว่า 100 %</v>
          </cell>
        </row>
        <row r="109">
          <cell r="D109" t="str">
            <v>P3</v>
          </cell>
          <cell r="E109" t="str">
            <v>ลูกค้าที่ได้รับ Investment Grade จาก S&amp;P , Moody's หรือ TRIS มีความเสี่ยงน้อยมาก แหล่งที่มาหลักและแหล่งสำรองของการชำระคืนมีเงินทุนหมุนเวียน และทุนของเจ้าของเป็นประกันในระดับสูง มีผลการดำเนินงานที่ดีมาโดยตลอด มีทีมผู้บริหารที่มีความสามารถ และมีความสามารถใน</v>
          </cell>
        </row>
        <row r="110">
          <cell r="D110" t="str">
            <v>P4</v>
          </cell>
          <cell r="E110" t="str">
            <v>แหล่งที่มาหลักของการชำระคืนมีเงินทุนหมุนเวียนและส่วนของเจ้าของเป็นประกันในระดับที่เพียงพอ มีผลการดำเนินงานที่ดีมาระยะหนึ่ง และมีผู้บริหารที่มีความสามารถในการจัดหาเงินทุนจากตลาดทุนในประเทศ หรือสามารถขอสินเชื่อจากธนาคารต่างๆ โดยได้รับเงื่อนไขพิเศษ บริษัทฯอา</v>
          </cell>
        </row>
        <row r="111">
          <cell r="D111" t="str">
            <v>P5</v>
          </cell>
          <cell r="E111" t="str">
            <v>แหล่งที่มาหลักของการชำระคืน และแหล่งสำรองของการชำระคืน มีเงินทุนหมุนเวียนและทุนของเจ้าของเป็นประกันในระดับหนึ่ง มีผลกำไรจากการดำเนินงานในระยะยาวไม่นานนัก เป็นบริษัทที่มีความแข็งแกร่งที่อยู่ในอุตสาหกรรมที่มีความผันผวนสูง หากเป็นบริษัทที่กำลังเติบโต อาจประส</v>
          </cell>
        </row>
        <row r="112">
          <cell r="D112" t="str">
            <v>P6</v>
          </cell>
          <cell r="E112" t="str">
            <v>แหล่งที่มาหลักของการชำระคืน มาจากผลการดำเนินงานของกิจการที่ยังเป็นบวก อาจมีปัญหาหากเศรษฐกิจมีความผันผวน</v>
          </cell>
        </row>
        <row r="113">
          <cell r="D113" t="str">
            <v>P7</v>
          </cell>
          <cell r="E113" t="str">
            <v>มีกระแสเงินสดและความสามารถในการชำระคืนค่อนข้างจำกัด มีความสามารถในการจัดหาเงินทุนจากตลาดทุนจำกัด แหล่งที่มาของการชำระคืนยังคงมีเงินทุนหมุนเวียนและทุนของเจ้าของในระดับที่เพียงพอ แต่อาจมีแนวโน้มของกำไร,เงินทุนหมุนเวียน,และภาระหนี้ในทางบวก อาจอยู่ในอุตสาหกรร</v>
          </cell>
        </row>
        <row r="114">
          <cell r="D114" t="str">
            <v>P8</v>
          </cell>
          <cell r="E114" t="str">
            <v>มีกระแสเงินสดและความสามารถในการชำระคืนค่อนข้างจำกัด ไม่มีความสามารถในการจัดหาเงินในตลาดทุน แนวโน้มกำไรเป็นลบหรืออาจอยู่ในอุตสาหกรรมที่มีผลประกอบการแย่ลง หรือมีการเปลี่ยนแปลงผู้บริหาร</v>
          </cell>
        </row>
        <row r="115">
          <cell r="D115" t="str">
            <v>P9</v>
          </cell>
          <cell r="E115" t="str">
            <v xml:space="preserve">แหล่งที่มาของการชำระคืนอาจมีปัญหา มีเงินทุนหมุนเวียนไม่เพียงพอ หรือมีแนวโน้มของเงินทุนหมุนเวียน,ภาระหนี้หรือผลการดำเนินงานเป็นไปในทางลบ อย่างไรก็ตามธนาคารยังคงคาดว่าจะได้รับชำระหนี้คืนเต็มจำนวน 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ูป1"/>
      <sheetName val="รูป2"/>
      <sheetName val="รูป3"/>
      <sheetName val="รูป4"/>
      <sheetName val="รูป5"/>
      <sheetName val="รูป6"/>
      <sheetName val="รูปR&amp;D"/>
      <sheetName val="Schdule"/>
    </sheetNames>
    <definedNames>
      <definedName name="First_Payment" refersTo="#REF!"/>
      <definedName name="Fix_Pay" refersTo="#REF!"/>
      <definedName name="Free_Principle" refersTo="#REF!"/>
      <definedName name="Interest.Period" refersTo="#REF!"/>
      <definedName name="Interest_Rate" refersTo="#REF!"/>
      <definedName name="Loan_Amount" refersTo="#REF!"/>
      <definedName name="Total.Payment" refersTo="#REF!"/>
    </defined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3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ประเมินที่ดิน"/>
      <sheetName val="CA"/>
      <sheetName val="capital"/>
      <sheetName val="Land"/>
      <sheetName val="Building"/>
      <sheetName val="Machine"/>
      <sheetName val="Vehicle"/>
      <sheetName val="Labour"/>
      <sheetName val="wc1"/>
      <sheetName val="wc2"/>
      <sheetName val="สมมติฐาน"/>
      <sheetName val="cashflow"/>
      <sheetName val="free cf"/>
      <sheetName val="Profit&amp;Loss"/>
      <sheetName val="Balance Sheet"/>
      <sheetName val="Schdule"/>
      <sheetName val="ภาพถ่าย"/>
      <sheetName val="ภาพถ่าย (2)"/>
      <sheetName val="ภาพถ่าย (3)"/>
      <sheetName val="ภาพถ่าย (4)"/>
      <sheetName val="ประเมินที่ดิน "/>
      <sheetName val="Statement  (2)"/>
      <sheetName val="wc base case"/>
      <sheetName val="โครงสร้างการลงทุน"/>
      <sheetName val="โครงสร้างการลงทุน (2)"/>
      <sheetName val="wc (2)"/>
      <sheetName val="สมมติฐาน (2)"/>
      <sheetName val="cashflow (2)"/>
      <sheetName val="งบกำไรขาดทุน (2)"/>
      <sheetName val="งบดุล (2)"/>
      <sheetName val="อัตราส่วนทางการเงิน"/>
      <sheetName val="Schdule S.sme G3"/>
      <sheetName val="Schdule S.sme G3 (2)"/>
      <sheetName val="Schdule S.sme G3 (3)"/>
      <sheetName val="Schdule S.sme G3 (4)"/>
      <sheetName val="Schdule FLAT RATE"/>
      <sheetName val="Schdule FLAT RATE (2)"/>
      <sheetName val="Schdule (4)"/>
      <sheetName val="FL SCB 2.54"/>
      <sheetName val="FL KB 2.54 (2)"/>
      <sheetName val="FL KB 2.54 (3)"/>
      <sheetName val="FL KB 0.73"/>
      <sheetName val="FL KB 0.56"/>
      <sheetName val="เครดิตบูโร 2012"/>
      <sheetName val="สมมติฐาน base case"/>
      <sheetName val="cashflow base case"/>
      <sheetName val="งบกำไรขาดทุน base case"/>
      <sheetName val="Schdule M-1.75"/>
      <sheetName val="Schdule M-0.75"/>
      <sheetName val="Schdule M"/>
      <sheetName val="Schdule M (2)"/>
      <sheetName val="Schdule M (3)"/>
      <sheetName val="Schdule M (4)"/>
      <sheetName val="ภพ 30 ปี 55"/>
      <sheetName val="Sheet2"/>
      <sheetName val="Statement "/>
      <sheetName val="wc"/>
      <sheetName val="ขาย ธค.54-กย.55"/>
      <sheetName val="สัดส่วนการผลิต"/>
      <sheetName val="สัดส่วนการผลิต (2)"/>
      <sheetName val="ซื้อ ธค.54-กย.55"/>
      <sheetName val="สมมติฐาน (3)"/>
      <sheetName val="cashflow (3)"/>
      <sheetName val="งบกำไรขาดทุน"/>
      <sheetName val="งบดุล"/>
      <sheetName val="อัตราส่วนทางการเงิน (2)"/>
      <sheetName val="Schdule (2)"/>
      <sheetName val="Schdule (3)"/>
      <sheetName val="ซื้อ (2)"/>
      <sheetName val="ซื้อ"/>
      <sheetName val="ขาย"/>
      <sheetName val="ขาย (2)"/>
      <sheetName val="ขาย (3)"/>
      <sheetName val="ขาย เปลือก "/>
      <sheetName val="Sheet1"/>
      <sheetName val="ผ่อนชำระ"/>
      <sheetName val="F L"/>
      <sheetName val="Assumption"/>
      <sheetName val="Customize Your Purchase Order"/>
      <sheetName val="วิเคราะห์ (2)"/>
      <sheetName val="FS"/>
      <sheetName val="DB"/>
      <sheetName val="Thai bk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/>
      <sheetData sheetId="14"/>
      <sheetData sheetId="15">
        <row r="2">
          <cell r="D2">
            <v>3500000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3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"/>
      <sheetName val="ผ่อนชำระ"/>
      <sheetName val="Standard costRM2006"/>
      <sheetName val="DB"/>
    </sheetNames>
    <sheetDataSet>
      <sheetData sheetId="0">
        <row r="70">
          <cell r="W70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แบบฟอร์มการเรียกเก็บงวดงาน"/>
      <sheetName val="DB"/>
      <sheetName val="PAYMENT"/>
      <sheetName val="ดอกเบี้ยจ่าย"/>
      <sheetName val="Standard costRM2006"/>
    </sheetNames>
    <definedNames>
      <definedName name="____________________________la2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Sheet7"/>
      <sheetName val="วิเคราะห์"/>
      <sheetName val="Sheet2"/>
      <sheetName val="ผ่อนชำระ"/>
      <sheetName val="Sheet1"/>
      <sheetName val="เงินสด"/>
      <sheetName val="Schdule"/>
    </sheetNames>
    <definedNames>
      <definedName name="First_Payment" sheetId="8"/>
      <definedName name="Term_In_Month" sheetId="8"/>
      <definedName name="Term_In_Year" sheetId="8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3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ชำระหนี้  "/>
      <sheetName val="งบดุล"/>
      <sheetName val="งบกำไรขาดทุน"/>
      <sheetName val="เงินทุน"/>
      <sheetName val="เงินสด"/>
      <sheetName val="ที่ดิน "/>
      <sheetName val="ยานพาหนะ"/>
      <sheetName val="สมมุติฐาน"/>
      <sheetName val="Sheet2"/>
      <sheetName val="Sheet1"/>
      <sheetName val="Schdule"/>
      <sheetName val="F L"/>
      <sheetName val="payment (2)"/>
      <sheetName val="Sheet3 (2)"/>
      <sheetName val="ผ่อนชำระ"/>
      <sheetName val="นิทัศน์"/>
      <sheetName val="PAYMENT"/>
      <sheetName val="ผ่อนชำระLoan"/>
    </sheetNames>
    <definedNames>
      <definedName name="First_Payment" sheetId="4"/>
      <definedName name="Term_In_Month" refersTo="#REF!" sheetId="4"/>
      <definedName name="Term_In_Year" refersTo="#REF!" sheetId="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ชำระหนี้  "/>
      <sheetName val="งบดุล"/>
      <sheetName val="งบกำไรขาดทุน"/>
      <sheetName val="เงินทุน"/>
      <sheetName val="เงินสด"/>
      <sheetName val="ที่ดิน "/>
      <sheetName val="ยานพาหนะ"/>
      <sheetName val="สมมุติฐาน"/>
      <sheetName val="Sheet2"/>
      <sheetName val="Sheet1"/>
      <sheetName val="นิทัศน์"/>
      <sheetName val="Model_B"/>
      <sheetName val="Sheet3 (2)"/>
      <sheetName val="MACFORM"/>
      <sheetName val="mac"/>
      <sheetName val="con"/>
      <sheetName val="DB"/>
      <sheetName val="ผ่อนชำระ"/>
      <sheetName val="Ass"/>
    </sheetNames>
    <definedNames>
      <definedName name="Term_In_Month" refersTo="#REF!" sheetId="4"/>
      <definedName name="Term_In_Year" refersTo="#REF!" sheetId="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Sheet7"/>
      <sheetName val="วิเคราะห์"/>
      <sheetName val="Sheet2"/>
      <sheetName val="ผ่อนชำระ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3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มมติฐาน"/>
      <sheetName val="กำไรขาดทุน"/>
      <sheetName val="payment (2)"/>
      <sheetName val="Schdule"/>
      <sheetName val="cash flow"/>
      <sheetName val="นายวิรัตน์และนางพรพิษ ศรีมาทอง"/>
      <sheetName val="ผ่อนชำระ"/>
      <sheetName val="DATA"/>
      <sheetName val="เงินสด"/>
      <sheetName val="Payment"/>
      <sheetName val="งบการเงิน "/>
      <sheetName val="CA"/>
      <sheetName val="Standard costRM2006"/>
      <sheetName val="121116"/>
      <sheetName val="Engineer"/>
      <sheetName val="PAY_SME"/>
      <sheetName val="งบ"/>
      <sheetName val="Payment1"/>
      <sheetName val="การผ่อนชำระหักคชก."/>
      <sheetName val="DB"/>
      <sheetName val="Sheet1"/>
      <sheetName val="Ass"/>
      <sheetName val="ตารางการผ่อนชำระ"/>
      <sheetName val="List data adj."/>
      <sheetName val="old payment  สำราญ"/>
      <sheetName val="Code"/>
      <sheetName val="ศูนย์ธุรกิจ"/>
      <sheetName val="Sheet3 (2)"/>
      <sheetName val="สมมุติฐาน (2)"/>
      <sheetName val="วิเคราะห์ (2)"/>
      <sheetName val="F L"/>
      <sheetName val="PN 0.2"/>
      <sheetName val="payment(วงเดิม)"/>
      <sheetName val="MACFORM"/>
      <sheetName val="mac"/>
      <sheetName val="con"/>
      <sheetName val="finance"/>
      <sheetName val="Factory Cost"/>
      <sheetName val="Sheet3"/>
      <sheetName val="ตารางการผ่อนชำระ (2)"/>
      <sheetName val="ตารางการผ่อน1-2"/>
      <sheetName val="FL"/>
      <sheetName val="FS"/>
      <sheetName val="ผ่อนชำระLoan"/>
      <sheetName val="2"/>
      <sheetName val="STRADE"/>
      <sheetName val="Model_B"/>
      <sheetName val="Assumption"/>
      <sheetName val="LSE_ADCO"/>
      <sheetName val="PAYMENT "/>
      <sheetName val="Purchase Order"/>
      <sheetName val="Customize Your Purchase Order"/>
      <sheetName val="payment(F2)"/>
      <sheetName val="ดอกเบี้ยจ่าย"/>
    </sheetNames>
    <definedNames>
      <definedName name="Fix_Pay" refersTo="='payment (2)'!$D$7" sheetId="2"/>
      <definedName name="Free_Principle" refersTo="='payment (2)'!$F$6" sheetId="2"/>
      <definedName name="Interest.Period" refersTo="#REF!" sheetId="2"/>
      <definedName name="Loan_Amount" refersTo="='payment (2)'!$D$3" sheetId="2"/>
      <definedName name="Payment.Number" refersTo="#REF!" sheetId="2"/>
    </definedNames>
    <sheetDataSet>
      <sheetData sheetId="0" refreshError="1">
        <row r="3">
          <cell r="D3" t="str">
            <v>เดือน 2</v>
          </cell>
        </row>
      </sheetData>
      <sheetData sheetId="1" refreshError="1">
        <row r="6">
          <cell r="F6">
            <v>17577181</v>
          </cell>
        </row>
        <row r="7">
          <cell r="D7">
            <v>16740172</v>
          </cell>
        </row>
      </sheetData>
      <sheetData sheetId="2" refreshError="1">
        <row r="3">
          <cell r="D3">
            <v>500000</v>
          </cell>
        </row>
        <row r="6">
          <cell r="F6">
            <v>4</v>
          </cell>
        </row>
        <row r="7">
          <cell r="D7">
            <v>9320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Sheet7"/>
      <sheetName val="วิเคราะห์"/>
      <sheetName val="Sheet2"/>
      <sheetName val="ผ่อนชำระ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3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ชำระหนี้  "/>
      <sheetName val="งบดุล"/>
      <sheetName val="งบกำไรขาดทุน"/>
      <sheetName val="เงินทุน"/>
      <sheetName val="เงินสด"/>
      <sheetName val="ที่ดิน "/>
      <sheetName val="ยานพาหนะ"/>
      <sheetName val="สมมุติฐาน"/>
      <sheetName val="Sheet2"/>
      <sheetName val="Sheet1"/>
      <sheetName val="Schdule"/>
      <sheetName val="F L"/>
      <sheetName val="payment (2)"/>
      <sheetName val="Sheet3 (2)"/>
      <sheetName val="ผ่อนชำร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"/>
    </sheetNames>
    <sheetDataSet>
      <sheetData sheetId="0">
        <row r="70">
          <cell r="W70">
            <v>1</v>
          </cell>
        </row>
      </sheetData>
    </sheetDataSet>
  </externalBook>
</externalLink>
</file>

<file path=xl/externalLinks/externalLink3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งบดุล"/>
      <sheetName val="งบกำไรขาดทุน"/>
      <sheetName val="Sheet3 (2)"/>
      <sheetName val="Sheet3"/>
      <sheetName val="payment (2)"/>
      <sheetName val="ผ่อนชำระ"/>
      <sheetName val="cashflowML"/>
      <sheetName val="PN 0.2"/>
      <sheetName val="Schdule"/>
      <sheetName val="F L"/>
      <sheetName val="CA"/>
      <sheetName val="121116"/>
      <sheetName val="Engineer"/>
      <sheetName val="เงินสด"/>
      <sheetName val="Ass"/>
      <sheetName val="นายวิรัตน์และนางพรพิษ ศรีมาทอง"/>
      <sheetName val="DATA"/>
      <sheetName val="payment(วงเดิม)"/>
      <sheetName val="การผ่อนชำระหักคชก."/>
      <sheetName val="Standard costRM2006"/>
      <sheetName val="DB"/>
      <sheetName val="finance"/>
      <sheetName val="PAYMENT"/>
      <sheetName val="List data adj."/>
      <sheetName val="Code"/>
      <sheetName val="ศูนย์ธุรกิจ"/>
      <sheetName val="MACFORM"/>
      <sheetName val="mac"/>
      <sheetName val="con"/>
      <sheetName val="2"/>
      <sheetName val="ASSUMPTION"/>
      <sheetName val="งบการเงิน "/>
      <sheetName val="ตารางผ่อน"/>
      <sheetName val="งบ"/>
      <sheetName val="Cash Flow"/>
      <sheetName val="Payment1"/>
      <sheetName val="Payment-แม่ค้าคนดี"/>
      <sheetName val="Sheet1"/>
      <sheetName val="LSE_ADCO"/>
      <sheetName val="สรุปยอดขาย"/>
      <sheetName val="FL"/>
      <sheetName val="PAYMENT "/>
      <sheetName val="14. statement"/>
      <sheetName val="FL00008"/>
      <sheetName val="PAYMENT (พยุงศักดิ์)"/>
      <sheetName val="P N"/>
      <sheetName val="Pament(ธพว.54)"/>
    </sheetNames>
    <definedNames>
      <definedName name="Fix_Pay" sheetId="5"/>
      <definedName name="Fix_Pay" refersTo="='Sheet3 (2)'!$D$7" sheetId="3"/>
      <definedName name="Free_Principle" sheetId="5"/>
      <definedName name="Free_Principle" refersTo="='Sheet3 (2)'!$F$6" sheetId="3"/>
      <definedName name="Interest.Period" sheetId="5"/>
      <definedName name="Interest.Period" refersTo="#REF!" sheetId="3"/>
      <definedName name="Loan_Amount" sheetId="5"/>
      <definedName name="Loan_Amount" refersTo="='Sheet3 (2)'!$D$3" sheetId="3"/>
      <definedName name="Payment.Number" sheetId="5"/>
      <definedName name="Payment.Number" refersTo="#REF!" sheetId="3"/>
    </definedNames>
    <sheetDataSet>
      <sheetData sheetId="0" refreshError="1">
        <row r="3">
          <cell r="D3">
            <v>1300000</v>
          </cell>
        </row>
        <row r="6">
          <cell r="F6">
            <v>6</v>
          </cell>
        </row>
        <row r="7">
          <cell r="D7">
            <v>18608</v>
          </cell>
        </row>
      </sheetData>
      <sheetData sheetId="1" refreshError="1">
        <row r="3">
          <cell r="D3">
            <v>1300000</v>
          </cell>
        </row>
        <row r="6">
          <cell r="F6">
            <v>6</v>
          </cell>
        </row>
        <row r="7">
          <cell r="D7">
            <v>18608</v>
          </cell>
        </row>
      </sheetData>
      <sheetData sheetId="2" refreshError="1"/>
      <sheetData sheetId="3" refreshError="1">
        <row r="3">
          <cell r="D3">
            <v>1300000</v>
          </cell>
        </row>
        <row r="6">
          <cell r="F6">
            <v>6</v>
          </cell>
        </row>
        <row r="7">
          <cell r="D7">
            <v>18608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MECHINE"/>
      <sheetName val="VECHICLES"/>
      <sheetName val="CAPITAL"/>
      <sheetName val="BALANCE SHEET"/>
      <sheetName val="cashflow"/>
      <sheetName val="COST"/>
      <sheetName val="A"/>
      <sheetName val="Profit(Cash)"/>
      <sheetName val="SALE BUDGET"/>
      <sheetName val="PROFIT &amp; WORKING CAPITAL"/>
      <sheetName val="LABOUR"/>
      <sheetName val="STAMENT"/>
      <sheetName val="PAYMENT"/>
      <sheetName val="LOAN"/>
      <sheetName val="Colleteral"/>
      <sheetName val="ตารางเปรียบเทียบ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550"/>
      <sheetName val="แยกตามเขต"/>
      <sheetName val="งานค้าง"/>
      <sheetName val="อนุมัติระหว่างเดือน"/>
      <sheetName val="สรุปรวม"/>
      <sheetName val="ฟอร์ม 1"/>
      <sheetName val="ฟอร์ม 2"/>
      <sheetName val="ฟอร์ม 3"/>
      <sheetName val="Code"/>
      <sheetName val="Sheet1"/>
      <sheetName val="ศูนย์ธุรกิจ"/>
      <sheetName val="DATA"/>
      <sheetName val="เงินกู้ธพว. (2)"/>
      <sheetName val="Schdule"/>
      <sheetName val="ผ่อนชำระ"/>
      <sheetName val="เงินสด"/>
      <sheetName val="ทะเบียนสินเชื่อ ปี 50 ณ"/>
      <sheetName val="Engineer"/>
      <sheetName val="Ass"/>
      <sheetName val="PAYMENT"/>
      <sheetName val="payment (2)"/>
      <sheetName val="Sheet3 (2)"/>
      <sheetName val="LSE_AD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8">
          <cell r="A38" t="str">
            <v>S1000</v>
          </cell>
        </row>
        <row r="39">
          <cell r="A39" t="str">
            <v>S1010</v>
          </cell>
        </row>
        <row r="40">
          <cell r="A40" t="str">
            <v>S1020</v>
          </cell>
        </row>
        <row r="41">
          <cell r="A41" t="str">
            <v>S1030</v>
          </cell>
        </row>
        <row r="42">
          <cell r="A42" t="str">
            <v>S1040</v>
          </cell>
        </row>
        <row r="43">
          <cell r="A43" t="str">
            <v>S1050</v>
          </cell>
        </row>
        <row r="44">
          <cell r="A44" t="str">
            <v>S1060</v>
          </cell>
        </row>
        <row r="45">
          <cell r="A45" t="str">
            <v>S1061</v>
          </cell>
        </row>
        <row r="46">
          <cell r="A46" t="str">
            <v>S1062</v>
          </cell>
        </row>
        <row r="47">
          <cell r="A47" t="str">
            <v>S1063</v>
          </cell>
        </row>
        <row r="48">
          <cell r="A48" t="str">
            <v>S1064</v>
          </cell>
        </row>
        <row r="49">
          <cell r="A49" t="str">
            <v>S1065</v>
          </cell>
        </row>
        <row r="50">
          <cell r="A50" t="str">
            <v>S1066</v>
          </cell>
        </row>
        <row r="51">
          <cell r="A51" t="str">
            <v>S1067</v>
          </cell>
        </row>
        <row r="52">
          <cell r="A52" t="str">
            <v>S1068</v>
          </cell>
        </row>
        <row r="53">
          <cell r="A53" t="str">
            <v>S1069</v>
          </cell>
        </row>
        <row r="54">
          <cell r="A54" t="str">
            <v>S1070</v>
          </cell>
        </row>
        <row r="55">
          <cell r="A55" t="str">
            <v>S2001</v>
          </cell>
        </row>
        <row r="56">
          <cell r="A56" t="str">
            <v>S3010</v>
          </cell>
        </row>
        <row r="57">
          <cell r="A57" t="str">
            <v>S5000</v>
          </cell>
        </row>
        <row r="58">
          <cell r="A58" t="str">
            <v>S5010</v>
          </cell>
        </row>
        <row r="59">
          <cell r="A59" t="str">
            <v>S5020</v>
          </cell>
        </row>
        <row r="60">
          <cell r="A60" t="str">
            <v>S5030</v>
          </cell>
        </row>
        <row r="61">
          <cell r="A61" t="str">
            <v>S5031</v>
          </cell>
        </row>
        <row r="62">
          <cell r="A62" t="str">
            <v>รับราคาแล้ว</v>
          </cell>
        </row>
        <row r="63">
          <cell r="A63" t="str">
            <v>ส่งคืน1</v>
          </cell>
        </row>
        <row r="64">
          <cell r="A64" t="str">
            <v>ส่งคืน2</v>
          </cell>
        </row>
        <row r="65">
          <cell r="A65" t="str">
            <v>ส่งคืน3</v>
          </cell>
        </row>
        <row r="66">
          <cell r="A66" t="str">
            <v>ส่งผิด</v>
          </cell>
        </row>
        <row r="67">
          <cell r="A67" t="str">
            <v>เสนอรับราคา</v>
          </cell>
        </row>
      </sheetData>
      <sheetData sheetId="9" refreshError="1"/>
      <sheetData sheetId="10" refreshError="1">
        <row r="2">
          <cell r="B2" t="str">
            <v>กระทรวงอุตสาหกรรม</v>
          </cell>
          <cell r="C2" t="str">
            <v>กลุ่มกรุงเทพฯ</v>
          </cell>
          <cell r="D2">
            <v>7</v>
          </cell>
          <cell r="E2" t="str">
            <v>พัฒนาธุรกิจ 3</v>
          </cell>
        </row>
        <row r="3">
          <cell r="B3" t="str">
            <v>กระบี่</v>
          </cell>
          <cell r="C3" t="str">
            <v>กลุ่มจังหวัด 17</v>
          </cell>
          <cell r="D3">
            <v>8</v>
          </cell>
          <cell r="E3" t="str">
            <v>พัฒนาธุรกิจ 3</v>
          </cell>
        </row>
        <row r="4">
          <cell r="B4" t="str">
            <v>กาญจนบุรี</v>
          </cell>
          <cell r="C4" t="str">
            <v>กลุ่มจังหวัด 6</v>
          </cell>
          <cell r="D4">
            <v>3</v>
          </cell>
          <cell r="E4" t="str">
            <v>พัฒนาธุรกิจ 2</v>
          </cell>
        </row>
        <row r="5">
          <cell r="B5" t="str">
            <v>กาฬสินธุ์</v>
          </cell>
          <cell r="C5" t="str">
            <v>กลุ่มจังหวัด 11</v>
          </cell>
          <cell r="D5">
            <v>5</v>
          </cell>
          <cell r="E5" t="str">
            <v>พัฒนาธุรกิจ 1</v>
          </cell>
        </row>
        <row r="6">
          <cell r="B6" t="str">
            <v>กำแพงเพชร</v>
          </cell>
          <cell r="C6" t="str">
            <v>กลุ่มจังหวัด 3</v>
          </cell>
          <cell r="D6">
            <v>2</v>
          </cell>
          <cell r="E6" t="str">
            <v>พัฒนาธุรกิจ 2</v>
          </cell>
        </row>
        <row r="7">
          <cell r="B7" t="str">
            <v>ขอนแก่น</v>
          </cell>
          <cell r="C7" t="str">
            <v>กลุ่มจังหวัด 12</v>
          </cell>
          <cell r="D7">
            <v>5</v>
          </cell>
          <cell r="E7" t="str">
            <v>พัฒนาธุรกิจ 1</v>
          </cell>
        </row>
        <row r="8">
          <cell r="B8" t="str">
            <v>จันทบุรี</v>
          </cell>
          <cell r="C8" t="str">
            <v>กลุ่มจังหวัด 9</v>
          </cell>
          <cell r="D8">
            <v>4</v>
          </cell>
          <cell r="E8" t="str">
            <v>พัฒนาธุรกิจ 1</v>
          </cell>
        </row>
        <row r="9">
          <cell r="B9" t="str">
            <v>ฉะเชิงเทรา</v>
          </cell>
          <cell r="C9" t="str">
            <v>กลุ่มจังหวัด 8</v>
          </cell>
          <cell r="D9">
            <v>4</v>
          </cell>
          <cell r="E9" t="str">
            <v>พัฒนาธุรกิจ 1</v>
          </cell>
        </row>
        <row r="10">
          <cell r="B10" t="str">
            <v>ชลบุรี</v>
          </cell>
          <cell r="C10" t="str">
            <v>กลุ่มจังหวัด 9</v>
          </cell>
          <cell r="D10">
            <v>4</v>
          </cell>
          <cell r="E10" t="str">
            <v>พัฒนาธุรกิจ 1</v>
          </cell>
        </row>
        <row r="11">
          <cell r="B11" t="str">
            <v>ชัยนาท</v>
          </cell>
          <cell r="C11" t="str">
            <v>กลุ่มจังหวัด 5</v>
          </cell>
          <cell r="D11">
            <v>3</v>
          </cell>
          <cell r="E11" t="str">
            <v>พัฒนาธุรกิจ 2</v>
          </cell>
        </row>
        <row r="12">
          <cell r="B12" t="str">
            <v>ชัยภูมิ</v>
          </cell>
          <cell r="C12" t="str">
            <v>กลุ่มจังหวัด 13</v>
          </cell>
          <cell r="D12">
            <v>6</v>
          </cell>
          <cell r="E12" t="str">
            <v>พัฒนาธุรกิจ 1</v>
          </cell>
        </row>
        <row r="13">
          <cell r="B13" t="str">
            <v>ชุมพร</v>
          </cell>
          <cell r="C13" t="str">
            <v>กลุ่มจังหวัด 15</v>
          </cell>
          <cell r="D13">
            <v>8</v>
          </cell>
          <cell r="E13" t="str">
            <v>พัฒนาธุรกิจ 3</v>
          </cell>
        </row>
        <row r="14">
          <cell r="B14" t="str">
            <v>เชียงราย</v>
          </cell>
          <cell r="C14" t="str">
            <v>กลุ่มจังหวัด 1</v>
          </cell>
          <cell r="D14">
            <v>1</v>
          </cell>
          <cell r="E14" t="str">
            <v>พัฒนาธุรกิจ 2</v>
          </cell>
        </row>
        <row r="15">
          <cell r="B15" t="str">
            <v>เชียงใหม่</v>
          </cell>
          <cell r="C15" t="str">
            <v>กลุ่มจังหวัด 1</v>
          </cell>
          <cell r="D15">
            <v>1</v>
          </cell>
          <cell r="E15" t="str">
            <v>พัฒนาธุรกิจ 2</v>
          </cell>
        </row>
        <row r="16">
          <cell r="B16" t="str">
            <v>ตรัง</v>
          </cell>
          <cell r="C16" t="str">
            <v>กลุ่มจังหวัด 16</v>
          </cell>
          <cell r="D16">
            <v>9</v>
          </cell>
          <cell r="E16" t="str">
            <v>พัฒนาธุรกิจ 3</v>
          </cell>
        </row>
        <row r="17">
          <cell r="B17" t="str">
            <v>ตราด</v>
          </cell>
          <cell r="C17" t="str">
            <v>กลุ่มจังหวัด 9</v>
          </cell>
          <cell r="D17">
            <v>4</v>
          </cell>
          <cell r="E17" t="str">
            <v>พัฒนาธุรกิจ 1</v>
          </cell>
        </row>
        <row r="18">
          <cell r="B18" t="str">
            <v>ตาก</v>
          </cell>
          <cell r="C18" t="str">
            <v>กลุ่มจังหวัด 2</v>
          </cell>
          <cell r="D18">
            <v>2</v>
          </cell>
          <cell r="E18" t="str">
            <v>พัฒนาธุรกิจ 2</v>
          </cell>
        </row>
        <row r="19">
          <cell r="B19" t="str">
            <v>นครนายก</v>
          </cell>
          <cell r="C19" t="str">
            <v>กลุ่มจังหวัด 8</v>
          </cell>
          <cell r="D19">
            <v>4</v>
          </cell>
          <cell r="E19" t="str">
            <v>พัฒนาธุรกิจ 1</v>
          </cell>
        </row>
        <row r="20">
          <cell r="B20" t="str">
            <v>นครปฐม</v>
          </cell>
          <cell r="C20" t="str">
            <v>กลุ่มจังหวัด 6</v>
          </cell>
          <cell r="D20">
            <v>3</v>
          </cell>
          <cell r="E20" t="str">
            <v>พัฒนาธุรกิจ 2</v>
          </cell>
        </row>
        <row r="21">
          <cell r="B21" t="str">
            <v>นครพนม</v>
          </cell>
          <cell r="C21" t="str">
            <v>กลุ่มจังหวัด 11</v>
          </cell>
          <cell r="D21">
            <v>5</v>
          </cell>
          <cell r="E21" t="str">
            <v>พัฒนาธุรกิจ 1</v>
          </cell>
        </row>
        <row r="22">
          <cell r="B22" t="str">
            <v>นครราชสีมา</v>
          </cell>
          <cell r="C22" t="str">
            <v>กลุ่มจังหวัด 13</v>
          </cell>
          <cell r="D22">
            <v>6</v>
          </cell>
          <cell r="E22" t="str">
            <v>พัฒนาธุรกิจ 1</v>
          </cell>
        </row>
        <row r="23">
          <cell r="B23" t="str">
            <v>นครศรีธรรมราช</v>
          </cell>
          <cell r="C23" t="str">
            <v>กลุ่มจังหวัด 16</v>
          </cell>
          <cell r="D23">
            <v>9</v>
          </cell>
          <cell r="E23" t="str">
            <v>พัฒนาธุรกิจ 3</v>
          </cell>
        </row>
        <row r="24">
          <cell r="B24" t="str">
            <v>นครสวรรค์</v>
          </cell>
          <cell r="C24" t="str">
            <v>กลุ่มจังหวัด 3</v>
          </cell>
          <cell r="D24">
            <v>2</v>
          </cell>
          <cell r="E24" t="str">
            <v>พัฒนาธุรกิจ 2</v>
          </cell>
        </row>
        <row r="25">
          <cell r="B25" t="str">
            <v>นนทบุรี</v>
          </cell>
          <cell r="C25" t="str">
            <v>กลุ่มจังหวัด 4</v>
          </cell>
          <cell r="D25">
            <v>7</v>
          </cell>
          <cell r="E25" t="str">
            <v>พัฒนาธุรกิจ 3</v>
          </cell>
        </row>
        <row r="26">
          <cell r="B26" t="str">
            <v>นราธิวาส</v>
          </cell>
          <cell r="C26" t="str">
            <v>กลุ่มจังหวัด 18</v>
          </cell>
          <cell r="D26">
            <v>9</v>
          </cell>
          <cell r="E26" t="str">
            <v>พัฒนาธุรกิจ 3</v>
          </cell>
        </row>
        <row r="27">
          <cell r="B27" t="str">
            <v>น่าน</v>
          </cell>
          <cell r="C27" t="str">
            <v>กลุ่มจังหวัด 1</v>
          </cell>
          <cell r="D27">
            <v>1</v>
          </cell>
          <cell r="E27" t="str">
            <v>พัฒนาธุรกิจ 2</v>
          </cell>
        </row>
        <row r="28">
          <cell r="B28" t="str">
            <v>บุรีรัมย์</v>
          </cell>
          <cell r="C28" t="str">
            <v>กลุ่มจังหวัด 13</v>
          </cell>
          <cell r="D28">
            <v>6</v>
          </cell>
          <cell r="E28" t="str">
            <v>พัฒนาธุรกิจ 1</v>
          </cell>
        </row>
        <row r="29">
          <cell r="B29" t="str">
            <v>ปทุมธานี</v>
          </cell>
          <cell r="C29" t="str">
            <v>กลุ่มจังหวัด 4</v>
          </cell>
          <cell r="D29">
            <v>7</v>
          </cell>
          <cell r="E29" t="str">
            <v>พัฒนาธุรกิจ 3</v>
          </cell>
        </row>
        <row r="30">
          <cell r="B30" t="str">
            <v>ประจวบคีรีขันธ์</v>
          </cell>
          <cell r="C30" t="str">
            <v>กลุ่มจังหวัด 7</v>
          </cell>
          <cell r="D30">
            <v>8</v>
          </cell>
          <cell r="E30" t="str">
            <v>พัฒนาธุรกิจ 3</v>
          </cell>
        </row>
        <row r="31">
          <cell r="B31" t="str">
            <v>ปราจีนบุรี</v>
          </cell>
          <cell r="C31" t="str">
            <v>กลุ่มจังหวัด 8</v>
          </cell>
          <cell r="D31">
            <v>4</v>
          </cell>
          <cell r="E31" t="str">
            <v>พัฒนาธุรกิจ 1</v>
          </cell>
        </row>
        <row r="32">
          <cell r="B32" t="str">
            <v>ปัตตานี</v>
          </cell>
          <cell r="C32" t="str">
            <v>กลุ่มจังหวัด 18</v>
          </cell>
          <cell r="D32">
            <v>9</v>
          </cell>
          <cell r="E32" t="str">
            <v>พัฒนาธุรกิจ 3</v>
          </cell>
        </row>
        <row r="33">
          <cell r="B33" t="str">
            <v>พระประแดง</v>
          </cell>
          <cell r="C33" t="str">
            <v>กลุ่มจังหวัด 8</v>
          </cell>
          <cell r="D33">
            <v>4</v>
          </cell>
          <cell r="E33" t="str">
            <v>พัฒนาธุรกิจ 1</v>
          </cell>
        </row>
        <row r="34">
          <cell r="B34" t="str">
            <v>พะเยา</v>
          </cell>
          <cell r="C34" t="str">
            <v>กลุ่มจังหวัด 1</v>
          </cell>
          <cell r="D34">
            <v>1</v>
          </cell>
          <cell r="E34" t="str">
            <v>พัฒนาธุรกิจ 2</v>
          </cell>
        </row>
        <row r="35">
          <cell r="B35" t="str">
            <v>พังงา</v>
          </cell>
          <cell r="C35" t="str">
            <v>กลุ่มจังหวัด 17</v>
          </cell>
          <cell r="D35">
            <v>8</v>
          </cell>
          <cell r="E35" t="str">
            <v>พัฒนาธุรกิจ 3</v>
          </cell>
        </row>
        <row r="36">
          <cell r="B36" t="str">
            <v>พัทลุง</v>
          </cell>
          <cell r="C36" t="str">
            <v>กลุ่มจังหวัด 16</v>
          </cell>
          <cell r="D36">
            <v>9</v>
          </cell>
          <cell r="E36" t="str">
            <v>พัฒนาธุรกิจ 3</v>
          </cell>
        </row>
        <row r="37">
          <cell r="B37" t="str">
            <v>พิจิตร</v>
          </cell>
          <cell r="C37" t="str">
            <v>กลุ่มจังหวัด 3</v>
          </cell>
          <cell r="D37">
            <v>2</v>
          </cell>
          <cell r="E37" t="str">
            <v>พัฒนาธุรกิจ 2</v>
          </cell>
        </row>
        <row r="38">
          <cell r="B38" t="str">
            <v>พิษณุโลก</v>
          </cell>
          <cell r="C38" t="str">
            <v>กลุ่มจังหวัด 2</v>
          </cell>
          <cell r="D38">
            <v>2</v>
          </cell>
          <cell r="E38" t="str">
            <v>พัฒนาธุรกิจ 2</v>
          </cell>
        </row>
        <row r="39">
          <cell r="B39" t="str">
            <v>เพชรบุรี</v>
          </cell>
          <cell r="C39" t="str">
            <v>กลุ่มจังหวัด 7</v>
          </cell>
          <cell r="D39">
            <v>8</v>
          </cell>
          <cell r="E39" t="str">
            <v>พัฒนาธุรกิจ 3</v>
          </cell>
        </row>
        <row r="40">
          <cell r="B40" t="str">
            <v>เพชรบูรณ์</v>
          </cell>
          <cell r="C40" t="str">
            <v>กลุ่มจังหวัด 2</v>
          </cell>
          <cell r="D40">
            <v>2</v>
          </cell>
          <cell r="E40" t="str">
            <v>พัฒนาธุรกิจ 2</v>
          </cell>
        </row>
        <row r="41">
          <cell r="B41" t="str">
            <v>แพร่</v>
          </cell>
          <cell r="C41" t="str">
            <v>กลุ่มจังหวัด 1</v>
          </cell>
          <cell r="D41">
            <v>1</v>
          </cell>
          <cell r="E41" t="str">
            <v>พัฒนาธุรกิจ 2</v>
          </cell>
        </row>
        <row r="42">
          <cell r="B42" t="str">
            <v>ภูเก็ต</v>
          </cell>
          <cell r="C42" t="str">
            <v>กลุ่มจังหวัด 17</v>
          </cell>
          <cell r="D42">
            <v>8</v>
          </cell>
          <cell r="E42" t="str">
            <v>พัฒนาธุรกิจ 3</v>
          </cell>
        </row>
        <row r="43">
          <cell r="B43" t="str">
            <v>มหาสารคาม</v>
          </cell>
          <cell r="C43" t="str">
            <v>กลุ่มจังหวัด 12</v>
          </cell>
          <cell r="D43">
            <v>5</v>
          </cell>
          <cell r="E43" t="str">
            <v>พัฒนาธุรกิจ 1</v>
          </cell>
        </row>
        <row r="44">
          <cell r="B44" t="str">
            <v>มุกดาหาร</v>
          </cell>
          <cell r="C44" t="str">
            <v>กลุ่มจังหวัด 11</v>
          </cell>
          <cell r="D44">
            <v>5</v>
          </cell>
          <cell r="E44" t="str">
            <v>พัฒนาธุรกิจ 1</v>
          </cell>
        </row>
        <row r="45">
          <cell r="B45" t="str">
            <v>แม่ฮ่องสอน</v>
          </cell>
          <cell r="C45" t="str">
            <v>กลุ่มจังหวัด 1</v>
          </cell>
          <cell r="D45">
            <v>1</v>
          </cell>
          <cell r="E45" t="str">
            <v>พัฒนาธุรกิจ 2</v>
          </cell>
        </row>
        <row r="46">
          <cell r="B46" t="str">
            <v>ยโสธร</v>
          </cell>
          <cell r="C46" t="str">
            <v>กลุ่มจังหวัด 14</v>
          </cell>
          <cell r="D46">
            <v>6</v>
          </cell>
          <cell r="E46" t="str">
            <v>พัฒนาธุรกิจ 1</v>
          </cell>
        </row>
        <row r="47">
          <cell r="B47" t="str">
            <v>ยะลา</v>
          </cell>
          <cell r="C47" t="str">
            <v>กลุ่มจังหวัด 18</v>
          </cell>
          <cell r="D47">
            <v>9</v>
          </cell>
          <cell r="E47" t="str">
            <v>พัฒนาธุรกิจ 3</v>
          </cell>
        </row>
        <row r="48">
          <cell r="B48" t="str">
            <v>ร้อยเอ็ด</v>
          </cell>
          <cell r="C48" t="str">
            <v>กลุ่มจังหวัด 12</v>
          </cell>
          <cell r="D48">
            <v>5</v>
          </cell>
          <cell r="E48" t="str">
            <v>พัฒนาธุรกิจ 1</v>
          </cell>
        </row>
        <row r="49">
          <cell r="B49" t="str">
            <v>ระนอง</v>
          </cell>
          <cell r="C49" t="str">
            <v>กลุ่มจังหวัด 15</v>
          </cell>
          <cell r="D49">
            <v>8</v>
          </cell>
          <cell r="E49" t="str">
            <v>พัฒนาธุรกิจ 3</v>
          </cell>
        </row>
        <row r="50">
          <cell r="B50" t="str">
            <v>ระยอง</v>
          </cell>
          <cell r="C50" t="str">
            <v>กลุ่มจังหวัด 9</v>
          </cell>
          <cell r="D50">
            <v>4</v>
          </cell>
          <cell r="E50" t="str">
            <v>พัฒนาธุรกิจ 1</v>
          </cell>
        </row>
        <row r="51">
          <cell r="B51" t="str">
            <v>รังสิต</v>
          </cell>
          <cell r="C51" t="str">
            <v>กลุ่มจังหวัด 4</v>
          </cell>
          <cell r="D51">
            <v>7</v>
          </cell>
          <cell r="E51" t="str">
            <v>พัฒนาธุรกิจ 3</v>
          </cell>
        </row>
        <row r="52">
          <cell r="B52" t="str">
            <v>ราชบุรี</v>
          </cell>
          <cell r="C52" t="str">
            <v>กลุ่มจังหวัด 6</v>
          </cell>
          <cell r="D52">
            <v>3</v>
          </cell>
          <cell r="E52" t="str">
            <v>พัฒนาธุรกิจ 2</v>
          </cell>
        </row>
        <row r="53">
          <cell r="B53" t="str">
            <v>ลพบุรี</v>
          </cell>
          <cell r="C53" t="str">
            <v>กลุ่มจังหวัด 5</v>
          </cell>
          <cell r="D53">
            <v>3</v>
          </cell>
          <cell r="E53" t="str">
            <v>พัฒนาธุรกิจ 2</v>
          </cell>
        </row>
        <row r="54">
          <cell r="B54" t="str">
            <v>ลำปาง</v>
          </cell>
          <cell r="C54" t="str">
            <v>กลุ่มจังหวัด 1</v>
          </cell>
          <cell r="D54">
            <v>1</v>
          </cell>
          <cell r="E54" t="str">
            <v>พัฒนาธุรกิจ 2</v>
          </cell>
        </row>
        <row r="55">
          <cell r="B55" t="str">
            <v>ลำพูน</v>
          </cell>
          <cell r="C55" t="str">
            <v>กลุ่มจังหวัด 1</v>
          </cell>
          <cell r="D55">
            <v>1</v>
          </cell>
          <cell r="E55" t="str">
            <v>พัฒนาธุรกิจ 2</v>
          </cell>
        </row>
        <row r="56">
          <cell r="B56" t="str">
            <v>เลย</v>
          </cell>
          <cell r="C56" t="str">
            <v>กลุ่มจังหวัด 10</v>
          </cell>
          <cell r="D56">
            <v>5</v>
          </cell>
          <cell r="E56" t="str">
            <v>พัฒนาธุรกิจ 1</v>
          </cell>
        </row>
        <row r="57">
          <cell r="B57" t="str">
            <v>ศรีสะเกษ</v>
          </cell>
          <cell r="C57" t="str">
            <v>กลุ่มจังหวัด 14</v>
          </cell>
          <cell r="D57">
            <v>6</v>
          </cell>
          <cell r="E57" t="str">
            <v>พัฒนาธุรกิจ 1</v>
          </cell>
        </row>
        <row r="58">
          <cell r="B58" t="str">
            <v>สกลนคร</v>
          </cell>
          <cell r="C58" t="str">
            <v>กลุ่มจังหวัด 11</v>
          </cell>
          <cell r="D58">
            <v>5</v>
          </cell>
          <cell r="E58" t="str">
            <v>พัฒนาธุรกิจ 1</v>
          </cell>
        </row>
        <row r="59">
          <cell r="B59" t="str">
            <v>สงขลา</v>
          </cell>
          <cell r="C59" t="str">
            <v>กลุ่มจังหวัด 19</v>
          </cell>
          <cell r="D59">
            <v>9</v>
          </cell>
          <cell r="E59" t="str">
            <v>พัฒนาธุรกิจ 3</v>
          </cell>
        </row>
        <row r="60">
          <cell r="B60" t="str">
            <v>สตูล</v>
          </cell>
          <cell r="C60" t="str">
            <v>กลุ่มจังหวัด 19</v>
          </cell>
          <cell r="D60">
            <v>9</v>
          </cell>
          <cell r="E60" t="str">
            <v>พัฒนาธุรกิจ 3</v>
          </cell>
        </row>
        <row r="61">
          <cell r="B61" t="str">
            <v>สมุทรปราการ</v>
          </cell>
          <cell r="C61" t="str">
            <v>กลุ่มจังหวัด 8</v>
          </cell>
          <cell r="D61">
            <v>4</v>
          </cell>
          <cell r="E61" t="str">
            <v>พัฒนาธุรกิจ 1</v>
          </cell>
        </row>
        <row r="62">
          <cell r="B62" t="str">
            <v>สมุทรสงคราม</v>
          </cell>
          <cell r="C62" t="str">
            <v>กลุ่มจังหวัด 7</v>
          </cell>
          <cell r="D62">
            <v>8</v>
          </cell>
          <cell r="E62" t="str">
            <v>พัฒนาธุรกิจ 3</v>
          </cell>
        </row>
        <row r="63">
          <cell r="B63" t="str">
            <v>สมุทรสาคร</v>
          </cell>
          <cell r="C63" t="str">
            <v>กลุ่มจังหวัด 7</v>
          </cell>
          <cell r="D63">
            <v>8</v>
          </cell>
          <cell r="E63" t="str">
            <v>พัฒนาธุรกิจ 3</v>
          </cell>
        </row>
        <row r="64">
          <cell r="B64" t="str">
            <v>สระแก้ว</v>
          </cell>
          <cell r="C64" t="str">
            <v>กลุ่มจังหวัด 8</v>
          </cell>
          <cell r="D64">
            <v>4</v>
          </cell>
          <cell r="E64" t="str">
            <v>พัฒนาธุรกิจ 1</v>
          </cell>
        </row>
        <row r="65">
          <cell r="B65" t="str">
            <v>สระบุรี</v>
          </cell>
          <cell r="C65" t="str">
            <v>กลุ่มจังหวัด 5</v>
          </cell>
          <cell r="D65">
            <v>3</v>
          </cell>
          <cell r="E65" t="str">
            <v>พัฒนาธุรกิจ 2</v>
          </cell>
        </row>
        <row r="66">
          <cell r="B66" t="str">
            <v>สำนักกรรมการ</v>
          </cell>
          <cell r="D66" t="str">
            <v>Cluster</v>
          </cell>
        </row>
        <row r="67">
          <cell r="B67" t="str">
            <v>สำนักถนนศรีอยุธยา</v>
          </cell>
          <cell r="C67" t="str">
            <v>กลุ่มกรุงเทพฯ</v>
          </cell>
          <cell r="D67">
            <v>7</v>
          </cell>
          <cell r="E67" t="str">
            <v>พัฒนาธุรกิจ 3</v>
          </cell>
        </row>
        <row r="68">
          <cell r="B68" t="str">
            <v>สำนักถนนพหลโยธิน</v>
          </cell>
          <cell r="C68" t="str">
            <v>กลุ่มกรุงเทพฯ</v>
          </cell>
          <cell r="D68">
            <v>7</v>
          </cell>
          <cell r="E68" t="str">
            <v>พัฒนาธุรกิจ 4</v>
          </cell>
        </row>
        <row r="69">
          <cell r="B69" t="str">
            <v>สิงห์บุรี</v>
          </cell>
          <cell r="C69" t="str">
            <v>กลุ่มจังหวัด 5</v>
          </cell>
          <cell r="D69">
            <v>3</v>
          </cell>
          <cell r="E69" t="str">
            <v>พัฒนาธุรกิจ 2</v>
          </cell>
        </row>
        <row r="70">
          <cell r="B70" t="str">
            <v>สุโขทัย</v>
          </cell>
          <cell r="C70" t="str">
            <v>กลุ่มจังหวัด 2</v>
          </cell>
          <cell r="D70">
            <v>2</v>
          </cell>
          <cell r="E70" t="str">
            <v>พัฒนาธุรกิจ 2</v>
          </cell>
        </row>
        <row r="71">
          <cell r="B71" t="str">
            <v>สุพรรณบุรี</v>
          </cell>
          <cell r="C71" t="str">
            <v>กลุ่มจังหวัด 6</v>
          </cell>
          <cell r="D71">
            <v>3</v>
          </cell>
          <cell r="E71" t="str">
            <v>พัฒนาธุรกิจ 2</v>
          </cell>
        </row>
        <row r="72">
          <cell r="B72" t="str">
            <v>สุราษฎร์ธานี</v>
          </cell>
          <cell r="C72" t="str">
            <v>กลุ่มจังหวัด 15</v>
          </cell>
          <cell r="D72">
            <v>8</v>
          </cell>
          <cell r="E72" t="str">
            <v>พัฒนาธุรกิจ 3</v>
          </cell>
        </row>
        <row r="73">
          <cell r="B73" t="str">
            <v>สุรินทร์</v>
          </cell>
          <cell r="C73" t="str">
            <v>กลุ่มจังหวัด 13</v>
          </cell>
          <cell r="D73">
            <v>6</v>
          </cell>
          <cell r="E73" t="str">
            <v>พัฒนาธุรกิจ 1</v>
          </cell>
        </row>
        <row r="74">
          <cell r="B74" t="str">
            <v>หนองคาย</v>
          </cell>
          <cell r="C74" t="str">
            <v>กลุ่มจังหวัด 10</v>
          </cell>
          <cell r="D74">
            <v>5</v>
          </cell>
          <cell r="E74" t="str">
            <v>พัฒนาธุรกิจ 1</v>
          </cell>
        </row>
        <row r="75">
          <cell r="B75" t="str">
            <v>หนองบัวลำภู</v>
          </cell>
          <cell r="C75" t="str">
            <v>กลุ่มจังหวัด 10</v>
          </cell>
          <cell r="D75">
            <v>5</v>
          </cell>
          <cell r="E75" t="str">
            <v>พัฒนาธุรกิจ 1</v>
          </cell>
        </row>
        <row r="76">
          <cell r="B76" t="str">
            <v>อยุธยา</v>
          </cell>
          <cell r="C76" t="str">
            <v>กลุ่มจังหวัด 4</v>
          </cell>
          <cell r="D76">
            <v>7</v>
          </cell>
          <cell r="E76" t="str">
            <v>พัฒนาธุรกิจ 3</v>
          </cell>
        </row>
        <row r="77">
          <cell r="B77" t="str">
            <v>อ้อมน้อย</v>
          </cell>
          <cell r="C77" t="str">
            <v>กลุ่มจังหวัด 7</v>
          </cell>
          <cell r="D77">
            <v>8</v>
          </cell>
          <cell r="E77" t="str">
            <v>พัฒนาธุรกิจ 3</v>
          </cell>
        </row>
        <row r="78">
          <cell r="B78" t="str">
            <v>อ่างทอง</v>
          </cell>
          <cell r="C78" t="str">
            <v>กลุ่มจังหวัด 4</v>
          </cell>
          <cell r="D78">
            <v>7</v>
          </cell>
          <cell r="E78" t="str">
            <v>พัฒนาธุรกิจ 3</v>
          </cell>
        </row>
        <row r="79">
          <cell r="B79" t="str">
            <v>อำนาจเจริญ</v>
          </cell>
          <cell r="C79" t="str">
            <v>กลุ่มจังหวัด 14</v>
          </cell>
          <cell r="D79">
            <v>6</v>
          </cell>
          <cell r="E79" t="str">
            <v>พัฒนาธุรกิจ 1</v>
          </cell>
        </row>
        <row r="80">
          <cell r="B80" t="str">
            <v>อุดรธานี</v>
          </cell>
          <cell r="C80" t="str">
            <v>กลุ่มจังหวัด 10</v>
          </cell>
          <cell r="D80">
            <v>5</v>
          </cell>
          <cell r="E80" t="str">
            <v>พัฒนาธุรกิจ 1</v>
          </cell>
        </row>
        <row r="81">
          <cell r="B81" t="str">
            <v>อุตรดิตถ์</v>
          </cell>
          <cell r="C81" t="str">
            <v>กลุ่มจังหวัด 2</v>
          </cell>
          <cell r="D81">
            <v>2</v>
          </cell>
          <cell r="E81" t="str">
            <v>พัฒนาธุรกิจ 2</v>
          </cell>
        </row>
        <row r="82">
          <cell r="B82" t="str">
            <v>อุทัยธานี</v>
          </cell>
          <cell r="C82" t="str">
            <v>กลุ่มจังหวัด 3</v>
          </cell>
          <cell r="D82">
            <v>2</v>
          </cell>
          <cell r="E82" t="str">
            <v>พัฒนาธุรกิจ 2</v>
          </cell>
        </row>
        <row r="83">
          <cell r="B83" t="str">
            <v>อุบลราชธานี</v>
          </cell>
          <cell r="C83" t="str">
            <v>กลุ่มจังหวัด 14</v>
          </cell>
          <cell r="D83">
            <v>6</v>
          </cell>
          <cell r="E83" t="str">
            <v>พัฒนาธุรกิจ 1</v>
          </cell>
        </row>
        <row r="84">
          <cell r="B84" t="str">
            <v>สันกำแพง</v>
          </cell>
          <cell r="C84" t="str">
            <v>กลุ่มจังหวัด 1</v>
          </cell>
          <cell r="D84">
            <v>1</v>
          </cell>
          <cell r="E84" t="str">
            <v>พัฒนาธุรกิจ 2</v>
          </cell>
        </row>
        <row r="85">
          <cell r="B85" t="str">
            <v>แม่สาย</v>
          </cell>
          <cell r="C85" t="str">
            <v>กลุ่มจังหวัด 1</v>
          </cell>
          <cell r="D85">
            <v>1</v>
          </cell>
          <cell r="E85" t="str">
            <v>พัฒนาธุรกิจ 2</v>
          </cell>
        </row>
        <row r="86">
          <cell r="B86" t="str">
            <v>บ้านโป่ง</v>
          </cell>
          <cell r="C86" t="str">
            <v>กลุ่มจังหวัด 6</v>
          </cell>
          <cell r="D86">
            <v>3</v>
          </cell>
          <cell r="E86" t="str">
            <v>พัฒนาธุรกิจ 2</v>
          </cell>
        </row>
        <row r="87">
          <cell r="B87" t="str">
            <v>หัวหิน</v>
          </cell>
          <cell r="C87" t="str">
            <v>กลุ่มจังหวัด 7</v>
          </cell>
          <cell r="D87">
            <v>8</v>
          </cell>
          <cell r="E87" t="str">
            <v>พัฒนาธุรกิจ 3</v>
          </cell>
        </row>
        <row r="88">
          <cell r="B88" t="str">
            <v>กบินทร์บุรี</v>
          </cell>
          <cell r="C88" t="str">
            <v>กลุ่มจังหวัด 8</v>
          </cell>
          <cell r="D88">
            <v>4</v>
          </cell>
          <cell r="E88" t="str">
            <v>พัฒนาธุรกิจ 1</v>
          </cell>
        </row>
        <row r="89">
          <cell r="B89" t="str">
            <v>พัทยา</v>
          </cell>
          <cell r="C89" t="str">
            <v>กลุ่มจังหวัด 9</v>
          </cell>
          <cell r="D89">
            <v>4</v>
          </cell>
          <cell r="E89" t="str">
            <v>พัฒนาธุรกิจ 1</v>
          </cell>
        </row>
        <row r="90">
          <cell r="B90" t="str">
            <v>แกลง</v>
          </cell>
          <cell r="C90" t="str">
            <v>กลุ่มจังหวัด 9</v>
          </cell>
          <cell r="D90">
            <v>4</v>
          </cell>
          <cell r="E90" t="str">
            <v>พัฒนาธุรกิจ 1</v>
          </cell>
        </row>
        <row r="91">
          <cell r="B91" t="str">
            <v>สว่างแดนดิน</v>
          </cell>
          <cell r="C91" t="str">
            <v>กลุ่มจังหวัด 11</v>
          </cell>
          <cell r="D91">
            <v>5</v>
          </cell>
          <cell r="E91" t="str">
            <v>พัฒนาธุรกิจ 1</v>
          </cell>
        </row>
        <row r="92">
          <cell r="B92" t="str">
            <v>ชุมแพ</v>
          </cell>
          <cell r="C92" t="str">
            <v>กลุ่มจังหวัด 12</v>
          </cell>
          <cell r="D92">
            <v>5</v>
          </cell>
          <cell r="E92" t="str">
            <v>พัฒนาธุรกิจ 1</v>
          </cell>
        </row>
        <row r="93">
          <cell r="B93" t="str">
            <v>ปากช่อง</v>
          </cell>
          <cell r="C93" t="str">
            <v>กลุ่มจังหวัด 13</v>
          </cell>
          <cell r="D93">
            <v>6</v>
          </cell>
          <cell r="E93" t="str">
            <v>พัฒนาธุรกิจ 1</v>
          </cell>
        </row>
        <row r="94">
          <cell r="B94" t="str">
            <v>เดชอุดม</v>
          </cell>
          <cell r="C94" t="str">
            <v>กลุ่มจังหวัด 14</v>
          </cell>
          <cell r="D94">
            <v>6</v>
          </cell>
          <cell r="E94" t="str">
            <v>พัฒนาธุรกิจ 1</v>
          </cell>
        </row>
        <row r="95">
          <cell r="B95" t="str">
            <v>เกาะสมุย</v>
          </cell>
          <cell r="C95" t="str">
            <v>กลุ่มจังหวัด 15</v>
          </cell>
          <cell r="D95">
            <v>8</v>
          </cell>
          <cell r="E95" t="str">
            <v>พัฒนาธุรกิจ 3</v>
          </cell>
        </row>
        <row r="96">
          <cell r="B96" t="str">
            <v>ทุ่งสง</v>
          </cell>
          <cell r="C96" t="str">
            <v>กลุ่มจังหวัด 16</v>
          </cell>
          <cell r="D96">
            <v>9</v>
          </cell>
          <cell r="E96" t="str">
            <v>พัฒนาธุรกิจ 3</v>
          </cell>
        </row>
        <row r="97">
          <cell r="B97" t="str">
            <v>อ.เมือง</v>
          </cell>
          <cell r="C97" t="str">
            <v>กลุ่มจังหวัด 19</v>
          </cell>
          <cell r="D97">
            <v>9</v>
          </cell>
          <cell r="E97" t="str">
            <v>พัฒนาธุรกิจ 3</v>
          </cell>
        </row>
        <row r="98">
          <cell r="B98" t="str">
            <v>พระราม 4</v>
          </cell>
          <cell r="C98" t="str">
            <v>กลุ่มกรุงเทพฯ</v>
          </cell>
          <cell r="D98">
            <v>7</v>
          </cell>
          <cell r="E98" t="str">
            <v>พัฒนาธุรกิจ 3</v>
          </cell>
        </row>
        <row r="99">
          <cell r="B99" t="str">
            <v>จตุจักร</v>
          </cell>
          <cell r="C99" t="str">
            <v>กลุ่มกรุงเทพฯ</v>
          </cell>
          <cell r="D99">
            <v>7</v>
          </cell>
          <cell r="E99" t="str">
            <v>พัฒนาธุรกิจ 3</v>
          </cell>
        </row>
        <row r="100">
          <cell r="B100" t="str">
            <v>ลาดกระบัง</v>
          </cell>
          <cell r="C100" t="str">
            <v>กลุ่มกรุงเทพฯ</v>
          </cell>
          <cell r="D100">
            <v>7</v>
          </cell>
          <cell r="E100" t="str">
            <v>พัฒนาธุรกิจ 3</v>
          </cell>
        </row>
        <row r="101">
          <cell r="B101" t="str">
            <v>ปิ่นเกล้า</v>
          </cell>
          <cell r="C101" t="str">
            <v>กลุ่มกรุงเทพฯ</v>
          </cell>
          <cell r="D101">
            <v>7</v>
          </cell>
          <cell r="E101" t="str">
            <v>พัฒนาธุรกิจ 3</v>
          </cell>
        </row>
        <row r="102">
          <cell r="B102" t="str">
            <v>บางบัวทอง</v>
          </cell>
          <cell r="C102" t="str">
            <v>กลุ่มจังหวัด 4</v>
          </cell>
          <cell r="D102">
            <v>7</v>
          </cell>
          <cell r="E102" t="str">
            <v>พัฒนาธุรกิจ 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งบการเงินสกลนครไทยอีสาน"/>
      <sheetName val="LSE_ADCO"/>
      <sheetName val="ดอกเบี้ยจ่าย"/>
      <sheetName val="F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งบการเงินสกลนครไทยอีสาน"/>
      <sheetName val="LSE_ADCO"/>
    </sheetNames>
    <definedNames>
      <definedName name="Interest_Rate" refersTo="#REF!"/>
      <definedName name="Term_In_Month" refersTo="#REF!"/>
      <definedName name="Term_In_Year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งบการเงินสกลนครไทยอีสาน"/>
      <sheetName val="ดอกเบี้ยจ่าย"/>
      <sheetName val="CA 3.0"/>
    </sheetNames>
    <definedNames>
      <definedName name="Interest_Rate" refersTo="#REF!"/>
      <definedName name="Term_In_Month" refersTo="#REF!"/>
      <definedName name="Term_In_Year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capital"/>
      <sheetName val="Land"/>
      <sheetName val="Building"/>
      <sheetName val="Machine"/>
      <sheetName val="Vehicle"/>
      <sheetName val="Labour"/>
      <sheetName val="หลักประกัน"/>
      <sheetName val="สมมติฐาน"/>
      <sheetName val="cashflow"/>
      <sheetName val="free cf"/>
      <sheetName val="wc"/>
      <sheetName val="Profit&amp;Loss"/>
      <sheetName val="Balance Sheet"/>
      <sheetName val="Schdule"/>
      <sheetName val="ภาพถ่าย"/>
      <sheetName val="ภาพถ่าย (3)"/>
      <sheetName val="ภาพถ่าย (2)"/>
      <sheetName val="รายงานงบการเงิน สรรพากร"/>
      <sheetName val="F L"/>
      <sheetName val="payment (2)"/>
      <sheetName val="ผ่อนชำระ"/>
      <sheetName val="เงินสด"/>
      <sheetName val="Code"/>
      <sheetName val="ศูนย์ธุรกิจ"/>
      <sheetName val="PAYMENT"/>
      <sheetName val="Ass"/>
      <sheetName val="DB"/>
      <sheetName val="DATA"/>
      <sheetName val="Engineer"/>
      <sheetName val="fin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บัญชี บิลขาย 55"/>
      <sheetName val="Data บิลขาย 56"/>
      <sheetName val="ข้อมูล ขาย ราย นายผดุ้ง"/>
    </sheetNames>
    <definedNames>
      <definedName name="Interest.Period" refersTo="#REF!"/>
    </definedNames>
    <sheetDataSet>
      <sheetData sheetId="0"/>
      <sheetData sheetId="1"/>
      <sheetData sheetId="2" refreshError="1"/>
    </sheetDataSet>
  </externalBook>
</externalLink>
</file>

<file path=xl/externalLinks/externalLink3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ineer"/>
      <sheetName val="DATA"/>
      <sheetName val="Ass"/>
      <sheetName val="Schdule"/>
      <sheetName val="Code"/>
      <sheetName val="ศูนย์ธุรกิจ"/>
      <sheetName val="PAYMENT"/>
      <sheetName val="payment (2)"/>
      <sheetName val="Sheet3 (2)"/>
      <sheetName val="เงินสด"/>
      <sheetName val="ผ่อนชำระ"/>
      <sheetName val="payment(วงเดิม)"/>
      <sheetName val="MACFORM"/>
      <sheetName val="mac"/>
      <sheetName val="con"/>
      <sheetName val="ASSUMPTION"/>
      <sheetName val="2"/>
      <sheetName val="finance"/>
      <sheetName val="DB"/>
      <sheetName val="การผ่อนชำระหักคชก."/>
      <sheetName val="สมมุติฐาน (2)"/>
      <sheetName val="PCM-EXP"/>
      <sheetName val="สรุปยอดขาย"/>
      <sheetName val="ตารางการผ่อนชำระ (2)"/>
      <sheetName val="Paymen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โครงสร้าง"/>
      <sheetName val="Sheet1"/>
      <sheetName val="ข้อมูลเครดิต"/>
      <sheetName val="assum-ก.เจริญฟาร์ม่ (เดิม)50"/>
      <sheetName val="assum-ก.เจริญฟาร์ม(เดิม)52"/>
      <sheetName val="assum-ก.เจริญฟาร์ม(ครั้งนี้)52 "/>
      <sheetName val="PL-ก. เจริญฟาร์ม (3 หลัง 5 รอบ)"/>
      <sheetName val="PL-ก. เจริญฟาร์ม (3 หลัง 4 รอบ)"/>
      <sheetName val="PL-ก. เจริญฟาร์ม (4รอบ)"/>
      <sheetName val="PL-ก. เจริญฟาร์ม"/>
      <sheetName val="ผลการเลี้ยง- ก เจริญฟาร์ม"/>
      <sheetName val="payment (ครั้งนี้)"/>
      <sheetName val="payment(วงเดิม)"/>
      <sheetName val="ผลการเลี้ยง-ก.ไก่ฟาร์ม"/>
      <sheetName val="assum-ก.ไก่ฟาร์ม51"/>
      <sheetName val="assum-ก. ไก่ฟาร์ม52"/>
      <sheetName val="PL-รวม"/>
      <sheetName val="PL-ก.ไก่ฟาร์ม"/>
      <sheetName val="Sheet2"/>
      <sheetName val="statement"/>
      <sheetName val="payment ดบ.fs"/>
      <sheetName val="121116"/>
      <sheetName val="CA"/>
      <sheetName val="Engineer"/>
      <sheetName val="finance"/>
      <sheetName val="PAY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_"/>
      <sheetName val="มติ"/>
      <sheetName val="T9"/>
      <sheetName val="T10"/>
      <sheetName val="CO"/>
      <sheetName val="T11.1"/>
      <sheetName val="T11.2"/>
      <sheetName val="T11.3"/>
      <sheetName val="T11.4"/>
      <sheetName val="T11.5"/>
      <sheetName val="T13"/>
      <sheetName val="FS"/>
      <sheetName val="CF"/>
      <sheetName val="Sheet3 (2)"/>
      <sheetName val="payment(วงเดิม)"/>
      <sheetName val="121116"/>
      <sheetName val="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โครงสร้าง"/>
      <sheetName val="Sheet1"/>
      <sheetName val="ข้อมูลเครดิต"/>
      <sheetName val="assum-ก.เจริญฟาร์ม่ (เดิม)50"/>
      <sheetName val="assum-ก.เจริญฟาร์ม(เดิม)52"/>
      <sheetName val="assum-ก.เจริญฟาร์ม(ครั้งนี้)52 "/>
      <sheetName val="PL-ก. เจริญฟาร์ม (3 หลัง 5 รอบ)"/>
      <sheetName val="PL-ก. เจริญฟาร์ม (3 หลัง 4 รอบ)"/>
      <sheetName val="PL-ก. เจริญฟาร์ม (4รอบ)"/>
      <sheetName val="PL-ก. เจริญฟาร์ม"/>
      <sheetName val="ผลการเลี้ยง- ก เจริญฟาร์ม"/>
      <sheetName val="payment (ครั้งนี้)"/>
      <sheetName val="payment(วงเดิม)"/>
      <sheetName val="ผลการเลี้ยง-ก.ไก่ฟาร์ม"/>
      <sheetName val="assum-ก.ไก่ฟาร์ม51"/>
      <sheetName val="assum-ก. ไก่ฟาร์ม52"/>
      <sheetName val="PL-รวม"/>
      <sheetName val="PL-ก.ไก่ฟาร์ม"/>
      <sheetName val="Sheet2"/>
      <sheetName val="statement"/>
      <sheetName val="payment ดบ.f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โครงสร้าง"/>
      <sheetName val="Sheet1"/>
      <sheetName val="ข้อมูลเครดิต"/>
      <sheetName val="assum-ก.เจริญฟาร์ม่ (เดิม)50"/>
      <sheetName val="assum-ก.เจริญฟาร์ม(เดิม)52"/>
      <sheetName val="assum-ก.เจริญฟาร์ม(ครั้งนี้)52 "/>
      <sheetName val="PL-ก. เจริญฟาร์ม (3 หลัง 5 รอบ)"/>
      <sheetName val="PL-ก. เจริญฟาร์ม (3 หลัง 4 รอบ)"/>
      <sheetName val="PL-ก. เจริญฟาร์ม (4รอบ)"/>
      <sheetName val="PL-ก. เจริญฟาร์ม"/>
      <sheetName val="ผลการเลี้ยง- ก เจริญฟาร์ม"/>
      <sheetName val="payment (ครั้งนี้)"/>
      <sheetName val="payment(วงเดิม)"/>
      <sheetName val="ผลการเลี้ยง-ก.ไก่ฟาร์ม"/>
      <sheetName val="assum-ก.ไก่ฟาร์ม51"/>
      <sheetName val="assum-ก. ไก่ฟาร์ม52"/>
      <sheetName val="PL-รวม"/>
      <sheetName val="PL-ก.ไก่ฟาร์ม"/>
      <sheetName val="Sheet2"/>
      <sheetName val="statement"/>
      <sheetName val="payment ดบ.fs"/>
      <sheetName val="ผ่อนชำระ"/>
      <sheetName val="DATA"/>
      <sheetName val="Ass"/>
      <sheetName val="CFอาทร-ขอเพิ่มโรงเรือน2552"/>
      <sheetName val="Schdule"/>
      <sheetName val="finance"/>
      <sheetName val="Code"/>
      <sheetName val="ศูนย์ธุรกิ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โครงสร้าง"/>
      <sheetName val="Sheet1"/>
      <sheetName val="ข้อมูลเครดิต"/>
      <sheetName val="assum-ก.เจริญฟาร์ม่ (เดิม)50"/>
      <sheetName val="assum-ก.เจริญฟาร์ม(เดิม)52"/>
      <sheetName val="assum-ก.เจริญฟาร์ม(ครั้งนี้)52 "/>
      <sheetName val="PL-ก. เจริญฟาร์ม (3 หลัง 5 รอบ)"/>
      <sheetName val="PL-ก. เจริญฟาร์ม (3 หลัง 4 รอบ)"/>
      <sheetName val="PL-ก. เจริญฟาร์ม (4รอบ)"/>
      <sheetName val="PL-ก. เจริญฟาร์ม"/>
      <sheetName val="ผลการเลี้ยง- ก เจริญฟาร์ม"/>
      <sheetName val="payment (ครั้งนี้)"/>
      <sheetName val="payment(วงเดิม)"/>
      <sheetName val="ผลการเลี้ยง-ก.ไก่ฟาร์ม"/>
      <sheetName val="assum-ก.ไก่ฟาร์ม51"/>
      <sheetName val="assum-ก. ไก่ฟาร์ม52"/>
      <sheetName val="PL-รวม"/>
      <sheetName val="PL-ก.ไก่ฟาร์ม"/>
      <sheetName val="Sheet2"/>
      <sheetName val="statement"/>
      <sheetName val="payment ดบ.f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มติ"/>
      <sheetName val="CA"/>
      <sheetName val="สรรพากร"/>
      <sheetName val="ASS"/>
      <sheetName val="บิล"/>
      <sheetName val="แผนที่"/>
      <sheetName val="ประมาณการรายได้"/>
      <sheetName val="สมมุติฐานทางการเงิน (2)"/>
      <sheetName val="IS ภายใน"/>
      <sheetName val="งบดุลโชว์"/>
      <sheetName val="CF"/>
      <sheetName val="wc"/>
      <sheetName val="invest"/>
      <sheetName val="payment"/>
      <sheetName val="สินทรัพย์"/>
      <sheetName val="รายละเอียดหลักประกัน"/>
      <sheetName val="ผู้ถึอหุ้น"/>
      <sheetName val="พนง."/>
      <sheetName val="ประมาณการขาย"/>
      <sheetName val="CA (2)"/>
      <sheetName val="payment (2)"/>
      <sheetName val="payment(วงเดิม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/>
      <sheetData sheetId="20" refreshError="1"/>
      <sheetData sheetId="21" refreshError="1"/>
    </sheetDataSet>
  </externalBook>
</externalLink>
</file>

<file path=xl/externalLinks/externalLink3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_"/>
      <sheetName val="มติ"/>
      <sheetName val="T9"/>
      <sheetName val="T10"/>
      <sheetName val="CO"/>
      <sheetName val="T11.1"/>
      <sheetName val="T11.2"/>
      <sheetName val="T11.3"/>
      <sheetName val="T11.4"/>
      <sheetName val="T11.5"/>
      <sheetName val="T13"/>
      <sheetName val="FS"/>
      <sheetName val="CF"/>
      <sheetName val="payment (2)"/>
      <sheetName val="Engineer"/>
      <sheetName val="Sheet3 (2)"/>
      <sheetName val="ผ่อนชำระ"/>
      <sheetName val="Schdule"/>
      <sheetName val="payment(วงเดิม)"/>
      <sheetName val="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ประเมินที่ดิน "/>
      <sheetName val="CA"/>
      <sheetName val="โครงสร้างการลงทุน"/>
      <sheetName val="Land"/>
      <sheetName val="Building"/>
      <sheetName val="Machine"/>
      <sheetName val="Vehicle"/>
      <sheetName val="Labour"/>
      <sheetName val="หลักประกัน"/>
      <sheetName val="สมมติฐาน"/>
      <sheetName val="cashflow"/>
      <sheetName val="wc1"/>
      <sheetName val="งบดุล"/>
      <sheetName val="งบกำไรขาดทุน"/>
      <sheetName val="อัตราส่วนทางการเงิน"/>
      <sheetName val="Schdule"/>
      <sheetName val="ภาพถ่าย "/>
      <sheetName val="ตารางการผ่อนชำระ (2)"/>
      <sheetName val="งบการเงิน "/>
      <sheetName val="Sheet1"/>
      <sheetName val="Engineer"/>
      <sheetName val="payment(วงเดิม)"/>
      <sheetName val="Sheet3 (2)"/>
      <sheetName val="Code"/>
      <sheetName val="ศูนย์ธุรกิจ"/>
      <sheetName val="PAY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D2">
            <v>2300000</v>
          </cell>
        </row>
        <row r="4">
          <cell r="F4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."/>
      <sheetName val="Assumption"/>
      <sheetName val="Cash flow "/>
      <sheetName val="Pre"/>
      <sheetName val="CA (2)"/>
      <sheetName val="CA "/>
      <sheetName val="CRR"/>
      <sheetName val="รายละเอียดCRR"/>
      <sheetName val="CF (2)"/>
      <sheetName val="Labour"/>
      <sheetName val="Land"/>
      <sheetName val="Building"/>
      <sheetName val="Machine"/>
      <sheetName val="Vehicle"/>
      <sheetName val="Schdule"/>
      <sheetName val="ติดภาพ"/>
      <sheetName val="CF"/>
      <sheetName val="คำนวณ"/>
      <sheetName val="Sheet1"/>
      <sheetName val="Sheet2"/>
      <sheetName val="Sheet3 (2)"/>
      <sheetName val="payment (2)"/>
      <sheetName val="payment(วงเดิม)"/>
      <sheetName val="วิเคราะห์ (2)"/>
      <sheetName val="งบการเงิน "/>
      <sheetName val="#REF"/>
      <sheetName val="หจก.ที.วี.เค.ฟูด(ประเทศไทย)"/>
      <sheetName val="Payment"/>
      <sheetName val="PN 0.2"/>
      <sheetName val="DB"/>
      <sheetName val="ผ่อนชำระ"/>
      <sheetName val="schdaul"/>
      <sheetName val="Purchase Order"/>
      <sheetName val="finance"/>
      <sheetName val="PAYMENT1"/>
      <sheetName val="wc (2)"/>
      <sheetName val="ตารางการผ่อนชำระ (2)"/>
      <sheetName val="Customize Your Purchase Order"/>
      <sheetName val="Engineer"/>
      <sheetName val="DATA"/>
    </sheetNames>
    <definedNames>
      <definedName name="Fix_Pay" sheetId="21"/>
      <definedName name="Free_Principle" sheetId="21"/>
      <definedName name="Interest.Period" sheetId="21"/>
      <definedName name="Loan_Amount" sheetId="21"/>
      <definedName name="Payment.Number" sheetId="2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_"/>
      <sheetName val="มติ"/>
      <sheetName val="T9"/>
      <sheetName val="T10"/>
      <sheetName val="CO"/>
      <sheetName val="T11.1"/>
      <sheetName val="T11.2"/>
      <sheetName val="T11.3"/>
      <sheetName val="T11.4"/>
      <sheetName val="T11.5"/>
      <sheetName val="T13"/>
      <sheetName val="FS"/>
      <sheetName val="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90">
          <cell r="F90">
            <v>304.916</v>
          </cell>
          <cell r="G90">
            <v>271.5</v>
          </cell>
          <cell r="I90">
            <v>297.52100000000002</v>
          </cell>
          <cell r="K90">
            <v>383.983</v>
          </cell>
        </row>
        <row r="91">
          <cell r="F91">
            <v>184.464</v>
          </cell>
          <cell r="G91">
            <v>178.596</v>
          </cell>
          <cell r="I91">
            <v>211.64699999999999</v>
          </cell>
          <cell r="K91">
            <v>248.453</v>
          </cell>
        </row>
        <row r="93">
          <cell r="F93">
            <v>18.46</v>
          </cell>
          <cell r="G93">
            <v>20.13</v>
          </cell>
          <cell r="I93">
            <v>20.885999999999999</v>
          </cell>
          <cell r="K93">
            <v>25.262</v>
          </cell>
        </row>
        <row r="95">
          <cell r="F95">
            <v>55.11</v>
          </cell>
          <cell r="G95">
            <v>71.790000000000006</v>
          </cell>
          <cell r="I95">
            <v>70.94</v>
          </cell>
          <cell r="K95">
            <v>72.876000000000005</v>
          </cell>
        </row>
        <row r="98">
          <cell r="F98">
            <v>0.32</v>
          </cell>
          <cell r="G98">
            <v>0.56000000000000005</v>
          </cell>
          <cell r="I98">
            <v>4.4349999999999996</v>
          </cell>
          <cell r="K98">
            <v>0.84</v>
          </cell>
        </row>
        <row r="101">
          <cell r="F101">
            <v>12.76</v>
          </cell>
          <cell r="G101">
            <v>4.33</v>
          </cell>
          <cell r="I101">
            <v>1.3089999999999999</v>
          </cell>
          <cell r="K101">
            <v>10.013</v>
          </cell>
        </row>
        <row r="103">
          <cell r="F103">
            <v>2.48</v>
          </cell>
          <cell r="G103">
            <v>0.4</v>
          </cell>
          <cell r="I103">
            <v>2.657</v>
          </cell>
          <cell r="K103">
            <v>3.7170000000000001</v>
          </cell>
        </row>
        <row r="105">
          <cell r="I105">
            <v>19.983000000000001</v>
          </cell>
        </row>
      </sheetData>
      <sheetData sheetId="12" refreshError="1"/>
    </sheetDataSet>
  </externalBook>
</externalLink>
</file>

<file path=xl/externalLinks/externalLink3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_"/>
      <sheetName val="มติ"/>
      <sheetName val="T9"/>
      <sheetName val="T10"/>
      <sheetName val="CO"/>
      <sheetName val="T11.1"/>
      <sheetName val="T11.2"/>
      <sheetName val="T11.3"/>
      <sheetName val="T11.4"/>
      <sheetName val="T11.5"/>
      <sheetName val="T13"/>
      <sheetName val="FS"/>
      <sheetName val="CF"/>
      <sheetName val="payment (2)"/>
      <sheetName val="Sheet3 (2)"/>
      <sheetName val="payment(วงเดิม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90">
          <cell r="F90">
            <v>304.916</v>
          </cell>
          <cell r="G90">
            <v>271.5</v>
          </cell>
          <cell r="I90">
            <v>297.52100000000002</v>
          </cell>
          <cell r="K90">
            <v>383.983</v>
          </cell>
        </row>
        <row r="91">
          <cell r="F91">
            <v>184.464</v>
          </cell>
          <cell r="G91">
            <v>178.596</v>
          </cell>
          <cell r="I91">
            <v>211.64699999999999</v>
          </cell>
          <cell r="K91">
            <v>248.453</v>
          </cell>
        </row>
        <row r="93">
          <cell r="F93">
            <v>18.46</v>
          </cell>
          <cell r="G93">
            <v>20.13</v>
          </cell>
          <cell r="I93">
            <v>20.885999999999999</v>
          </cell>
          <cell r="K93">
            <v>25.262</v>
          </cell>
        </row>
        <row r="95">
          <cell r="F95">
            <v>55.11</v>
          </cell>
          <cell r="G95">
            <v>71.790000000000006</v>
          </cell>
          <cell r="I95">
            <v>70.94</v>
          </cell>
          <cell r="K95">
            <v>72.876000000000005</v>
          </cell>
        </row>
        <row r="98">
          <cell r="F98">
            <v>0.32</v>
          </cell>
          <cell r="G98">
            <v>0.56000000000000005</v>
          </cell>
          <cell r="I98">
            <v>4.4349999999999996</v>
          </cell>
          <cell r="K98">
            <v>0.84</v>
          </cell>
        </row>
        <row r="101">
          <cell r="F101">
            <v>12.76</v>
          </cell>
          <cell r="G101">
            <v>4.33</v>
          </cell>
          <cell r="I101">
            <v>1.3089999999999999</v>
          </cell>
          <cell r="K101">
            <v>10.013</v>
          </cell>
        </row>
        <row r="103">
          <cell r="F103">
            <v>2.48</v>
          </cell>
          <cell r="G103">
            <v>0.4</v>
          </cell>
          <cell r="I103">
            <v>2.657</v>
          </cell>
          <cell r="K103">
            <v>3.7170000000000001</v>
          </cell>
        </row>
        <row r="105">
          <cell r="I105">
            <v>19.983000000000001</v>
          </cell>
        </row>
      </sheetData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_"/>
      <sheetName val="มติ"/>
      <sheetName val="T9"/>
      <sheetName val="T10"/>
      <sheetName val="CO"/>
      <sheetName val="T11.1"/>
      <sheetName val="T11.2"/>
      <sheetName val="T11.3"/>
      <sheetName val="T11.4"/>
      <sheetName val="T11.5"/>
      <sheetName val="T13"/>
      <sheetName val="FS"/>
      <sheetName val="CF"/>
      <sheetName val="payment (2)"/>
      <sheetName val="Sheet3 (2)"/>
      <sheetName val="payment(วงเดิม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90">
          <cell r="F90">
            <v>304.916</v>
          </cell>
          <cell r="G90">
            <v>271.5</v>
          </cell>
          <cell r="I90">
            <v>297.52100000000002</v>
          </cell>
          <cell r="K90">
            <v>383.983</v>
          </cell>
        </row>
        <row r="91">
          <cell r="F91">
            <v>184.464</v>
          </cell>
          <cell r="G91">
            <v>178.596</v>
          </cell>
          <cell r="I91">
            <v>211.64699999999999</v>
          </cell>
          <cell r="K91">
            <v>248.453</v>
          </cell>
        </row>
        <row r="93">
          <cell r="F93">
            <v>18.46</v>
          </cell>
          <cell r="G93">
            <v>20.13</v>
          </cell>
          <cell r="I93">
            <v>20.885999999999999</v>
          </cell>
          <cell r="K93">
            <v>25.262</v>
          </cell>
        </row>
        <row r="95">
          <cell r="F95">
            <v>55.11</v>
          </cell>
          <cell r="G95">
            <v>71.790000000000006</v>
          </cell>
          <cell r="I95">
            <v>70.94</v>
          </cell>
          <cell r="K95">
            <v>72.876000000000005</v>
          </cell>
        </row>
        <row r="98">
          <cell r="F98">
            <v>0.32</v>
          </cell>
          <cell r="G98">
            <v>0.56000000000000005</v>
          </cell>
          <cell r="I98">
            <v>4.4349999999999996</v>
          </cell>
          <cell r="K98">
            <v>0.84</v>
          </cell>
        </row>
        <row r="101">
          <cell r="F101">
            <v>12.76</v>
          </cell>
          <cell r="G101">
            <v>4.33</v>
          </cell>
          <cell r="I101">
            <v>1.3089999999999999</v>
          </cell>
          <cell r="K101">
            <v>10.013</v>
          </cell>
        </row>
        <row r="103">
          <cell r="F103">
            <v>2.48</v>
          </cell>
          <cell r="G103">
            <v>0.4</v>
          </cell>
          <cell r="I103">
            <v>2.657</v>
          </cell>
          <cell r="K103">
            <v>3.7170000000000001</v>
          </cell>
        </row>
        <row r="105">
          <cell r="I105">
            <v>19.983000000000001</v>
          </cell>
        </row>
      </sheetData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ข้อมูลดิบ"/>
      <sheetName val="สมมติฐาน"/>
      <sheetName val="เครดิตบุโร"/>
      <sheetName val="Statement"/>
      <sheetName val="โครงสร้าง"/>
      <sheetName val="งบสรรพากร"/>
      <sheetName val="กำไร"/>
      <sheetName val="งบดุล "/>
      <sheetName val="กระแสเงินสด"/>
      <sheetName val="เงินทุนหมุนเวียน"/>
      <sheetName val="ค่าเสื่อม"/>
      <sheetName val="บสย."/>
      <sheetName val="จุดคุ้มทุน&amp;คืนทุน"/>
      <sheetName val="Payment (ธพว.ใหม่) "/>
      <sheetName val="Payment (ธพว.เดิม)"/>
      <sheetName val="Pament(ธพว.54)"/>
      <sheetName val="Payment (สถาบันการเงินอื่น) "/>
      <sheetName val="ตาราง T"/>
      <sheetName val="รูปถ่าย"/>
      <sheetName val="รูปถ่าย2"/>
      <sheetName val="FS"/>
      <sheetName val="Schdule"/>
      <sheetName val="Sheet3 (2)"/>
      <sheetName val="Forecast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นายสุวิทย์  บุญปล้อง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ement"/>
      <sheetName val="CAท่องเที่ยว์"/>
      <sheetName val="CA"/>
      <sheetName val="ยอดขายตามใบแจ้งหนี้ี"/>
      <sheetName val="สรรพากร"/>
      <sheetName val="กำไร-ขาดทุน(ภายใน)"/>
      <sheetName val="สมมุติฐานรายได้"/>
      <sheetName val="ประมาณการ"/>
      <sheetName val="IS ภายใน"/>
      <sheetName val="OCCUPENCY RATE"/>
      <sheetName val="CF"/>
      <sheetName val="งบดุลโชว์"/>
      <sheetName val="CRR"/>
      <sheetName val="invest"/>
      <sheetName val="payment (2)"/>
      <sheetName val="payment (3)"/>
      <sheetName val="wc"/>
      <sheetName val="สินทรัพย์"/>
      <sheetName val="ค่าจ้าง"/>
      <sheetName val="Sheet1"/>
      <sheetName val="รายละเอียดหลักประกัน"/>
      <sheetName val="finance"/>
      <sheetName val="LSE_ADCO"/>
      <sheetName val="FL"/>
      <sheetName val="CAท่องเที่ยว สายธาร8-9-52"/>
      <sheetName val="ผ่อนชำระ"/>
      <sheetName val="F L"/>
      <sheetName val="payment(วงเดิม)"/>
      <sheetName val="DATA"/>
      <sheetName val="ดอกเบี้ยจ่าย"/>
      <sheetName val="วงเงินไม่เกิน 5 ลบ."/>
      <sheetName val="การเงิน"/>
      <sheetName val="FS"/>
      <sheetName val="Ass"/>
      <sheetName val="MACFORM"/>
      <sheetName val="mac"/>
      <sheetName val="con"/>
      <sheetName val="เงินสด"/>
    </sheetNames>
    <definedNames>
      <definedName name="Interest_Rate" refersTo="#REF!" sheetId="5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ement"/>
      <sheetName val="CAท่องเที่ยว์"/>
      <sheetName val="CA"/>
      <sheetName val="ยอดขายตามใบแจ้งหนี้ี"/>
      <sheetName val="สรรพากร"/>
      <sheetName val="กำไร-ขาดทุน(ภายใน)"/>
      <sheetName val="สมมุติฐานรายได้"/>
      <sheetName val="ประมาณการ"/>
      <sheetName val="IS ภายใน"/>
      <sheetName val="OCCUPENCY RATE"/>
      <sheetName val="CF"/>
      <sheetName val="งบดุลโชว์"/>
      <sheetName val="CRR"/>
      <sheetName val="invest"/>
      <sheetName val="payment (2)"/>
      <sheetName val="payment (3)"/>
      <sheetName val="wc"/>
      <sheetName val="สินทรัพย์"/>
      <sheetName val="ค่าจ้าง"/>
      <sheetName val="Sheet1"/>
      <sheetName val="รายละเอียดหลักประกัน"/>
      <sheetName val="finance"/>
      <sheetName val="LSE_ADCO"/>
      <sheetName val="FL"/>
      <sheetName val="CAท่องเที่ยว สายธาร8-9-52"/>
      <sheetName val="ผ่อนชำระ"/>
      <sheetName val="F L"/>
      <sheetName val="payment(วงเดิม)"/>
      <sheetName val="DATA"/>
      <sheetName val="ดอกเบี้ยจ่าย"/>
      <sheetName val="วงเงินไม่เกิน 5 ลบ."/>
      <sheetName val="การเงิน"/>
      <sheetName val="FS"/>
      <sheetName val="Ass"/>
      <sheetName val="MACFORM"/>
      <sheetName val="mac"/>
      <sheetName val="con"/>
      <sheetName val="เงินสด"/>
    </sheetNames>
    <definedNames>
      <definedName name="Interest_Rate" refersTo="#REF!" sheetId="5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บิลซื้อ-ขายของ"/>
      <sheetName val="ภ.พ.30"/>
      <sheetName val="รายรับ-รายจ่าย ปี 52 (2)"/>
      <sheetName val="IRR2 (2)"/>
      <sheetName val="HP"/>
      <sheetName val="เงินผ่อน"/>
      <sheetName val="WC"/>
      <sheetName val="IRR2"/>
      <sheetName val="BEP-จุดคุ้มทุน"/>
      <sheetName val="BEP-จุดคุ้มหนี้ 1"/>
      <sheetName val="Project"/>
      <sheetName val="งบกำไรขาดทุน(สรรพากร)"/>
      <sheetName val="งบดุล(สรรพากร)"/>
      <sheetName val="งบดุลภายใน"/>
      <sheetName val="งบกำไรขาดทุน-งบภายใน"/>
      <sheetName val="สรุป Ratio"/>
      <sheetName val="BEP-จุดคุ้มทุนรวมค่าเสื่อมราคา"/>
      <sheetName val="การชำระหนี้"/>
      <sheetName val="หมุนเวียน"/>
      <sheetName val="ประมาณการ PN"/>
      <sheetName val="ความต้องการเงินทุนหมุนเวียน"/>
      <sheetName val="รายรับ-รายจ่าย ปี 52"/>
      <sheetName val="กำลังการผลิต"/>
      <sheetName val="สมมติฐาน"/>
      <sheetName val="งบดุล"/>
      <sheetName val="งบกำไรขาดทุน"/>
      <sheetName val="BEP-จุดคุ้มหนี้"/>
      <sheetName val="IRR"/>
      <sheetName val="งบกระแสเงินสด"/>
      <sheetName val="ค่าเสื่อมราคา"/>
      <sheetName val="ตารางชำระหนี้"/>
      <sheetName val="ตารางชำระหนี้ (2)"/>
      <sheetName val="อัตราส่วนการลงทุน"/>
      <sheetName val="NCB"/>
      <sheetName val="Other"/>
      <sheetName val="Statement"/>
      <sheetName val="ทะเบียนเครื่องจักร"/>
      <sheetName val="Sheet3 (2)"/>
      <sheetName val="ผ่อนชำร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4">
          <cell r="E4">
            <v>15000000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</sheetDataSet>
  </externalBook>
</externalLink>
</file>

<file path=xl/externalLinks/externalLink3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บิลซื้อ-ขายของ"/>
      <sheetName val="ภ.พ.30"/>
      <sheetName val="รายรับ-รายจ่าย ปี 52 (2)"/>
      <sheetName val="IRR2 (2)"/>
      <sheetName val="HP"/>
      <sheetName val="เงินผ่อน"/>
      <sheetName val="WC"/>
      <sheetName val="IRR2"/>
      <sheetName val="BEP-จุดคุ้มทุน"/>
      <sheetName val="BEP-จุดคุ้มหนี้ 1"/>
      <sheetName val="Project"/>
      <sheetName val="งบกำไรขาดทุน(สรรพากร)"/>
      <sheetName val="งบดุล(สรรพากร)"/>
      <sheetName val="งบดุลภายใน"/>
      <sheetName val="งบกำไรขาดทุน-งบภายใน"/>
      <sheetName val="สรุป Ratio"/>
      <sheetName val="BEP-จุดคุ้มทุนรวมค่าเสื่อมราคา"/>
      <sheetName val="การชำระหนี้"/>
      <sheetName val="หมุนเวียน"/>
      <sheetName val="ประมาณการ PN"/>
      <sheetName val="ความต้องการเงินทุนหมุนเวียน"/>
      <sheetName val="รายรับ-รายจ่าย ปี 52"/>
      <sheetName val="กำลังการผลิต"/>
      <sheetName val="สมมติฐาน"/>
      <sheetName val="งบดุล"/>
      <sheetName val="งบกำไรขาดทุน"/>
      <sheetName val="BEP-จุดคุ้มหนี้"/>
      <sheetName val="IRR"/>
      <sheetName val="งบกระแสเงินสด"/>
      <sheetName val="ค่าเสื่อมราคา"/>
      <sheetName val="ตารางชำระหนี้"/>
      <sheetName val="ตารางชำระหนี้ (2)"/>
      <sheetName val="อัตราส่วนการลงทุน"/>
      <sheetName val="NCB"/>
      <sheetName val="Other"/>
      <sheetName val="Statement"/>
      <sheetName val="ทะเบียนเครื่องจักร"/>
      <sheetName val="Sheet3 (2)"/>
      <sheetName val="ผ่อนชำร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4">
          <cell r="E4">
            <v>15000000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</sheetDataSet>
  </externalBook>
</externalLink>
</file>

<file path=xl/externalLinks/externalLink3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บิลซื้อ-ขายของ"/>
      <sheetName val="ภ.พ.30"/>
      <sheetName val="รายรับ-รายจ่าย ปี 52 (2)"/>
      <sheetName val="IRR2 (2)"/>
      <sheetName val="HP"/>
      <sheetName val="เงินผ่อน"/>
      <sheetName val="WC"/>
      <sheetName val="IRR2"/>
      <sheetName val="BEP-จุดคุ้มทุน"/>
      <sheetName val="BEP-จุดคุ้มหนี้ 1"/>
      <sheetName val="Project"/>
      <sheetName val="งบกำไรขาดทุน(สรรพากร)"/>
      <sheetName val="งบดุล(สรรพากร)"/>
      <sheetName val="งบดุลภายใน"/>
      <sheetName val="งบกำไรขาดทุน-งบภายใน"/>
      <sheetName val="สรุป Ratio"/>
      <sheetName val="BEP-จุดคุ้มทุนรวมค่าเสื่อมราคา"/>
      <sheetName val="การชำระหนี้"/>
      <sheetName val="หมุนเวียน"/>
      <sheetName val="ประมาณการ PN"/>
      <sheetName val="ความต้องการเงินทุนหมุนเวียน"/>
      <sheetName val="รายรับ-รายจ่าย ปี 52"/>
      <sheetName val="กำลังการผลิต"/>
      <sheetName val="สมมติฐาน"/>
      <sheetName val="งบดุล"/>
      <sheetName val="งบกำไรขาดทุน"/>
      <sheetName val="BEP-จุดคุ้มหนี้"/>
      <sheetName val="IRR"/>
      <sheetName val="งบกระแสเงินสด"/>
      <sheetName val="ค่าเสื่อมราคา"/>
      <sheetName val="ตารางชำระหนี้"/>
      <sheetName val="ตารางชำระหนี้ (2)"/>
      <sheetName val="อัตราส่วนการลงทุน"/>
      <sheetName val="NCB"/>
      <sheetName val="Other"/>
      <sheetName val="Statement"/>
      <sheetName val="ทะเบียนเครื่องจักร"/>
      <sheetName val="Sheet3 (2)"/>
      <sheetName val="ผ่อนชำร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4">
          <cell r="E4">
            <v>15000000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</sheetDataSet>
  </externalBook>
</externalLink>
</file>

<file path=xl/externalLinks/externalLink3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Sheet7"/>
      <sheetName val="วิเคราะห์"/>
      <sheetName val="Sheet2"/>
      <sheetName val="ผ่อนชำระ"/>
      <sheetName val="Sheet1"/>
      <sheetName val="F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Sheet7"/>
      <sheetName val="วิเคราะห์"/>
      <sheetName val="Sheet2"/>
      <sheetName val="ผ่อนชำระ"/>
      <sheetName val="Sheet1"/>
      <sheetName val="ASSUMPTION"/>
      <sheetName val="ตารางการผ่อนชำระ"/>
      <sheetName val="cash flow"/>
      <sheetName val="Sheet3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D5">
            <v>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Sheet7"/>
      <sheetName val="วิเคราะห์"/>
      <sheetName val="Sheet2"/>
      <sheetName val="ผ่อนชำระ"/>
      <sheetName val="Sheet1"/>
      <sheetName val="PAYMENT"/>
      <sheetName val="ผ่อนชำระLoan"/>
      <sheetName val="Schdule"/>
      <sheetName val="Sheet3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D5">
            <v>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งบการเงิน"/>
      <sheetName val="วิเคราะห์"/>
      <sheetName val="วิคราะห์2"/>
      <sheetName val="วิเคราะห์ 4"/>
      <sheetName val="ผ่อนชำระ"/>
      <sheetName val="งบกระแสเงินสด"/>
      <sheetName val="ผลประกอบการ"/>
      <sheetName val="cash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</sheetDataSet>
  </externalBook>
</externalLink>
</file>

<file path=xl/externalLinks/externalLink3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nd"/>
      <sheetName val="Assumption"/>
      <sheetName val="PL"/>
      <sheetName val="Cash Flow"/>
      <sheetName val="ตารางค่าเสื่อม"/>
      <sheetName val="PaymentPN"/>
      <sheetName val="Pmt"/>
      <sheetName val="ผ่อนชำระ"/>
      <sheetName val="payment (2)"/>
      <sheetName val="เงินสด"/>
      <sheetName val="PaymentPN5"/>
      <sheetName val="FS"/>
      <sheetName val="PN 0.2"/>
      <sheetName val="payment(วงเดิม)"/>
      <sheetName val="Sheet3 (2)"/>
      <sheetName val="MACFORM (exs)"/>
      <sheetName val="MACFORM"/>
      <sheetName val="mac"/>
      <sheetName val="con"/>
      <sheetName val="ตารางการผ่อนชำระ"/>
      <sheetName val="Schdule"/>
      <sheetName val="Model_B"/>
      <sheetName val="ตารางผ่อน"/>
    </sheetNames>
    <definedNames>
      <definedName name="poioii" refersTo="#REF!" sheetId="3"/>
    </defined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CA100"/>
      <sheetName val="statement"/>
      <sheetName val="สมมุติฐาน"/>
      <sheetName val="profit-loss"/>
      <sheetName val="cash flow"/>
      <sheetName val="balance"/>
      <sheetName val="เงินทุนหมุนเวียน"/>
      <sheetName val="Ratio"/>
      <sheetName val="Payment FL"/>
      <sheetName val="Payment PN8"/>
      <sheetName val="PaymentPN5"/>
      <sheetName val="Depreciation"/>
      <sheetName val="capital"/>
      <sheetName val="ผ่อนชำร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F5">
            <v>0</v>
          </cell>
        </row>
        <row r="6">
          <cell r="D6">
            <v>0</v>
          </cell>
        </row>
        <row r="7">
          <cell r="D7">
            <v>1</v>
          </cell>
        </row>
      </sheetData>
      <sheetData sheetId="12"/>
      <sheetData sheetId="13"/>
      <sheetData sheetId="14" refreshError="1"/>
    </sheetDataSet>
  </externalBook>
</externalLink>
</file>

<file path=xl/externalLinks/externalLink3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งบการเงิน"/>
      <sheetName val="วิเคราะห์"/>
      <sheetName val="วิคราะห์2"/>
      <sheetName val="Sheet2"/>
      <sheetName val="วิเคราะห์ 4"/>
      <sheetName val="ผ่อนชำระ"/>
      <sheetName val="งบกระแสเงินสด"/>
      <sheetName val="ผลประกอบการ"/>
      <sheetName val="Sheet1"/>
      <sheetName val="cashflow"/>
      <sheetName val="การผ่อนชำระหักคชก."/>
      <sheetName val="PaymentPN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Sheet7"/>
      <sheetName val="วิเคราะห์"/>
      <sheetName val="Sheet2"/>
      <sheetName val="ผ่อนชำระ"/>
      <sheetName val="Sheet1"/>
      <sheetName val="Schdule"/>
      <sheetName val="ธนากร เหลือง"/>
      <sheetName val="Sheet3 (2)"/>
      <sheetName val="payment (2)"/>
      <sheetName val="Payment"/>
      <sheetName val="เงินสด"/>
      <sheetName val="วิเคราะห์ (2)"/>
      <sheetName val="งบการเงิน "/>
      <sheetName val="PN 0.2"/>
      <sheetName val="Payment1"/>
      <sheetName val="Engineer"/>
      <sheetName val="หน้า 1"/>
      <sheetName val="ASSUMPTION"/>
      <sheetName val="ตารางการผ่อนชำระ"/>
      <sheetName val="CASH FLOW"/>
      <sheetName val="FS"/>
      <sheetName val="การเงิน"/>
      <sheetName val="payment(วงเดิม)"/>
      <sheetName val="schdaul"/>
      <sheetName val="Code"/>
      <sheetName val="ศูนย์ธุรกิจ"/>
      <sheetName val="ดอกเบี้ย Loan"/>
      <sheetName val="CA"/>
      <sheetName val="Factory Cost"/>
      <sheetName val="List data adj."/>
      <sheetName val="เครื่องจักร-อุปกรณ์"/>
      <sheetName val="finance"/>
      <sheetName val="DB"/>
      <sheetName val="MACFORM (exs)"/>
      <sheetName val="MACFORM"/>
      <sheetName val="mac"/>
      <sheetName val="con"/>
      <sheetName val="Model_B"/>
      <sheetName val="ดอกเบี้ยจ่าย"/>
      <sheetName val="เงินกู้ SCB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แบบคำขอตรวจCr A4"/>
      <sheetName val="PreScreening"/>
      <sheetName val="งบกำไรขาดทุน"/>
      <sheetName val="สมมติฐาน"/>
      <sheetName val="Land"/>
      <sheetName val="Building"/>
      <sheetName val="Machine"/>
      <sheetName val="Vehicle"/>
      <sheetName val="Labour"/>
      <sheetName val="หลักประกัน"/>
      <sheetName val="Cashflow"/>
      <sheetName val="Cash Flow"/>
      <sheetName val="เอกสารประกอบการพิจารณาสินเชื่อ"/>
      <sheetName val="เอกสารเพิ่มเติม"/>
      <sheetName val="Sheet2"/>
      <sheetName val="การผ่อนชำระหักคชก."/>
      <sheetName val="แบบคำขอตรวจข้อมูลเครดิต"/>
      <sheetName val="Sheet3"/>
      <sheetName val="ผ่อนชำระ"/>
      <sheetName val="Sheet3 (2)"/>
      <sheetName val="ตารางการผ่อนชำระ"/>
      <sheetName val="เงินสด"/>
      <sheetName val="Schdule"/>
      <sheetName val="ผ่อนชำระ ธพว.(ไม่เอา)"/>
      <sheetName val="DB"/>
      <sheetName val="payment (2)"/>
      <sheetName val="Payment"/>
      <sheetName val="Ass"/>
      <sheetName val="finance"/>
      <sheetName val="DATA"/>
      <sheetName val="PaymentPN5"/>
      <sheetName val="Engineer"/>
      <sheetName val="PN 0.2"/>
      <sheetName val="งบการเงิน "/>
      <sheetName val="การผ่อนชำระหักคชก_"/>
      <sheetName val="FS"/>
      <sheetName val="Sheet1"/>
      <sheetName val="S-FL-2"/>
      <sheetName val="สมมุติฐาน (2)"/>
      <sheetName val="Preนายวิชาญ"/>
      <sheetName val="ASSUMPTION"/>
      <sheetName val="F 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2">
          <cell r="D2">
            <v>3000000</v>
          </cell>
        </row>
        <row r="3">
          <cell r="D3">
            <v>0.05</v>
          </cell>
        </row>
      </sheetData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MECHINE"/>
      <sheetName val="VECHICLES"/>
      <sheetName val="CAPITAL"/>
      <sheetName val="ASSUMPTION"/>
      <sheetName val="LABOUR"/>
      <sheetName val="COST"/>
      <sheetName val="SALE BUDGET"/>
      <sheetName val="PROFIT &amp; WORKING CAPITAL"/>
      <sheetName val="Profit(Cash)"/>
      <sheetName val="Fund Flow"/>
      <sheetName val="cashflow"/>
      <sheetName val="cashflow-1"/>
      <sheetName val="cashflow-2"/>
      <sheetName val="cashflow-3"/>
      <sheetName val="LOAN"/>
      <sheetName val="PAYMENT"/>
      <sheetName val="Colleteral"/>
      <sheetName val="BALANCE SHEET"/>
      <sheetName val="Calculate"/>
      <sheetName val="Module2"/>
      <sheetName val="Module3"/>
      <sheetName val="เงินกู้ธพว. (2)"/>
      <sheetName val="CF-นางทองคำ"/>
    </sheetNames>
    <definedNames>
      <definedName name="Interest_Rate"/>
    </definedNames>
    <sheetDataSet>
      <sheetData sheetId="0"/>
      <sheetData sheetId="1"/>
      <sheetData sheetId="2"/>
      <sheetData sheetId="3"/>
      <sheetData sheetId="4"/>
      <sheetData sheetId="5">
        <row r="3">
          <cell r="B3">
            <v>0.06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MECHINE"/>
      <sheetName val="VECHICLES"/>
      <sheetName val="CAPITAL"/>
      <sheetName val="ASSUMPTION"/>
      <sheetName val="LABOUR"/>
      <sheetName val="COST"/>
      <sheetName val="SALE BUDGET"/>
      <sheetName val="PROFIT &amp; WORKING CAPITAL"/>
      <sheetName val="Profit(Cash)"/>
      <sheetName val="Fund Flow"/>
      <sheetName val="cashflow"/>
      <sheetName val="cashflow-1"/>
      <sheetName val="cashflow-2"/>
      <sheetName val="cashflow-3"/>
      <sheetName val="LOAN"/>
      <sheetName val="PAYMENT"/>
      <sheetName val="Colleteral"/>
      <sheetName val="BALANCE SHEET"/>
      <sheetName val="Calculate"/>
      <sheetName val="Module2"/>
      <sheetName val="Module3"/>
      <sheetName val="เงินกู้ธพว. (2)"/>
      <sheetName val="CF-นางทองคำ"/>
      <sheetName val="P N"/>
      <sheetName val="ผ่อนชำระ"/>
      <sheetName val="finance"/>
    </sheetNames>
    <definedNames>
      <definedName name="Interest_Rate"/>
    </definedNames>
    <sheetDataSet>
      <sheetData sheetId="0"/>
      <sheetData sheetId="1"/>
      <sheetData sheetId="2"/>
      <sheetData sheetId="3"/>
      <sheetData sheetId="4"/>
      <sheetData sheetId="5">
        <row r="3">
          <cell r="B3">
            <v>0.06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งบการเงิน"/>
      <sheetName val="วิเคราะห์"/>
      <sheetName val="วิคราะห์2"/>
      <sheetName val="Sheet2"/>
      <sheetName val="วิเคราะห์ 4"/>
      <sheetName val="ผ่อนชำระ"/>
      <sheetName val="งบกระแสเงินสด"/>
      <sheetName val="ผลประกอบการ"/>
      <sheetName val="Sheet1"/>
      <sheetName val="cashflow"/>
      <sheetName val="การผ่อนชำระหักคชก."/>
      <sheetName val="PAYMENT"/>
      <sheetName val="Cash Flow"/>
      <sheetName val="Sheet3 (2)"/>
      <sheetName val="fin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APITAL"/>
      <sheetName val="โครงสร้างการลงทุน"/>
      <sheetName val="ASSUMPTION"/>
      <sheetName val="COST"/>
      <sheetName val="PROFIT &amp; WORKING CAPITAL"/>
      <sheetName val="Profit(Cash)"/>
      <sheetName val="Fund Flow"/>
      <sheetName val="cashflow"/>
      <sheetName val="LOAN"/>
      <sheetName val="PAYMENT"/>
      <sheetName val="BALANCE SHEET"/>
      <sheetName val="บช.ลูกหนี้"/>
      <sheetName val="ตารางผ่อนหนี้เดิม"/>
      <sheetName val="Module2"/>
      <sheetName val="Module3"/>
      <sheetName val="การผ่อนชำระหักคชก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F6">
            <v>0</v>
          </cell>
        </row>
      </sheetData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3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งบการเงิน"/>
      <sheetName val="วิเคราะห์"/>
      <sheetName val="วิคราะห์2"/>
      <sheetName val="Sheet2"/>
      <sheetName val="วิเคราะห์ 4"/>
      <sheetName val="ผ่อนชำระ"/>
      <sheetName val="งบกระแสเงินสด"/>
      <sheetName val="ผลประกอบการ"/>
      <sheetName val="Sheet1"/>
      <sheetName val="cashflow"/>
      <sheetName val="Schdule"/>
      <sheetName val="b)BS"/>
      <sheetName val="การผ่อนชำระหักคชก."/>
      <sheetName val="Cash Flow"/>
      <sheetName val="Sheet3 (2)"/>
      <sheetName val="PAYMENT"/>
      <sheetName val="schdaul"/>
      <sheetName val="payment (2)"/>
      <sheetName val="ตารางการผ่อนชำระ"/>
      <sheetName val="ทำใหม่สุรินทร์แฮนดิคราฟท์"/>
      <sheetName val="Pop up ตอบผล"/>
      <sheetName val="CA"/>
      <sheetName val="ปัญหาสาเหตุ"/>
      <sheetName val="payment(วงเดิม)"/>
      <sheetName val="finance"/>
      <sheetName val="code"/>
      <sheetName val="data หัวหิ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วิเคราะห์ (2)"/>
      <sheetName val="Sheet2 (2)"/>
      <sheetName val="ผ่อนชำระ"/>
      <sheetName val="Sheet7"/>
      <sheetName val="Schedul"/>
      <sheetName val="PAYMENT"/>
      <sheetName val="การผ่อนชำระหักคชก."/>
      <sheetName val="เงินสด"/>
      <sheetName val="schdaul"/>
      <sheetName val="CASH FLOW"/>
      <sheetName val="finance"/>
      <sheetName val="การเงิน"/>
      <sheetName val="MACFORM (exs)"/>
      <sheetName val="MACFORM"/>
      <sheetName val="mac"/>
      <sheetName val="con"/>
      <sheetName val="FS"/>
      <sheetName val="Sheet3 (2)"/>
      <sheetName val="BEP (2)"/>
      <sheetName val="1-2"/>
      <sheetName val="หน้า 1"/>
      <sheetName val="payment (2)"/>
      <sheetName val="ตารางการผ่อนชำระ"/>
      <sheetName val="PAYMENT1"/>
      <sheetName val="บุหงา"/>
      <sheetName val="PAYMENT (เดิม)"/>
      <sheetName val="DATA"/>
      <sheetName val="Model_B"/>
      <sheetName val="เงินกู้ SCB."/>
      <sheetName val="List data adj."/>
      <sheetName val="Assumption"/>
      <sheetName val="งบตรวจสอบ"/>
      <sheetName val="Code"/>
      <sheetName val="ศูนย์ธุรกิ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APITAL"/>
      <sheetName val="โครงสร้างการลงทุน"/>
      <sheetName val="ASSUMPTION"/>
      <sheetName val="COST"/>
      <sheetName val="PROFIT &amp; WORKING CAPITAL"/>
      <sheetName val="Profit(Cash)"/>
      <sheetName val="Fund Flow"/>
      <sheetName val="cashflow"/>
      <sheetName val="LOAN"/>
      <sheetName val="PAYMENT"/>
      <sheetName val="BALANCE SHEET"/>
      <sheetName val="บช.ลูกหนี้"/>
      <sheetName val="ตารางผ่อนหนี้เดิม"/>
      <sheetName val="Module2"/>
      <sheetName val="Module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F6">
            <v>0</v>
          </cell>
        </row>
      </sheetData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3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งบการเงิน"/>
      <sheetName val="วิเคราะห์"/>
      <sheetName val="วิคราะห์2"/>
      <sheetName val="Sheet2"/>
      <sheetName val="วิเคราะห์ 4"/>
      <sheetName val="ผ่อนชำระ"/>
      <sheetName val="งบกระแสเงินสด"/>
      <sheetName val="ผลประกอบการ"/>
      <sheetName val="Sheet1"/>
      <sheetName val="cash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งบการเงิน"/>
      <sheetName val="วิเคราะห์"/>
      <sheetName val="วิคราะห์2"/>
      <sheetName val="Sheet2"/>
      <sheetName val="วิเคราะห์ 4"/>
      <sheetName val="ผ่อนชำระ"/>
      <sheetName val="งบกระแสเงินสด"/>
      <sheetName val="ผลประกอบการ"/>
      <sheetName val="Sheet1"/>
      <sheetName val="cashflow"/>
      <sheetName val="Cash 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ผ่อนชำระ"/>
      <sheetName val="หน้าแรก"/>
      <sheetName val="หลักประกัน"/>
      <sheetName val="โครงสร้างลงทุน"/>
      <sheetName val="งบการเงิน"/>
      <sheetName val="วิเคราะห์"/>
      <sheetName val="วิคราะห์2"/>
      <sheetName val="Sheet2"/>
      <sheetName val="วิเคราะห์ 4"/>
      <sheetName val="งบกระแสเงินสด"/>
      <sheetName val="ผลประกอบการ"/>
      <sheetName val="Sheet1"/>
      <sheetName val="cash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โครงการปี 2553"/>
      <sheetName val="PAYMENT"/>
      <sheetName val="สรุปงบลงทุน"/>
      <sheetName val="ASSUMPTION"/>
      <sheetName val="PROFIT &amp; WORKING CAPITAL"/>
      <sheetName val="CAPITAL"/>
      <sheetName val="LAND"/>
      <sheetName val="BUILDING"/>
      <sheetName val="STRUCTURE"/>
      <sheetName val="MECHINE"/>
      <sheetName val="VECHICLES"/>
      <sheetName val="LABOUR"/>
      <sheetName val="ข้อมูลสำรวจรถ"/>
      <sheetName val="โครงการปี 2551"/>
      <sheetName val="โครงการปี 2552"/>
      <sheetName val="Profit(Cash)"/>
      <sheetName val="Balance S"/>
      <sheetName val="cashflow"/>
      <sheetName val="hp"/>
      <sheetName val="1-2"/>
      <sheetName val="MACFORM"/>
      <sheetName val="mac"/>
      <sheetName val="con"/>
      <sheetName val="PAYMENT1"/>
      <sheetName val="ผ่อนชำระ"/>
      <sheetName val="วิเคราะห์ (2)"/>
      <sheetName val="Model_B"/>
      <sheetName val="payment (2)"/>
      <sheetName val="PL 45-50"/>
      <sheetName val="ตารางผ่อน"/>
      <sheetName val="ตารางการผ่อนชำระ"/>
      <sheetName val="finance"/>
      <sheetName val="Cash Flow"/>
      <sheetName val="MACFORM (exs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ประมาณการ 52"/>
      <sheetName val="PROFIT &amp; LOSS"/>
      <sheetName val="Profit(Cash)"/>
      <sheetName val="ประมาณการการใช้เงิน"/>
      <sheetName val="สรุปรายได้ผู้ค้ำ"/>
      <sheetName val="PAYMENT1"/>
      <sheetName val="สรุปข้อมูลกิจการ"/>
      <sheetName val="PAYMENT "/>
      <sheetName val="Module2"/>
      <sheetName val="Module3"/>
      <sheetName val="ผ่อนชำระ"/>
      <sheetName val="PAYMENT"/>
      <sheetName val="Code"/>
      <sheetName val="ศูนย์ธุรกิ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ระดับ 1 ค.36"/>
      <sheetName val="LAND_BLD"/>
      <sheetName val="List data adj."/>
      <sheetName val="บจก.เอ็มบี บอดี้ แอนด์ เพ้นท์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ระดับ_1_ค_36"/>
      <sheetName val="List_data_adj_"/>
      <sheetName val="b)BS"/>
      <sheetName val="ตัวเลือก"/>
      <sheetName val="Sheet1"/>
      <sheetName val="รายการสำรวจที่ดิน"/>
      <sheetName val="cash flow"/>
      <sheetName val="Payment1"/>
      <sheetName val="ผ่อนชำระ"/>
      <sheetName val="ข้อมูล"/>
      <sheetName val="temp"/>
      <sheetName val="D"/>
      <sheetName val="Code"/>
      <sheetName val="จัดเกรด"/>
      <sheetName val="หน้าหลัก"/>
      <sheetName val="_System"/>
      <sheetName val="ตารางหลัก"/>
      <sheetName val="รายละเอียดทรัพย์"/>
      <sheetName val="ข้อมูลเปรียบเทียบ"/>
      <sheetName val="_พิมพ์งาน"/>
      <sheetName val="MACFORM (exs)"/>
      <sheetName val="MACFORM"/>
      <sheetName val="1-2"/>
      <sheetName val="mac"/>
      <sheetName val="con"/>
      <sheetName val="ห้ามลบ"/>
      <sheetName val="-"/>
      <sheetName val="รายการทรัพย์สิน"/>
      <sheetName val="รายการเครื่องจักร"/>
      <sheetName val="รายการรถยนต์"/>
      <sheetName val="Data"/>
      <sheetName val="finance"/>
      <sheetName val="DB"/>
      <sheetName val="Structure"/>
      <sheetName val="PAYMENT"/>
      <sheetName val="SH-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4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LAND_BLD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List data adj."/>
      <sheetName val="Sheet2"/>
      <sheetName val="ตารางการผ่อนชำระ"/>
      <sheetName val="ประเมินราคา_เดิม"/>
      <sheetName val="schdaul"/>
      <sheetName val="วิเคราะห์ (2)"/>
      <sheetName val="การเงิน"/>
      <sheetName val="Schedul"/>
      <sheetName val="PL 45-50"/>
      <sheetName val="งบตรวจสอบ"/>
      <sheetName val="CASH FLOW"/>
      <sheetName val="MACFORM (exs)"/>
      <sheetName val="MACFORM"/>
      <sheetName val="mac"/>
      <sheetName val="con"/>
      <sheetName val="ผ่อนชำระ"/>
      <sheetName val="BEP (2)"/>
      <sheetName val="1-2"/>
      <sheetName val="รายการสำรวจที่ดิน"/>
      <sheetName val="DB"/>
      <sheetName val="Sheet3"/>
      <sheetName val="Model_B"/>
      <sheetName val="ชำระหนี้  "/>
      <sheetName val="PAYMENT (เดิม)"/>
      <sheetName val="ASSUMPTION"/>
      <sheetName val="พ.ย.46-ม.ค.4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งบการเงิน "/>
      <sheetName val="รายได้"/>
      <sheetName val="Assumption (2)"/>
      <sheetName val="Assumption"/>
      <sheetName val="IS"/>
      <sheetName val="BS"/>
      <sheetName val="กระแสเงินสด"/>
      <sheetName val="BEP"/>
      <sheetName val="wc1"/>
      <sheetName val="capacity"/>
      <sheetName val="payment"/>
      <sheetName val="finance"/>
      <sheetName val="PAYMENT1"/>
      <sheetName val="ผ่อนชำระ"/>
      <sheetName val="payment (2)"/>
      <sheetName val="Model_B"/>
      <sheetName val="บจก.จ.ศักดิ์สวัสดิ์"/>
      <sheetName val="DB"/>
      <sheetName val="Ass"/>
      <sheetName val="MACFORM"/>
      <sheetName val="mac"/>
      <sheetName val="con"/>
      <sheetName val="MACFORM (exs)"/>
      <sheetName val="หน้า 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_A"/>
      <sheetName val="Model_B"/>
      <sheetName val="Sheet2"/>
      <sheetName val="Sheet3"/>
      <sheetName val="MACFORM"/>
      <sheetName val="mac"/>
      <sheetName val="con"/>
      <sheetName val="DATA"/>
      <sheetName val="ผ่อนชำระ"/>
      <sheetName val="payment(วงเดิม)"/>
      <sheetName val="Sheet3 (2)"/>
      <sheetName val="Ass"/>
      <sheetName val="schdaul"/>
      <sheetName val="FS"/>
      <sheetName val="Engineer"/>
      <sheetName val="Payment1"/>
      <sheetName val="Payment"/>
      <sheetName val="payment (2)"/>
      <sheetName val="cf_พรศรี"/>
      <sheetName val="1-2"/>
      <sheetName val="วิเคราะห์การเงิน"/>
      <sheetName val="DB"/>
      <sheetName val="FL"/>
      <sheetName val="finance"/>
      <sheetName val="PL 45-50"/>
      <sheetName val="เงินสด"/>
      <sheetName val="PaymentPN5"/>
      <sheetName val="PAYMENT "/>
      <sheetName val="ตารางชำระหนี้"/>
      <sheetName val="CASH FLOW"/>
      <sheetName val="วิเคราะห์ (2)"/>
      <sheetName val="Schdule"/>
      <sheetName val="งบ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CAPITAL"/>
      <sheetName val="ASSUMPTION"/>
      <sheetName val="COST"/>
      <sheetName val="PROFIT &amp; WORKING CAPITAL"/>
      <sheetName val="Profit(Cash)"/>
      <sheetName val="รายเดือน"/>
      <sheetName val="LAND"/>
      <sheetName val="BUILDING"/>
      <sheetName val="MECHINE"/>
      <sheetName val="LABOUR"/>
      <sheetName val="SALE BUDGET"/>
      <sheetName val="Sheet1"/>
      <sheetName val="cash Flow"/>
      <sheetName val="กระแสเงินสด"/>
      <sheetName val="BALANCE SHEET"/>
      <sheetName val="fund flow"/>
      <sheetName val="Colleteral"/>
      <sheetName val="PAYMENT"/>
      <sheetName val="Sheet3"/>
      <sheetName val="LOAN"/>
      <sheetName val="Module2"/>
      <sheetName val="Module3"/>
      <sheetName val="Model_B"/>
      <sheetName val="วิเคราะห์ (2)"/>
      <sheetName val="ผ่อนชำระ"/>
      <sheetName val="MACFORM"/>
      <sheetName val="mac"/>
      <sheetName val="con"/>
      <sheetName val="DATA"/>
      <sheetName val="payment(วงเดิม)"/>
      <sheetName val="Sheet3 (2)"/>
      <sheetName val="1-2"/>
      <sheetName val="หน้า 1"/>
      <sheetName val="PAYMENT "/>
      <sheetName val="PL 45-50"/>
      <sheetName val="PAYMENT1"/>
      <sheetName val="finance"/>
      <sheetName val="A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วม"/>
      <sheetName val="1-2"/>
      <sheetName val="3-4"/>
      <sheetName val="5 -6"/>
      <sheetName val="7-8"/>
      <sheetName val="9-10"/>
      <sheetName val="11-12"/>
      <sheetName val="Sheet3"/>
      <sheetName val="PAYMENT1"/>
      <sheetName val="MACFORM (exs)"/>
      <sheetName val="MACFORM"/>
      <sheetName val="mac"/>
      <sheetName val="con"/>
    </sheetNames>
    <sheetDataSet>
      <sheetData sheetId="0" refreshError="1"/>
      <sheetData sheetId="1">
        <row r="39">
          <cell r="B39">
            <v>5</v>
          </cell>
          <cell r="C39">
            <v>18680818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CAPITAL"/>
      <sheetName val="ASSUMPTION"/>
      <sheetName val="COST"/>
      <sheetName val="PROFIT &amp; WORKING CAPITAL"/>
      <sheetName val="Profit(Cash)"/>
      <sheetName val="รายเดือน"/>
      <sheetName val="LAND"/>
      <sheetName val="BUILDING"/>
      <sheetName val="MECHINE"/>
      <sheetName val="LABOUR"/>
      <sheetName val="SALE BUDGET"/>
      <sheetName val="Sheet1"/>
      <sheetName val="cash Flow"/>
      <sheetName val="กระแสเงินสด"/>
      <sheetName val="BALANCE SHEET"/>
      <sheetName val="fund flow"/>
      <sheetName val="Colleteral"/>
      <sheetName val="PAYMENT"/>
      <sheetName val="Sheet3"/>
      <sheetName val="LOAN"/>
      <sheetName val="Module2"/>
      <sheetName val="Module3"/>
      <sheetName val="Model_B"/>
      <sheetName val="วิเคราะห์ (2)"/>
      <sheetName val="ผ่อนชำระ"/>
      <sheetName val="MACFORM"/>
      <sheetName val="mac"/>
      <sheetName val="con"/>
      <sheetName val="DATA"/>
      <sheetName val="payment(วงเดิม)"/>
      <sheetName val="Sheet3 (2)"/>
      <sheetName val="1-2"/>
      <sheetName val="หน้า 1"/>
      <sheetName val="PAYMENT "/>
      <sheetName val="PL 45-50"/>
      <sheetName val="PAYMENT1"/>
      <sheetName val="finance"/>
      <sheetName val="A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_A"/>
      <sheetName val="Model_B"/>
      <sheetName val="Sheet2"/>
      <sheetName val="Sheet3"/>
      <sheetName val="finance"/>
      <sheetName val="Schdule"/>
      <sheetName val="MACFORM"/>
      <sheetName val="mac"/>
      <sheetName val="co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nic"/>
      <sheetName val="finance"/>
      <sheetName val="coll"/>
      <sheetName val="con&amp;mc"/>
      <sheetName val="bank"/>
      <sheetName val="MACFORM"/>
      <sheetName val="mac"/>
      <sheetName val="con"/>
      <sheetName val="ผ่อนชำระ"/>
      <sheetName val="1-2"/>
      <sheetName val="Schedul"/>
      <sheetName val="PAYMENT1"/>
      <sheetName val="Model_B"/>
      <sheetName val="Pament(ธพว.54)"/>
      <sheetName val="FS"/>
      <sheetName val="Schdule"/>
      <sheetName val="MACFORM (exs)"/>
      <sheetName val="การผ่อนชำระหักคชก."/>
      <sheetName val="PaymentPN5"/>
      <sheetName val="วิเคราะห์ (2)"/>
      <sheetName val="การเงิน"/>
      <sheetName val="หน้า 1"/>
      <sheetName val="Ass"/>
      <sheetName val="PAYMENT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มติ PN (2)"/>
      <sheetName val="บทสรุป"/>
      <sheetName val="มติ PN"/>
      <sheetName val="อุทธรณ์"/>
      <sheetName val="CA (3)"/>
      <sheetName val="ca100 (2)"/>
      <sheetName val="Sheet1"/>
      <sheetName val="Assumption"/>
      <sheetName val="Sell&amp;Admin"/>
      <sheetName val="Depre."/>
      <sheetName val="WC"/>
      <sheetName val="P&amp;L"/>
      <sheetName val="Debt"/>
      <sheetName val="เงินกู้ SCB."/>
      <sheetName val="ชำระเงินกู้ BBL"/>
      <sheetName val="ชำระเงินกู้ ธพว.2"/>
      <sheetName val="ชำระเงินกู้ SCB."/>
      <sheetName val="ชำระเงินกู้ ธพว.2 (2)"/>
      <sheetName val="B&amp;S"/>
      <sheetName val="Fund"/>
      <sheetName val="CF Statement"/>
      <sheetName val="CAPITAL"/>
      <sheetName val="Fin. Ratio"/>
      <sheetName val="Project CF"/>
      <sheetName val="MACFORM"/>
      <sheetName val="finance"/>
      <sheetName val="mac"/>
      <sheetName val="con"/>
      <sheetName val="การเงิน"/>
      <sheetName val="หน้า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_A"/>
      <sheetName val="Model_B"/>
      <sheetName val="Sheet2"/>
      <sheetName val="Sheet3"/>
      <sheetName val="finance"/>
      <sheetName val="การเงิน"/>
      <sheetName val="หน้า 1"/>
      <sheetName val="ผ่อนชำระ"/>
      <sheetName val="1-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_A"/>
      <sheetName val="Model_B"/>
      <sheetName val="Sheet2"/>
      <sheetName val="Sheet3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4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_A"/>
      <sheetName val="Model_B"/>
      <sheetName val="Sheet2"/>
      <sheetName val="Sheet3"/>
      <sheetName val="finance"/>
      <sheetName val="การเงิน"/>
      <sheetName val="หน้า 1"/>
      <sheetName val="ผ่อนชำระ"/>
      <sheetName val="1-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LAND_BLD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ระดับ 1 ค.36"/>
      <sheetName val="b)BS"/>
      <sheetName val="เงินกู้ SCB."/>
      <sheetName val="List data adj."/>
      <sheetName val="การเงิน"/>
      <sheetName val="PAYMENT"/>
      <sheetName val="Schdule"/>
      <sheetName val="Schedul"/>
      <sheetName val="MACFORM"/>
      <sheetName val="mac"/>
      <sheetName val="con"/>
      <sheetName val="1-2"/>
      <sheetName val="Model_B"/>
      <sheetName val="รายการสำรวจที่ดิน"/>
      <sheetName val="Dropdown"/>
      <sheetName val="Fin"/>
      <sheetName val="D"/>
      <sheetName val="DataStorage"/>
      <sheetName val="temp"/>
      <sheetName val="DATA"/>
      <sheetName val="ข้อมูล"/>
      <sheetName val="DB"/>
      <sheetName val="NDC HW Repair"/>
      <sheetName val="B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APITAL"/>
      <sheetName val="โครงสร้างการลงทุน"/>
      <sheetName val="ASSUMPTION"/>
      <sheetName val="COST"/>
      <sheetName val="PROFIT &amp; WORKING CAPITAL"/>
      <sheetName val="Profit(Cash)"/>
      <sheetName val="Fund Flow"/>
      <sheetName val="cashflow"/>
      <sheetName val="LOAN"/>
      <sheetName val="PAYMENT"/>
      <sheetName val="BALANCE SHEET"/>
      <sheetName val="บช.ลูกหนี้"/>
      <sheetName val="ตารางผ่อนหนี้เดิม"/>
      <sheetName val="Module2"/>
      <sheetName val="Module3"/>
      <sheetName val="การผ่อนชำระหักคชก."/>
      <sheetName val="ผ่อนชำระ"/>
      <sheetName val="1-2"/>
      <sheetName val="MACFORM"/>
      <sheetName val="mac"/>
      <sheetName val="con"/>
      <sheetName val="finance"/>
      <sheetName val="วิเคราะห์ (2)"/>
      <sheetName val="Cash Flow"/>
      <sheetName val="Schedul"/>
      <sheetName val="MACFORM (exs)"/>
      <sheetName val="การเงิน"/>
      <sheetName val="หน้า 1"/>
      <sheetName val="schdaul"/>
      <sheetName val="Model_B"/>
      <sheetName val="BEP (2)"/>
      <sheetName val="PAYMENT1"/>
      <sheetName val="ตารางการผ่อนชำร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F6">
            <v>0</v>
          </cell>
        </row>
      </sheetData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PAYMENT"/>
      <sheetName val="Payment1"/>
      <sheetName val="BEP (2)"/>
      <sheetName val="ตารางการผ่อนชำระ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วิเคราะห์ (2)"/>
      <sheetName val="Sheet2 (2)"/>
      <sheetName val="ผ่อนชำระ"/>
      <sheetName val="Sheet7"/>
      <sheetName val="Schedul"/>
      <sheetName val="การผ่อนชำระหักคชก."/>
      <sheetName val="schdaul"/>
    </sheetNames>
    <definedNames>
      <definedName name="บอย" refersTo="#REF!" sheetId="2"/>
    </defined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4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วิเคราะห์ (2)"/>
      <sheetName val="Sheet2 (2)"/>
      <sheetName val="ผ่อนชำระ"/>
      <sheetName val="Sheet7"/>
    </sheetNames>
    <definedNames>
      <definedName name="บอย" refersTo="#REF!" sheetId="2"/>
    </defined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วิเคราะห์ (2)"/>
      <sheetName val="Sheet2 (2)"/>
      <sheetName val="ผ่อนชำระ"/>
      <sheetName val="Sheet7"/>
      <sheetName val="Schedul"/>
      <sheetName val="การผ่อนชำระหักคชก."/>
      <sheetName val="schdaul"/>
    </sheetNames>
    <definedNames>
      <definedName name="บอย" refersTo="#REF!" sheetId="2"/>
    </defined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4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วิเคราะห์ (2)"/>
      <sheetName val="Sheet2 (2)"/>
      <sheetName val="ผ่อนชำระ"/>
      <sheetName val="Sheet7"/>
      <sheetName val="PL 45-50"/>
      <sheetName val="1-2"/>
      <sheetName val="PAYMENT"/>
      <sheetName val="Assumption"/>
    </sheetNames>
    <definedNames>
      <definedName name="บอย" refersTo="#REF!" sheetId="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ASSUMPTION"/>
      <sheetName val="ตารางการผ่อนชำระ"/>
      <sheetName val="วิเคราะห์ (2)"/>
      <sheetName val="hp"/>
      <sheetName val="ผ่อนชำระ"/>
      <sheetName val="งบตรวจสอบ"/>
      <sheetName val="schdaul"/>
      <sheetName val="BEP (2)"/>
      <sheetName val="DB"/>
      <sheetName val="1-2"/>
      <sheetName val="เงินกู้ SCB."/>
      <sheetName val="PAYMENT"/>
      <sheetName val="PAYMENT1"/>
      <sheetName val="เงินสด"/>
      <sheetName val="finance"/>
      <sheetName val="PAYMENTsme2"/>
      <sheetName val="หน้า 1"/>
      <sheetName val="Model_B"/>
      <sheetName val="MACFORM (exs)"/>
      <sheetName val="MACFORM"/>
      <sheetName val="mac"/>
      <sheetName val="con"/>
      <sheetName val="Schedul"/>
      <sheetName val="การเงิน"/>
      <sheetName val="PAYMENT "/>
      <sheetName val="Cash Flow"/>
      <sheetName val="profit&amp;loss"/>
      <sheetName val="Sheet2"/>
      <sheetName val="FS"/>
      <sheetName val="การผ่อนชำระหักคชก."/>
      <sheetName val="Pament(ธพว.54)"/>
      <sheetName val="อส3.2"/>
      <sheetName val="PL 45-50"/>
    </sheetNames>
    <definedNames>
      <definedName name="บอย" sheetId="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MECHINE"/>
      <sheetName val="VECHICLES"/>
      <sheetName val="CAPITAL"/>
      <sheetName val="ASSUMPTION"/>
      <sheetName val="LABOUR"/>
      <sheetName val="COST"/>
      <sheetName val="SALE BUDGET"/>
      <sheetName val="PROFIT &amp; WORKING CAPITAL"/>
      <sheetName val="Profit(Cash)"/>
      <sheetName val="Fund Flow"/>
      <sheetName val="cashflow"/>
      <sheetName val="cashflow-1"/>
      <sheetName val="cashflow-2"/>
      <sheetName val="cashflow-3"/>
      <sheetName val="LOAN"/>
      <sheetName val="PAYMENT"/>
      <sheetName val="Colleteral"/>
      <sheetName val="BALANCE SHEET"/>
      <sheetName val="Calculate"/>
      <sheetName val="11111"/>
      <sheetName val="Module2"/>
      <sheetName val="Module3"/>
      <sheetName val="วิเคราะห์ (2)"/>
      <sheetName val="ผ่อนชำระ"/>
      <sheetName val="Model_B"/>
      <sheetName val="MACFORM"/>
      <sheetName val="mac"/>
      <sheetName val="con"/>
      <sheetName val="1-2"/>
      <sheetName val="PL 45-50"/>
      <sheetName val="DB"/>
      <sheetName val="Engineer"/>
      <sheetName val="PAYMENT1"/>
      <sheetName val="CASH FLOW"/>
      <sheetName val="ดอกเบี้ยจ่าย"/>
    </sheetNames>
    <sheetDataSet>
      <sheetData sheetId="0"/>
      <sheetData sheetId="1"/>
      <sheetData sheetId="2"/>
      <sheetData sheetId="3"/>
      <sheetData sheetId="4"/>
      <sheetData sheetId="5">
        <row r="3">
          <cell r="B3">
            <v>0.06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MECHINE"/>
      <sheetName val="VECHICLES"/>
      <sheetName val="CAPITAL"/>
      <sheetName val="ASSUMPTION"/>
      <sheetName val="LABOUR"/>
      <sheetName val="COST"/>
      <sheetName val="SALE BUDGET"/>
      <sheetName val="PROFIT &amp; WORKING CAPITAL"/>
      <sheetName val="Profit(Cash)"/>
      <sheetName val="Fund Flow"/>
      <sheetName val="cashflow"/>
      <sheetName val="cashflow-1"/>
      <sheetName val="cashflow-2"/>
      <sheetName val="cashflow-3"/>
      <sheetName val="LOAN"/>
      <sheetName val="PAYMENT"/>
      <sheetName val="Colleteral"/>
      <sheetName val="BALANCE SHEET"/>
      <sheetName val="Calculate"/>
      <sheetName val="11111"/>
      <sheetName val="Module2"/>
      <sheetName val="Module3"/>
      <sheetName val="วิเคราะห์ (2)"/>
      <sheetName val="ผ่อนชำระ"/>
      <sheetName val="Model_B"/>
      <sheetName val="MACFORM"/>
      <sheetName val="mac"/>
      <sheetName val="con"/>
      <sheetName val="1-2"/>
      <sheetName val="PL 45-50"/>
      <sheetName val="DB"/>
      <sheetName val="Engineer"/>
      <sheetName val="PAYMENT1"/>
      <sheetName val="CASH FLOW"/>
      <sheetName val="ดอกเบี้ยจ่าย"/>
    </sheetNames>
    <sheetDataSet>
      <sheetData sheetId="0"/>
      <sheetData sheetId="1"/>
      <sheetData sheetId="2"/>
      <sheetData sheetId="3"/>
      <sheetData sheetId="4"/>
      <sheetData sheetId="5">
        <row r="3">
          <cell r="B3">
            <v>0.06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-3"/>
      <sheetName val="CA"/>
      <sheetName val="รายงานตรวจสอบเอกสาร"/>
      <sheetName val="P&amp;L"/>
      <sheetName val="B&amp;S"/>
      <sheetName val="Cashflow"/>
      <sheetName val="เงินทุนหมุนเวียน"/>
      <sheetName val="Depreciation"/>
      <sheetName val="Payment FL"/>
      <sheetName val="Payment FL (2)"/>
      <sheetName val="Payment FL (3)"/>
      <sheetName val="งบตรวจสอบ"/>
      <sheetName val="PLเดือน"/>
      <sheetName val="วิเคราะห์ (2)"/>
      <sheetName val="schdaul"/>
    </sheetNames>
    <definedNames>
      <definedName name="Fix_Pay" refersTo="#REF!" sheetId="11"/>
      <definedName name="Free_Principle" refersTo="#REF!" sheetId="11"/>
      <definedName name="Loan_Amount" refersTo="#REF!" sheetId="1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4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MECHINE"/>
      <sheetName val="VECHICLES"/>
      <sheetName val="CAPITAL"/>
      <sheetName val="ASSUMPTION"/>
      <sheetName val="LABOUR"/>
      <sheetName val="COST"/>
      <sheetName val="SALE BUDGET"/>
      <sheetName val="PROFIT &amp; WORKING CAPITAL"/>
      <sheetName val="Profit(Cash)"/>
      <sheetName val="Fund Flow"/>
      <sheetName val="cashflow"/>
      <sheetName val="cashflow-1"/>
      <sheetName val="cashflow-2"/>
      <sheetName val="cashflow-3"/>
      <sheetName val="LOAN"/>
      <sheetName val="PAYMENT"/>
      <sheetName val="Colleteral"/>
      <sheetName val="BALANCE SHEET"/>
      <sheetName val="Calculate"/>
      <sheetName val="11111"/>
      <sheetName val="Module2"/>
      <sheetName val="Module3"/>
      <sheetName val="ตารางการผ่อนชำระ"/>
      <sheetName val="งบตรวจสอบ"/>
      <sheetName val="DB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B3">
            <v>0.06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FS"/>
      <sheetName val="Model_B"/>
      <sheetName val="schdaul"/>
      <sheetName val="payment (2)"/>
      <sheetName val="Sheet1"/>
      <sheetName val="PAYMENT"/>
      <sheetName val="ตารางผ่อน"/>
      <sheetName val="วิเคราะห์ (2)"/>
      <sheetName val="Assumption"/>
      <sheetName val="ผ่อนชำระ"/>
      <sheetName val="MACFORM"/>
      <sheetName val="mac"/>
      <sheetName val="con"/>
      <sheetName val="ตารางการผ่อนชำระ"/>
      <sheetName val="LAND (2)"/>
      <sheetName val="ตารางชำระหนี้"/>
      <sheetName val="หน้า 1"/>
      <sheetName val="Sheet3 (2)"/>
      <sheetName val="กำไร-ขาดทุน(ภายใน)"/>
      <sheetName val="Cash Flow"/>
      <sheetName val="CA"/>
      <sheetName val="DB"/>
      <sheetName val="List data adj."/>
      <sheetName val="ผลการพิจารณา"/>
      <sheetName val="ดอกเบี้ยจ่าย"/>
      <sheetName val="สระบุรีฟาร์ม-WORK"/>
      <sheetName val="PAYMENT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DING"/>
      <sheetName val="เงื่อนไข"/>
      <sheetName val="Part 2"/>
      <sheetName val="T6"/>
      <sheetName val="ขายรถ"/>
      <sheetName val="CASH FLOW"/>
      <sheetName val="cfใหม่"/>
      <sheetName val="cf"/>
      <sheetName val="ตารางการผ่อนชำระ"/>
      <sheetName val="FS"/>
      <sheetName val="Model_B"/>
      <sheetName val="เงินสด"/>
      <sheetName val="วิเคราะห์ (2)"/>
      <sheetName val="BEP (2)"/>
      <sheetName val="งบตรวจสอบ"/>
      <sheetName val="PAYMENT1"/>
      <sheetName val="ASSUMPTION"/>
      <sheetName val="Schdule"/>
      <sheetName val="payment (2)"/>
      <sheetName val="finance"/>
      <sheetName val="payment(วงเดิม)"/>
      <sheetName val="1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DING"/>
      <sheetName val="เงื่อนไข"/>
      <sheetName val="Part 2"/>
      <sheetName val="T6"/>
      <sheetName val="ขายรถ"/>
      <sheetName val="CASH FLOW"/>
      <sheetName val="cfใหม่"/>
      <sheetName val="cf"/>
      <sheetName val="ตารางการผ่อนชำระ"/>
      <sheetName val="FS"/>
      <sheetName val="Model_B"/>
      <sheetName val="เงินสด"/>
      <sheetName val="วิเคราะห์ (2)"/>
      <sheetName val="BEP (2)"/>
      <sheetName val="งบตรวจสอบ"/>
      <sheetName val="PAYMEN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APITAL"/>
      <sheetName val="โครงสร้างการลงทุน"/>
      <sheetName val="ASSUMPTION"/>
      <sheetName val="COST"/>
      <sheetName val="PROFIT &amp; WORKING CAPITAL"/>
      <sheetName val="Profit(Cash)"/>
      <sheetName val="Fund Flow"/>
      <sheetName val="cashflow"/>
      <sheetName val="LOAN"/>
      <sheetName val="PAYMENT"/>
      <sheetName val="BALANCE SHEET"/>
      <sheetName val="บช.ลูกหนี้"/>
      <sheetName val="ตารางผ่อนหนี้เดิม"/>
      <sheetName val="Module2"/>
      <sheetName val="Module3"/>
      <sheetName val="การผ่อนชำระหักคชก."/>
      <sheetName val="ผ่อนชำระ"/>
      <sheetName val="1-2"/>
      <sheetName val="MACFORM"/>
      <sheetName val="mac"/>
      <sheetName val="con"/>
      <sheetName val="finance"/>
      <sheetName val="วิเคราะห์ (2)"/>
      <sheetName val="Cash Flow"/>
      <sheetName val="Schedul"/>
      <sheetName val="MACFORM (exs)"/>
      <sheetName val="การเงิน"/>
      <sheetName val="หน้า 1"/>
      <sheetName val="schdaul"/>
      <sheetName val="Model_B"/>
      <sheetName val="BEP (2)"/>
      <sheetName val="PAYMENT1"/>
      <sheetName val="ตารางการผ่อนชำระ"/>
      <sheetName val="อส3.2"/>
      <sheetName val="payment (2)"/>
      <sheetName val="ดอกเบี้ยจ่าย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F6">
            <v>0</v>
          </cell>
        </row>
      </sheetData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APITAL"/>
      <sheetName val="โครงสร้างการลงทุน"/>
      <sheetName val="ASSUMPTION"/>
      <sheetName val="COST"/>
      <sheetName val="PROFIT &amp; WORKING CAPITAL"/>
      <sheetName val="Profit(Cash)"/>
      <sheetName val="Fund Flow"/>
      <sheetName val="cashflow"/>
      <sheetName val="LOAN"/>
      <sheetName val="PAYMENT"/>
      <sheetName val="BALANCE SHEET"/>
      <sheetName val="บช.ลูกหนี้"/>
      <sheetName val="ตารางผ่อนหนี้เดิม"/>
      <sheetName val="Module2"/>
      <sheetName val="Module3"/>
      <sheetName val="การผ่อนชำระหักคชก."/>
      <sheetName val="ผ่อนชำระ"/>
      <sheetName val="1-2"/>
      <sheetName val="MACFORM"/>
      <sheetName val="mac"/>
      <sheetName val="con"/>
      <sheetName val="finance"/>
      <sheetName val="วิเคราะห์ (2)"/>
      <sheetName val="Cash Flow"/>
      <sheetName val="Schedul"/>
      <sheetName val="MACFORM (exs)"/>
      <sheetName val="การเงิน"/>
      <sheetName val="หน้า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F6">
            <v>0</v>
          </cell>
        </row>
      </sheetData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Sheet2"/>
      <sheetName val="schdaul"/>
      <sheetName val="Schdule"/>
      <sheetName val="ตารางการผ่อนชำระ"/>
      <sheetName val="CASH FLOW"/>
      <sheetName val="Assumption"/>
      <sheetName val="หน้าหลัก"/>
      <sheetName val="_System"/>
      <sheetName val="ตารางหลัก"/>
      <sheetName val="รายการสำรวจที่ดิน"/>
      <sheetName val="รายละเอียดทรัพย์"/>
      <sheetName val="ข้อมูลเปรียบเทียบ"/>
      <sheetName val="จัดเกรด"/>
      <sheetName val="_พิมพ์งาน"/>
      <sheetName val="finance"/>
      <sheetName val="ac"/>
      <sheetName val="STMspry"/>
      <sheetName val="PsychroData"/>
      <sheetName val="Sheet3"/>
      <sheetName val="ผ่อนชำร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ทรัพย์รอการขาย1"/>
      <sheetName val="ใบปะหน้า"/>
      <sheetName val="Sheet2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LAND_BLD"/>
    </sheetNames>
    <sheetDataSet>
      <sheetData sheetId="0"/>
      <sheetData sheetId="1" refreshError="1"/>
    </sheetDataSet>
  </externalBook>
</externalLink>
</file>

<file path=xl/externalLinks/externalLink4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List data adj."/>
      <sheetName val="รายชื่อ คกก., เจ้าหน้าที่"/>
    </sheetNames>
    <sheetDataSet>
      <sheetData sheetId="0"/>
      <sheetData sheetId="1" refreshError="1"/>
      <sheetData sheetId="2" refreshError="1"/>
    </sheetDataSet>
  </externalBook>
</externalLink>
</file>

<file path=xl/externalLinks/externalLink4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PAYMEN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LAND_BLD"/>
    </sheetNames>
    <sheetDataSet>
      <sheetData sheetId="0"/>
      <sheetData sheetId="1" refreshError="1"/>
    </sheetDataSet>
  </externalBook>
</externalLink>
</file>

<file path=xl/externalLinks/externalLink4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Payment1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DIAGRAM"/>
      <sheetName val="สรุป UO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4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4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ทรัพย์รอการขาย1"/>
      <sheetName val="ใบปะหน้า"/>
    </sheetNames>
    <sheetDataSet>
      <sheetData sheetId="0"/>
      <sheetData sheetId="1" refreshError="1"/>
      <sheetData sheetId="2" refreshError="1"/>
    </sheetDataSet>
  </externalBook>
</externalLink>
</file>

<file path=xl/externalLinks/externalLink4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-"/>
      <sheetName val="7.00 marketing costs"/>
      <sheetName val="DIAGRA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</sheetDataSet>
  </externalBook>
</externalLink>
</file>

<file path=xl/externalLinks/externalLink4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schdau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profit&amp;loss"/>
      <sheetName val="หน้าแรก"/>
      <sheetName val="หลักประกัน"/>
      <sheetName val="โครงสร้างลงทุน"/>
      <sheetName val="Sheet7"/>
      <sheetName val="วิเคราะห์"/>
      <sheetName val="Sheet2"/>
      <sheetName val="ผ่อนชำระ"/>
      <sheetName val="Sheet1"/>
      <sheetName val="schdaul"/>
      <sheetName val="Sheet3 (2)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D5">
            <v>3</v>
          </cell>
        </row>
      </sheetData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_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Payment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FS"/>
      <sheetName val="ผ่อนชำระ"/>
      <sheetName val="ดอกเบี้ย Loa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MECHINE"/>
      <sheetName val="VECHICLES"/>
      <sheetName val="CAPITAL"/>
      <sheetName val="ASSUMPTION"/>
      <sheetName val="LABOUR"/>
      <sheetName val="COST"/>
      <sheetName val="SALE BUDGET"/>
      <sheetName val="PROFIT &amp; WORKING CAPITAL"/>
      <sheetName val="Profit(Cash)"/>
      <sheetName val="Fund Flow"/>
      <sheetName val="cashflow"/>
      <sheetName val="cashflow-1"/>
      <sheetName val="cashflow-2"/>
      <sheetName val="cashflow-3"/>
      <sheetName val="LOAN"/>
      <sheetName val="PAYMENT"/>
      <sheetName val="Colleteral"/>
      <sheetName val="BALANCE SHEET"/>
      <sheetName val="Calculate"/>
      <sheetName val="11111"/>
      <sheetName val="Module2"/>
      <sheetName val="Module3"/>
      <sheetName val="schdaul"/>
      <sheetName val="ตารางการผ่อนชำระ"/>
      <sheetName val="วิเคราะห์ (2)"/>
      <sheetName val="หน้า 1"/>
    </sheetNames>
    <sheetDataSet>
      <sheetData sheetId="0"/>
      <sheetData sheetId="1"/>
      <sheetData sheetId="2"/>
      <sheetData sheetId="3"/>
      <sheetData sheetId="4"/>
      <sheetData sheetId="5">
        <row r="3">
          <cell r="B3">
            <v>0.06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Payment1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ผ่อนชำระ"/>
      <sheetName val="รายการสำรวจที่ดิน"/>
      <sheetName val="1.ตจว.,ลูกค้ามอบ"/>
      <sheetName val=""/>
      <sheetName val="LAND_BL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2.Facility Adjustments"/>
      <sheetName val="3.Required Information"/>
    </sheetNames>
    <sheetDataSet>
      <sheetData sheetId="0" refreshError="1">
        <row r="101">
          <cell r="D101" t="str">
            <v>P1</v>
          </cell>
          <cell r="E101" t="str">
            <v>ไม่มีความเสี่ยงเลย ให้เฉพาะลูกค้าที่ได้รับการจัดลำดับสูงสุดจาก S&amp;P (AAA+) , Moody's(Aaa) หรือ TRIS (AAA+) หรือลูกค้าที่มีหลักประกันที่เป็นเงินสด หรือเทียบเท่าเงินสดมากกว่า 100 % หรือค้ำประกันโดย รัฐบาล</v>
          </cell>
        </row>
        <row r="102">
          <cell r="D102" t="str">
            <v>P10</v>
          </cell>
          <cell r="E102" t="str">
            <v>แหล่งที่มาของการชำระคืนมีปัญหา มีเงินทุนหมุนเวียนไม่เพียงพอ หรือมีแนวโน้มของเงินทุนหมุนเวียน,ภาระหนี้หรือผลการดำเนินงานเป็นไปในทางลบ ธนาคารคาดว่าอาจจะได้รับชำระคืนเงินต้นไม่ครบเต็มจำนวน ควรมีการติดตามอย่างใกล้ชิด และทบทวนวงเงิน/เงื่อนไขสินเชื่อ</v>
          </cell>
        </row>
        <row r="103">
          <cell r="D103" t="str">
            <v>P11</v>
          </cell>
          <cell r="E103" t="str">
            <v>ธนาคารไม่สามารถรับชำระคืนจากแหล่งที่มาหลัก ต้องเรียกชำระคืนจากแหล่งสำรองหรือแหล่งอื่น เช่น ผู้ค้ำประกัน บริษัทไม่สามารถชำระหนี้ตามตารางชำระคืนที่กำหนดไว้ได้ เว้นแต่จะมีการปรับโครงสร้างหนี้ หากบริษัทยังไม่สามารถทำกำไร ธนาคารอาจมีส่วนสูญเสียมักเป็นลูกค้าที่</v>
          </cell>
        </row>
        <row r="104">
          <cell r="D104" t="str">
            <v>P12</v>
          </cell>
          <cell r="E104" t="str">
            <v>หากบริษัทยังไม่สามารถทำกำไร ธนาคารจะเกิดส่วนสูญเสียค่อนช้างแน่นอน และผลขาดทุนอาจส่งผลให้บริษัทมีฐานะการเงินแย่ลงมาก ธนาคารไม่สามารถมั่นใจได้ว่า บริษัทจะสามารถจ่ายชำระคืนเงินต้นและดอกเบี้ยได้ บริษัทอาจกลับมาทำกำไรได้ หากธนาคารช่วยแก้ไขโดยเร็ว มักเป็นลูกค้า</v>
          </cell>
        </row>
        <row r="105">
          <cell r="D105" t="str">
            <v>P13</v>
          </cell>
          <cell r="E105" t="str">
            <v>ธนาคารไม่สามารถเรียกคืนเงินต้นได้ครบทั้งหมด และต้องตั้งสำรอง แต่ยังพอมีทรัพย์สินที่เป็นหลักประกันที่ธนาคารจะนำมาหักกลบลบหนี้ได้ หากธนาคารแก้ไข โดยใช้วิธีที่มีประสิทธิภาพ อาจทำให้บริษัทมีความสามารถชำระคืนมากขึ้น มักเป็นลูกค้าที่ค้างชำระเกินกว่า 12 เดือน</v>
          </cell>
        </row>
        <row r="106">
          <cell r="D106" t="str">
            <v>P14</v>
          </cell>
          <cell r="E106" t="str">
            <v>ธนาคารไม่สามารถเรียกคืนเงินต้นได้ทั้งหมด และต้องตั้งสำรอง โดยไม่มีหลักประกันที่เป็นทรัพย์สิน แต่ทั้งนี้กิจการยังคงดำเนินการ หากธนาคารดำเนินการแก้ไขอย่างมีประสิทธิภาพ ยังคงมีโอกาสได้รับชำระคืนเงินต้นบาง มักค้างชำระเกินกว่า 12 เดือน</v>
          </cell>
        </row>
        <row r="107">
          <cell r="D107" t="str">
            <v>P15</v>
          </cell>
          <cell r="E107" t="str">
            <v>ธนาคารไม่สามารถเรียกชำระคืนเงินต้นได้เลย ต้องตัดหนี้สูญ</v>
          </cell>
        </row>
        <row r="108">
          <cell r="D108" t="str">
            <v>P2</v>
          </cell>
          <cell r="E108" t="str">
            <v>ไม่มีความเสี่ยง เนื่องจากมีหลักประกันที่เป็นเงินสดหรือเทียบเท่าเงินสด ไม่ต่ำกว่า 100 %</v>
          </cell>
        </row>
        <row r="109">
          <cell r="D109" t="str">
            <v>P3</v>
          </cell>
          <cell r="E109" t="str">
            <v>ลูกค้าที่ได้รับ Investment Grade จาก S&amp;P , Moody's หรือ TRIS มีความเสี่ยงน้อยมาก แหล่งที่มาหลักและแหล่งสำรองของการชำระคืนมีเงินทุนหมุนเวียน และทุนของเจ้าของเป็นประกันในระดับสูง มีผลการดำเนินงานที่ดีมาโดยตลอด มีทีมผู้บริหารที่มีความสามารถ และมีความสามารถใน</v>
          </cell>
        </row>
        <row r="110">
          <cell r="D110" t="str">
            <v>P4</v>
          </cell>
          <cell r="E110" t="str">
            <v>แหล่งที่มาหลักของการชำระคืนมีเงินทุนหมุนเวียนและส่วนของเจ้าของเป็นประกันในระดับที่เพียงพอ มีผลการดำเนินงานที่ดีมาระยะหนึ่ง และมีผู้บริหารที่มีความสามารถในการจัดหาเงินทุนจากตลาดทุนในประเทศ หรือสามารถขอสินเชื่อจากธนาคารต่างๆ โดยได้รับเงื่อนไขพิเศษ บริษัทฯอา</v>
          </cell>
        </row>
        <row r="111">
          <cell r="D111" t="str">
            <v>P5</v>
          </cell>
          <cell r="E111" t="str">
            <v>แหล่งที่มาหลักของการชำระคืน และแหล่งสำรองของการชำระคืน มีเงินทุนหมุนเวียนและทุนของเจ้าของเป็นประกันในระดับหนึ่ง มีผลกำไรจากการดำเนินงานในระยะยาวไม่นานนัก เป็นบริษัทที่มีความแข็งแกร่งที่อยู่ในอุตสาหกรรมที่มีความผันผวนสูง หากเป็นบริษัทที่กำลังเติบโต อาจประส</v>
          </cell>
        </row>
        <row r="112">
          <cell r="D112" t="str">
            <v>P6</v>
          </cell>
          <cell r="E112" t="str">
            <v>แหล่งที่มาหลักของการชำระคืน มาจากผลการดำเนินงานของกิจการที่ยังเป็นบวก อาจมีปัญหาหากเศรษฐกิจมีความผันผวน</v>
          </cell>
        </row>
        <row r="113">
          <cell r="D113" t="str">
            <v>P7</v>
          </cell>
          <cell r="E113" t="str">
            <v>มีกระแสเงินสดและความสามารถในการชำระคืนค่อนข้างจำกัด มีความสามารถในการจัดหาเงินทุนจากตลาดทุนจำกัด แหล่งที่มาของการชำระคืนยังคงมีเงินทุนหมุนเวียนและทุนของเจ้าของในระดับที่เพียงพอ แต่อาจมีแนวโน้มของกำไร,เงินทุนหมุนเวียน,และภาระหนี้ในทางบวก อาจอยู่ในอุตสาหกรร</v>
          </cell>
        </row>
        <row r="114">
          <cell r="D114" t="str">
            <v>P8</v>
          </cell>
          <cell r="E114" t="str">
            <v>มีกระแสเงินสดและความสามารถในการชำระคืนค่อนข้างจำกัด ไม่มีความสามารถในการจัดหาเงินในตลาดทุน แนวโน้มกำไรเป็นลบหรืออาจอยู่ในอุตสาหกรรมที่มีผลประกอบการแย่ลง หรือมีการเปลี่ยนแปลงผู้บริหาร</v>
          </cell>
        </row>
        <row r="115">
          <cell r="D115" t="str">
            <v>P9</v>
          </cell>
          <cell r="E115" t="str">
            <v xml:space="preserve">แหล่งที่มาของการชำระคืนอาจมีปัญหา มีเงินทุนหมุนเวียนไม่เพียงพอ หรือมีแนวโน้มของเงินทุนหมุนเวียน,ภาระหนี้หรือผลการดำเนินงานเป็นไปในทางลบ อย่างไรก็ตามธนาคารยังคงคาดว่าจะได้รับชำระหนี้คืนเต็มจำนวน </v>
          </cell>
        </row>
      </sheetData>
      <sheetData sheetId="1"/>
      <sheetData sheetId="2" refreshError="1"/>
    </sheetDataSet>
  </externalBook>
</externalLink>
</file>

<file path=xl/externalLinks/externalLink4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2.Facility Adjustments"/>
      <sheetName val="3.Required Information"/>
      <sheetName val="CASH FLOW"/>
      <sheetName val="ตารางการผ่อนชำระ"/>
      <sheetName val="วิเคราะห์ (2)"/>
      <sheetName val="Model_B"/>
    </sheetNames>
    <sheetDataSet>
      <sheetData sheetId="0" refreshError="1">
        <row r="101">
          <cell r="D101" t="str">
            <v>P1</v>
          </cell>
          <cell r="E101" t="str">
            <v>ไม่มีความเสี่ยงเลย ให้เฉพาะลูกค้าที่ได้รับการจัดลำดับสูงสุดจาก S&amp;P (AAA+) , Moody's(Aaa) หรือ TRIS (AAA+) หรือลูกค้าที่มีหลักประกันที่เป็นเงินสด หรือเทียบเท่าเงินสดมากกว่า 100 % หรือค้ำประกันโดย รัฐบาล</v>
          </cell>
        </row>
        <row r="102">
          <cell r="D102" t="str">
            <v>P10</v>
          </cell>
          <cell r="E102" t="str">
            <v>แหล่งที่มาของการชำระคืนมีปัญหา มีเงินทุนหมุนเวียนไม่เพียงพอ หรือมีแนวโน้มของเงินทุนหมุนเวียน,ภาระหนี้หรือผลการดำเนินงานเป็นไปในทางลบ ธนาคารคาดว่าอาจจะได้รับชำระคืนเงินต้นไม่ครบเต็มจำนวน ควรมีการติดตามอย่างใกล้ชิด และทบทวนวงเงิน/เงื่อนไขสินเชื่อ</v>
          </cell>
        </row>
        <row r="103">
          <cell r="D103" t="str">
            <v>P11</v>
          </cell>
          <cell r="E103" t="str">
            <v>ธนาคารไม่สามารถรับชำระคืนจากแหล่งที่มาหลัก ต้องเรียกชำระคืนจากแหล่งสำรองหรือแหล่งอื่น เช่น ผู้ค้ำประกัน บริษัทไม่สามารถชำระหนี้ตามตารางชำระคืนที่กำหนดไว้ได้ เว้นแต่จะมีการปรับโครงสร้างหนี้ หากบริษัทยังไม่สามารถทำกำไร ธนาคารอาจมีส่วนสูญเสียมักเป็นลูกค้าที่</v>
          </cell>
        </row>
        <row r="104">
          <cell r="D104" t="str">
            <v>P12</v>
          </cell>
          <cell r="E104" t="str">
            <v>หากบริษัทยังไม่สามารถทำกำไร ธนาคารจะเกิดส่วนสูญเสียค่อนช้างแน่นอน และผลขาดทุนอาจส่งผลให้บริษัทมีฐานะการเงินแย่ลงมาก ธนาคารไม่สามารถมั่นใจได้ว่า บริษัทจะสามารถจ่ายชำระคืนเงินต้นและดอกเบี้ยได้ บริษัทอาจกลับมาทำกำไรได้ หากธนาคารช่วยแก้ไขโดยเร็ว มักเป็นลูกค้า</v>
          </cell>
        </row>
        <row r="105">
          <cell r="D105" t="str">
            <v>P13</v>
          </cell>
          <cell r="E105" t="str">
            <v>ธนาคารไม่สามารถเรียกคืนเงินต้นได้ครบทั้งหมด และต้องตั้งสำรอง แต่ยังพอมีทรัพย์สินที่เป็นหลักประกันที่ธนาคารจะนำมาหักกลบลบหนี้ได้ หากธนาคารแก้ไข โดยใช้วิธีที่มีประสิทธิภาพ อาจทำให้บริษัทมีความสามารถชำระคืนมากขึ้น มักเป็นลูกค้าที่ค้างชำระเกินกว่า 12 เดือน</v>
          </cell>
        </row>
        <row r="106">
          <cell r="D106" t="str">
            <v>P14</v>
          </cell>
          <cell r="E106" t="str">
            <v>ธนาคารไม่สามารถเรียกคืนเงินต้นได้ทั้งหมด และต้องตั้งสำรอง โดยไม่มีหลักประกันที่เป็นทรัพย์สิน แต่ทั้งนี้กิจการยังคงดำเนินการ หากธนาคารดำเนินการแก้ไขอย่างมีประสิทธิภาพ ยังคงมีโอกาสได้รับชำระคืนเงินต้นบาง มักค้างชำระเกินกว่า 12 เดือน</v>
          </cell>
        </row>
        <row r="107">
          <cell r="D107" t="str">
            <v>P15</v>
          </cell>
          <cell r="E107" t="str">
            <v>ธนาคารไม่สามารถเรียกชำระคืนเงินต้นได้เลย ต้องตัดหนี้สูญ</v>
          </cell>
        </row>
        <row r="108">
          <cell r="D108" t="str">
            <v>P2</v>
          </cell>
          <cell r="E108" t="str">
            <v>ไม่มีความเสี่ยง เนื่องจากมีหลักประกันที่เป็นเงินสดหรือเทียบเท่าเงินสด ไม่ต่ำกว่า 100 %</v>
          </cell>
        </row>
        <row r="109">
          <cell r="D109" t="str">
            <v>P3</v>
          </cell>
          <cell r="E109" t="str">
            <v>ลูกค้าที่ได้รับ Investment Grade จาก S&amp;P , Moody's หรือ TRIS มีความเสี่ยงน้อยมาก แหล่งที่มาหลักและแหล่งสำรองของการชำระคืนมีเงินทุนหมุนเวียน และทุนของเจ้าของเป็นประกันในระดับสูง มีผลการดำเนินงานที่ดีมาโดยตลอด มีทีมผู้บริหารที่มีความสามารถ และมีความสามารถใน</v>
          </cell>
        </row>
        <row r="110">
          <cell r="D110" t="str">
            <v>P4</v>
          </cell>
          <cell r="E110" t="str">
            <v>แหล่งที่มาหลักของการชำระคืนมีเงินทุนหมุนเวียนและส่วนของเจ้าของเป็นประกันในระดับที่เพียงพอ มีผลการดำเนินงานที่ดีมาระยะหนึ่ง และมีผู้บริหารที่มีความสามารถในการจัดหาเงินทุนจากตลาดทุนในประเทศ หรือสามารถขอสินเชื่อจากธนาคารต่างๆ โดยได้รับเงื่อนไขพิเศษ บริษัทฯอา</v>
          </cell>
        </row>
        <row r="111">
          <cell r="D111" t="str">
            <v>P5</v>
          </cell>
          <cell r="E111" t="str">
            <v>แหล่งที่มาหลักของการชำระคืน และแหล่งสำรองของการชำระคืน มีเงินทุนหมุนเวียนและทุนของเจ้าของเป็นประกันในระดับหนึ่ง มีผลกำไรจากการดำเนินงานในระยะยาวไม่นานนัก เป็นบริษัทที่มีความแข็งแกร่งที่อยู่ในอุตสาหกรรมที่มีความผันผวนสูง หากเป็นบริษัทที่กำลังเติบโต อาจประส</v>
          </cell>
        </row>
        <row r="112">
          <cell r="D112" t="str">
            <v>P6</v>
          </cell>
          <cell r="E112" t="str">
            <v>แหล่งที่มาหลักของการชำระคืน มาจากผลการดำเนินงานของกิจการที่ยังเป็นบวก อาจมีปัญหาหากเศรษฐกิจมีความผันผวน</v>
          </cell>
        </row>
        <row r="113">
          <cell r="D113" t="str">
            <v>P7</v>
          </cell>
          <cell r="E113" t="str">
            <v>มีกระแสเงินสดและความสามารถในการชำระคืนค่อนข้างจำกัด มีความสามารถในการจัดหาเงินทุนจากตลาดทุนจำกัด แหล่งที่มาของการชำระคืนยังคงมีเงินทุนหมุนเวียนและทุนของเจ้าของในระดับที่เพียงพอ แต่อาจมีแนวโน้มของกำไร,เงินทุนหมุนเวียน,และภาระหนี้ในทางบวก อาจอยู่ในอุตสาหกรร</v>
          </cell>
        </row>
        <row r="114">
          <cell r="D114" t="str">
            <v>P8</v>
          </cell>
          <cell r="E114" t="str">
            <v>มีกระแสเงินสดและความสามารถในการชำระคืนค่อนข้างจำกัด ไม่มีความสามารถในการจัดหาเงินในตลาดทุน แนวโน้มกำไรเป็นลบหรืออาจอยู่ในอุตสาหกรรมที่มีผลประกอบการแย่ลง หรือมีการเปลี่ยนแปลงผู้บริหาร</v>
          </cell>
        </row>
        <row r="115">
          <cell r="D115" t="str">
            <v>P9</v>
          </cell>
          <cell r="E115" t="str">
            <v xml:space="preserve">แหล่งที่มาของการชำระคืนอาจมีปัญหา มีเงินทุนหมุนเวียนไม่เพียงพอ หรือมีแนวโน้มของเงินทุนหมุนเวียน,ภาระหนี้หรือผลการดำเนินงานเป็นไปในทางลบ อย่างไรก็ตามธนาคารยังคงคาดว่าจะได้รับชำระหนี้คืนเต็มจำนวน 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2.Facility Adjustments"/>
      <sheetName val="3.Required Information"/>
      <sheetName val="CASH FLOW"/>
      <sheetName val="ตารางการผ่อนชำระ"/>
      <sheetName val="วิเคราะห์ (2)"/>
      <sheetName val="Model_B"/>
    </sheetNames>
    <sheetDataSet>
      <sheetData sheetId="0" refreshError="1">
        <row r="101">
          <cell r="D101" t="str">
            <v>P1</v>
          </cell>
          <cell r="E101" t="str">
            <v>ไม่มีความเสี่ยงเลย ให้เฉพาะลูกค้าที่ได้รับการจัดลำดับสูงสุดจาก S&amp;P (AAA+) , Moody's(Aaa) หรือ TRIS (AAA+) หรือลูกค้าที่มีหลักประกันที่เป็นเงินสด หรือเทียบเท่าเงินสดมากกว่า 100 % หรือค้ำประกันโดย รัฐบาล</v>
          </cell>
        </row>
        <row r="102">
          <cell r="D102" t="str">
            <v>P10</v>
          </cell>
          <cell r="E102" t="str">
            <v>แหล่งที่มาของการชำระคืนมีปัญหา มีเงินทุนหมุนเวียนไม่เพียงพอ หรือมีแนวโน้มของเงินทุนหมุนเวียน,ภาระหนี้หรือผลการดำเนินงานเป็นไปในทางลบ ธนาคารคาดว่าอาจจะได้รับชำระคืนเงินต้นไม่ครบเต็มจำนวน ควรมีการติดตามอย่างใกล้ชิด และทบทวนวงเงิน/เงื่อนไขสินเชื่อ</v>
          </cell>
        </row>
        <row r="103">
          <cell r="D103" t="str">
            <v>P11</v>
          </cell>
          <cell r="E103" t="str">
            <v>ธนาคารไม่สามารถรับชำระคืนจากแหล่งที่มาหลัก ต้องเรียกชำระคืนจากแหล่งสำรองหรือแหล่งอื่น เช่น ผู้ค้ำประกัน บริษัทไม่สามารถชำระหนี้ตามตารางชำระคืนที่กำหนดไว้ได้ เว้นแต่จะมีการปรับโครงสร้างหนี้ หากบริษัทยังไม่สามารถทำกำไร ธนาคารอาจมีส่วนสูญเสียมักเป็นลูกค้าที่</v>
          </cell>
        </row>
        <row r="104">
          <cell r="D104" t="str">
            <v>P12</v>
          </cell>
          <cell r="E104" t="str">
            <v>หากบริษัทยังไม่สามารถทำกำไร ธนาคารจะเกิดส่วนสูญเสียค่อนช้างแน่นอน และผลขาดทุนอาจส่งผลให้บริษัทมีฐานะการเงินแย่ลงมาก ธนาคารไม่สามารถมั่นใจได้ว่า บริษัทจะสามารถจ่ายชำระคืนเงินต้นและดอกเบี้ยได้ บริษัทอาจกลับมาทำกำไรได้ หากธนาคารช่วยแก้ไขโดยเร็ว มักเป็นลูกค้า</v>
          </cell>
        </row>
        <row r="105">
          <cell r="D105" t="str">
            <v>P13</v>
          </cell>
          <cell r="E105" t="str">
            <v>ธนาคารไม่สามารถเรียกคืนเงินต้นได้ครบทั้งหมด และต้องตั้งสำรอง แต่ยังพอมีทรัพย์สินที่เป็นหลักประกันที่ธนาคารจะนำมาหักกลบลบหนี้ได้ หากธนาคารแก้ไข โดยใช้วิธีที่มีประสิทธิภาพ อาจทำให้บริษัทมีความสามารถชำระคืนมากขึ้น มักเป็นลูกค้าที่ค้างชำระเกินกว่า 12 เดือน</v>
          </cell>
        </row>
        <row r="106">
          <cell r="D106" t="str">
            <v>P14</v>
          </cell>
          <cell r="E106" t="str">
            <v>ธนาคารไม่สามารถเรียกคืนเงินต้นได้ทั้งหมด และต้องตั้งสำรอง โดยไม่มีหลักประกันที่เป็นทรัพย์สิน แต่ทั้งนี้กิจการยังคงดำเนินการ หากธนาคารดำเนินการแก้ไขอย่างมีประสิทธิภาพ ยังคงมีโอกาสได้รับชำระคืนเงินต้นบาง มักค้างชำระเกินกว่า 12 เดือน</v>
          </cell>
        </row>
        <row r="107">
          <cell r="D107" t="str">
            <v>P15</v>
          </cell>
          <cell r="E107" t="str">
            <v>ธนาคารไม่สามารถเรียกชำระคืนเงินต้นได้เลย ต้องตัดหนี้สูญ</v>
          </cell>
        </row>
        <row r="108">
          <cell r="D108" t="str">
            <v>P2</v>
          </cell>
          <cell r="E108" t="str">
            <v>ไม่มีความเสี่ยง เนื่องจากมีหลักประกันที่เป็นเงินสดหรือเทียบเท่าเงินสด ไม่ต่ำกว่า 100 %</v>
          </cell>
        </row>
        <row r="109">
          <cell r="D109" t="str">
            <v>P3</v>
          </cell>
          <cell r="E109" t="str">
            <v>ลูกค้าที่ได้รับ Investment Grade จาก S&amp;P , Moody's หรือ TRIS มีความเสี่ยงน้อยมาก แหล่งที่มาหลักและแหล่งสำรองของการชำระคืนมีเงินทุนหมุนเวียน และทุนของเจ้าของเป็นประกันในระดับสูง มีผลการดำเนินงานที่ดีมาโดยตลอด มีทีมผู้บริหารที่มีความสามารถ และมีความสามารถใน</v>
          </cell>
        </row>
        <row r="110">
          <cell r="D110" t="str">
            <v>P4</v>
          </cell>
          <cell r="E110" t="str">
            <v>แหล่งที่มาหลักของการชำระคืนมีเงินทุนหมุนเวียนและส่วนของเจ้าของเป็นประกันในระดับที่เพียงพอ มีผลการดำเนินงานที่ดีมาระยะหนึ่ง และมีผู้บริหารที่มีความสามารถในการจัดหาเงินทุนจากตลาดทุนในประเทศ หรือสามารถขอสินเชื่อจากธนาคารต่างๆ โดยได้รับเงื่อนไขพิเศษ บริษัทฯอา</v>
          </cell>
        </row>
        <row r="111">
          <cell r="D111" t="str">
            <v>P5</v>
          </cell>
          <cell r="E111" t="str">
            <v>แหล่งที่มาหลักของการชำระคืน และแหล่งสำรองของการชำระคืน มีเงินทุนหมุนเวียนและทุนของเจ้าของเป็นประกันในระดับหนึ่ง มีผลกำไรจากการดำเนินงานในระยะยาวไม่นานนัก เป็นบริษัทที่มีความแข็งแกร่งที่อยู่ในอุตสาหกรรมที่มีความผันผวนสูง หากเป็นบริษัทที่กำลังเติบโต อาจประส</v>
          </cell>
        </row>
        <row r="112">
          <cell r="D112" t="str">
            <v>P6</v>
          </cell>
          <cell r="E112" t="str">
            <v>แหล่งที่มาหลักของการชำระคืน มาจากผลการดำเนินงานของกิจการที่ยังเป็นบวก อาจมีปัญหาหากเศรษฐกิจมีความผันผวน</v>
          </cell>
        </row>
        <row r="113">
          <cell r="D113" t="str">
            <v>P7</v>
          </cell>
          <cell r="E113" t="str">
            <v>มีกระแสเงินสดและความสามารถในการชำระคืนค่อนข้างจำกัด มีความสามารถในการจัดหาเงินทุนจากตลาดทุนจำกัด แหล่งที่มาของการชำระคืนยังคงมีเงินทุนหมุนเวียนและทุนของเจ้าของในระดับที่เพียงพอ แต่อาจมีแนวโน้มของกำไร,เงินทุนหมุนเวียน,และภาระหนี้ในทางบวก อาจอยู่ในอุตสาหกรร</v>
          </cell>
        </row>
        <row r="114">
          <cell r="D114" t="str">
            <v>P8</v>
          </cell>
          <cell r="E114" t="str">
            <v>มีกระแสเงินสดและความสามารถในการชำระคืนค่อนข้างจำกัด ไม่มีความสามารถในการจัดหาเงินในตลาดทุน แนวโน้มกำไรเป็นลบหรืออาจอยู่ในอุตสาหกรรมที่มีผลประกอบการแย่ลง หรือมีการเปลี่ยนแปลงผู้บริหาร</v>
          </cell>
        </row>
        <row r="115">
          <cell r="D115" t="str">
            <v>P9</v>
          </cell>
          <cell r="E115" t="str">
            <v xml:space="preserve">แหล่งที่มาของการชำระคืนอาจมีปัญหา มีเงินทุนหมุนเวียนไม่เพียงพอ หรือมีแนวโน้มของเงินทุนหมุนเวียน,ภาระหนี้หรือผลการดำเนินงานเป็นไปในทางลบ อย่างไรก็ตามธนาคารยังคงคาดว่าจะได้รับชำระหนี้คืนเต็มจำนวน 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MECHINE"/>
      <sheetName val="VECHICLES"/>
      <sheetName val="CAPITAL"/>
      <sheetName val="ASSUMPTION"/>
      <sheetName val="LABOUR"/>
      <sheetName val="COST"/>
      <sheetName val="SALE BUDGET"/>
      <sheetName val="PROFIT &amp; WORKING CAPITAL"/>
      <sheetName val="Profit(Cash)"/>
      <sheetName val="Fund Flow"/>
      <sheetName val="cashflow"/>
      <sheetName val="cashflow-1"/>
      <sheetName val="cashflow-2"/>
      <sheetName val="cashflow-3"/>
      <sheetName val="LOAN"/>
      <sheetName val="PAYMENT"/>
      <sheetName val="Colleteral"/>
      <sheetName val="BALANCE SHEET"/>
      <sheetName val="Calculate"/>
      <sheetName val="11111"/>
      <sheetName val="Module2"/>
      <sheetName val="Module3"/>
      <sheetName val="วิเคราะห์ (2)"/>
      <sheetName val="Model_B"/>
      <sheetName val="ตารางการผ่อนชำระ"/>
      <sheetName val="ตารางผ่อน"/>
      <sheetName val="FS"/>
    </sheetNames>
    <sheetDataSet>
      <sheetData sheetId="0"/>
      <sheetData sheetId="1"/>
      <sheetData sheetId="2"/>
      <sheetData sheetId="3"/>
      <sheetData sheetId="4"/>
      <sheetData sheetId="5">
        <row r="3">
          <cell r="B3">
            <v>0.06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LAND"/>
      <sheetName val="BUILDING"/>
      <sheetName val="MECHINE"/>
      <sheetName val="VECHICLES"/>
      <sheetName val="CAPITAL"/>
      <sheetName val="LABOUR"/>
      <sheetName val="COST"/>
      <sheetName val="SALE BUDGET"/>
      <sheetName val="PROFIT &amp; WORKING CAPITAL"/>
      <sheetName val="Profit(Cash)"/>
      <sheetName val="Fund Flow"/>
      <sheetName val="cashflow"/>
      <sheetName val="cashflow-1"/>
      <sheetName val="cashflow-2"/>
      <sheetName val="cashflow-3"/>
      <sheetName val="LOAN"/>
      <sheetName val="PAYMENT"/>
      <sheetName val="Colleteral"/>
      <sheetName val="BALANCE SHEET"/>
      <sheetName val="Calculate"/>
      <sheetName val="11111"/>
      <sheetName val="Module2"/>
      <sheetName val="Module3"/>
    </sheetNames>
    <sheetDataSet>
      <sheetData sheetId="0">
        <row r="3">
          <cell r="B3">
            <v>0.06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4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"/>
      <sheetName val="T_"/>
      <sheetName val="มติ"/>
      <sheetName val="ใบนำส่ง"/>
      <sheetName val="STD_condition"/>
      <sheetName val="DOA"/>
      <sheetName val="CO"/>
      <sheetName val="T1"/>
      <sheetName val="T2"/>
      <sheetName val="T9"/>
      <sheetName val="T10"/>
      <sheetName val="T11.1"/>
      <sheetName val="T11.2"/>
      <sheetName val="T11.3"/>
      <sheetName val="T11.4"/>
      <sheetName val="T11.5"/>
      <sheetName val="T12"/>
      <sheetName val="T13"/>
      <sheetName val="CF1"/>
      <sheetName val="CF2"/>
      <sheetName val="ASSUMPTION"/>
      <sheetName val="หน้า 1"/>
      <sheetName val="finance"/>
    </sheetNames>
    <sheetDataSet>
      <sheetData sheetId="0">
        <row r="95">
          <cell r="K95">
            <v>177.84700000000001</v>
          </cell>
        </row>
        <row r="96">
          <cell r="K96">
            <v>162.24700000000001</v>
          </cell>
        </row>
        <row r="98">
          <cell r="K98">
            <v>10.459</v>
          </cell>
        </row>
        <row r="100">
          <cell r="K100">
            <v>8.9926500000000011</v>
          </cell>
        </row>
        <row r="103">
          <cell r="K103">
            <v>0.54800000000000004</v>
          </cell>
        </row>
        <row r="108">
          <cell r="K108">
            <v>1.706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4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Sheet7"/>
      <sheetName val="วิเคราะห์"/>
      <sheetName val="Sheet2"/>
      <sheetName val="ผ่อนชำระ"/>
      <sheetName val="Sheet1"/>
      <sheetName val="Sheet3 (2)"/>
      <sheetName val="payment (2)"/>
      <sheetName val="payment(วงเดิม)"/>
      <sheetName val="Payment"/>
      <sheetName val="ธนากร เหลือง"/>
      <sheetName val="ผ่อนชำระLoan"/>
      <sheetName val="Model_B"/>
      <sheetName val="Factory Cost"/>
      <sheetName val="วิเคราะห์ (2)"/>
      <sheetName val="ดอกเบี้ย Loan"/>
      <sheetName val="DB"/>
      <sheetName val="F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Sheet7"/>
      <sheetName val="วิเคราะห์"/>
      <sheetName val="Sheet2"/>
      <sheetName val="ผ่อนชำระ"/>
      <sheetName val="Sheet1"/>
      <sheetName val="ASSUMPTION"/>
      <sheetName val="ตารางการผ่อนชำระ"/>
      <sheetName val="cash flow"/>
      <sheetName val="Sheet3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D5">
            <v>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Sheet7"/>
      <sheetName val="วิเคราะห์"/>
      <sheetName val="Sheet2"/>
      <sheetName val="ผ่อนชำระ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4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List"/>
      <sheetName val="ฟอร์ม PS100"/>
      <sheetName val="โครงสร้าง"/>
      <sheetName val="Statement"/>
      <sheetName val="cash flow(เดือน)"/>
      <sheetName val="Assumption1"/>
      <sheetName val="cash flow(ปี)"/>
      <sheetName val="ตารางการผ่อนชำระ"/>
      <sheetName val="การจ้างงาน"/>
      <sheetName val="ยานพาหนะ"/>
      <sheetName val="ความต้องการใช้เงินทุนเวียน"/>
      <sheetName val="ที่ดิน"/>
      <sheetName val="สิ่งปลูกสร้าง"/>
      <sheetName val="Pre-Screening"/>
      <sheetName val="โครงสร้างการลงทุน"/>
      <sheetName val="สมมุติฐานการคำนวณ"/>
      <sheetName val="cash flow รายเดือน"/>
      <sheetName val="cash flow รายปี"/>
      <sheetName val="schdaul"/>
      <sheetName val="Land"/>
      <sheetName val="Building"/>
      <sheetName val="Vehicle"/>
      <sheetName val="Labor"/>
      <sheetName val="แผนที่โครงการ"/>
      <sheetName val="ASSUMPTION"/>
      <sheetName val="PAYMENT"/>
      <sheetName val="PAYMENT "/>
      <sheetName val="finance"/>
      <sheetName val="วิเคราะห์ (2)"/>
      <sheetName val="mac"/>
      <sheetName val="ผ่อนชำระ"/>
      <sheetName val="hp"/>
      <sheetName val="FS"/>
      <sheetName val="เครื่องจักร-อุปกรณ์"/>
      <sheetName val="List data adj."/>
      <sheetName val="เงินสด"/>
      <sheetName val="พิจารณาอนุมัติ3 "/>
      <sheetName val="สุดา   ภาคประชาชน"/>
      <sheetName val="ชำระหนี้  "/>
      <sheetName val="หน้า 1"/>
      <sheetName val="Sheet3 (2)"/>
      <sheetName val="Cash Flow"/>
      <sheetName val="PAYMENT (เดิม)"/>
      <sheetName val="payment (2)"/>
      <sheetName val="ดอกเบี้ย Loan"/>
      <sheetName val="Model_B"/>
      <sheetName val="การผ่อนชำระหักคชก."/>
      <sheetName val="งบตรวจสอบ"/>
      <sheetName val="Schdule"/>
      <sheetName val="ดอกเบี้ยจ่าย"/>
      <sheetName val="ตารางผ่อน"/>
      <sheetName val="PN47-0818"/>
      <sheetName val="การเงิน"/>
      <sheetName val="DATA"/>
      <sheetName val="1-2"/>
      <sheetName val="MACFORM"/>
      <sheetName val="con"/>
      <sheetName val="payment(วงเดิม)"/>
      <sheetName val="DB"/>
      <sheetName val="Engineer"/>
      <sheetName val="Factory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ital"/>
      <sheetName val="Land"/>
      <sheetName val="Building"/>
      <sheetName val="Machine"/>
      <sheetName val="Vehicle"/>
      <sheetName val="Profit&amp;Loss"/>
      <sheetName val="wc"/>
      <sheetName val="Balance Sheet"/>
      <sheetName val="Free cf"/>
      <sheetName val="แผนที่โครงการ"/>
      <sheetName val="หลักประกัน"/>
      <sheetName val="schdaul"/>
      <sheetName val="Labour"/>
      <sheetName val="ASSUMTION"/>
      <sheetName val="Statement"/>
      <sheetName val="cash flow"/>
      <sheetName val="ฟอร์ม PS100"/>
      <sheetName val="วิเคราะห์ (2)"/>
      <sheetName val="ASSUMPTION"/>
      <sheetName val="ตารางการผ่อนชำระ"/>
      <sheetName val="PAYMENT"/>
      <sheetName val="ผ่อนชำระ"/>
      <sheetName val="PN 0.2"/>
      <sheetName val="Schedul"/>
      <sheetName val="finance"/>
      <sheetName val="Factory Cost"/>
      <sheetName val="ตารางผ่อนชำระ"/>
      <sheetName val="PAYMENT "/>
      <sheetName val="payment (2)"/>
      <sheetName val="credit report"/>
      <sheetName val="งบตรวจสอบ"/>
      <sheetName val="งบการเงิน "/>
      <sheetName val="#REF"/>
      <sheetName val="Pmt_L#1"/>
      <sheetName val="Sheet2"/>
      <sheetName val="ตารางผ่อน"/>
      <sheetName val="Model_B"/>
      <sheetName val="MACFORM"/>
      <sheetName val="mac"/>
      <sheetName val="con"/>
      <sheetName val="List data adj."/>
      <sheetName val="P N"/>
      <sheetName val="FS"/>
      <sheetName val="การเงิน"/>
      <sheetName val="PL 45-50"/>
      <sheetName val="หน้า 1"/>
      <sheetName val="1-2"/>
      <sheetName val="MACFORM (exs)"/>
      <sheetName val="เครื่องจักร-อุปกรณ์"/>
      <sheetName val="Schdule"/>
      <sheetName val="การผ่อนชำระหักคชก."/>
      <sheetName val="F L"/>
      <sheetName val="DB"/>
      <sheetName val="Engineer"/>
      <sheetName val="เงินสด"/>
      <sheetName val="ดอกเบี้ยจ่าย"/>
      <sheetName val="PAYMENT (เดิม)"/>
      <sheetName val="PAYMENT1"/>
      <sheetName val="พิจารณาอนุมัติ3 "/>
      <sheetName val="ดอกเบี้ย Lo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data adj."/>
      <sheetName val="th"/>
      <sheetName val="s-dh"/>
      <sheetName val="สรุปราคา ม.ลัลลี่วิลล์"/>
      <sheetName val="สรุปราคา ศุภาลัยวิลล์"/>
      <sheetName val="ตาราง_ม.ลัลลี่วิลล์"/>
      <sheetName val="ตาราง ศุภาลัยวิลล์"/>
      <sheetName val="finance"/>
      <sheetName val="List_data_adj_"/>
      <sheetName val="สรุปราคา_ม_ลัลลี่วิลล์"/>
      <sheetName val="สรุปราคา_ศุภาลัยวิลล์"/>
      <sheetName val="ตาราง_ม_ลัลลี่วิลล์"/>
      <sheetName val="ตาราง_ศุภาลัยวิลล์"/>
      <sheetName val="List_data_adj_1"/>
      <sheetName val="สรุปราคา_ม_ลัลลี่วิลล์1"/>
      <sheetName val="สรุปราคา_ศุภาลัยวิลล์1"/>
      <sheetName val="ตาราง_ม_ลัลลี่วิลล์1"/>
      <sheetName val="ตาราง_ศุภาลัยวิลล์1"/>
      <sheetName val="หน้า_1"/>
      <sheetName val="หน้า_11"/>
      <sheetName val="Assumption"/>
      <sheetName val="Payment1"/>
      <sheetName val="BOQ"/>
      <sheetName val="Schdule"/>
      <sheetName val="UOBR.ปรับแก้"/>
      <sheetName val="PAYMENT"/>
      <sheetName val="ดอกเบี้ยจ่าย"/>
      <sheetName val="schdaul"/>
      <sheetName val="profit&amp;loss"/>
      <sheetName val="ASS-รถบรรทุก"/>
      <sheetName val="000"/>
      <sheetName val="เบิกเงิน"/>
      <sheetName val="ฐานข้อมูล"/>
      <sheetName val="Sheet1"/>
      <sheetName val="หน้า 1"/>
      <sheetName val="payment(F2)"/>
      <sheetName val="ผ่อนชำระ"/>
      <sheetName val="จ่าย"/>
      <sheetName val="cash flow"/>
      <sheetName val="Sheet3"/>
      <sheetName val="รายรับ"/>
      <sheetName val="ตารางการผ่อนชำระ"/>
      <sheetName val="K.Ricky"/>
      <sheetName val="CQC"/>
      <sheetName val="ภูมิทัศน์"/>
      <sheetName val="ตารางผ่อน"/>
      <sheetName val="FS"/>
      <sheetName val="พิจารณาอนุมัติ3 "/>
      <sheetName val="สรุปสถานะสัญญา"/>
      <sheetName val="รวมปี 64"/>
      <sheetName val="สรุปมิ.ย.64"/>
      <sheetName val="ศูนย์มิย.64"/>
      <sheetName val="สรุปก.ค.64"/>
      <sheetName val="ศูนย์กค.64"/>
      <sheetName val="มิ.ย.64"/>
      <sheetName val="ก.ค.64"/>
      <sheetName val="สรุปส.ค.64"/>
      <sheetName val="ศูนย์สค.64"/>
      <sheetName val="ส.ค.64"/>
      <sheetName val="สรุปก.ย.64"/>
      <sheetName val="ศูนย์กย.64"/>
      <sheetName val="ก.ย.64"/>
      <sheetName val="สรุปต.ค.64"/>
      <sheetName val="ศูนย์ตค.64"/>
      <sheetName val="ต.ค.64"/>
      <sheetName val="สรุปพ.ย.64"/>
      <sheetName val="ศูนย์พย.64"/>
      <sheetName val="พ.ย.64"/>
      <sheetName val="สรุปธ.ค.64"/>
      <sheetName val="ศูนย์ธค.64"/>
      <sheetName val="ธ.ค.64"/>
      <sheetName val="data-margin"/>
      <sheetName val="fr"/>
      <sheetName val="Cost"/>
      <sheetName val="revenue"/>
      <sheetName val="margin"/>
      <sheetName val="statement-baht"/>
      <sheetName val="เงื่อนไข"/>
      <sheetName val="a.1Rate by Cluster&amp;Product"/>
      <sheetName val="A.Rate by Cluster"/>
      <sheetName val="B.Rate by Cluster_PL"/>
      <sheetName val="b)BS"/>
      <sheetName val="Price per model"/>
    </sheetNames>
    <sheetDataSet>
      <sheetData sheetId="0" refreshError="1">
        <row r="3">
          <cell r="A3" t="str">
            <v>ราคาเสนอขาย</v>
          </cell>
          <cell r="E3" t="str">
            <v>ใกล้เคียงกัน ไม่ปรับ</v>
          </cell>
        </row>
        <row r="4">
          <cell r="E4" t="str">
            <v>หลักทรัพย์ดีกว่า ปรับเพิ่ม</v>
          </cell>
        </row>
        <row r="5">
          <cell r="E5" t="str">
            <v>หลักทรัพย์ด้อยกว่า ปรับลด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">
          <cell r="E1">
            <v>0</v>
          </cell>
        </row>
      </sheetData>
      <sheetData sheetId="16">
        <row r="1">
          <cell r="E1">
            <v>0</v>
          </cell>
        </row>
      </sheetData>
      <sheetData sheetId="17">
        <row r="1">
          <cell r="E1">
            <v>0</v>
          </cell>
        </row>
      </sheetData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4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schdaul"/>
      <sheetName val="PAYMENT "/>
      <sheetName val="finance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หน้า_11"/>
      <sheetName val="หน้า_21"/>
      <sheetName val="แผนที่ตั้ง_1"/>
      <sheetName val="บันทึกเพิ่มเติม_1"/>
      <sheetName val="สปส_1"/>
      <sheetName val="สปส_(ใบต่อ)1"/>
      <sheetName val="LAND_BLD"/>
      <sheetName val="List data adj."/>
      <sheetName val="mac"/>
      <sheetName val="payment (2)"/>
      <sheetName val="ตารางการผ่อนชำระ"/>
      <sheetName val="PAYMENT"/>
      <sheetName val="ผ่อนชำระ"/>
      <sheetName val="Assumption"/>
      <sheetName val="PN 0.2"/>
      <sheetName val="ดอกเบี้ย Loan"/>
      <sheetName val="FS"/>
      <sheetName val="DATA"/>
      <sheetName val="ตารางผ่อน"/>
      <sheetName val="DB"/>
      <sheetName val="Sheet2"/>
      <sheetName val="บิลชื้อ-ขาย"/>
      <sheetName val="cash flow"/>
      <sheetName val="ข้อมูล"/>
      <sheetName val="หน้าที่ 1"/>
      <sheetName val="รายการสำรวจที่ดิน"/>
      <sheetName val="house cost"/>
      <sheetName val="promotion"/>
      <sheetName val="MENU"/>
      <sheetName val="สถานะ"/>
      <sheetName val="เงื่อนไข"/>
      <sheetName val="เครื่องจักร-อุปกรณ์"/>
    </sheetNames>
    <definedNames>
      <definedName name="Total.Payment" sheetId="10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มมติ"/>
      <sheetName val="กำไรขาดทุน"/>
      <sheetName val="งบดุล"/>
      <sheetName val="งบกระแสเงินสด"/>
      <sheetName val="payment (2)"/>
      <sheetName val="table_payment"/>
      <sheetName val="Sheet2"/>
      <sheetName val="Sheet1"/>
      <sheetName val="หลักประกัน"/>
      <sheetName val="ตารางการผ่อนชำระ"/>
      <sheetName val="Payment"/>
      <sheetName val="mac"/>
    </sheetNames>
    <definedNames>
      <definedName name="Interest_Rate" refersTo="='payment (2)'!$D$4" sheetId="4"/>
    </definedNames>
    <sheetDataSet>
      <sheetData sheetId="0" refreshError="1">
        <row r="4">
          <cell r="D4" t="str">
            <v>เดือน 2</v>
          </cell>
        </row>
      </sheetData>
      <sheetData sheetId="1" refreshError="1">
        <row r="4">
          <cell r="D4" t="str">
            <v>Growth Rate</v>
          </cell>
        </row>
      </sheetData>
      <sheetData sheetId="2"/>
      <sheetData sheetId="3" refreshError="1">
        <row r="4">
          <cell r="D4" t="str">
            <v>ปีที่ 3</v>
          </cell>
        </row>
      </sheetData>
      <sheetData sheetId="4" refreshError="1">
        <row r="4">
          <cell r="D4">
            <v>0.08</v>
          </cell>
        </row>
      </sheetData>
      <sheetData sheetId="5" refreshError="1">
        <row r="4">
          <cell r="D4" t="str">
            <v>หน่วย : พันบาท</v>
          </cell>
        </row>
      </sheetData>
      <sheetData sheetId="6" refreshError="1">
        <row r="4">
          <cell r="D4" t="str">
            <v>088-1-02382-2</v>
          </cell>
        </row>
      </sheetData>
      <sheetData sheetId="7"/>
      <sheetData sheetId="8" refreshError="1">
        <row r="4">
          <cell r="D4">
            <v>2546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4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100"/>
      <sheetName val="pre"/>
      <sheetName val="โครงการ"/>
      <sheetName val="LAND"/>
      <sheetName val="BUILDING"/>
      <sheetName val="BUILDING+LAND"/>
      <sheetName val="MECHINE"/>
      <sheetName val="VECHICLES"/>
      <sheetName val="CAPITAL"/>
      <sheetName val="statement"/>
      <sheetName val="รายได้รายจ่าย"/>
      <sheetName val="ASSUMPTION"/>
      <sheetName val="LABOUR"/>
      <sheetName val="TOTAL COST"/>
      <sheetName val="SALE BUDGET"/>
      <sheetName val="PROFIT &amp; WORKING CAPITAL"/>
      <sheetName val="Profit(Cash)"/>
      <sheetName val="Fund Flow"/>
      <sheetName val="PAYMENT"/>
      <sheetName val="Balance S"/>
      <sheetName val="ratio"/>
      <sheetName val="Module2"/>
      <sheetName val="Module3"/>
      <sheetName val="schdaul"/>
      <sheetName val="เอวัน"/>
      <sheetName val="finance"/>
      <sheetName val="ตารางผ่อน"/>
      <sheetName val="payment (2)"/>
      <sheetName val="ดอกเบี้ยจ่าย"/>
      <sheetName val="ผ่อนชำระ"/>
      <sheetName val="FS"/>
    </sheetNames>
    <definedNames>
      <definedName name="Interest_Rate" sheetId="27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งบการเงินสกลนครไทยอีสาน"/>
      <sheetName val="ผ่อนชำระ"/>
      <sheetName val="payment (2)"/>
      <sheetName val="Schdule"/>
      <sheetName val="profit&amp;loss"/>
    </sheetNames>
    <definedNames>
      <definedName name="tp1.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DB"/>
      <sheetName val="PAYMENT "/>
      <sheetName val="payment (2)"/>
      <sheetName val="ดอกเบี้ย Loan"/>
      <sheetName val="FS"/>
      <sheetName val="schdaul"/>
      <sheetName val="List data adj."/>
      <sheetName val="ผ่อนชำระ"/>
      <sheetName val="ASSUMPTION"/>
      <sheetName val="BANGKOK"/>
      <sheetName val="หน้า 1"/>
      <sheetName val="PAYMENT"/>
      <sheetName val="ตารางผ่อน"/>
      <sheetName val="Model_B"/>
      <sheetName val="CASH FLOW"/>
      <sheetName val="ตารางการผ่อนชำระ"/>
      <sheetName val="วิเคราะห์ (2)"/>
      <sheetName val="Factory Cost"/>
      <sheetName val="F L"/>
      <sheetName val="พิจารณาอนุมัติ3 "/>
      <sheetName val="PL"/>
      <sheetName val="งบตรวจสอบ"/>
      <sheetName val="บิลชื้อ-ขาย"/>
      <sheetName val="MACFORM (exs)"/>
      <sheetName val="MACFORM"/>
      <sheetName val="mac"/>
      <sheetName val="c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DB"/>
      <sheetName val="Ass"/>
      <sheetName val="ASSUMPTION"/>
      <sheetName val="payment (2)"/>
      <sheetName val="PAYMENT"/>
      <sheetName val="ผ่อนชำระ"/>
      <sheetName val="BANGKOK"/>
      <sheetName val="schdaul"/>
      <sheetName val="List data adj."/>
      <sheetName val="ดอกเบี้ย Loan"/>
      <sheetName val="CASH FLOW"/>
      <sheetName val="PAYMENT "/>
      <sheetName val="FS"/>
      <sheetName val="Model_B"/>
      <sheetName val="ตารางการผ่อนชำระ"/>
      <sheetName val="วิเคราะห์ (2)"/>
      <sheetName val="1-2"/>
      <sheetName val="MACFORM"/>
      <sheetName val="mac"/>
      <sheetName val="con"/>
      <sheetName val="STRADE"/>
      <sheetName val="เงินสด"/>
      <sheetName val="หน้า 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EX100"/>
      <sheetName val="ทส."/>
      <sheetName val="PAY"/>
      <sheetName val="ASSUM"/>
      <sheetName val="af1"/>
      <sheetName val="งบกำไรชาดทุน"/>
      <sheetName val="รับ 50"/>
      <sheetName val="statement"/>
      <sheetName val="สาธารณู"/>
      <sheetName val="จ่าย 50"/>
      <sheetName val="เครื่องจักร-อุปกรณ์"/>
      <sheetName val="รูป"/>
      <sheetName val="check l"/>
      <sheetName val="PAYMENT"/>
      <sheetName val="finance"/>
      <sheetName val="FS"/>
      <sheetName val="ตารางการผ่อนชำระ"/>
      <sheetName val="schdaul"/>
      <sheetName val="paymen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5">
          <cell r="A15">
            <v>12</v>
          </cell>
        </row>
      </sheetData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 "/>
      <sheetName val="ผ่อนชำระ"/>
      <sheetName val="schdaul"/>
      <sheetName val="หน้า 1"/>
      <sheetName val="ASSUMPTION"/>
      <sheetName val="List data adj."/>
      <sheetName val="Payment1"/>
      <sheetName val="finance"/>
      <sheetName val="FS"/>
      <sheetName val="ดอกเบี้ยจ่าย"/>
      <sheetName val="เครื่องจักร-อุปกรณ์"/>
      <sheetName val="ตารางการผ่อนชำร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 "/>
      <sheetName val="ผ่อนชำระ"/>
      <sheetName val="schdaul"/>
      <sheetName val="หน้า 1"/>
      <sheetName val="ASSUMPTION"/>
      <sheetName val="List data adj."/>
      <sheetName val="Payment1"/>
      <sheetName val="finance"/>
      <sheetName val="payment (2)"/>
      <sheetName val="Payment"/>
      <sheetName val="FS"/>
      <sheetName val="ตารางการผ่อนชำระ"/>
      <sheetName val="เครื่องจักร-อุปกรณ์"/>
      <sheetName val="LAND (2)"/>
      <sheetName val="เงินผ่อนชำร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(2)"/>
      <sheetName val="BUILDING (2)"/>
      <sheetName val="เงินผ่อนชำระ"/>
      <sheetName val="อุปกรณ์สำนักงาน"/>
      <sheetName val="ตารางการชำระหนี้คืน"/>
      <sheetName val="P&amp;L"/>
      <sheetName val="PROFIT &amp; WORKING CAPITAL"/>
      <sheetName val="ASSUMPTION"/>
      <sheetName val="CAPITAL"/>
      <sheetName val="wc"/>
      <sheetName val="movement"/>
      <sheetName val="CF"/>
      <sheetName val="BL"/>
      <sheetName val="ประวัติการชำระหนี้"/>
      <sheetName val="ประมาณการ"/>
      <sheetName val="สรุปงบกำไร+งบดุล"/>
      <sheetName val="เครื่องจักรอุปกรณ์"/>
      <sheetName val="เครื่องจักรอุปกรณ์ (2)"/>
      <sheetName val="VECHICLES"/>
      <sheetName val="assump"/>
      <sheetName val="CAPITAL (2)"/>
      <sheetName val="COST"/>
      <sheetName val="SALE BUDGET"/>
      <sheetName val="LABOUR"/>
      <sheetName val="ผ่อนชำระ"/>
      <sheetName val="กำไรขาดทุน"/>
      <sheetName val="งบปี47-50"/>
      <sheetName val="BALANCE SHEET"/>
      <sheetName val="cashflow"/>
      <sheetName val="Profit(Cash)"/>
      <sheetName val="Fund Flow"/>
      <sheetName val="Colleteral"/>
      <sheetName val="PAYMENT (2)"/>
      <sheetName val="LOAN"/>
      <sheetName val="Calculate"/>
      <sheetName val="Module2"/>
      <sheetName val="Module3"/>
      <sheetName val="หน้า 1"/>
      <sheetName val="PN47-0818"/>
      <sheetName val="ดอกเบี้ย Loan"/>
      <sheetName val="ตารางการผ่อนชำระ (2)"/>
      <sheetName val="P N"/>
      <sheetName val="Payment"/>
      <sheetName val="DB"/>
      <sheetName val="CF-แปซิฟิก(B)"/>
      <sheetName val="PL 45-50"/>
      <sheetName val="Sheet1"/>
      <sheetName val="PAYMENT1"/>
      <sheetName val="wc (2)"/>
      <sheetName val="ตารางการผ่อนชำระ"/>
      <sheetName val="F L"/>
      <sheetName val="งบการเงิน "/>
      <sheetName val="ดอกเบี้ยจ่าย"/>
      <sheetName val="schdaul"/>
      <sheetName val="CA"/>
      <sheetName val="finance"/>
      <sheetName val="PAYMENT ธพว."/>
      <sheetName val="เงินกู้ SCB."/>
    </sheetNames>
    <sheetDataSet>
      <sheetData sheetId="0"/>
      <sheetData sheetId="1"/>
      <sheetData sheetId="2">
        <row r="3">
          <cell r="D3">
            <v>6000000</v>
          </cell>
        </row>
      </sheetData>
      <sheetData sheetId="3"/>
      <sheetData sheetId="4">
        <row r="14">
          <cell r="E14">
            <v>450</v>
          </cell>
        </row>
      </sheetData>
      <sheetData sheetId="5">
        <row r="11">
          <cell r="A11" t="str">
            <v>ต้นทุนขาย</v>
          </cell>
        </row>
      </sheetData>
      <sheetData sheetId="6">
        <row r="8">
          <cell r="F8">
            <v>18658.234399999998</v>
          </cell>
        </row>
      </sheetData>
      <sheetData sheetId="7">
        <row r="2">
          <cell r="B2">
            <v>312</v>
          </cell>
        </row>
      </sheetData>
      <sheetData sheetId="8">
        <row r="14">
          <cell r="J14">
            <v>5492.8296624888635</v>
          </cell>
        </row>
      </sheetData>
      <sheetData sheetId="9"/>
      <sheetData sheetId="10"/>
      <sheetData sheetId="11"/>
      <sheetData sheetId="12">
        <row r="30">
          <cell r="F30">
            <v>12515.107199894268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8">
          <cell r="D8">
            <v>0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>
        <row r="34">
          <cell r="B34">
            <v>0</v>
          </cell>
        </row>
      </sheetData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(2)"/>
      <sheetName val="BUILDING (2)"/>
      <sheetName val="เงินผ่อนชำระ"/>
      <sheetName val="อุปกรณ์สำนักงาน"/>
      <sheetName val="ตารางการชำระหนี้คืน"/>
      <sheetName val="P&amp;L"/>
      <sheetName val="PROFIT &amp; WORKING CAPITAL"/>
      <sheetName val="ASSUMPTION"/>
      <sheetName val="CAPITAL"/>
      <sheetName val="wc"/>
      <sheetName val="movement"/>
      <sheetName val="CF"/>
      <sheetName val="BL"/>
      <sheetName val="ประวัติการชำระหนี้"/>
      <sheetName val="ประมาณการ"/>
      <sheetName val="สรุปงบกำไร+งบดุล"/>
      <sheetName val="เครื่องจักรอุปกรณ์"/>
      <sheetName val="เครื่องจักรอุปกรณ์ (2)"/>
      <sheetName val="VECHICLES"/>
      <sheetName val="assump"/>
      <sheetName val="CAPITAL (2)"/>
      <sheetName val="COST"/>
      <sheetName val="SALE BUDGET"/>
      <sheetName val="LABOUR"/>
      <sheetName val="ผ่อนชำระ"/>
      <sheetName val="กำไรขาดทุน"/>
      <sheetName val="งบปี47-50"/>
      <sheetName val="BALANCE SHEET"/>
      <sheetName val="cashflow"/>
      <sheetName val="Profit(Cash)"/>
      <sheetName val="Fund Flow"/>
      <sheetName val="Colleteral"/>
      <sheetName val="PAYMENT (2)"/>
      <sheetName val="LOAN"/>
      <sheetName val="Calculate"/>
      <sheetName val="Module2"/>
      <sheetName val="Module3"/>
      <sheetName val="หน้า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4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schdaul"/>
      <sheetName val="finance"/>
      <sheetName val="LAND_BLD"/>
      <sheetName val="SH-E"/>
      <sheetName val="SH-C"/>
      <sheetName val="Paymen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หน้าหลัก"/>
      <sheetName val="_System"/>
      <sheetName val="ตารางหลัก"/>
      <sheetName val="รายการสำรวจที่ดิน"/>
      <sheetName val="รายละเอียดทรัพย์"/>
      <sheetName val="ข้อมูลเปรียบเทียบ"/>
      <sheetName val="จัดเกรด"/>
      <sheetName val="_พิมพ์งาน"/>
      <sheetName val="finance"/>
      <sheetName val="Selecti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4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4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หน้าหลัก"/>
      <sheetName val="_System"/>
      <sheetName val="ตารางหลัก"/>
      <sheetName val="รายการสำรวจที่ดิน"/>
      <sheetName val="รายละเอียดทรัพย์"/>
      <sheetName val="ข้อมูลเปรียบเทียบ"/>
      <sheetName val="จัดเกรด"/>
      <sheetName val="_พิมพ์งา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4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_1"/>
    </sheetNames>
    <sheetDataSet>
      <sheetData sheetId="0"/>
      <sheetData sheetId="1" refreshError="1"/>
    </sheetDataSet>
  </externalBook>
</externalLink>
</file>

<file path=xl/externalLinks/externalLink4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หน้าหลัก"/>
      <sheetName val="_System"/>
      <sheetName val="ตารางหลัก"/>
      <sheetName val="รายการสำรวจที่ดิน"/>
      <sheetName val="รายละเอียดทรัพย์"/>
      <sheetName val="ข้อมูลเปรียบเทียบ"/>
      <sheetName val="จัดเกรด"/>
      <sheetName val="_พิมพ์งาน"/>
      <sheetName val="finance"/>
      <sheetName val="1"/>
      <sheetName val="ที่ดินทรัพย์สิน"/>
      <sheetName val="Input"/>
      <sheetName val="data"/>
      <sheetName val="ข้อมู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4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4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_1"/>
    </sheetNames>
    <sheetDataSet>
      <sheetData sheetId="0"/>
      <sheetData sheetId="1" refreshError="1"/>
    </sheetDataSet>
  </externalBook>
</externalLink>
</file>

<file path=xl/externalLinks/externalLink4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4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หน้า_11"/>
      <sheetName val="หน้า_21"/>
      <sheetName val="แผนที่ตั้ง_1"/>
      <sheetName val="บันทึกเพิ่มเติม_1"/>
      <sheetName val="สปส_1"/>
      <sheetName val="สปส_(ใบต่อ)1"/>
      <sheetName val="LAND_BLD"/>
      <sheetName val="schdaul"/>
      <sheetName val="PAYMENT "/>
      <sheetName val="finance"/>
      <sheetName val="List data adj."/>
      <sheetName val="mac"/>
      <sheetName val="payment (2)"/>
      <sheetName val="ดอกเบี้ย Loan"/>
      <sheetName val="ตารางการผ่อนชำระ"/>
      <sheetName val="FS"/>
      <sheetName val="DATA"/>
      <sheetName val="PAYMENT"/>
      <sheetName val="ASSUMPTION"/>
      <sheetName val="ผ่อนชำระ"/>
      <sheetName val="PN 0.2"/>
      <sheetName val="ตารางผ่อน"/>
      <sheetName val="DB"/>
      <sheetName val="Sheet2"/>
      <sheetName val="บิลชื้อ-ขาย"/>
      <sheetName val="ข้อมูล"/>
      <sheetName val="หน้าที่ 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_1"/>
    </sheetNames>
    <sheetDataSet>
      <sheetData sheetId="0"/>
      <sheetData sheetId="1" refreshError="1"/>
    </sheetDataSet>
  </externalBook>
</externalLink>
</file>

<file path=xl/externalLinks/externalLink4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_1"/>
    </sheetNames>
    <sheetDataSet>
      <sheetData sheetId="0"/>
      <sheetData sheetId="1" refreshError="1"/>
    </sheetDataSet>
  </externalBook>
</externalLink>
</file>

<file path=xl/externalLinks/externalLink4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 "/>
      <sheetName val="หน้า 2 "/>
      <sheetName val="หน้า 3"/>
      <sheetName val="หน้า 4"/>
      <sheetName val="หน้า 5 "/>
      <sheetName val="หน้า 6 "/>
      <sheetName val="หน้า 7 "/>
      <sheetName val="หน้า 8 "/>
      <sheetName val="หน้า 9"/>
      <sheetName val="ความเห็น ผอ."/>
      <sheetName val="มติ"/>
      <sheetName val="งบการเงิน"/>
      <sheetName val="cash flow"/>
      <sheetName val="ยานพาหนะ"/>
      <sheetName val="ทรัพย์สิน"/>
      <sheetName val="โครงสร้างลงทุน (2)"/>
      <sheetName val="ผ่อนชำระ"/>
      <sheetName val="Sheet2 (2)"/>
      <sheetName val="schdaul"/>
      <sheetName val="ตารางการผ่อนชำระ"/>
      <sheetName val="หน้า 1"/>
      <sheetName val="Sheet3 (2)"/>
      <sheetName val="ASSUMPTION"/>
      <sheetName val="วิเคราะห์ (2)"/>
      <sheetName val="เครื่องจักร-อุปกรณ์"/>
      <sheetName val="payment (2)"/>
      <sheetName val="finance"/>
      <sheetName val="PAYMENT "/>
      <sheetName val="Schdule"/>
      <sheetName val="F L"/>
      <sheetName val="CA"/>
      <sheetName val="Code"/>
      <sheetName val="Engineer"/>
      <sheetName val="ศูนย์ธุรกิจ"/>
      <sheetName val="payment(วงเดิม)"/>
      <sheetName val="LAND (2)"/>
      <sheetName val="เงินผ่อนชำระ"/>
      <sheetName val="บุหงา - ประสิทธิ์"/>
      <sheetName val="Pament(ธพว.54)"/>
      <sheetName val="เงินสด"/>
      <sheetName val="DB"/>
      <sheetName val="PAYMENT"/>
      <sheetName val="Model_B"/>
      <sheetName val="FS"/>
      <sheetName val="1-2"/>
      <sheetName val="List data adj."/>
      <sheetName val="พิจารณาอนุมัติ3 "/>
      <sheetName val="DATA"/>
      <sheetName val="credit burea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data adj."/>
      <sheetName val="cost"/>
      <sheetName val="hypo"/>
      <sheetName val="DB"/>
      <sheetName val="หน้า 1"/>
      <sheetName val="ตารางผ่อน"/>
      <sheetName val="Schdule"/>
      <sheetName val="TISCO151_1_46(L)"/>
      <sheetName val="List_data_adj_"/>
      <sheetName val="รายการสำรวจที่ดิน"/>
      <sheetName val="Bill No. 2 - Carpark"/>
      <sheetName val="Payment"/>
      <sheetName val="PN 0.2"/>
      <sheetName val="ผ่อนชำระ"/>
      <sheetName val="Payment1"/>
      <sheetName val="Assumption"/>
      <sheetName val="ตารางการผ่อนชำระ"/>
      <sheetName val="cash flow"/>
      <sheetName val="FS"/>
      <sheetName val="finance"/>
      <sheetName val="DataStorage"/>
      <sheetName val="END"/>
      <sheetName val="dir-ca"/>
      <sheetName val="Standard costRM2006"/>
      <sheetName val="CA"/>
      <sheetName val="SW Data Entry"/>
      <sheetName val="ข้อมูล"/>
      <sheetName val="plots and mgmt fee"/>
      <sheetName val="ระดับ 1 ค.36"/>
      <sheetName val="data-margin"/>
      <sheetName val="sheet1"/>
      <sheetName val="fr"/>
      <sheetName val="payment (2)"/>
      <sheetName val="revenue"/>
      <sheetName val="LITF"/>
      <sheetName val="margin"/>
      <sheetName val="Sheet3"/>
      <sheetName val="พิจารณาอนุมัติ3 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"/>
      <sheetName val="CONSFORM"/>
      <sheetName val="CONSFORM (exs)"/>
      <sheetName val="mac"/>
      <sheetName val="MACFORM"/>
      <sheetName val="MACFORM (exs)"/>
      <sheetName val="finance"/>
      <sheetName val="ตารางการผ่อนชำระ"/>
      <sheetName val="IMPLELTD"/>
      <sheetName val="PAYMENT (เดิม)"/>
      <sheetName val="FS"/>
      <sheetName val="เครื่องจักร-อุปกรณ์"/>
      <sheetName val="PAYMENT"/>
      <sheetName val="ผ่อนชำระ"/>
      <sheetName val="schdaul"/>
      <sheetName val="payment (2)"/>
      <sheetName val="ดอกเบี้ยจ่าย"/>
      <sheetName val="ตารางผ่อน"/>
      <sheetName val="ดอกเบี้ย Loan"/>
      <sheetName val="PAYMENT "/>
      <sheetName val="Cash Flow"/>
      <sheetName val="Assumption"/>
      <sheetName val="List data adj."/>
      <sheetName val="พิจารณาอนุมัติ3 "/>
      <sheetName val="หน้า 1"/>
      <sheetName val="Worksheet"/>
      <sheetName val="CA"/>
      <sheetName val="DATA"/>
      <sheetName val="ผ่อน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"/>
      <sheetName val="PL"/>
      <sheetName val="CF"/>
      <sheetName val="Sheet2"/>
      <sheetName val="LSE_ADCO"/>
      <sheetName val="Pay ment"/>
      <sheetName val="Depre"/>
      <sheetName val="Cashflow ราเชน"/>
    </sheetNames>
    <definedNames>
      <definedName name="Term_In_Month"/>
      <definedName name="Term_In_Year"/>
    </defined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  <sheetData sheetId="7" refreshError="1"/>
    </sheetDataSet>
  </externalBook>
</externalLink>
</file>

<file path=xl/externalLinks/externalLink5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 "/>
      <sheetName val="หน้า 2 "/>
      <sheetName val="หน้า 3"/>
      <sheetName val="หน้า 4"/>
      <sheetName val="หน้า 5 "/>
      <sheetName val="หน้า 6 "/>
      <sheetName val="หน้า 7 "/>
      <sheetName val="หน้า 8 "/>
      <sheetName val="หน้า 9"/>
      <sheetName val="ความเห็น ผอ."/>
      <sheetName val="มติ"/>
      <sheetName val="งบการเงิน"/>
      <sheetName val="cash flow"/>
      <sheetName val="ยานพาหนะ"/>
      <sheetName val="ทรัพย์สิน"/>
      <sheetName val="โครงสร้างลงทุน (2)"/>
      <sheetName val="ผ่อนชำระ"/>
      <sheetName val="Sheet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4">
          <cell r="D4">
            <v>0.08</v>
          </cell>
        </row>
        <row r="5">
          <cell r="D5">
            <v>5</v>
          </cell>
          <cell r="F5">
            <v>0</v>
          </cell>
        </row>
      </sheetData>
      <sheetData sheetId="17" refreshError="1"/>
    </sheetDataSet>
  </externalBook>
</externalLink>
</file>

<file path=xl/externalLinks/externalLink5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 "/>
      <sheetName val="หน้า 2 "/>
      <sheetName val="หน้า 3"/>
      <sheetName val="หน้า 4"/>
      <sheetName val="หน้า 5 "/>
      <sheetName val="หน้า 6 "/>
      <sheetName val="หน้า 7 "/>
      <sheetName val="หน้า 8 "/>
      <sheetName val="หน้า 9"/>
      <sheetName val="ความเห็น ผอ."/>
      <sheetName val="มติ"/>
      <sheetName val="งบการเงิน"/>
      <sheetName val="cash flow"/>
      <sheetName val="ยานพาหนะ"/>
      <sheetName val="ทรัพย์สิน"/>
      <sheetName val="โครงสร้างลงทุน (2)"/>
      <sheetName val="ผ่อนชำระ"/>
      <sheetName val="Sheet2 (2)"/>
      <sheetName val="Sheet3 (2)"/>
      <sheetName val="ตารางการผ่อนชำระ"/>
      <sheetName val="payment (2)"/>
      <sheetName val="schda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4">
          <cell r="D4">
            <v>0.08</v>
          </cell>
        </row>
        <row r="5">
          <cell r="D5">
            <v>5</v>
          </cell>
          <cell r="F5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 "/>
      <sheetName val="หน้า 2 "/>
      <sheetName val="หน้า 3"/>
      <sheetName val="หน้า 4"/>
      <sheetName val="หน้า 5 "/>
      <sheetName val="หน้า 6 "/>
      <sheetName val="หน้า 7 "/>
      <sheetName val="หน้า 8 "/>
      <sheetName val="หน้า 9"/>
      <sheetName val="ความเห็น ผอ."/>
      <sheetName val="มติ"/>
      <sheetName val="งบการเงิน"/>
      <sheetName val="cash flow"/>
      <sheetName val="ยานพาหนะ"/>
      <sheetName val="ทรัพย์สิน"/>
      <sheetName val="โครงสร้างลงทุน (2)"/>
      <sheetName val="ผ่อนชำระ"/>
      <sheetName val="Sheet2 (2)"/>
      <sheetName val="payment(วงเดิม)"/>
      <sheetName val="Payment"/>
      <sheetName val="ดอกเบี้ย Loan"/>
      <sheetName val="schdaul"/>
      <sheetName val="FS"/>
      <sheetName val="เครื่องจักร-อุปกรณ์"/>
      <sheetName val="LAND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4">
          <cell r="D4">
            <v>0.08</v>
          </cell>
        </row>
        <row r="5">
          <cell r="D5">
            <v>5</v>
          </cell>
          <cell r="F5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ผ่อนชำระ"/>
    </sheetNames>
    <sheetDataSet>
      <sheetData sheetId="0"/>
      <sheetData sheetId="1" refreshError="1"/>
    </sheetDataSet>
  </externalBook>
</externalLink>
</file>

<file path=xl/externalLinks/externalLink5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ใบยินยอม"/>
      <sheetName val="แบบเบิกเงินกู้1"/>
      <sheetName val="แบบ2"/>
      <sheetName val="กำไร-ขาดทุน"/>
      <sheetName val="สมมุติฐาน"/>
      <sheetName val="Cash flow"/>
      <sheetName val="ca"/>
      <sheetName val="ค่าใช้จ่ายขาย-บริหาร"/>
      <sheetName val="working"/>
      <sheetName val="ภาพแนวนอน"/>
      <sheetName val="ติดภาพ"/>
      <sheetName val="มติ"/>
      <sheetName val="ดอกเบี้ย Loan"/>
      <sheetName val="งบตรวจสอบ"/>
      <sheetName val="ผ่อนชำระ"/>
      <sheetName val="PAYMENT"/>
      <sheetName val="schda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">
          <cell r="E5">
            <v>7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ใบยินยอม"/>
      <sheetName val="แบบเบิกเงินกู้1"/>
      <sheetName val="แบบ2"/>
      <sheetName val="กำไร-ขาดทุน"/>
      <sheetName val="สมมุติฐาน"/>
      <sheetName val="Cash flow"/>
      <sheetName val="ca"/>
      <sheetName val="ค่าใช้จ่ายขาย-บริหาร"/>
      <sheetName val="working"/>
      <sheetName val="ภาพแนวนอน"/>
      <sheetName val="ติดภาพ"/>
      <sheetName val="มติ"/>
      <sheetName val="ดอกเบี้ย Loan"/>
      <sheetName val="ผ่อนชำระ"/>
      <sheetName val="PAYMENT"/>
      <sheetName val="schda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">
          <cell r="E5">
            <v>7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5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(2)แมน"/>
      <sheetName val="CA"/>
      <sheetName val="AS"/>
      <sheetName val="CF1 "/>
      <sheetName val="P&amp;L"/>
      <sheetName val="B&amp;S"/>
      <sheetName val="เบิกเงิน"/>
      <sheetName val="ดอกเบี้ยจ่าย"/>
      <sheetName val="schdaul"/>
      <sheetName val="ดอกเบี้ย Lo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ภาพผู้ค้ำ(1)"/>
      <sheetName val="ภาพผู้ค้ำ(2)"/>
      <sheetName val="ภาพผู้ค้ำ(3)"/>
      <sheetName val="ภาพผู้ค้ำ(4)"/>
      <sheetName val="ภาพผู้ค้ำ(5)"/>
      <sheetName val="ภาพผู้กู้(1)"/>
      <sheetName val="ภาพผู้กู้(2)"/>
      <sheetName val="ภาพผู้กู้(3)"/>
      <sheetName val="ภาพผู้กู้(4)"/>
      <sheetName val="ภาพผู้กู้(5)"/>
      <sheetName val="รูปกิจการ"/>
      <sheetName val="LSE_ADCO"/>
      <sheetName val="กำไร-ขาดทุน(ภายใน)"/>
      <sheetName val="statement"/>
      <sheetName val="CAท่องเที่ยว์"/>
      <sheetName val="ดอกเบี้ย Loan"/>
      <sheetName val="schdaul"/>
      <sheetName val="ผ่อนชำระ"/>
      <sheetName val="PAYMENT"/>
      <sheetName val="ตารางการผ่อนชำระ (2)"/>
    </sheetNames>
    <definedNames>
      <definedName name="Term_In_Month" refersTo="#REF!"/>
      <definedName name="Term_In_Year" refersTo="#REF!" sheetId="1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ภาพผู้ค้ำ(1)"/>
      <sheetName val="ภาพผู้ค้ำ(2)"/>
      <sheetName val="ภาพผู้ค้ำ(3)"/>
      <sheetName val="ภาพผู้ค้ำ(4)"/>
      <sheetName val="ภาพผู้ค้ำ(5)"/>
      <sheetName val="ภาพผู้กู้(1)"/>
      <sheetName val="ภาพผู้กู้(2)"/>
      <sheetName val="ภาพผู้กู้(3)"/>
      <sheetName val="ภาพผู้กู้(4)"/>
      <sheetName val="ภาพผู้กู้(5)"/>
      <sheetName val="รูปกิจการ"/>
      <sheetName val="LSE_ADCO"/>
      <sheetName val="กำไร-ขาดทุน(ภายใน)"/>
      <sheetName val="statement"/>
      <sheetName val="CAท่องเที่ยว์"/>
      <sheetName val="ดอกเบี้ย Loan"/>
      <sheetName val="schdaul"/>
      <sheetName val="ผ่อนชำระ"/>
      <sheetName val="PAYMENT"/>
      <sheetName val="ตารางการผ่อนชำระ (2)"/>
    </sheetNames>
    <definedNames>
      <definedName name="Term_In_Month" refersTo="#REF!"/>
      <definedName name="Term_In_Year" refersTo="#REF!" sheetId="1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EX100"/>
      <sheetName val="ทส."/>
      <sheetName val="PAY"/>
      <sheetName val="ASSUM"/>
      <sheetName val="af1"/>
      <sheetName val="งบกำไรชาดทุน"/>
      <sheetName val="รับ 50"/>
      <sheetName val="statement"/>
      <sheetName val="สาธารณู"/>
      <sheetName val="จ่าย 50"/>
      <sheetName val="เครื่องจักร-อุปกรณ์"/>
      <sheetName val="รูป"/>
      <sheetName val="check l"/>
      <sheetName val="FS"/>
      <sheetName val="PAYMENT"/>
      <sheetName val="CA.3 ชัยณรงค์  สรุป"/>
    </sheetNames>
    <definedNames>
      <definedName name="Term_In_Month"/>
      <definedName name="Term_In_Yea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ภาพผู้ค้ำ(1)"/>
      <sheetName val="ภาพผู้ค้ำ(2)"/>
      <sheetName val="ภาพผู้ค้ำ(3)"/>
      <sheetName val="ภาพผู้ค้ำ(4)"/>
      <sheetName val="ภาพผู้ค้ำ(5)"/>
      <sheetName val="ภาพผู้กู้(1)"/>
      <sheetName val="ภาพผู้กู้(2)"/>
      <sheetName val="ภาพผู้กู้(3)"/>
      <sheetName val="ภาพผู้กู้(4)"/>
      <sheetName val="ภาพผู้กู้(5)"/>
      <sheetName val="รูปกิจการ"/>
      <sheetName val="LSE_ADCO"/>
      <sheetName val="กำไร-ขาดทุน(ภายใน)"/>
      <sheetName val="statement"/>
      <sheetName val="CAท่องเที่ยว์"/>
      <sheetName val="ดอกเบี้ย Loan"/>
      <sheetName val="schdaul"/>
      <sheetName val="ผ่อนชำระ"/>
      <sheetName val="PAYMENT"/>
      <sheetName val="ตารางการผ่อนชำระ (2)"/>
    </sheetNames>
    <definedNames>
      <definedName name="Term_In_Month" refersTo="#REF!"/>
      <definedName name="Term_In_Year" refersTo="#REF!" sheetId="1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Payment1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FS"/>
      <sheetName val="ผ่อนชำระ"/>
      <sheetName val="ดอกเบี้ย Loan"/>
      <sheetName val="กำไร-ขาดทุน(ภายใน)"/>
      <sheetName val="LAND_BLD"/>
      <sheetName val="LAND"/>
      <sheetName val="BUILDING"/>
      <sheetName val="MECHINE"/>
      <sheetName val="VECHICLES"/>
      <sheetName val="CAPITAL"/>
      <sheetName val="ASSUMPTION"/>
      <sheetName val="LABOUR"/>
      <sheetName val="COST"/>
      <sheetName val="SALE BUDGET"/>
      <sheetName val="PROFIT &amp; WORKING CAPITAL"/>
      <sheetName val="Profit(Cash)"/>
      <sheetName val="Fund Flow"/>
      <sheetName val="cashflow"/>
      <sheetName val="cashflow-1"/>
      <sheetName val="cashflow-2"/>
      <sheetName val="cashflow-3"/>
      <sheetName val="LOAN"/>
      <sheetName val="PAYMENT"/>
      <sheetName val="Colleteral"/>
      <sheetName val="BALANCE SHEET"/>
      <sheetName val="Calculate"/>
      <sheetName val="11111"/>
      <sheetName val="Module2"/>
      <sheetName val="Module3"/>
      <sheetName val="วิเคราะห์ (2)"/>
      <sheetName val="Schdule"/>
      <sheetName val="เงินกู้ SCB."/>
      <sheetName val="MENU"/>
      <sheetName val="Dropdow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>
        <row r="3">
          <cell r="B3">
            <v>0.06</v>
          </cell>
        </row>
      </sheetData>
      <sheetData sheetId="23"/>
      <sheetData sheetId="24">
        <row r="3">
          <cell r="B3">
            <v>0.06</v>
          </cell>
        </row>
      </sheetData>
      <sheetData sheetId="25"/>
      <sheetData sheetId="26">
        <row r="3">
          <cell r="B3">
            <v>0.06</v>
          </cell>
        </row>
      </sheetData>
      <sheetData sheetId="27"/>
      <sheetData sheetId="28">
        <row r="3">
          <cell r="B3">
            <v>0.06</v>
          </cell>
        </row>
      </sheetData>
      <sheetData sheetId="29"/>
      <sheetData sheetId="30">
        <row r="3">
          <cell r="B3">
            <v>0.06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5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วิเคราะห์ (2)"/>
      <sheetName val="ดอกเบี้ย Loan"/>
      <sheetName val="หน้า_11"/>
      <sheetName val="หน้า_21"/>
      <sheetName val="แผนที่ตั้ง_1"/>
      <sheetName val="บันทึกเพิ่มเติม_1"/>
      <sheetName val="สปส_1"/>
      <sheetName val="สปส_(ใบต่อ)1"/>
      <sheetName val="plots and mgmt fee"/>
      <sheetName val="ASSUMPTION"/>
      <sheetName val="รายการสำรวจที่ดิน"/>
      <sheetName val="รายได้"/>
      <sheetName val="ค่าใช้จ่าย(ใหม่)"/>
      <sheetName val="สรุป"/>
      <sheetName val="ค่าก่อสร้าง"/>
      <sheetName val="INFO"/>
      <sheetName val="price"/>
      <sheetName val="sales tea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_1"/>
    </sheetNames>
    <sheetDataSet>
      <sheetData sheetId="0"/>
      <sheetData sheetId="1" refreshError="1"/>
    </sheetDataSet>
  </externalBook>
</externalLink>
</file>

<file path=xl/externalLinks/externalLink5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"/>
      <sheetName val="WC (need)"/>
      <sheetName val="COP"/>
      <sheetName val="Assumption"/>
      <sheetName val="Sales"/>
      <sheetName val="COG"/>
      <sheetName val="Sell&amp;Admin"/>
      <sheetName val="Depre."/>
      <sheetName val="P&amp;L"/>
      <sheetName val="WC"/>
      <sheetName val="B&amp;S"/>
      <sheetName val="Debt"/>
      <sheetName val="Payment1"/>
      <sheetName val="Fund"/>
      <sheetName val="CF Statement"/>
      <sheetName val="Fin. Ratio"/>
      <sheetName val="Project CF"/>
      <sheetName val="List data adj."/>
      <sheetName val="หน้า 1"/>
      <sheetName val="WC_(need)"/>
      <sheetName val="Depre_"/>
      <sheetName val="CF_Statement"/>
      <sheetName val="Fin__Ratio"/>
      <sheetName val="Project_CF"/>
      <sheetName val="List_data_adj_"/>
      <sheetName val="รายชื่อ คกก., เจ้าหน้าที่"/>
      <sheetName val="ใบปะหน้า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3">
          <cell r="D3">
            <v>1200000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Payment1"/>
      <sheetName val="ผ่อนชำระ"/>
      <sheetName val="รายการสำรวจที่ดิน"/>
      <sheetName val=""/>
      <sheetName val="1.ตจว.,ลูกค้ามอบ"/>
      <sheetName val="LAND_BLD"/>
      <sheetName val="ข้อมุลอาคาร"/>
      <sheetName val="DCF"/>
      <sheetName val="Model_B"/>
      <sheetName val="ห้ามลบ"/>
      <sheetName val="Fin"/>
      <sheetName val="List data adj."/>
      <sheetName val="หน้า 4"/>
      <sheetName val="Store"/>
      <sheetName val="ที่ดินทรัพย์สิ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</sheetNames>
    <sheetDataSet>
      <sheetData sheetId="0"/>
    </sheetDataSet>
  </externalBook>
</externalLink>
</file>

<file path=xl/externalLinks/externalLink5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data adj."/>
      <sheetName val="cost"/>
      <sheetName val="hypo"/>
      <sheetName val="PAYMENT"/>
      <sheetName val="หน้า 1"/>
      <sheetName val="List_data_adj_"/>
      <sheetName val="หน้า_1"/>
      <sheetName val="ProjectData"/>
      <sheetName val="Control"/>
      <sheetName val="BS"/>
      <sheetName val="CapexCalc"/>
      <sheetName val="CFS"/>
      <sheetName val="CapexData-M&amp;E"/>
      <sheetName val="OtherCalc"/>
      <sheetName val="DepCalc"/>
      <sheetName val="FundCalc"/>
      <sheetName val="RevData"/>
      <sheetName val="OpexData-Car"/>
      <sheetName val=" RatioCalc"/>
      <sheetName val="P&amp;L"/>
      <sheetName val="ผ่อนชำระ"/>
      <sheetName val="ประมาณการรายได้(เดือน)"/>
      <sheetName val="Payment1"/>
      <sheetName val="schdaul"/>
      <sheetName val="TISCO151_1_46(L)"/>
      <sheetName val="วัสดุ"/>
      <sheetName val="Waterg"/>
      <sheetName val="ภาพถ่าย หจก.เดอาะ ควอลิตี้ฟาร์ม"/>
      <sheetName val="sheet1"/>
      <sheetName val="revenue"/>
      <sheetName val="fr"/>
      <sheetName val="bal"/>
      <sheetName val="ช้อย"/>
      <sheetName val="elec45-01"/>
    </sheetNames>
    <sheetDataSet>
      <sheetData sheetId="0">
        <row r="3">
          <cell r="A3" t="str">
            <v>ราคาเสนอขาย</v>
          </cell>
          <cell r="C3" t="str">
            <v>เท่ากัน ไม่ปรับ</v>
          </cell>
          <cell r="E3" t="str">
            <v>ใกล้เคียงกัน ไม่ปรับ</v>
          </cell>
        </row>
        <row r="4">
          <cell r="C4" t="str">
            <v>หลักทรัพย์มากกว่า ปรับเพิ่ม</v>
          </cell>
          <cell r="E4" t="str">
            <v>หลักทรัพย์ดีกว่า ปรับเพิ่ม</v>
          </cell>
        </row>
        <row r="5">
          <cell r="C5" t="str">
            <v>หลักทรัพย์น้อยกว่า ปรับลด</v>
          </cell>
          <cell r="E5" t="str">
            <v>หลักทรัพย์ด้อยกว่า ปรับลด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cash flow"/>
    </sheetNames>
    <sheetDataSet>
      <sheetData sheetId="0"/>
      <sheetData sheetId="1" refreshError="1"/>
    </sheetDataSet>
  </externalBook>
</externalLink>
</file>

<file path=xl/externalLinks/externalLink5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 "/>
      <sheetName val="หน้า 2 "/>
      <sheetName val="หน้า 3"/>
      <sheetName val="หน้า 4"/>
      <sheetName val="หน้า 5 "/>
      <sheetName val="หน้า 6 "/>
      <sheetName val="หน้า 7 "/>
      <sheetName val="หน้า 8 "/>
      <sheetName val="หน้า 9"/>
      <sheetName val="ความเห็น ผอ."/>
      <sheetName val="มติ"/>
      <sheetName val="งบการเงิน"/>
      <sheetName val="cash flow"/>
      <sheetName val="ยานพาหนะ"/>
      <sheetName val="ทรัพย์สิน"/>
      <sheetName val="โครงสร้างลงทุน (2)"/>
      <sheetName val="ผ่อนชำระ"/>
      <sheetName val="Sheet2 (2)"/>
      <sheetName val="Sheet3 (2)"/>
      <sheetName val="ตารางการผ่อนชำระ"/>
      <sheetName val="payment (2)"/>
      <sheetName val="schdaul"/>
      <sheetName val="หน้า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4">
          <cell r="D4">
            <v>0.08</v>
          </cell>
        </row>
        <row r="5">
          <cell r="D5">
            <v>5</v>
          </cell>
          <cell r="F5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100"/>
      <sheetName val="pre"/>
      <sheetName val="โครงการ"/>
      <sheetName val="LAND"/>
      <sheetName val="BUILDING"/>
      <sheetName val="BUILDING+LAND"/>
      <sheetName val="MECHINE"/>
      <sheetName val="VECHICLES"/>
      <sheetName val="CAPITAL"/>
      <sheetName val="statement"/>
      <sheetName val="รายได้รายจ่าย"/>
      <sheetName val="ASSUMPTION"/>
      <sheetName val="LABOUR"/>
      <sheetName val="TOTAL COST"/>
      <sheetName val="SALE BUDGET"/>
      <sheetName val="PROFIT &amp; WORKING CAPITAL"/>
      <sheetName val="Profit(Cash)"/>
      <sheetName val="Fund Flow"/>
      <sheetName val="PAYMENT"/>
      <sheetName val="Balance S"/>
      <sheetName val="ratio"/>
      <sheetName val="Module2"/>
      <sheetName val="Module3"/>
      <sheetName val="schdaul"/>
      <sheetName val="cash flow"/>
      <sheetName val="List data adj."/>
      <sheetName val="เอวัน"/>
      <sheetName val="finance"/>
      <sheetName val="ตารางผ่อน"/>
      <sheetName val="payment (2)"/>
      <sheetName val="ผ่อนชำระ"/>
      <sheetName val="FS"/>
      <sheetName val="ตารางการผ่อนชำระ"/>
      <sheetName val="ดอกเบี้ยจ่าย"/>
      <sheetName val="LAND (2)"/>
      <sheetName val="เงินผ่อนชำระ"/>
      <sheetName val="สรุปยอดขาย"/>
      <sheetName val="ดอกเบี้ย Loan"/>
      <sheetName val="ตารางชำระหนี้"/>
      <sheetName val="เครื่องจักร-อุปกรณ์"/>
      <sheetName val="Model_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5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nd"/>
      <sheetName val="Assumption"/>
      <sheetName val="PL"/>
      <sheetName val="Cash Flow"/>
      <sheetName val="ตารางค่าเสื่อม"/>
      <sheetName val="PaymentPN"/>
      <sheetName val="Pmt"/>
      <sheetName val="เครื่องจักร-อุปกรณ์"/>
      <sheetName val="ดอกเบี้ยจ่าย"/>
      <sheetName val="Payment"/>
      <sheetName val="schdaul"/>
      <sheetName val="ดอกเบี้ย Loan"/>
      <sheetName val="หจก.ปรัญชัย 2546"/>
      <sheetName val="ผ่อนชำระ"/>
      <sheetName val="FS"/>
    </sheetNames>
    <definedNames>
      <definedName name="Interest_Rate" sheetId="10"/>
    </defined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(2)แมน"/>
      <sheetName val="CA"/>
      <sheetName val="AS"/>
      <sheetName val="CF1 "/>
      <sheetName val="P&amp;L"/>
      <sheetName val="B&amp;S"/>
      <sheetName val="เบิกเงิน"/>
      <sheetName val="ดอกเบี้ยจ่าย"/>
      <sheetName val="schdaul"/>
      <sheetName val="ตารางการผ่อนชำร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cashflow"/>
      <sheetName val="ตารางชำระคืน FL"/>
      <sheetName val="Statement"/>
      <sheetName val="รายรับ-จ่าย"/>
      <sheetName val="สรุปการชำระหนี้ที่ผ่านมา"/>
      <sheetName val="Payment"/>
      <sheetName val="Payment (SCB)"/>
      <sheetName val="finance"/>
      <sheetName val="schda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5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 "/>
      <sheetName val="หน้า 2 "/>
      <sheetName val="หน้า 3"/>
      <sheetName val="หน้า 4"/>
      <sheetName val="หน้า 5 "/>
      <sheetName val="หน้า 6 "/>
      <sheetName val="หน้า 7 "/>
      <sheetName val="หน้า 8 "/>
      <sheetName val="หน้า 9"/>
      <sheetName val="ความเห็น ผอ."/>
      <sheetName val="มติ"/>
      <sheetName val="งบการเงิน"/>
      <sheetName val="cash flow"/>
      <sheetName val="ยานพาหนะ"/>
      <sheetName val="ทรัพย์สิน"/>
      <sheetName val="โครงสร้างลงทุน (2)"/>
      <sheetName val="ผ่อนชำระ"/>
      <sheetName val="Sheet2 (2)"/>
      <sheetName val="ดอกเบี้ย Loan"/>
      <sheetName val="schda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งบการเงิน"/>
      <sheetName val="วิเคราะห์"/>
      <sheetName val="วิคราะห์2"/>
      <sheetName val="วิเคราะห์ 4"/>
      <sheetName val="ผ่อนชำระ"/>
      <sheetName val="งบกระแสเงินสด"/>
      <sheetName val="ผลประกอบการ"/>
      <sheetName val="cashflow"/>
      <sheetName val="กำไร-ขาดทุน(ภายใน)"/>
      <sheetName val="CAท่องเที่ยว์"/>
      <sheetName val="สุรินทร์แฮนดิคราฟท์"/>
      <sheetName val="ดอกเบี้ยจ่าย"/>
      <sheetName val="ตารางผ่อน ธพว.(9%)"/>
      <sheetName val="payment-pn(9.5%)"/>
      <sheetName val="finance"/>
      <sheetName val="FL"/>
      <sheetName val="PAY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งบการเงิน"/>
      <sheetName val="วิเคราะห์"/>
      <sheetName val="วิคราะห์2"/>
      <sheetName val="วิเคราะห์ 4"/>
      <sheetName val="ผ่อนชำระ"/>
      <sheetName val="งบกระแสเงินสด"/>
      <sheetName val="ผลประกอบการ"/>
      <sheetName val="cashflow"/>
      <sheetName val="กำไร-ขาดทุน(ภายใน)"/>
      <sheetName val="CAท่องเที่ยว์"/>
      <sheetName val="สุรินทร์แฮนดิคราฟท์"/>
      <sheetName val="ดอกเบี้ยจ่าย"/>
      <sheetName val="ตารางผ่อน ธพว.(9%)"/>
      <sheetName val="payment-pn(9.5%)"/>
      <sheetName val="finance"/>
      <sheetName val="F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ายงานการติดต่อ"/>
      <sheetName val="บันทึกการติดตามเรื่องของสาขา"/>
      <sheetName val="Check List"/>
      <sheetName val="ข้อมูลเบื้องต้น"/>
      <sheetName val="Statement"/>
      <sheetName val="ฟอร์ม PS100"/>
      <sheetName val="ต้นทุนการผลิต"/>
      <sheetName val="CF47"/>
      <sheetName val="CF48"/>
      <sheetName val="สมมติฐาน"/>
      <sheetName val="งบการเงิน"/>
      <sheetName val="ความต้องการใช้เงินทุนเวียน"/>
      <sheetName val="โครงสร้างการลงทุน"/>
      <sheetName val="ที่ดิน"/>
      <sheetName val="สิ่งปลูกสร้าง"/>
      <sheetName val="ยานพาหนะ"/>
      <sheetName val="เครื่องจักร"/>
      <sheetName val="การจ้างงาน"/>
      <sheetName val="หลักประกัน&amp;ภาระหนี้"/>
      <sheetName val="ตารางการผ่อนชำระ"/>
      <sheetName val="schdaul"/>
      <sheetName val="schdaul "/>
      <sheetName val="เครื่องจักร-อุปกรณ์"/>
      <sheetName val="ดอกเบี้ยจ่าย"/>
      <sheetName val="ผ่อนชำระ"/>
      <sheetName val="finance"/>
      <sheetName val="Payment1"/>
      <sheetName val="#REF"/>
      <sheetName val="PAYMENT"/>
      <sheetName val="ดอกเบี้ย Loan"/>
      <sheetName val="Cash Flow"/>
      <sheetName val="PAYMENT (เดิม)"/>
      <sheetName val="FS"/>
      <sheetName val="หน้า 1"/>
      <sheetName val="paymant"/>
      <sheetName val="ASSUMPTION"/>
      <sheetName val="รายงานวิเคราะห์"/>
      <sheetName val="ตารางผ่อน"/>
      <sheetName val="พิจารณาอนุมัติ3 "/>
      <sheetName val="Sheet1"/>
      <sheetName val="กระแสสด"/>
      <sheetName val="LAND (2)"/>
      <sheetName val="เงินผ่อนชำระ"/>
      <sheetName val="payment (2)"/>
      <sheetName val="CA"/>
      <sheetName val="เงินกู้ SCB."/>
      <sheetName val="สรุปยอดขาย"/>
      <sheetName val="PN47-0818"/>
      <sheetName val="PAYMENT "/>
      <sheetName val="mac"/>
      <sheetName val="Sheet3 (2)"/>
      <sheetName val="List data adj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100"/>
      <sheetName val="pre"/>
      <sheetName val="โครงการ"/>
      <sheetName val="LAND"/>
      <sheetName val="BUILDING"/>
      <sheetName val="BUILDING+LAND"/>
      <sheetName val="MECHINE"/>
      <sheetName val="VECHICLES"/>
      <sheetName val="CAPITAL"/>
      <sheetName val="statement"/>
      <sheetName val="รายได้รายจ่าย"/>
      <sheetName val="ASSUMPTION"/>
      <sheetName val="LABOUR"/>
      <sheetName val="TOTAL COST"/>
      <sheetName val="SALE BUDGET"/>
      <sheetName val="PROFIT &amp; WORKING CAPITAL"/>
      <sheetName val="Profit(Cash)"/>
      <sheetName val="Fund Flow"/>
      <sheetName val="PAYMENT"/>
      <sheetName val="Balance S"/>
      <sheetName val="ratio"/>
      <sheetName val="Module2"/>
      <sheetName val="Module3"/>
      <sheetName val="schdaul"/>
      <sheetName val="เอวัน"/>
      <sheetName val="finance"/>
      <sheetName val="ตารางผ่อน"/>
      <sheetName val="payment (2)"/>
      <sheetName val="ผ่อนชำระ"/>
      <sheetName val="FS"/>
      <sheetName val="ตารางการผ่อนชำระ"/>
      <sheetName val="ดอกเบี้ยจ่าย"/>
      <sheetName val="cash flow"/>
      <sheetName val="เครื่องจักร-อุปกรณ์"/>
      <sheetName val="Model_B"/>
      <sheetName val="LAND (2)"/>
      <sheetName val="CA"/>
      <sheetName val="ตารางชำระหนี้"/>
      <sheetName val="สรุปยอดขาย"/>
      <sheetName val="ดอกเบี้ย Loan"/>
      <sheetName val="List data adj."/>
      <sheetName val="mac"/>
      <sheetName val="เงินผ่อนชำระ"/>
      <sheetName val="หน้า 1"/>
      <sheetName val="ประมาณการรายได้(เดือน)"/>
      <sheetName val="profit&amp;loss"/>
      <sheetName val="ฐานข้อมูล"/>
      <sheetName val="Sheet1"/>
      <sheetName val="PAYMEN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100"/>
      <sheetName val="pre"/>
      <sheetName val="โครงการ"/>
      <sheetName val="LAND"/>
      <sheetName val="BUILDING"/>
      <sheetName val="BUILDING+LAND"/>
      <sheetName val="MECHINE"/>
      <sheetName val="VECHICLES"/>
      <sheetName val="CAPITAL"/>
      <sheetName val="statement"/>
      <sheetName val="รายได้รายจ่าย"/>
      <sheetName val="ASSUMPTION"/>
      <sheetName val="LABOUR"/>
      <sheetName val="TOTAL COST"/>
      <sheetName val="SALE BUDGET"/>
      <sheetName val="PROFIT &amp; WORKING CAPITAL"/>
      <sheetName val="Profit(Cash)"/>
      <sheetName val="Fund Flow"/>
      <sheetName val="PAYMENT"/>
      <sheetName val="Balance S"/>
      <sheetName val="ratio"/>
      <sheetName val="Module2"/>
      <sheetName val="Module3"/>
      <sheetName val="schdaul"/>
      <sheetName val="เอวัน"/>
      <sheetName val="finance"/>
      <sheetName val="ตารางผ่อน"/>
      <sheetName val="payment (2)"/>
      <sheetName val="ผ่อนชำระ"/>
      <sheetName val="FS"/>
      <sheetName val="ตารางการผ่อนชำร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การเลี้ยง"/>
      <sheetName val="การคิดผลตอบแทน"/>
      <sheetName val="ประมาณการรายได้(เดือน)"/>
      <sheetName val="ประมาณการรายได้(ปี)"/>
      <sheetName val="Payment FL"/>
      <sheetName val="Payment (กำหนดเอง)"/>
      <sheetName val="ผ่อนชำระภาระหนี้อื่น"/>
      <sheetName val="การลงทุน"/>
      <sheetName val="ข้อมูลเครดิต"/>
      <sheetName val="schdaul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การเลี้ยง"/>
      <sheetName val="การคิดผลตอบแทน"/>
      <sheetName val="ประมาณการรายได้(เดือน)"/>
      <sheetName val="ประมาณการรายได้(ปี)"/>
      <sheetName val="Payment FL"/>
      <sheetName val="Payment (กำหนดเอง)"/>
      <sheetName val="ผ่อนชำระภาระหนี้อื่น"/>
      <sheetName val="การลงทุน"/>
      <sheetName val="ข้อมูลเครดิต"/>
      <sheetName val="PAYMENT"/>
      <sheetName val="schdaul"/>
      <sheetName val="ผ่อนชำระ"/>
      <sheetName val="ตารางการผ่อนชำระ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 "/>
      <sheetName val="หน้า 2 "/>
      <sheetName val="หน้า 3"/>
      <sheetName val="หน้า 4"/>
      <sheetName val="หน้า 5 "/>
      <sheetName val="หน้า 6 "/>
      <sheetName val="หน้า 7 "/>
      <sheetName val="หน้า 8 "/>
      <sheetName val="หน้า 9"/>
      <sheetName val="ความเห็น ผอ."/>
      <sheetName val="มติ"/>
      <sheetName val="งบการเงิน"/>
      <sheetName val="cash flow"/>
      <sheetName val="ยานพาหนะ"/>
      <sheetName val="ทรัพย์สิน"/>
      <sheetName val="โครงสร้างลงทุน (2)"/>
      <sheetName val="ผ่อนชำระ"/>
      <sheetName val="Sheet2 (2)"/>
      <sheetName val="ประมาณการรายได้(เดือน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 "/>
      <sheetName val="หน้า 2 "/>
      <sheetName val="หน้า 3"/>
      <sheetName val="หน้า 4"/>
      <sheetName val="หน้า 5 "/>
      <sheetName val="หน้า 6 "/>
      <sheetName val="หน้า 7 "/>
      <sheetName val="หน้า 8 "/>
      <sheetName val="หน้า 9"/>
      <sheetName val="ความเห็น ผอ."/>
      <sheetName val="มติ"/>
      <sheetName val="งบการเงิน"/>
      <sheetName val="cash flow"/>
      <sheetName val="ยานพาหนะ"/>
      <sheetName val="ทรัพย์สิน"/>
      <sheetName val="โครงสร้างลงทุน (2)"/>
      <sheetName val="ผ่อนชำระ"/>
      <sheetName val="Sheet2 (2)"/>
      <sheetName val="Sheet3 (2)"/>
      <sheetName val="payment (2)"/>
      <sheetName val="payment(วงเดิม)"/>
      <sheetName val="DATA"/>
      <sheetName val="Ass"/>
      <sheetName val="ชำระเงินกู้"/>
      <sheetName val="FS"/>
      <sheetName val="บุหงา - ประสิทธิ์"/>
      <sheetName val="Payment1"/>
      <sheetName val="Payment"/>
      <sheetName val="ประมาณการรายได้(เดือน)"/>
      <sheetName val="Sheet3"/>
      <sheetName val="ตารางการผ่อนชำระ (2)"/>
      <sheetName val="P N"/>
      <sheetName val="ตารางผ่อน ธพว."/>
      <sheetName val="Model_B"/>
      <sheetName val="FL"/>
      <sheetName val="payment-pn(9.5%)"/>
      <sheetName val="PN 0.2"/>
      <sheetName val="Engineer"/>
      <sheetName val="MACFORM"/>
      <sheetName val="mac"/>
      <sheetName val="con"/>
      <sheetName val="เครื่องจักร-อุปกรณ์"/>
      <sheetName val="วิเคราะห์ (2)"/>
      <sheetName val="schdaul"/>
      <sheetName val="วิเคราะห์การเงิน"/>
      <sheetName val="Schdule"/>
      <sheetName val="finance"/>
      <sheetName val="DB"/>
      <sheetName val="LAND (2)"/>
      <sheetName val="เงินผ่อนชำระ"/>
      <sheetName val="PN47-08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TL"/>
      <sheetName val="finance"/>
      <sheetName val="PAYMENT"/>
      <sheetName val="Payment1"/>
      <sheetName val="ผ่อนชำระ"/>
      <sheetName val="ประมาณการรายได้(เดือน)"/>
    </sheetNames>
    <definedNames>
      <definedName name="พิมพ์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 "/>
      <sheetName val="หน้า 2 "/>
      <sheetName val="หน้า 3"/>
      <sheetName val="หน้า 4"/>
      <sheetName val="หน้า 5 "/>
      <sheetName val="หน้า 6 "/>
      <sheetName val="หน้า 7 "/>
      <sheetName val="หน้า 8 "/>
      <sheetName val="หน้า 9"/>
      <sheetName val="ความเห็น ผอ."/>
      <sheetName val="มติ"/>
      <sheetName val="งบการเงิน"/>
      <sheetName val="cash flow"/>
      <sheetName val="ยานพาหนะ"/>
      <sheetName val="ทรัพย์สิน"/>
      <sheetName val="โครงสร้างลงทุน (2)"/>
      <sheetName val="ผ่อนชำระ"/>
      <sheetName val="Sheet2 (2)"/>
      <sheetName val="Sheet3 (2)"/>
      <sheetName val="payment (2)"/>
      <sheetName val="payment(วงเดิม)"/>
      <sheetName val="DATA"/>
      <sheetName val="Ass"/>
      <sheetName val="ชำระเงินกู้"/>
      <sheetName val="FS"/>
      <sheetName val="บุหงา - ประสิทธิ์"/>
      <sheetName val="Payment1"/>
      <sheetName val="Payment"/>
      <sheetName val="ประมาณการรายได้(เดือน)"/>
      <sheetName val="Sheet3"/>
      <sheetName val="ตารางการผ่อนชำระ (2)"/>
      <sheetName val="P N"/>
      <sheetName val="ตารางผ่อน ธพว."/>
      <sheetName val="Model_B"/>
      <sheetName val="FL"/>
      <sheetName val="payment-pn(9.5%)"/>
      <sheetName val="PN 0.2"/>
      <sheetName val="Engineer"/>
      <sheetName val="MACFORM"/>
      <sheetName val="mac"/>
      <sheetName val="con"/>
      <sheetName val="เครื่องจักร-อุปกรณ์"/>
      <sheetName val="วิเคราะห์ (2)"/>
      <sheetName val="schdaul"/>
      <sheetName val="วิเคราะห์การเงิน"/>
      <sheetName val="Schdule"/>
      <sheetName val="finance"/>
      <sheetName val="DB"/>
      <sheetName val="LAND (2)"/>
      <sheetName val="เงินผ่อนชำระ"/>
      <sheetName val="PN47-08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MECHINE"/>
      <sheetName val="VECHICLES"/>
      <sheetName val="CAPITAL"/>
      <sheetName val="ASSUMPTION"/>
      <sheetName val="LABOUR"/>
      <sheetName val="COST"/>
      <sheetName val="SALE BUDGET"/>
      <sheetName val="PROFIT &amp; WORKING CAPITAL"/>
      <sheetName val="สรุปรายได้"/>
      <sheetName val="wc"/>
      <sheetName val="BALANCE SHEET"/>
      <sheetName val="cashflow"/>
      <sheetName val="Fund Flow"/>
      <sheetName val="Profit(Cash)"/>
      <sheetName val="Statement"/>
      <sheetName val="ประวัติการชำระหนี้"/>
      <sheetName val="ตารางการชำระหนี้"/>
      <sheetName val="FL05054700008 (2)"/>
      <sheetName val="FL05054700008"/>
      <sheetName val="FL0.59ลบ."/>
      <sheetName val="PN47-0818"/>
      <sheetName val="Credit Bureau"/>
      <sheetName val="ประวัติ"/>
      <sheetName val="Module2"/>
      <sheetName val="Module3"/>
      <sheetName val="CF"/>
      <sheetName val="ผ่อนชำระ"/>
      <sheetName val="งบการเงิน "/>
      <sheetName val="DB"/>
      <sheetName val="PAYMENT"/>
      <sheetName val="F 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มติ "/>
      <sheetName val="Sheet1"/>
      <sheetName val="CA3"/>
      <sheetName val="EX100"/>
      <sheetName val="กระแสสด"/>
      <sheetName val="งบดุล"/>
      <sheetName val="ชำระหนี้ธนชาติ"/>
      <sheetName val="ตารางผ่อน (4)"/>
      <sheetName val="Statemen"/>
      <sheetName val="บิลขาย"/>
      <sheetName val="บิลชื้อ"/>
      <sheetName val="รายได้"/>
      <sheetName val="ไม่เอา"/>
      <sheetName val="ยกเลิก"/>
      <sheetName val="ตารางการผ่อนชำระ (2)"/>
      <sheetName val="P N"/>
      <sheetName val="cash flow"/>
      <sheetName val="อรพิน (สุรินทร์)"/>
      <sheetName val="finance"/>
    </sheetNames>
    <definedNames>
      <definedName name="Interest.Period" refersTo="#REF!" sheetId="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ital"/>
      <sheetName val="Land"/>
      <sheetName val="Building"/>
      <sheetName val="Machine"/>
      <sheetName val="Vehicle"/>
      <sheetName val="Profit&amp;Loss"/>
      <sheetName val="wc"/>
      <sheetName val="Balance Sheet"/>
      <sheetName val="Free cf"/>
      <sheetName val="แผนที่โครงการ"/>
      <sheetName val="Labour"/>
      <sheetName val="หลักประกัน"/>
      <sheetName val="schdaul"/>
      <sheetName val="ASSUMTION"/>
      <sheetName val="cash flow"/>
      <sheetName val="CRR"/>
      <sheetName val="Sheet1"/>
      <sheetName val="ค่างวดงาน"/>
      <sheetName val="ดอกเบี้ยจ่าย"/>
      <sheetName val="ตารางการผ่อนชำระ"/>
      <sheetName val="PAYMENT"/>
      <sheetName val="Payment1"/>
      <sheetName val="ผ่อนชำระ"/>
      <sheetName val="CA (ใบร่าง)"/>
      <sheetName val="ASSUMPTION"/>
      <sheetName val="ดอกเบี้ย Loan"/>
      <sheetName val="finance"/>
      <sheetName val="การผ่อนชำระหักคชก."/>
      <sheetName val="หน้า 1"/>
      <sheetName val="Sheet3 (2)"/>
      <sheetName val="payment (2)"/>
      <sheetName val="เครื่องจักร-อุปกรณ์"/>
      <sheetName val="PAYMENT "/>
      <sheetName val="ฐานข้อมูล"/>
      <sheetName val="งบตรวจสอบ"/>
      <sheetName val="List data adj."/>
      <sheetName val="PAYMENT (เดิม)"/>
      <sheetName val="สรุปยอดขาย"/>
      <sheetName val="F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ายงานการติดต่อ"/>
      <sheetName val="บันทึกการติดตามเรื่องของสาขา"/>
      <sheetName val="Check List"/>
      <sheetName val="ข้อมูลเบื้องต้น"/>
      <sheetName val="Statement"/>
      <sheetName val="ฟอร์ม PS100"/>
      <sheetName val="ต้นทุนการผลิต"/>
      <sheetName val="CF47"/>
      <sheetName val="CF48"/>
      <sheetName val="สมมติฐาน"/>
      <sheetName val="งบการเงิน"/>
      <sheetName val="ความต้องการใช้เงินทุนเวียน"/>
      <sheetName val="โครงสร้างการลงทุน"/>
      <sheetName val="ที่ดิน"/>
      <sheetName val="สิ่งปลูกสร้าง"/>
      <sheetName val="ยานพาหนะ"/>
      <sheetName val="เครื่องจักร"/>
      <sheetName val="การจ้างงาน"/>
      <sheetName val="หลักประกัน&amp;ภาระหนี้"/>
      <sheetName val="ตารางการผ่อนชำระ"/>
      <sheetName val="ดอกเบี้ยจ่าย"/>
      <sheetName val="ผ่อนชำร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"/>
      <sheetName val="Statement ผู้กู้"/>
      <sheetName val="Statement ผู้ค้ำ"/>
      <sheetName val="เครดิต บูโร ผู้กู้"/>
      <sheetName val="เครดิต บูโร ผู้ค้ำ(กรรมการ)"/>
      <sheetName val="งบการเงิน"/>
      <sheetName val="ผลการดำเนินงานจริง"/>
      <sheetName val="Profit&amp;loss"/>
      <sheetName val="Profit Cash"/>
      <sheetName val="CA"/>
      <sheetName val="Check list"/>
      <sheetName val="ภาพ"/>
      <sheetName val="ภาพ (2)"/>
      <sheetName val="ข้อมูลกิจการ"/>
      <sheetName val="สมมุติฐาน"/>
      <sheetName val="FS"/>
      <sheetName val="ดอกเบี้ยจ่าย"/>
      <sheetName val="เครื่องจักร-อุปกรณ์"/>
      <sheetName val="schdaul"/>
      <sheetName val="finance"/>
      <sheetName val="mac"/>
      <sheetName val="ผ่อนชำระ"/>
      <sheetName val="ตารางการผ่อนชำระ"/>
      <sheetName val="payment(วงเดิม)"/>
      <sheetName val="พิจารณาอนุมัติ3 "/>
      <sheetName val="Cash Flow"/>
    </sheetNames>
    <sheetDataSet>
      <sheetData sheetId="0">
        <row r="4">
          <cell r="E4">
            <v>0.105</v>
          </cell>
        </row>
      </sheetData>
      <sheetData sheetId="1"/>
      <sheetData sheetId="2"/>
      <sheetData sheetId="3"/>
      <sheetData sheetId="4"/>
      <sheetData sheetId="5"/>
      <sheetData sheetId="6">
        <row r="4">
          <cell r="E4">
            <v>239661</v>
          </cell>
        </row>
      </sheetData>
      <sheetData sheetId="7">
        <row r="4">
          <cell r="E4">
            <v>2557</v>
          </cell>
        </row>
      </sheetData>
      <sheetData sheetId="8">
        <row r="4">
          <cell r="E4" t="e">
            <v>#DIV/0!</v>
          </cell>
        </row>
      </sheetData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ายงานการติดต่อ"/>
      <sheetName val="บันทึกการติดตามเรื่องของสาขา"/>
      <sheetName val="Check List"/>
      <sheetName val="ข้อมูลเบื้องต้น"/>
      <sheetName val="Statement"/>
      <sheetName val="ฟอร์ม PS100"/>
      <sheetName val="ต้นทุนการผลิต"/>
      <sheetName val="CF47"/>
      <sheetName val="CF48"/>
      <sheetName val="สมมติฐาน"/>
      <sheetName val="งบการเงิน"/>
      <sheetName val="ความต้องการใช้เงินทุนเวียน"/>
      <sheetName val="โครงสร้างการลงทุน"/>
      <sheetName val="ที่ดิน"/>
      <sheetName val="สิ่งปลูกสร้าง"/>
      <sheetName val="ยานพาหนะ"/>
      <sheetName val="เครื่องจักร"/>
      <sheetName val="การจ้างงาน"/>
      <sheetName val="หลักประกัน&amp;ภาระหนี้"/>
      <sheetName val="ตารางการผ่อนชำระ"/>
      <sheetName val="ดอกเบี้ยจ่าย"/>
      <sheetName val="ผ่อนชำร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สมมุติฐาน"/>
      <sheetName val="balance"/>
      <sheetName val="profit-loss"/>
      <sheetName val="cash flow"/>
      <sheetName val="Payment FL"/>
      <sheetName val="Payment"/>
      <sheetName val="Depreciation"/>
      <sheetName val="เงินทุนหมุนเวียน"/>
      <sheetName val="Assumption คชจ."/>
      <sheetName val="capital"/>
      <sheetName val="ประมาณการรายได้(เดือน)"/>
      <sheetName val="ดอกเบี้ยจ่าย"/>
      <sheetName val="schdaul"/>
      <sheetName val="PN47-0818"/>
      <sheetName val="ผ่อนชำระ"/>
      <sheetName val="เครื่องจักร-อุปกรณ์"/>
      <sheetName val="mac"/>
      <sheetName val="หน้า 1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D7">
            <v>1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EX100"/>
      <sheetName val="ทส."/>
      <sheetName val="PAY"/>
      <sheetName val="ASSUM"/>
      <sheetName val="af1"/>
      <sheetName val="งบกำไรชาดทุน"/>
      <sheetName val="รับ 50"/>
      <sheetName val="statement"/>
      <sheetName val="สาธารณู"/>
      <sheetName val="จ่าย 50"/>
      <sheetName val="เครื่องจักร-อุปกรณ์"/>
      <sheetName val="รูป"/>
      <sheetName val="check l"/>
      <sheetName val="schdaul"/>
      <sheetName val="ดอกเบี้ยจ่าย"/>
      <sheetName val="ผ่อนชำระ"/>
      <sheetName val="Payment"/>
      <sheetName val="FS"/>
      <sheetName val="Cash Flow"/>
      <sheetName val="mac"/>
      <sheetName val="ตารางการผ่อนชำระ"/>
      <sheetName val="CA.3 ชัยณรงค์  สรุป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5">
          <cell r="A15">
            <v>12</v>
          </cell>
        </row>
        <row r="20">
          <cell r="A20" t="str">
            <v>สต๊อคสินค้า</v>
          </cell>
        </row>
      </sheetData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EX100"/>
      <sheetName val="ทส."/>
      <sheetName val="PAY"/>
      <sheetName val="ASSUM"/>
      <sheetName val="af1"/>
      <sheetName val="งบกำไรชาดทุน"/>
      <sheetName val="รับ 50"/>
      <sheetName val="statement"/>
      <sheetName val="สาธารณู"/>
      <sheetName val="จ่าย 50"/>
      <sheetName val="เครื่องจักร-อุปกรณ์"/>
      <sheetName val="รูป"/>
      <sheetName val="check l"/>
      <sheetName val="ดอกเบี้ยจ่าย"/>
      <sheetName val="schdau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5">
          <cell r="A15">
            <v>12</v>
          </cell>
        </row>
        <row r="20">
          <cell r="A20" t="str">
            <v>สต๊อคสินค้า</v>
          </cell>
        </row>
      </sheetData>
      <sheetData sheetId="12"/>
      <sheetData sheetId="13"/>
      <sheetData sheetId="14" refreshError="1"/>
      <sheetData sheetId="15" refreshError="1"/>
    </sheetDataSet>
  </externalBook>
</externalLink>
</file>

<file path=xl/externalLinks/externalLink5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_"/>
      <sheetName val="มติ"/>
      <sheetName val="T9"/>
      <sheetName val="T10"/>
      <sheetName val="CO"/>
      <sheetName val="T11.1"/>
      <sheetName val="T11.2"/>
      <sheetName val="T11.3"/>
      <sheetName val="T11.4"/>
      <sheetName val="T11.5"/>
      <sheetName val="T13"/>
      <sheetName val="FS"/>
      <sheetName val="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3">
          <cell r="F13">
            <v>2.3740000000000001</v>
          </cell>
          <cell r="G13">
            <v>20.262</v>
          </cell>
          <cell r="I13">
            <v>20.132999999999999</v>
          </cell>
          <cell r="K13">
            <v>11.584279</v>
          </cell>
        </row>
        <row r="15">
          <cell r="F15">
            <v>14.625</v>
          </cell>
          <cell r="G15">
            <v>44.073999999999998</v>
          </cell>
          <cell r="I15">
            <v>46.932000000000002</v>
          </cell>
          <cell r="K15">
            <v>52.472492000000003</v>
          </cell>
        </row>
        <row r="20">
          <cell r="I20">
            <v>9.9949999999999992</v>
          </cell>
          <cell r="K20">
            <v>10.976476</v>
          </cell>
        </row>
        <row r="21">
          <cell r="F21">
            <v>32.542999999999999</v>
          </cell>
          <cell r="G21">
            <v>8.6999999999999994E-2</v>
          </cell>
          <cell r="I21">
            <v>2.6070000000000002</v>
          </cell>
        </row>
        <row r="22">
          <cell r="F22">
            <v>7.5019999999999998</v>
          </cell>
          <cell r="G22">
            <v>7.085</v>
          </cell>
          <cell r="I22">
            <v>7.2649999999999997</v>
          </cell>
          <cell r="K22">
            <v>0.38119999999999998</v>
          </cell>
        </row>
        <row r="23">
          <cell r="G23">
            <v>0.34799999999999998</v>
          </cell>
          <cell r="I23">
            <v>0.92800000000000005</v>
          </cell>
          <cell r="K23">
            <v>1.327</v>
          </cell>
        </row>
        <row r="25">
          <cell r="F25">
            <v>1.633</v>
          </cell>
          <cell r="G25">
            <v>12.61</v>
          </cell>
          <cell r="I25">
            <v>23.042999999999999</v>
          </cell>
          <cell r="K25">
            <v>4.0808</v>
          </cell>
        </row>
        <row r="29">
          <cell r="F29">
            <v>9.8710000000000004</v>
          </cell>
          <cell r="G29">
            <v>36.197000000000003</v>
          </cell>
          <cell r="I29">
            <v>42.253</v>
          </cell>
          <cell r="K29">
            <v>93.296999999999997</v>
          </cell>
        </row>
        <row r="30">
          <cell r="F30">
            <v>553.90300000000002</v>
          </cell>
          <cell r="G30">
            <v>599.99300000000005</v>
          </cell>
          <cell r="I30">
            <v>731.40800000000002</v>
          </cell>
          <cell r="K30">
            <v>992.20799999999997</v>
          </cell>
        </row>
        <row r="31">
          <cell r="F31">
            <v>0</v>
          </cell>
          <cell r="G31">
            <v>0.38600000000000001</v>
          </cell>
          <cell r="I31">
            <v>0.70399999999999996</v>
          </cell>
          <cell r="K31">
            <v>1.319</v>
          </cell>
        </row>
        <row r="32">
          <cell r="F32">
            <v>4.5039999999999996</v>
          </cell>
          <cell r="G32">
            <v>5.1459999999999999</v>
          </cell>
          <cell r="I32">
            <v>6.0220000000000002</v>
          </cell>
          <cell r="K32">
            <v>6.5369999999999999</v>
          </cell>
        </row>
        <row r="33">
          <cell r="F33">
            <v>27.303000000000001</v>
          </cell>
          <cell r="G33">
            <v>28.242000000000001</v>
          </cell>
          <cell r="I33">
            <v>31.873999999999999</v>
          </cell>
          <cell r="K33">
            <v>30.466999999999999</v>
          </cell>
        </row>
        <row r="34">
          <cell r="F34">
            <v>112.15900000000001</v>
          </cell>
          <cell r="G34">
            <v>183.94399999999999</v>
          </cell>
          <cell r="I34">
            <v>254.88499999999999</v>
          </cell>
          <cell r="K34">
            <v>323.50599999999997</v>
          </cell>
        </row>
        <row r="36">
          <cell r="F36">
            <v>1.129</v>
          </cell>
          <cell r="G36">
            <v>0.68</v>
          </cell>
          <cell r="I36">
            <v>0.68</v>
          </cell>
          <cell r="K36">
            <v>0.68059700000000001</v>
          </cell>
        </row>
        <row r="37">
          <cell r="F37">
            <v>0.108</v>
          </cell>
          <cell r="G37">
            <v>4.4999999999999998E-2</v>
          </cell>
          <cell r="I37">
            <v>2.7E-2</v>
          </cell>
          <cell r="K37">
            <v>2.46E-2</v>
          </cell>
        </row>
        <row r="55">
          <cell r="F55">
            <v>0</v>
          </cell>
          <cell r="G55">
            <v>6.0919999999999996</v>
          </cell>
          <cell r="K55">
            <v>9.6699999999999998E-4</v>
          </cell>
        </row>
        <row r="57">
          <cell r="F57">
            <v>17.164000000000001</v>
          </cell>
          <cell r="G57">
            <v>12.11</v>
          </cell>
          <cell r="I57">
            <v>32.726999999999997</v>
          </cell>
          <cell r="K57">
            <v>33.328000000000003</v>
          </cell>
        </row>
        <row r="59">
          <cell r="F59">
            <v>2.8109999999999999</v>
          </cell>
        </row>
        <row r="60">
          <cell r="F60">
            <v>8.0820000000000007</v>
          </cell>
        </row>
        <row r="61">
          <cell r="F61">
            <v>22.62</v>
          </cell>
          <cell r="G61">
            <v>23.17</v>
          </cell>
          <cell r="I61">
            <v>92.259</v>
          </cell>
          <cell r="K61">
            <v>97.63</v>
          </cell>
        </row>
        <row r="67">
          <cell r="F67">
            <v>2.4540000000000002</v>
          </cell>
        </row>
        <row r="68">
          <cell r="F68">
            <v>0.505</v>
          </cell>
          <cell r="G68">
            <v>3.964</v>
          </cell>
          <cell r="I68">
            <v>3.915</v>
          </cell>
          <cell r="K68">
            <v>5.4630000000000001</v>
          </cell>
        </row>
        <row r="70">
          <cell r="F70">
            <v>80.986000000000004</v>
          </cell>
          <cell r="G70">
            <v>41.798999999999999</v>
          </cell>
          <cell r="K70">
            <v>131.65299999999999</v>
          </cell>
        </row>
        <row r="71">
          <cell r="F71">
            <v>2.1749999999999998</v>
          </cell>
          <cell r="G71">
            <v>2.5089999999999999</v>
          </cell>
          <cell r="I71">
            <v>1.79</v>
          </cell>
        </row>
        <row r="72">
          <cell r="F72">
            <v>112.069</v>
          </cell>
          <cell r="G72">
            <v>118.55</v>
          </cell>
          <cell r="I72">
            <v>89.844999999999999</v>
          </cell>
          <cell r="K72">
            <v>67.936000000000007</v>
          </cell>
        </row>
        <row r="76">
          <cell r="F76">
            <v>0.06</v>
          </cell>
        </row>
        <row r="81">
          <cell r="F81">
            <v>120</v>
          </cell>
          <cell r="G81">
            <v>120</v>
          </cell>
          <cell r="I81">
            <v>120</v>
          </cell>
          <cell r="K81">
            <v>120</v>
          </cell>
        </row>
        <row r="85">
          <cell r="F85">
            <v>174.41</v>
          </cell>
          <cell r="G85">
            <v>243.02</v>
          </cell>
          <cell r="I85">
            <v>328.45</v>
          </cell>
          <cell r="K85">
            <v>425.839</v>
          </cell>
        </row>
        <row r="90">
          <cell r="F90">
            <v>304.916</v>
          </cell>
          <cell r="G90">
            <v>271.5</v>
          </cell>
          <cell r="I90">
            <v>297.52100000000002</v>
          </cell>
          <cell r="K90">
            <v>383.983</v>
          </cell>
        </row>
        <row r="91">
          <cell r="F91">
            <v>184.464</v>
          </cell>
          <cell r="G91">
            <v>178.596</v>
          </cell>
          <cell r="I91">
            <v>211.64699999999999</v>
          </cell>
          <cell r="K91">
            <v>248.453</v>
          </cell>
        </row>
        <row r="93">
          <cell r="F93">
            <v>18.46</v>
          </cell>
          <cell r="G93">
            <v>20.13</v>
          </cell>
          <cell r="I93">
            <v>20.885999999999999</v>
          </cell>
          <cell r="K93">
            <v>25.262</v>
          </cell>
        </row>
        <row r="95">
          <cell r="F95">
            <v>55.11</v>
          </cell>
          <cell r="G95">
            <v>71.790000000000006</v>
          </cell>
          <cell r="I95">
            <v>70.94</v>
          </cell>
          <cell r="K95">
            <v>72.876000000000005</v>
          </cell>
        </row>
        <row r="98">
          <cell r="F98">
            <v>0.32</v>
          </cell>
          <cell r="G98">
            <v>0.56000000000000005</v>
          </cell>
          <cell r="I98">
            <v>4.4349999999999996</v>
          </cell>
          <cell r="K98">
            <v>0.84</v>
          </cell>
        </row>
        <row r="101">
          <cell r="F101">
            <v>12.76</v>
          </cell>
          <cell r="G101">
            <v>4.33</v>
          </cell>
          <cell r="I101">
            <v>1.3089999999999999</v>
          </cell>
          <cell r="K101">
            <v>10.013</v>
          </cell>
        </row>
        <row r="103">
          <cell r="F103">
            <v>2.48</v>
          </cell>
          <cell r="G103">
            <v>0.4</v>
          </cell>
          <cell r="I103">
            <v>2.657</v>
          </cell>
          <cell r="K103">
            <v>3.7170000000000001</v>
          </cell>
        </row>
        <row r="105">
          <cell r="I105">
            <v>19.983000000000001</v>
          </cell>
        </row>
      </sheetData>
      <sheetData sheetId="12" refreshError="1"/>
    </sheetDataSet>
  </externalBook>
</externalLink>
</file>

<file path=xl/externalLinks/externalLink5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พิจารณาอนุมัติ3 "/>
      <sheetName val="schdaul "/>
      <sheetName val="ตารางการผ่อนชำระ"/>
      <sheetName val="เครื่องจักร-อุปกรณ์"/>
      <sheetName val="FS"/>
      <sheetName val="#REF"/>
      <sheetName val="BANGKOK"/>
      <sheetName val="PAYMENT"/>
      <sheetName val="schdaul"/>
      <sheetName val="ตารางผ่อน"/>
      <sheetName val="payment (2)"/>
      <sheetName val="PAYMENT "/>
      <sheetName val="การเงิน"/>
      <sheetName val="ผ่อนชำระ"/>
      <sheetName val="วิเคราะห์ (2)"/>
      <sheetName val="Model_B"/>
      <sheetName val="FL"/>
      <sheetName val="Assumption"/>
      <sheetName val="ดอกเบี้ย Loan"/>
      <sheetName val="หน้า 1"/>
      <sheetName val="DATA"/>
      <sheetName val="ดอกเบี้ยจ่าย"/>
      <sheetName val="Cash Flow"/>
      <sheetName val="การเงิน-บุญพงษ์กิจ"/>
      <sheetName val="DB"/>
      <sheetName val="LAND (2)"/>
      <sheetName val="เงินผ่อนชำระ"/>
      <sheetName val="CA"/>
      <sheetName val="1"/>
      <sheetName val="งบดุล"/>
      <sheetName val="งบกระแสเงินสด"/>
      <sheetName val="mac"/>
      <sheetName val="ตร.5"/>
      <sheetName val="ผ่อ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_"/>
      <sheetName val="มติ"/>
      <sheetName val="ใบนำส่ง"/>
      <sheetName val="STD_condition"/>
      <sheetName val="DOA"/>
      <sheetName val="CO"/>
      <sheetName val="T1"/>
      <sheetName val="T2"/>
      <sheetName val="T9"/>
      <sheetName val="T10"/>
      <sheetName val="T11.1"/>
      <sheetName val="T11.2"/>
      <sheetName val="T11.3"/>
      <sheetName val="T11.4"/>
      <sheetName val="T11.5"/>
      <sheetName val="T12"/>
      <sheetName val="T13"/>
      <sheetName val="FS"/>
      <sheetName val="CF1"/>
      <sheetName val="CF2"/>
      <sheetName val="เครื่องจักร-อุปกรณ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>
        <row r="12">
          <cell r="K12">
            <v>0.375</v>
          </cell>
        </row>
        <row r="15">
          <cell r="K15">
            <v>17.635999999999999</v>
          </cell>
        </row>
        <row r="18">
          <cell r="K18">
            <v>128.43</v>
          </cell>
        </row>
        <row r="25">
          <cell r="K25">
            <v>127.919</v>
          </cell>
        </row>
        <row r="29">
          <cell r="K29">
            <v>179.85300000000001</v>
          </cell>
        </row>
        <row r="62">
          <cell r="K62">
            <v>12.012</v>
          </cell>
        </row>
        <row r="72">
          <cell r="K72">
            <v>284.101</v>
          </cell>
        </row>
        <row r="73">
          <cell r="K73">
            <v>4.1769999999999996</v>
          </cell>
        </row>
        <row r="75">
          <cell r="K75">
            <v>149.94</v>
          </cell>
        </row>
        <row r="90">
          <cell r="K90">
            <v>3.9830000000000001</v>
          </cell>
        </row>
        <row r="95">
          <cell r="K95">
            <v>177.84700000000001</v>
          </cell>
        </row>
        <row r="96">
          <cell r="K96">
            <v>162.24700000000001</v>
          </cell>
        </row>
        <row r="98">
          <cell r="K98">
            <v>10.459</v>
          </cell>
        </row>
        <row r="100">
          <cell r="K100">
            <v>8.9926500000000011</v>
          </cell>
        </row>
        <row r="103">
          <cell r="K103">
            <v>0.54800000000000004</v>
          </cell>
        </row>
        <row r="108">
          <cell r="K108">
            <v>1.706</v>
          </cell>
        </row>
      </sheetData>
      <sheetData sheetId="18"/>
      <sheetData sheetId="19"/>
      <sheetData sheetId="20" refreshError="1"/>
    </sheetDataSet>
  </externalBook>
</externalLink>
</file>

<file path=xl/externalLinks/externalLink5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mac"/>
      <sheetName val="ตารางการผ่อนชำระ"/>
      <sheetName val="PAYMENT (เดิม)"/>
      <sheetName val="FS"/>
      <sheetName val="เครื่องจักร-อุปกรณ์"/>
      <sheetName val="PAYMENT"/>
      <sheetName val="ผ่อนชำระ"/>
      <sheetName val="Cash Flow"/>
      <sheetName val="พิจารณาอนุมัติ3 "/>
      <sheetName val="ตารางผ่อน"/>
      <sheetName val="ดอกเบี้ยจ่าย"/>
      <sheetName val="schdaul"/>
      <sheetName val="Assumption"/>
      <sheetName val="BANGKOK"/>
      <sheetName val="ดอกเบี้ย Loan"/>
      <sheetName val="หน้า 1"/>
      <sheetName val="DATA"/>
      <sheetName val="PL 45-50"/>
      <sheetName val="PN47-0818"/>
    </sheetNames>
    <definedNames>
      <definedName name="Interest_Rate" sheetId="6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ายงานการติดต่อ"/>
      <sheetName val="บันทึกการติดตามเรื่องของสาขา"/>
      <sheetName val="Check List"/>
      <sheetName val="ข้อมูลเบื้องต้น"/>
      <sheetName val="Statement"/>
      <sheetName val="ฟอร์ม PS100"/>
      <sheetName val="ต้นทุนการผลิต"/>
      <sheetName val="CF47"/>
      <sheetName val="CF48"/>
      <sheetName val="สมมติฐาน"/>
      <sheetName val="งบการเงิน"/>
      <sheetName val="ความต้องการใช้เงินทุนเวียน"/>
      <sheetName val="โครงสร้างการลงทุน"/>
      <sheetName val="ที่ดิน"/>
      <sheetName val="สิ่งปลูกสร้าง"/>
      <sheetName val="ยานพาหนะ"/>
      <sheetName val="เครื่องจักร"/>
      <sheetName val="การจ้างงาน"/>
      <sheetName val="หลักประกัน&amp;ภาระหนี้"/>
      <sheetName val="ตารางการผ่อนชำระ"/>
      <sheetName val="schdaul "/>
      <sheetName val="finance"/>
      <sheetName val="พิจารณาอนุมัติ3 "/>
      <sheetName val="#REF"/>
      <sheetName val="หน้า 1"/>
      <sheetName val="DATA"/>
      <sheetName val="FS"/>
      <sheetName val="รายงานวิเคราะห์"/>
      <sheetName val="เครื่องจักร-อุปกรณ์"/>
      <sheetName val="Cash Flow"/>
      <sheetName val="ดอกเบี้ยจ่าย"/>
      <sheetName val="PAYMENT (เดิม)"/>
      <sheetName val="CA"/>
      <sheetName val="PAYMENT"/>
      <sheetName val="ดอกเบี้ย Loan"/>
      <sheetName val="Payment1"/>
      <sheetName val="ผ่อนชำร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creening"/>
      <sheetName val="Cash Flow รายปี "/>
      <sheetName val="cash รายเดือน"/>
      <sheetName val="ยอดซื้อ-ขาย"/>
      <sheetName val="Assumtion New"/>
      <sheetName val="schdaul "/>
      <sheetName val="Stock "/>
      <sheetName val="Capital"/>
      <sheetName val="Land"/>
      <sheetName val="Building"/>
      <sheetName val="Machine"/>
      <sheetName val="Vehicle"/>
      <sheetName val="Labour"/>
      <sheetName val="ขั้นตอนการดำเนินงาน"/>
      <sheetName val="ภาพถ่าย"/>
      <sheetName val="แผนที่หลักประกัน"/>
      <sheetName val="Sheet1"/>
      <sheetName val="Sheet2"/>
      <sheetName val="หน้า 1"/>
      <sheetName val="DATA"/>
      <sheetName val="F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creening"/>
      <sheetName val="Cash Flow รายปี "/>
      <sheetName val="cash รายเดือน"/>
      <sheetName val="ยอดซื้อ-ขาย"/>
      <sheetName val="Assumtion New"/>
      <sheetName val="schdaul "/>
      <sheetName val="Stock "/>
      <sheetName val="Capital"/>
      <sheetName val="Land"/>
      <sheetName val="Building"/>
      <sheetName val="Machine"/>
      <sheetName val="Vehicle"/>
      <sheetName val="Labour"/>
      <sheetName val="ขั้นตอนการดำเนินงาน"/>
      <sheetName val="ภาพถ่าย"/>
      <sheetName val="แผนที่หลักประกัน"/>
      <sheetName val="Sheet1"/>
      <sheetName val="Sheet2"/>
      <sheetName val="หน้า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Payment1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รายชื่อ คกก., เจ้าหน้าที่"/>
      <sheetName val="List data adj."/>
      <sheetName val="รายการสำรวจที่ดิน"/>
      <sheetName val="สรุป UOB"/>
      <sheetName val="ข้อมูล"/>
      <sheetName val="เครื่องจักร-อุปกรณ์"/>
      <sheetName val="FS"/>
      <sheetName val="Dropdown"/>
      <sheetName val="temp"/>
      <sheetName val="LAND_BLD"/>
      <sheetName val="Main"/>
      <sheetName val="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หน้า 2"/>
      <sheetName val="แผนที่ตั้ง "/>
      <sheetName val="แผนที่โฉนด"/>
      <sheetName val="ความเห็น"/>
      <sheetName val="บันทึกเพิ่มเติม "/>
      <sheetName val="รูปถ่าย"/>
      <sheetName val="สปส."/>
      <sheetName val="สปส.(ใบต่อ)"/>
      <sheetName val="หน้า_1"/>
      <sheetName val="หน้า_2"/>
      <sheetName val="แผนที่ตั้ง_"/>
      <sheetName val="บันทึกเพิ่มเติม_"/>
      <sheetName val="สปส_"/>
      <sheetName val="สปส_(ใบต่อ)"/>
      <sheetName val="Payment1"/>
      <sheetName val="เครื่องจักร-อุปกรณ์"/>
      <sheetName val="List data adj."/>
      <sheetName val="ที่ดินทรัพย์สิ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"/>
      <sheetName val="Sheet3"/>
      <sheetName val="finance"/>
    </sheetNames>
    <sheetDataSet>
      <sheetData sheetId="0"/>
      <sheetData sheetId="1" refreshError="1"/>
      <sheetData sheetId="2" refreshError="1"/>
    </sheetDataSet>
  </externalBook>
</externalLink>
</file>

<file path=xl/externalLinks/externalLink5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พิจารณาอนุมัติ 1 "/>
      <sheetName val="พิจารณาอนุมัติ 2 "/>
      <sheetName val="พิจารณาอนุมัติ3 "/>
      <sheetName val="พิจารณาอนุมัติ 4 "/>
      <sheetName val="พิจารณาอนุมัติ 4 .1"/>
      <sheetName val="พิจารณาอนุมัติ 5 "/>
      <sheetName val="13-8(พาณิชย์)"/>
      <sheetName val="13-9(พาณิชย์)"/>
      <sheetName val="เอกสารประกอบ1"/>
      <sheetName val="เอกสารประกอบ3"/>
      <sheetName val="เอกสารประกอบ (2)"/>
      <sheetName val="พิจารณาอนุมัติ 6"/>
      <sheetName val="รายละเอียดรถยนต์"/>
      <sheetName val="SA"/>
      <sheetName val="L-FRM (4)"/>
      <sheetName val="งวดรถยนต์"/>
      <sheetName val="รถไถฟอร์ด"/>
      <sheetName val="รถขุดรุ่น PC120-3"/>
      <sheetName val="รถสิบล้อรุ่น FN527"/>
      <sheetName val="รถขุดดินรุ่น PC150-3"/>
      <sheetName val="รถแทรกเตอร์รุ่น 5610"/>
      <sheetName val="รถดั้มรุ่น  PC150-4797"/>
      <sheetName val="รวมการชำระงวด"/>
      <sheetName val="รวมการชำระงวด (2)"/>
      <sheetName val="รวมการชำระงวด (3)"/>
      <sheetName val="รวมการชำระงวด (4)"/>
      <sheetName val="Sheet1"/>
      <sheetName val="table(1)"/>
      <sheetName val="FS"/>
      <sheetName val="schdaul "/>
      <sheetName val="หน้า 1"/>
      <sheetName val="อุปโภค-ศุภสวัสดิ์"/>
      <sheetName val="DATA"/>
      <sheetName val="PAYMENT"/>
      <sheetName val="finance"/>
      <sheetName val="เครื่องจักร-อุปกรณ์"/>
      <sheetName val="Cash Flow"/>
      <sheetName val="mac"/>
      <sheetName val="ตารางการผ่อนชำระ"/>
      <sheetName val="#REF"/>
      <sheetName val="ผ่อนชำระ"/>
      <sheetName val="schdaul"/>
      <sheetName val="การเงิน-บุญพงษ์กิ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5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แรก"/>
      <sheetName val="หลักประกัน"/>
      <sheetName val="โครงสร้างลงทุน"/>
      <sheetName val="งบการเงิน"/>
      <sheetName val="วิเคราะห์"/>
      <sheetName val="วิคราะห์2"/>
      <sheetName val="วิเคราะห์ 4"/>
      <sheetName val="ผ่อนชำระ"/>
      <sheetName val="งบกระแสเงินสด"/>
      <sheetName val="ผลประกอบการ"/>
      <sheetName val="cashflow"/>
      <sheetName val="schdaul "/>
      <sheetName val="PAYMENT"/>
      <sheetName val="schdaul"/>
      <sheetName val="สุรินทร์แฮนดิคราฟท์"/>
      <sheetName val="หน้า 1"/>
      <sheetName val="ASSUMPTION"/>
      <sheetName val="LSE_ADCO"/>
      <sheetName val="เครื่องจักร-อุปกรณ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QC"/>
      <sheetName val="Credit bureau"/>
      <sheetName val="COP"/>
      <sheetName val="Loan (1)"/>
      <sheetName val="Income"/>
      <sheetName val="ค่าใช้จ่าย"/>
      <sheetName val="Assumpt."/>
      <sheetName val="IS"/>
      <sheetName val="WC"/>
      <sheetName val="CF"/>
      <sheetName val="BS"/>
      <sheetName val="Table"/>
      <sheetName val="ภ.พ.30"/>
      <sheetName val="ตารางการผ่อนชำระ"/>
      <sheetName val="พิจารณาอนุมัติ3 "/>
      <sheetName val="Cash Flow"/>
      <sheetName val="mac"/>
      <sheetName val="CF-WC-สุภา  ห้วงน้ำ"/>
      <sheetName val="ดอกเบี้ยจ่าย"/>
      <sheetName val="เครื่องจักร-อุปกรณ์"/>
      <sheetName val="หน้า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9">
          <cell r="B9">
            <v>2915.665</v>
          </cell>
        </row>
      </sheetData>
      <sheetData sheetId="8" refreshError="1"/>
      <sheetData sheetId="9" refreshError="1"/>
      <sheetData sheetId="10" refreshError="1"/>
      <sheetData sheetId="11">
        <row r="4">
          <cell r="E4">
            <v>5494.74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List"/>
      <sheetName val="ฟอร์ม PS100"/>
      <sheetName val="โครงสร้าง"/>
      <sheetName val="Statement"/>
      <sheetName val="cash flow(เดือน)"/>
      <sheetName val="Assumption1"/>
      <sheetName val="cash flow(ปี)"/>
      <sheetName val="ตารางการผ่อนชำระ"/>
      <sheetName val="การจ้างงาน"/>
      <sheetName val="ยานพาหนะ"/>
      <sheetName val="ความต้องการใช้เงินทุนเวียน"/>
      <sheetName val="ที่ดิน"/>
      <sheetName val="สิ่งปลูกสร้าง"/>
      <sheetName val="Pre-Screening"/>
      <sheetName val="โครงสร้างการลงทุน"/>
      <sheetName val="สมมุติฐานการคำนวณ"/>
      <sheetName val="cash flow รายเดือน"/>
      <sheetName val="cash flow รายปี"/>
      <sheetName val="schdaul"/>
      <sheetName val="Land"/>
      <sheetName val="Building"/>
      <sheetName val="Vehicle"/>
      <sheetName val="Labor"/>
      <sheetName val="แผนที่โครงการ"/>
      <sheetName val="PAYMENT (เดิม)"/>
      <sheetName val="เครื่องจักร-อุปกรณ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พิจารณาอนุมัติ3 "/>
      <sheetName val="ตารางการผ่อนชำระ"/>
      <sheetName val="schdaul "/>
      <sheetName val="ผ่อนชำระ"/>
      <sheetName val="DATA"/>
      <sheetName val="หน้า 1"/>
      <sheetName val="FS"/>
      <sheetName val="mac"/>
      <sheetName val="paymant"/>
      <sheetName val="PAYMENT"/>
      <sheetName val="การเงิน"/>
      <sheetName val="ดอกเบี้ย Loan"/>
      <sheetName val="cash flow"/>
      <sheetName val="PAYMENT1"/>
      <sheetName val="MACFORM"/>
      <sheetName val="con"/>
      <sheetName val="BANGKOK"/>
      <sheetName val="As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1 (2)"/>
      <sheetName val="Sheet2 (2)"/>
      <sheetName val="Sheet3 (2)"/>
      <sheetName val="แผ่นที่ภาพถ่าย"/>
      <sheetName val="finance"/>
    </sheetNames>
    <definedNames>
      <definedName name="Term_In_Month" refersTo="#REF!"/>
      <definedName name="Term_In_Year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โครงสร้างการลงทุน"/>
      <sheetName val="LAND"/>
      <sheetName val="BUILDING"/>
      <sheetName val="MECHINE"/>
      <sheetName val="VECHICLES"/>
      <sheetName val="CAPITAL"/>
      <sheetName val="LABOUR"/>
      <sheetName val="ASSUMPTION"/>
      <sheetName val="COST"/>
      <sheetName val="SALE BUDGET"/>
      <sheetName val="PROFIT &amp; WORKING CAPITAL"/>
      <sheetName val="PROFIT &amp; WORKING CAPITAL (2)"/>
      <sheetName val="Profit(Cash)"/>
      <sheetName val="Fund Flow"/>
      <sheetName val="BALANCE SHEET"/>
      <sheetName val="cashflow"/>
      <sheetName val="LOAN"/>
      <sheetName val="PAYMENT"/>
      <sheetName val="Colleteral"/>
      <sheetName val="statement"/>
      <sheetName val="รถบรรทุก"/>
      <sheetName val="SELL"/>
      <sheetName val="sell-buy"/>
      <sheetName val="เครดิตบูโร"/>
      <sheetName val="งวดงาน (3)"/>
      <sheetName val="สรุปตักเข้าออก"/>
      <sheetName val="สรุปข้าว "/>
      <sheetName val="หลักประกัน"/>
      <sheetName val="Module2"/>
      <sheetName val="Module3"/>
      <sheetName val="CF 888(ไม่ดุลเบื่อแล้วนะ) ปลอดช"/>
    </sheetNames>
    <definedNames>
      <definedName name="Term_In_Month"/>
      <definedName name="Term_In_Yea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</sheetDataSet>
  </externalBook>
</externalLink>
</file>

<file path=xl/externalLinks/externalLink5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1 (2)"/>
      <sheetName val="Sheet2 (2)"/>
      <sheetName val="Sheet3 (2)"/>
      <sheetName val="แผ่นที่ภาพถ่าย"/>
    </sheetNames>
    <definedNames>
      <definedName name="Term_In_Month" refersTo="#REF!"/>
      <definedName name="Term_In_Year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quality"/>
      <sheetName val="FS"/>
      <sheetName val="พิจารณาอนุมัติ3 "/>
      <sheetName val="ตารางการผ่อนชำระ"/>
      <sheetName val="เครื่องจักร-อุปกรณ์"/>
      <sheetName val="การผ่อนชำระหักคชก."/>
      <sheetName val="PaymentPN5"/>
      <sheetName val="PAYMENT"/>
      <sheetName val="ผ่อนชำระ"/>
      <sheetName val="mac"/>
      <sheetName val="BANGKOK"/>
      <sheetName val="Engineer"/>
      <sheetName val="payment (2)"/>
      <sheetName val="Sheet3 (2)"/>
      <sheetName val="DATA"/>
      <sheetName val="Ass"/>
      <sheetName val="Cash Flow"/>
      <sheetName val="DB"/>
      <sheetName val="Payment1"/>
      <sheetName val="Schdule"/>
      <sheetName val="F L"/>
      <sheetName val="ดอกเบี้ยจ่าย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List"/>
      <sheetName val="CA"/>
      <sheetName val="ประมาณการครบปี"/>
      <sheetName val="หลักประกัน"/>
      <sheetName val="ผ่อนFLธพว.8.9"/>
      <sheetName val="เครดิตบูโร"/>
      <sheetName val="Bank Statement"/>
      <sheetName val="ตาราง T"/>
      <sheetName val="รายได้-ต้นทุน"/>
      <sheetName val="เอกสารการขาย"/>
      <sheetName val="Payment"/>
      <sheetName val="Sheet1"/>
      <sheetName val="fin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E5">
            <v>10</v>
          </cell>
        </row>
      </sheetData>
      <sheetData sheetId="11"/>
      <sheetData sheetId="12" refreshError="1"/>
    </sheetDataSet>
  </externalBook>
</externalLink>
</file>

<file path=xl/externalLinks/externalLink5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"/>
      <sheetName val="finance"/>
      <sheetName val="mac"/>
      <sheetName val="ตารางการผ่อนชำระ"/>
      <sheetName val="เครื่องจักร-อุปกรณ์"/>
      <sheetName val="FS"/>
      <sheetName val="PAYMENT"/>
      <sheetName val="Cash Flow"/>
      <sheetName val="ดอกเบี้ยจ่าย"/>
      <sheetName val="ผ่อนชำระ"/>
      <sheetName val="พิจารณาอนุมัติ3 "/>
      <sheetName val="schdaul"/>
      <sheetName val="KBR"/>
      <sheetName val="ประมาณการรายได้(เดือน)"/>
    </sheetNames>
    <sheetDataSet>
      <sheetData sheetId="0">
        <row r="70">
          <cell r="W70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BUILDING"/>
      <sheetName val="MECHINE"/>
      <sheetName val="VECHICLES"/>
      <sheetName val="CAPITAL"/>
      <sheetName val="ASSUMPTION"/>
      <sheetName val="LABOUR"/>
      <sheetName val="COST"/>
      <sheetName val="SALE BUDGET"/>
      <sheetName val="PROFIT &amp; WORKING CAPITAL"/>
      <sheetName val="สรุปรายได้"/>
      <sheetName val="wc"/>
      <sheetName val="BALANCE SHEET"/>
      <sheetName val="cashflow"/>
      <sheetName val="Fund Flow"/>
      <sheetName val="Profit(Cash)"/>
      <sheetName val="Statement"/>
      <sheetName val="ประวัติการชำระหนี้"/>
      <sheetName val="ตารางการชำระหนี้"/>
      <sheetName val="FL05054700008 (2)"/>
      <sheetName val="FL05054700008"/>
      <sheetName val="FL0.59ลบ."/>
      <sheetName val="PN47-0818"/>
      <sheetName val="Credit Bureau"/>
      <sheetName val="ประวัติ"/>
      <sheetName val="Module2"/>
      <sheetName val="Module3"/>
      <sheetName val="สรุป"/>
      <sheetName val="ตารางการผ่อนชำร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BANGKOK"/>
      <sheetName val="Ass"/>
      <sheetName val="ตารางการผ่อนชำระ"/>
      <sheetName val="mac"/>
      <sheetName val="PAYMENT"/>
      <sheetName val="Cash Flow"/>
      <sheetName val="PN47-0818"/>
      <sheetName val="เครื่องจักร-อุปกรณ์"/>
      <sheetName val="FS"/>
      <sheetName val="#REF"/>
      <sheetName val="การเงิน"/>
      <sheetName val="ดอกเบี้ยจ่าย"/>
      <sheetName val="ผ่อนชำระ"/>
      <sheetName val="PL 45-50"/>
      <sheetName val="PAYMENT (เดิม)"/>
      <sheetName val="พิจารณาอนุมัติ3 "/>
      <sheetName val="Payment1"/>
      <sheetName val="CQC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1 "/>
      <sheetName val="หน้า 2 "/>
      <sheetName val="หน้า 3"/>
      <sheetName val="หน้า 4"/>
      <sheetName val="หน้า 5 "/>
      <sheetName val="หน้า 6 "/>
      <sheetName val="หน้า 7 "/>
      <sheetName val="หน้า 8 "/>
      <sheetName val="หน้า 9"/>
      <sheetName val="ความเห็น ผอ."/>
      <sheetName val="มติ"/>
      <sheetName val="งบการเงิน"/>
      <sheetName val="cash flow"/>
      <sheetName val="ยานพาหนะ"/>
      <sheetName val="ทรัพย์สิน"/>
      <sheetName val="โครงสร้างลงทุน (2)"/>
      <sheetName val="ผ่อนชำระ"/>
      <sheetName val="Sheet2 (2)"/>
      <sheetName val="ตารางการผ่อนชำระ"/>
      <sheetName val="schda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5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แผนที่ (2)"/>
      <sheetName val="แผนที่"/>
      <sheetName val="หลักประกัน"/>
      <sheetName val="บัญชีเงินฝาก"/>
      <sheetName val="โครงสร้าง"/>
      <sheetName val="ลูกค้า"/>
      <sheetName val="A"/>
      <sheetName val="งบ"/>
      <sheetName val="19.CQC"/>
      <sheetName val="บูโร(แนบ)"/>
      <sheetName val="ประวัติการผ่อน"/>
      <sheetName val="รวมผ่อน"/>
      <sheetName val="เงินกู้ กองทุน"/>
      <sheetName val="เงินกู้ ธพว"/>
      <sheetName val="fl-"/>
      <sheetName val="fl-1"/>
      <sheetName val="Sheet1"/>
      <sheetName val="Sheet2"/>
      <sheetName val="fl-2"/>
      <sheetName val="PAY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5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 เกิน 5 ลบ."/>
      <sheetName val="เอกสารแนบ 1"/>
      <sheetName val="ข้อสมมุติ"/>
      <sheetName val="งบกระแสเงินสด"/>
      <sheetName val="งบกำไรขาดทุน"/>
      <sheetName val="งบดุล"/>
      <sheetName val="ประมาณการขาย"/>
      <sheetName val="ต้นทุนขาย"/>
      <sheetName val="ค่าใช้จ่ายขาย+บริหาร"/>
      <sheetName val="Break Even"/>
      <sheetName val="ค่าเสื่อมราคา"/>
      <sheetName val="ดอกเบี้ยเงินกู้+PN"/>
      <sheetName val="%งบกำไรขาดทุน"/>
      <sheetName val="เงินทุนหมุนเวียน"/>
      <sheetName val="อัตราส่วนการเงิน"/>
      <sheetName val="ที่มา+ใช้ไปของเงินทุน"/>
      <sheetName val="ผลตอบแทนในโครงการ"/>
      <sheetName val="เงินกู้รถยนต์"/>
      <sheetName val="Ass"/>
      <sheetName val="เงินกู้ธพว.ใหม่"/>
      <sheetName val="Schdule"/>
      <sheetName val="PAYMENT"/>
      <sheetName val="PN 0.2"/>
      <sheetName val="ผ่อนชำร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"/>
      <sheetName val="quality"/>
      <sheetName val="DATA"/>
      <sheetName val="Engineer"/>
      <sheetName val="PAYMENT (เดิม)"/>
      <sheetName val="ตารางการผ่อนชำระ"/>
      <sheetName val="Ass"/>
      <sheetName val="FS"/>
      <sheetName val="mac"/>
      <sheetName val="วิเคราะห์ (2)"/>
      <sheetName val="ผ่อนชำระ"/>
      <sheetName val="ASSUMPTION"/>
      <sheetName val="Purchase Order"/>
      <sheetName val="Customize Your Purchase Order"/>
      <sheetName val="CO"/>
      <sheetName val="Payment"/>
      <sheetName val="PN 0.2"/>
      <sheetName val="การเงิน"/>
      <sheetName val="BANGKOK"/>
      <sheetName val="เงินกู้ SCB."/>
      <sheetName val="Schdule"/>
      <sheetName val="รายเดือน(ทรีทราน)"/>
      <sheetName val="checklist"/>
      <sheetName val="อส.1"/>
      <sheetName val="อส2"/>
      <sheetName val="อส3.1"/>
      <sheetName val="อส3.2พาณิชย์"/>
      <sheetName val="L1"/>
      <sheetName val="L2"/>
      <sheetName val="L3"/>
      <sheetName val="ws"/>
      <sheetName val="ประมาณWC"/>
      <sheetName val="อส4"/>
      <sheetName val="อส5"/>
      <sheetName val="เงื่อนไข"/>
      <sheetName val="อส.6"/>
      <sheetName val="ความเสี่ยง"/>
      <sheetName val="อส7"/>
      <sheetName val="อส7.1"/>
      <sheetName val="อส7.2"/>
      <sheetName val="CO_Signed1"/>
      <sheetName val="ca"/>
      <sheetName val="cash flow"/>
      <sheetName val="schdaul"/>
      <sheetName val="CDinner"/>
      <sheetName val="BANGKOK.XLS"/>
      <sheetName val="pcrpd2"/>
      <sheetName val="F L"/>
      <sheetName val="Factory Cost"/>
      <sheetName val="CA Small "/>
      <sheetName val="FL"/>
      <sheetName val="ซื้อ"/>
      <sheetName val="บูโร"/>
      <sheetName val="pay 1 ลบ"/>
      <sheetName val="Credit burou"/>
      <sheetName val="วงเงินไม่เกิน 5 ลบ."/>
      <sheetName val="ดอกเบี้ยจ่าย"/>
      <sheetName val="LSE_ADCO"/>
      <sheetName val="สรุปบิล (2)"/>
      <sheetName val="Payment1"/>
      <sheetName val="หน้า 1"/>
      <sheetName val="profit&amp;loss"/>
      <sheetName val="Credit"/>
      <sheetName val="wc"/>
      <sheetName val="Sheet1"/>
      <sheetName val="PAYMENT "/>
      <sheetName val="FL00008"/>
      <sheetName val="PAYMENT (พยุงศักดิ์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5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มมุติฐาน"/>
      <sheetName val="ผลประกอบการ"/>
      <sheetName val="สรุปยอดขาย"/>
      <sheetName val="รายรับรายจ่าย-50"/>
      <sheetName val="PAYMENT"/>
      <sheetName val="นายวิทยา หลักชุม_4"/>
      <sheetName val="cash flow"/>
      <sheetName val="Assumption"/>
    </sheetNames>
    <definedNames>
      <definedName name="Interest_Rate" refersTo="#REF!" sheetId="2"/>
    </defined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5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คำขอกู้"/>
      <sheetName val="CA Small"/>
      <sheetName val="วิเคราะห์ Small"/>
      <sheetName val="ข้อมูลลูกค้า+เครดิต"/>
      <sheetName val="รูปถ่าย"/>
      <sheetName val="รูปถ่าย (3)"/>
      <sheetName val="Statement"/>
      <sheetName val="เดือน"/>
      <sheetName val="Sheet2"/>
      <sheetName val="Sheet4"/>
      <sheetName val="Sheet1"/>
      <sheetName val="PAY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คำขอกู้"/>
      <sheetName val="CA Small"/>
      <sheetName val="วิเคราะห์ Small"/>
      <sheetName val="ข้อมูลลูกค้า+เครดิต"/>
      <sheetName val="รูปถ่าย"/>
      <sheetName val="รูปถ่าย (3)"/>
      <sheetName val="Statement"/>
      <sheetName val="เดือน"/>
      <sheetName val="Sheet2"/>
      <sheetName val="Sheet4"/>
      <sheetName val="Sheet1"/>
      <sheetName val="PAY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วงเงินไม่เกิน 5 ลบ. (2)"/>
      <sheetName val="ปี58"/>
      <sheetName val="Assumtion"/>
      <sheetName val="Profit Case (Base Case)"/>
      <sheetName val="เอกสารแนบ"/>
      <sheetName val="payment"/>
      <sheetName val="Checklist-Small SMEs (2)"/>
      <sheetName val="วงเงินไม่เกิน 1.0 ลบ."/>
      <sheetName val="สรุปบิ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โครงสร้างการลงทุน"/>
      <sheetName val="LAND"/>
      <sheetName val="BUILDING"/>
      <sheetName val="MECHINE"/>
      <sheetName val="VECHICLES"/>
      <sheetName val="CAPITAL"/>
      <sheetName val="LABOUR"/>
      <sheetName val="ASSUMPTION"/>
      <sheetName val="COST"/>
      <sheetName val="SALE BUDGET"/>
      <sheetName val="PROFIT &amp; WORKING CAPITAL"/>
      <sheetName val="PROFIT &amp; WORKING CAPITAL (2)"/>
      <sheetName val="Profit(Cash)"/>
      <sheetName val="Fund Flow"/>
      <sheetName val="BALANCE SHEET"/>
      <sheetName val="cashflow"/>
      <sheetName val="LOAN"/>
      <sheetName val="PAYMENT"/>
      <sheetName val="Colleteral"/>
      <sheetName val="statement"/>
      <sheetName val="รถบรรทุก"/>
      <sheetName val="SELL"/>
      <sheetName val="sell-buy"/>
      <sheetName val="เครดิตบูโร"/>
      <sheetName val="งวดงาน (3)"/>
      <sheetName val="สรุปตักเข้าออก"/>
      <sheetName val="สรุปข้าว "/>
      <sheetName val="หลักประกัน"/>
      <sheetName val="Module2"/>
      <sheetName val="Module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5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คำขอกู้"/>
      <sheetName val="CA Small"/>
      <sheetName val="วิเคราะห์ Small"/>
      <sheetName val="ข้อมูลลูกค้า+เครดิต"/>
      <sheetName val="รูปถ่าย"/>
      <sheetName val="รูปถ่าย (3)"/>
      <sheetName val="Statement"/>
      <sheetName val="เดือน"/>
      <sheetName val="Sheet2"/>
      <sheetName val="Sheet4"/>
      <sheetName val="Sheet1"/>
      <sheetName val="PAY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"/>
      <sheetName val="WC (need)"/>
      <sheetName val="COP"/>
      <sheetName val="Assumption"/>
      <sheetName val="Sales"/>
      <sheetName val="COG"/>
      <sheetName val="Sell&amp;Admin"/>
      <sheetName val="Depre."/>
      <sheetName val="P&amp;L"/>
      <sheetName val="WC"/>
      <sheetName val="B&amp;S"/>
      <sheetName val="Debt"/>
      <sheetName val="Payment1"/>
      <sheetName val="Fund"/>
      <sheetName val="CF Statement"/>
      <sheetName val="Fin. Ratio"/>
      <sheetName val="Project CF"/>
      <sheetName val="PAYMENT"/>
      <sheetName val="หน้า 1"/>
      <sheetName val="financ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ประมาณการรายได้1"/>
      <sheetName val="Pre-Screening"/>
      <sheetName val="ประมาณการรายได้ "/>
      <sheetName val="WC"/>
      <sheetName val="เครดิตบูโร"/>
      <sheetName val="ค.ต้องการ"/>
      <sheetName val="โครงสร้าง"/>
      <sheetName val="งบการเงิน"/>
      <sheetName val="ผ่อน ธปท"/>
      <sheetName val="โครง"/>
      <sheetName val="ตารางผ่อน"/>
      <sheetName val="Statement"/>
      <sheetName val="ผ่อนRE-Start"/>
      <sheetName val="สรุปรายรับ-จ่ายภายใน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P7">
            <v>39038090.299999997</v>
          </cell>
        </row>
      </sheetData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97"/>
  <sheetViews>
    <sheetView topLeftCell="A91" workbookViewId="0">
      <selection activeCell="N96" sqref="N96"/>
    </sheetView>
  </sheetViews>
  <sheetFormatPr baseColWidth="10" defaultColWidth="9" defaultRowHeight="19"/>
  <cols>
    <col min="1" max="1" width="2.6640625" style="397" customWidth="1"/>
    <col min="2" max="2" width="4" style="397" customWidth="1"/>
    <col min="3" max="5" width="3.6640625" style="397" customWidth="1"/>
    <col min="6" max="6" width="6.6640625" style="397" customWidth="1"/>
    <col min="7" max="7" width="3.6640625" style="397" customWidth="1"/>
    <col min="8" max="8" width="4.6640625" style="397" customWidth="1"/>
    <col min="9" max="10" width="3.6640625" style="397" customWidth="1"/>
    <col min="11" max="11" width="7.1640625" style="397" customWidth="1"/>
    <col min="12" max="12" width="3.1640625" style="397" customWidth="1"/>
    <col min="13" max="13" width="7.6640625" style="397" customWidth="1"/>
    <col min="14" max="15" width="3.6640625" style="397" customWidth="1"/>
    <col min="16" max="16" width="2.6640625" style="397" customWidth="1"/>
    <col min="17" max="17" width="3.83203125" style="397" customWidth="1"/>
    <col min="18" max="18" width="4.83203125" style="397" customWidth="1"/>
    <col min="19" max="19" width="3.6640625" style="397" customWidth="1"/>
    <col min="20" max="20" width="4.6640625" style="397" customWidth="1"/>
    <col min="21" max="21" width="3.6640625" style="397" customWidth="1"/>
    <col min="22" max="22" width="4.1640625" style="397" customWidth="1"/>
    <col min="23" max="26" width="3.6640625" style="397" customWidth="1"/>
    <col min="27" max="27" width="4.6640625" style="397" customWidth="1"/>
    <col min="28" max="29" width="3.6640625" style="397" customWidth="1"/>
    <col min="30" max="30" width="7" style="397" customWidth="1"/>
    <col min="31" max="31" width="5.1640625" style="397" customWidth="1"/>
    <col min="32" max="32" width="3.33203125" style="397" customWidth="1"/>
    <col min="33" max="33" width="6.1640625" style="397" customWidth="1"/>
    <col min="34" max="37" width="3.6640625" style="397" customWidth="1"/>
    <col min="38" max="38" width="2.1640625" style="397" customWidth="1"/>
    <col min="39" max="39" width="1.33203125" style="397" customWidth="1"/>
    <col min="40" max="40" width="1.6640625" style="397" hidden="1" customWidth="1"/>
    <col min="41" max="41" width="1.1640625" style="397" hidden="1" customWidth="1"/>
    <col min="42" max="42" width="0.6640625" style="397" customWidth="1"/>
    <col min="43" max="43" width="9" style="397"/>
    <col min="44" max="44" width="12.1640625" style="397" customWidth="1"/>
    <col min="45" max="45" width="13.1640625" style="398" customWidth="1"/>
    <col min="46" max="46" width="14.1640625" style="397" customWidth="1"/>
    <col min="47" max="57" width="9" style="397"/>
    <col min="58" max="59" width="3.1640625" style="397" customWidth="1"/>
    <col min="60" max="60" width="1" style="397" customWidth="1"/>
    <col min="61" max="16384" width="9" style="397"/>
  </cols>
  <sheetData>
    <row r="1" spans="1:46" ht="65.5" customHeight="1">
      <c r="A1" s="1082"/>
      <c r="B1" s="1083"/>
      <c r="C1" s="1083"/>
      <c r="D1" s="1083"/>
      <c r="E1" s="1083"/>
      <c r="F1" s="1083"/>
      <c r="G1" s="1083"/>
      <c r="H1" s="1083"/>
      <c r="I1" s="1083"/>
      <c r="J1" s="1083"/>
      <c r="K1" s="1083"/>
      <c r="L1" s="1084"/>
      <c r="M1" s="1085" t="s">
        <v>178</v>
      </c>
      <c r="N1" s="1086"/>
      <c r="O1" s="1086"/>
      <c r="P1" s="1086"/>
      <c r="Q1" s="1086"/>
      <c r="R1" s="1086"/>
      <c r="S1" s="1086"/>
      <c r="T1" s="1086"/>
      <c r="U1" s="1086"/>
      <c r="V1" s="1086"/>
      <c r="W1" s="1086"/>
      <c r="X1" s="1086"/>
      <c r="Y1" s="1086"/>
      <c r="Z1" s="1086"/>
      <c r="AA1" s="1086"/>
      <c r="AB1" s="1086"/>
      <c r="AC1" s="1087"/>
      <c r="AD1" s="1088" t="s">
        <v>179</v>
      </c>
      <c r="AE1" s="1088"/>
      <c r="AF1" s="1088"/>
      <c r="AG1" s="1088"/>
      <c r="AH1" s="1088"/>
      <c r="AI1" s="1088"/>
      <c r="AJ1" s="1088"/>
      <c r="AK1" s="1088"/>
      <c r="AL1" s="1088"/>
      <c r="AM1" s="1088"/>
    </row>
    <row r="2" spans="1:46" ht="27" customHeight="1">
      <c r="A2" s="399" t="s">
        <v>180</v>
      </c>
      <c r="B2" s="400"/>
      <c r="C2" s="401"/>
      <c r="D2" s="401"/>
      <c r="E2" s="1089">
        <v>44034</v>
      </c>
      <c r="F2" s="1089"/>
      <c r="G2" s="1089"/>
      <c r="H2" s="1089"/>
      <c r="I2" s="1089"/>
      <c r="J2" s="1089"/>
      <c r="K2" s="402"/>
      <c r="L2" s="402"/>
      <c r="M2" s="1090"/>
      <c r="N2" s="1090"/>
      <c r="O2" s="1090"/>
      <c r="P2" s="1090"/>
      <c r="Q2" s="403"/>
      <c r="R2" s="403"/>
      <c r="S2" s="404"/>
      <c r="T2" s="405"/>
      <c r="U2" s="406" t="s">
        <v>181</v>
      </c>
      <c r="V2" s="406"/>
      <c r="W2" s="406"/>
      <c r="X2" s="406"/>
      <c r="Y2" s="1091"/>
      <c r="Z2" s="1091"/>
      <c r="AA2" s="1091"/>
      <c r="AB2" s="1091"/>
      <c r="AC2" s="1091"/>
      <c r="AD2" s="1091"/>
      <c r="AE2" s="1091"/>
      <c r="AF2" s="1091"/>
      <c r="AG2" s="1091"/>
      <c r="AH2" s="1091"/>
      <c r="AI2" s="1091"/>
      <c r="AJ2" s="1091"/>
      <c r="AK2" s="1091"/>
      <c r="AL2" s="1091"/>
      <c r="AM2" s="1092"/>
    </row>
    <row r="3" spans="1:46" ht="27" customHeight="1">
      <c r="A3" s="407" t="s">
        <v>182</v>
      </c>
      <c r="B3" s="408"/>
      <c r="C3" s="408"/>
      <c r="D3" s="408"/>
      <c r="E3" s="1060"/>
      <c r="F3" s="1060"/>
      <c r="G3" s="1060"/>
      <c r="H3" s="1060"/>
      <c r="I3" s="1060"/>
      <c r="J3" s="1060"/>
      <c r="K3" s="409" t="s">
        <v>183</v>
      </c>
      <c r="L3" s="409"/>
      <c r="M3" s="409"/>
      <c r="N3" s="409"/>
      <c r="O3" s="1061"/>
      <c r="P3" s="1061"/>
      <c r="Q3" s="1061"/>
      <c r="R3" s="1061"/>
      <c r="S3" s="1061"/>
      <c r="T3" s="1062"/>
      <c r="U3" s="410" t="s">
        <v>184</v>
      </c>
      <c r="V3" s="410"/>
      <c r="W3" s="410"/>
      <c r="X3" s="410"/>
      <c r="Y3" s="1078"/>
      <c r="Z3" s="1078"/>
      <c r="AA3" s="1078"/>
      <c r="AB3" s="1078"/>
      <c r="AC3" s="1078"/>
      <c r="AD3" s="1078"/>
      <c r="AE3" s="1078"/>
      <c r="AF3" s="1078"/>
      <c r="AG3" s="1078"/>
      <c r="AH3" s="1078"/>
      <c r="AI3" s="1078"/>
      <c r="AJ3" s="1078"/>
      <c r="AK3" s="1078"/>
      <c r="AL3" s="1078"/>
      <c r="AM3" s="1079"/>
    </row>
    <row r="4" spans="1:46" ht="27" customHeight="1">
      <c r="A4" s="411" t="s">
        <v>185</v>
      </c>
      <c r="B4" s="408"/>
      <c r="C4" s="408"/>
      <c r="D4" s="408"/>
      <c r="E4" s="1063"/>
      <c r="F4" s="1063"/>
      <c r="G4" s="1063"/>
      <c r="H4" s="1063"/>
      <c r="I4" s="1063"/>
      <c r="J4" s="412"/>
      <c r="K4" s="412" t="s">
        <v>186</v>
      </c>
      <c r="L4" s="412"/>
      <c r="M4" s="412"/>
      <c r="N4" s="412"/>
      <c r="O4" s="412"/>
      <c r="P4" s="412"/>
      <c r="Q4" s="413"/>
      <c r="R4" s="413"/>
      <c r="S4" s="414"/>
      <c r="T4" s="415"/>
      <c r="U4" s="410" t="s">
        <v>187</v>
      </c>
      <c r="V4" s="410"/>
      <c r="W4" s="410"/>
      <c r="X4" s="410"/>
      <c r="Y4" s="1078"/>
      <c r="Z4" s="1078"/>
      <c r="AA4" s="1078"/>
      <c r="AB4" s="1078"/>
      <c r="AC4" s="1078"/>
      <c r="AD4" s="1078"/>
      <c r="AE4" s="1078"/>
      <c r="AF4" s="1078"/>
      <c r="AG4" s="1078"/>
      <c r="AH4" s="1078"/>
      <c r="AI4" s="1078"/>
      <c r="AJ4" s="1078"/>
      <c r="AK4" s="1078"/>
      <c r="AL4" s="1078"/>
      <c r="AM4" s="1079"/>
      <c r="AP4" s="416"/>
      <c r="AQ4" s="416"/>
      <c r="AR4" s="417"/>
    </row>
    <row r="5" spans="1:46" ht="27" customHeight="1">
      <c r="A5" s="411" t="s">
        <v>188</v>
      </c>
      <c r="B5" s="418"/>
      <c r="C5" s="418"/>
      <c r="D5" s="418"/>
      <c r="E5" s="1063"/>
      <c r="F5" s="1063"/>
      <c r="G5" s="1063"/>
      <c r="H5" s="1063"/>
      <c r="I5" s="1063"/>
      <c r="J5" s="1063"/>
      <c r="K5" s="1063"/>
      <c r="L5" s="1063"/>
      <c r="M5" s="1063"/>
      <c r="N5" s="1063"/>
      <c r="O5" s="1063"/>
      <c r="P5" s="1063"/>
      <c r="Q5" s="1063"/>
      <c r="R5" s="1063"/>
      <c r="S5" s="1063"/>
      <c r="T5" s="1064"/>
      <c r="U5" s="419" t="s">
        <v>189</v>
      </c>
      <c r="V5" s="410"/>
      <c r="W5" s="410"/>
      <c r="X5" s="410"/>
      <c r="Y5" s="1080"/>
      <c r="Z5" s="1080"/>
      <c r="AA5" s="1080"/>
      <c r="AB5" s="1080"/>
      <c r="AC5" s="1080"/>
      <c r="AD5" s="1080"/>
      <c r="AE5" s="1080"/>
      <c r="AF5" s="1080"/>
      <c r="AG5" s="1080"/>
      <c r="AH5" s="1080"/>
      <c r="AI5" s="1080"/>
      <c r="AJ5" s="1080"/>
      <c r="AK5" s="1080"/>
      <c r="AL5" s="1080"/>
      <c r="AM5" s="1081"/>
      <c r="AP5" s="416"/>
      <c r="AQ5" s="416"/>
      <c r="AR5" s="416"/>
    </row>
    <row r="6" spans="1:46" ht="27" customHeight="1">
      <c r="A6" s="411" t="s">
        <v>190</v>
      </c>
      <c r="B6" s="418"/>
      <c r="C6" s="418"/>
      <c r="D6" s="418"/>
      <c r="E6" s="1063"/>
      <c r="F6" s="1063"/>
      <c r="G6" s="1063"/>
      <c r="H6" s="1063"/>
      <c r="I6" s="1063"/>
      <c r="J6" s="1063"/>
      <c r="K6" s="1063"/>
      <c r="L6" s="1063"/>
      <c r="M6" s="1063"/>
      <c r="N6" s="1063"/>
      <c r="O6" s="1063"/>
      <c r="P6" s="1063"/>
      <c r="Q6" s="1063"/>
      <c r="R6" s="1063"/>
      <c r="S6" s="1063"/>
      <c r="T6" s="1064"/>
      <c r="U6" s="407" t="s">
        <v>191</v>
      </c>
      <c r="V6" s="418"/>
      <c r="W6" s="410"/>
      <c r="X6" s="420"/>
      <c r="Y6" s="1093" t="s">
        <v>192</v>
      </c>
      <c r="Z6" s="1093"/>
      <c r="AA6" s="1093"/>
      <c r="AB6" s="1093"/>
      <c r="AC6" s="1093"/>
      <c r="AD6" s="1094" t="s">
        <v>193</v>
      </c>
      <c r="AE6" s="1094"/>
      <c r="AF6" s="1094"/>
      <c r="AG6" s="1095" t="s">
        <v>192</v>
      </c>
      <c r="AH6" s="1095"/>
      <c r="AI6" s="1095"/>
      <c r="AJ6" s="1095"/>
      <c r="AK6" s="1095"/>
      <c r="AL6" s="1095"/>
      <c r="AM6" s="1096"/>
      <c r="AP6" s="416"/>
      <c r="AQ6" s="416"/>
    </row>
    <row r="7" spans="1:46" ht="60.75" customHeight="1">
      <c r="A7" s="421"/>
      <c r="B7" s="422"/>
      <c r="C7" s="422"/>
      <c r="D7" s="422"/>
      <c r="E7" s="422"/>
      <c r="F7" s="422"/>
      <c r="G7" s="423"/>
      <c r="H7" s="423"/>
      <c r="I7" s="424"/>
      <c r="J7" s="425"/>
      <c r="K7" s="425"/>
      <c r="L7" s="425"/>
      <c r="M7" s="425"/>
      <c r="N7" s="425"/>
      <c r="O7" s="425"/>
      <c r="P7" s="425"/>
      <c r="Q7" s="426"/>
      <c r="R7" s="426"/>
      <c r="S7" s="425"/>
      <c r="T7" s="427"/>
      <c r="U7" s="428"/>
      <c r="V7" s="422"/>
      <c r="W7" s="429"/>
      <c r="X7" s="430"/>
      <c r="Y7" s="430"/>
      <c r="Z7" s="430"/>
      <c r="AA7" s="430"/>
      <c r="AB7" s="431"/>
      <c r="AC7" s="431"/>
      <c r="AD7" s="429"/>
      <c r="AE7" s="430"/>
      <c r="AF7" s="430"/>
      <c r="AG7" s="431"/>
      <c r="AH7" s="431"/>
      <c r="AI7" s="431"/>
      <c r="AJ7" s="431"/>
      <c r="AK7" s="431"/>
      <c r="AL7" s="431"/>
      <c r="AM7" s="432"/>
      <c r="AP7" s="416"/>
      <c r="AQ7" s="416"/>
    </row>
    <row r="8" spans="1:46" s="434" customFormat="1" ht="27" customHeight="1">
      <c r="A8" s="1097" t="s">
        <v>24</v>
      </c>
      <c r="B8" s="1098"/>
      <c r="C8" s="1098"/>
      <c r="D8" s="1098"/>
      <c r="E8" s="1098"/>
      <c r="F8" s="1098"/>
      <c r="G8" s="1098"/>
      <c r="H8" s="1098"/>
      <c r="I8" s="1098"/>
      <c r="J8" s="1098"/>
      <c r="K8" s="1098"/>
      <c r="L8" s="1099"/>
      <c r="M8" s="1100" t="s">
        <v>19</v>
      </c>
      <c r="N8" s="1100"/>
      <c r="O8" s="1100"/>
      <c r="P8" s="1100"/>
      <c r="Q8" s="1100"/>
      <c r="R8" s="1100"/>
      <c r="S8" s="1100" t="s">
        <v>26</v>
      </c>
      <c r="T8" s="1100"/>
      <c r="U8" s="1100"/>
      <c r="V8" s="1100"/>
      <c r="W8" s="1100"/>
      <c r="X8" s="1100"/>
      <c r="Y8" s="1100" t="s">
        <v>194</v>
      </c>
      <c r="Z8" s="1100"/>
      <c r="AA8" s="1100"/>
      <c r="AB8" s="1100"/>
      <c r="AC8" s="1100"/>
      <c r="AD8" s="1100"/>
      <c r="AE8" s="1100"/>
      <c r="AF8" s="1100"/>
      <c r="AG8" s="1100"/>
      <c r="AH8" s="1100"/>
      <c r="AI8" s="1100" t="s">
        <v>195</v>
      </c>
      <c r="AJ8" s="1100"/>
      <c r="AK8" s="1100"/>
      <c r="AL8" s="1100"/>
      <c r="AM8" s="1100"/>
      <c r="AN8" s="433"/>
      <c r="AO8" s="433"/>
      <c r="AP8" s="433"/>
    </row>
    <row r="9" spans="1:46" s="434" customFormat="1" ht="27" customHeight="1">
      <c r="A9" s="435"/>
      <c r="B9" s="436"/>
      <c r="C9" s="436"/>
      <c r="D9" s="436"/>
      <c r="E9" s="436"/>
      <c r="F9" s="436"/>
      <c r="G9" s="436"/>
      <c r="H9" s="436"/>
      <c r="I9" s="436"/>
      <c r="J9" s="436"/>
      <c r="K9" s="436"/>
      <c r="L9" s="437"/>
      <c r="M9" s="438"/>
      <c r="N9" s="439"/>
      <c r="O9" s="439"/>
      <c r="P9" s="439"/>
      <c r="Q9" s="439"/>
      <c r="R9" s="440"/>
      <c r="S9" s="438"/>
      <c r="T9" s="439"/>
      <c r="U9" s="439"/>
      <c r="V9" s="439"/>
      <c r="W9" s="439"/>
      <c r="X9" s="440"/>
      <c r="Y9" s="439"/>
      <c r="Z9" s="439"/>
      <c r="AA9" s="439"/>
      <c r="AB9" s="439"/>
      <c r="AC9" s="439"/>
      <c r="AD9" s="439"/>
      <c r="AE9" s="439"/>
      <c r="AF9" s="439"/>
      <c r="AG9" s="439"/>
      <c r="AH9" s="440"/>
      <c r="AI9" s="438"/>
      <c r="AJ9" s="439"/>
      <c r="AK9" s="439"/>
      <c r="AL9" s="439"/>
      <c r="AM9" s="440"/>
    </row>
    <row r="10" spans="1:46" s="449" customFormat="1" ht="27" customHeight="1">
      <c r="A10" s="441"/>
      <c r="B10" s="442"/>
      <c r="C10" s="442"/>
      <c r="D10" s="442"/>
      <c r="E10" s="442"/>
      <c r="F10" s="442"/>
      <c r="G10" s="442"/>
      <c r="H10" s="442"/>
      <c r="I10" s="442"/>
      <c r="J10" s="442"/>
      <c r="K10" s="442"/>
      <c r="L10" s="443"/>
      <c r="M10" s="444"/>
      <c r="N10" s="445"/>
      <c r="O10" s="445"/>
      <c r="P10" s="445"/>
      <c r="Q10" s="445"/>
      <c r="R10" s="446"/>
      <c r="S10" s="444"/>
      <c r="T10" s="445"/>
      <c r="U10" s="445"/>
      <c r="V10" s="445"/>
      <c r="W10" s="445"/>
      <c r="X10" s="446"/>
      <c r="Y10" s="447"/>
      <c r="Z10" s="448"/>
      <c r="AA10" s="445"/>
      <c r="AB10" s="445"/>
      <c r="AC10" s="445"/>
      <c r="AD10" s="445"/>
      <c r="AE10" s="445"/>
      <c r="AF10" s="445"/>
      <c r="AG10" s="445"/>
      <c r="AH10" s="446"/>
      <c r="AI10" s="444"/>
      <c r="AJ10" s="445"/>
      <c r="AK10" s="445"/>
      <c r="AL10" s="445"/>
      <c r="AM10" s="446"/>
      <c r="AS10" s="450"/>
    </row>
    <row r="11" spans="1:46" s="434" customFormat="1" ht="27" customHeight="1">
      <c r="A11" s="1104" t="s">
        <v>196</v>
      </c>
      <c r="B11" s="1105"/>
      <c r="C11" s="1105"/>
      <c r="D11" s="1105"/>
      <c r="E11" s="1105"/>
      <c r="F11" s="1105"/>
      <c r="G11" s="1105"/>
      <c r="H11" s="1105"/>
      <c r="I11" s="1105"/>
      <c r="J11" s="1105"/>
      <c r="K11" s="1105"/>
      <c r="L11" s="1106"/>
      <c r="M11" s="1107">
        <f>SUM(M9:M10)</f>
        <v>0</v>
      </c>
      <c r="N11" s="1107"/>
      <c r="O11" s="1107"/>
      <c r="P11" s="1107"/>
      <c r="Q11" s="1107"/>
      <c r="R11" s="1107"/>
      <c r="S11" s="1107">
        <f>SUM(S9:S10)</f>
        <v>0</v>
      </c>
      <c r="T11" s="1107"/>
      <c r="U11" s="1107"/>
      <c r="V11" s="1107"/>
      <c r="W11" s="1107"/>
      <c r="X11" s="1107"/>
      <c r="Y11" s="451"/>
      <c r="Z11" s="452"/>
      <c r="AA11" s="452"/>
      <c r="AB11" s="452"/>
      <c r="AC11" s="452"/>
      <c r="AD11" s="452"/>
      <c r="AE11" s="452"/>
      <c r="AF11" s="452"/>
      <c r="AG11" s="452"/>
      <c r="AH11" s="453"/>
      <c r="AI11" s="1108">
        <v>0</v>
      </c>
      <c r="AJ11" s="1109"/>
      <c r="AK11" s="1109"/>
      <c r="AL11" s="1109"/>
      <c r="AM11" s="1110"/>
      <c r="AT11" s="447"/>
    </row>
    <row r="12" spans="1:46" s="434" customFormat="1" ht="27" customHeight="1">
      <c r="A12" s="454" t="s">
        <v>197</v>
      </c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5"/>
      <c r="M12" s="1111"/>
      <c r="N12" s="1112"/>
      <c r="O12" s="1112"/>
      <c r="P12" s="1112"/>
      <c r="Q12" s="1112"/>
      <c r="R12" s="1113"/>
      <c r="S12" s="438"/>
      <c r="T12" s="439"/>
      <c r="U12" s="439"/>
      <c r="V12" s="439"/>
      <c r="W12" s="439"/>
      <c r="X12" s="440"/>
      <c r="Y12" s="438"/>
      <c r="Z12" s="439"/>
      <c r="AA12" s="439"/>
      <c r="AB12" s="439"/>
      <c r="AC12" s="439"/>
      <c r="AD12" s="439"/>
      <c r="AE12" s="439"/>
      <c r="AF12" s="439"/>
      <c r="AG12" s="439"/>
      <c r="AH12" s="440"/>
      <c r="AI12" s="438"/>
      <c r="AJ12" s="439"/>
      <c r="AK12" s="439"/>
      <c r="AL12" s="439"/>
      <c r="AM12" s="440"/>
    </row>
    <row r="13" spans="1:46" s="434" customFormat="1" ht="27" customHeight="1">
      <c r="A13" s="456"/>
      <c r="B13" s="457" t="s">
        <v>198</v>
      </c>
      <c r="C13" s="457"/>
      <c r="D13" s="454"/>
      <c r="E13" s="454"/>
      <c r="F13" s="454"/>
      <c r="G13" s="457"/>
      <c r="H13" s="454"/>
      <c r="I13" s="454"/>
      <c r="J13" s="454"/>
      <c r="K13" s="454"/>
      <c r="L13" s="455"/>
      <c r="M13" s="1101">
        <v>4000000</v>
      </c>
      <c r="N13" s="1102"/>
      <c r="O13" s="1102"/>
      <c r="P13" s="1102"/>
      <c r="Q13" s="1102"/>
      <c r="R13" s="1103"/>
      <c r="S13" s="1101">
        <v>0</v>
      </c>
      <c r="T13" s="1102"/>
      <c r="U13" s="1102"/>
      <c r="V13" s="1102"/>
      <c r="W13" s="1102"/>
      <c r="X13" s="1103"/>
      <c r="Y13" s="458"/>
      <c r="Z13" s="439"/>
      <c r="AA13" s="439"/>
      <c r="AB13" s="439"/>
      <c r="AC13" s="439"/>
      <c r="AD13" s="439"/>
      <c r="AE13" s="439"/>
      <c r="AF13" s="439"/>
      <c r="AG13" s="439"/>
      <c r="AH13" s="440"/>
      <c r="AI13" s="1114"/>
      <c r="AJ13" s="1115"/>
      <c r="AK13" s="1115"/>
      <c r="AL13" s="1115"/>
      <c r="AM13" s="1116"/>
    </row>
    <row r="14" spans="1:46" s="434" customFormat="1" ht="27" customHeight="1">
      <c r="A14" s="456"/>
      <c r="B14" s="457"/>
      <c r="C14" s="454"/>
      <c r="D14" s="454"/>
      <c r="E14" s="454"/>
      <c r="F14" s="454"/>
      <c r="G14" s="457"/>
      <c r="H14" s="454"/>
      <c r="I14" s="454"/>
      <c r="J14" s="454"/>
      <c r="K14" s="454"/>
      <c r="L14" s="455"/>
      <c r="M14" s="1101"/>
      <c r="N14" s="1102"/>
      <c r="O14" s="1102"/>
      <c r="P14" s="1102"/>
      <c r="Q14" s="1102"/>
      <c r="R14" s="1103"/>
      <c r="S14" s="1101">
        <v>0</v>
      </c>
      <c r="T14" s="1102"/>
      <c r="U14" s="1102"/>
      <c r="V14" s="1102"/>
      <c r="W14" s="1102"/>
      <c r="X14" s="1103"/>
      <c r="Y14" s="447"/>
      <c r="Z14" s="447"/>
      <c r="AA14" s="439"/>
      <c r="AB14" s="439"/>
      <c r="AC14" s="439"/>
      <c r="AD14" s="439"/>
      <c r="AE14" s="439"/>
      <c r="AF14" s="439"/>
      <c r="AG14" s="439"/>
      <c r="AH14" s="440"/>
      <c r="AI14" s="438"/>
      <c r="AJ14" s="439"/>
      <c r="AK14" s="439"/>
      <c r="AL14" s="439"/>
      <c r="AM14" s="440"/>
    </row>
    <row r="15" spans="1:46" s="434" customFormat="1" ht="27" customHeight="1">
      <c r="A15" s="456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5"/>
      <c r="M15" s="438"/>
      <c r="N15" s="439"/>
      <c r="O15" s="439"/>
      <c r="P15" s="439"/>
      <c r="Q15" s="439"/>
      <c r="R15" s="440"/>
      <c r="S15" s="438"/>
      <c r="T15" s="439"/>
      <c r="U15" s="439"/>
      <c r="V15" s="439"/>
      <c r="W15" s="439"/>
      <c r="X15" s="440"/>
      <c r="Y15" s="447"/>
      <c r="Z15" s="447"/>
      <c r="AA15" s="439"/>
      <c r="AB15" s="439"/>
      <c r="AC15" s="439"/>
      <c r="AD15" s="439"/>
      <c r="AE15" s="439"/>
      <c r="AF15" s="439"/>
      <c r="AG15" s="439"/>
      <c r="AH15" s="440"/>
      <c r="AI15" s="438"/>
      <c r="AJ15" s="439"/>
      <c r="AK15" s="439"/>
      <c r="AL15" s="439"/>
      <c r="AM15" s="440"/>
      <c r="AR15" s="459"/>
      <c r="AS15" s="459"/>
      <c r="AT15" s="459"/>
    </row>
    <row r="16" spans="1:46" s="434" customFormat="1" ht="27" customHeight="1">
      <c r="A16" s="456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5"/>
      <c r="M16" s="438"/>
      <c r="N16" s="439"/>
      <c r="O16" s="439"/>
      <c r="P16" s="439"/>
      <c r="Q16" s="439"/>
      <c r="R16" s="440"/>
      <c r="S16" s="438"/>
      <c r="T16" s="439"/>
      <c r="U16" s="439"/>
      <c r="V16" s="439"/>
      <c r="W16" s="439"/>
      <c r="X16" s="440"/>
      <c r="Y16" s="447"/>
      <c r="Z16" s="447"/>
      <c r="AA16" s="439"/>
      <c r="AB16" s="439"/>
      <c r="AC16" s="439"/>
      <c r="AD16" s="439"/>
      <c r="AE16" s="439"/>
      <c r="AF16" s="439"/>
      <c r="AG16" s="439"/>
      <c r="AH16" s="440"/>
      <c r="AI16" s="438"/>
      <c r="AJ16" s="439"/>
      <c r="AK16" s="439"/>
      <c r="AL16" s="439"/>
      <c r="AM16" s="440"/>
      <c r="AR16" s="459"/>
      <c r="AS16" s="459"/>
      <c r="AT16" s="459"/>
    </row>
    <row r="17" spans="1:51" s="434" customFormat="1" ht="21">
      <c r="A17" s="456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5"/>
      <c r="M17" s="438"/>
      <c r="N17" s="439"/>
      <c r="O17" s="439"/>
      <c r="P17" s="439"/>
      <c r="Q17" s="439"/>
      <c r="R17" s="440"/>
      <c r="S17" s="1065"/>
      <c r="T17" s="1066"/>
      <c r="U17" s="1066"/>
      <c r="V17" s="1066"/>
      <c r="W17" s="1066"/>
      <c r="X17" s="1067"/>
      <c r="Y17" s="458"/>
      <c r="Z17" s="439"/>
      <c r="AA17" s="439"/>
      <c r="AB17" s="439"/>
      <c r="AC17" s="439"/>
      <c r="AD17" s="439"/>
      <c r="AE17" s="439"/>
      <c r="AF17" s="439"/>
      <c r="AG17" s="439"/>
      <c r="AH17" s="440"/>
      <c r="AI17" s="1101">
        <v>4924000</v>
      </c>
      <c r="AJ17" s="1102"/>
      <c r="AK17" s="1102"/>
      <c r="AL17" s="1102"/>
      <c r="AM17" s="1103"/>
      <c r="AR17" s="459"/>
      <c r="AS17" s="459"/>
      <c r="AT17" s="459"/>
    </row>
    <row r="18" spans="1:51" s="434" customFormat="1" ht="21">
      <c r="A18" s="456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5"/>
      <c r="M18" s="438"/>
      <c r="N18" s="439"/>
      <c r="O18" s="439"/>
      <c r="P18" s="439"/>
      <c r="Q18" s="439"/>
      <c r="R18" s="440"/>
      <c r="S18" s="438"/>
      <c r="T18" s="439"/>
      <c r="U18" s="439"/>
      <c r="V18" s="439"/>
      <c r="W18" s="439"/>
      <c r="X18" s="440"/>
      <c r="Y18" s="458"/>
      <c r="Z18" s="457"/>
      <c r="AA18" s="439"/>
      <c r="AB18" s="439"/>
      <c r="AC18" s="439"/>
      <c r="AD18" s="439"/>
      <c r="AE18" s="439"/>
      <c r="AF18" s="439"/>
      <c r="AG18" s="439"/>
      <c r="AH18" s="440"/>
      <c r="AI18" s="438"/>
      <c r="AJ18" s="439"/>
      <c r="AK18" s="439"/>
      <c r="AL18" s="439"/>
      <c r="AM18" s="440"/>
      <c r="AR18" s="459"/>
      <c r="AS18" s="459"/>
      <c r="AT18" s="459"/>
    </row>
    <row r="19" spans="1:51" s="434" customFormat="1" ht="21">
      <c r="A19" s="456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5"/>
      <c r="M19" s="438"/>
      <c r="N19" s="439"/>
      <c r="O19" s="439"/>
      <c r="P19" s="439"/>
      <c r="Q19" s="439"/>
      <c r="R19" s="440"/>
      <c r="S19" s="438"/>
      <c r="T19" s="439"/>
      <c r="U19" s="439"/>
      <c r="V19" s="439"/>
      <c r="W19" s="439"/>
      <c r="X19" s="440"/>
      <c r="Y19" s="460"/>
      <c r="Z19" s="457"/>
      <c r="AA19" s="439"/>
      <c r="AB19" s="439"/>
      <c r="AC19" s="439"/>
      <c r="AD19" s="439"/>
      <c r="AE19" s="439"/>
      <c r="AF19" s="439"/>
      <c r="AG19" s="439"/>
      <c r="AH19" s="440"/>
      <c r="AI19" s="438"/>
      <c r="AJ19" s="439"/>
      <c r="AK19" s="439"/>
      <c r="AL19" s="439"/>
      <c r="AM19" s="440"/>
      <c r="AR19" s="459"/>
      <c r="AS19" s="459"/>
      <c r="AT19" s="459"/>
    </row>
    <row r="20" spans="1:51" s="434" customFormat="1" ht="21">
      <c r="A20" s="456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5"/>
      <c r="M20" s="438"/>
      <c r="N20" s="439"/>
      <c r="O20" s="439"/>
      <c r="P20" s="439"/>
      <c r="Q20" s="439"/>
      <c r="R20" s="440"/>
      <c r="S20" s="438"/>
      <c r="T20" s="439"/>
      <c r="U20" s="439"/>
      <c r="V20" s="439"/>
      <c r="W20" s="439"/>
      <c r="X20" s="440"/>
      <c r="Y20" s="458"/>
      <c r="Z20" s="454"/>
      <c r="AA20" s="439"/>
      <c r="AB20" s="439"/>
      <c r="AC20" s="439"/>
      <c r="AD20" s="439"/>
      <c r="AE20" s="439"/>
      <c r="AF20" s="439"/>
      <c r="AG20" s="439"/>
      <c r="AH20" s="440"/>
      <c r="AI20" s="438"/>
      <c r="AJ20" s="439"/>
      <c r="AK20" s="439"/>
      <c r="AL20" s="439"/>
      <c r="AM20" s="440"/>
      <c r="AR20" s="459"/>
      <c r="AS20" s="459"/>
      <c r="AT20" s="459"/>
    </row>
    <row r="21" spans="1:51" s="434" customFormat="1" ht="21">
      <c r="A21" s="456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5"/>
      <c r="M21" s="438"/>
      <c r="N21" s="439"/>
      <c r="O21" s="439"/>
      <c r="P21" s="439"/>
      <c r="Q21" s="439"/>
      <c r="R21" s="440"/>
      <c r="S21" s="438"/>
      <c r="T21" s="439"/>
      <c r="U21" s="439"/>
      <c r="V21" s="439"/>
      <c r="W21" s="439"/>
      <c r="X21" s="440"/>
      <c r="Y21" s="458"/>
      <c r="Z21" s="454"/>
      <c r="AA21" s="439"/>
      <c r="AB21" s="439"/>
      <c r="AC21" s="439"/>
      <c r="AD21" s="439"/>
      <c r="AE21" s="439"/>
      <c r="AF21" s="439"/>
      <c r="AG21" s="439"/>
      <c r="AH21" s="440"/>
      <c r="AI21" s="1101">
        <v>1485000</v>
      </c>
      <c r="AJ21" s="1102"/>
      <c r="AK21" s="1102"/>
      <c r="AL21" s="1102"/>
      <c r="AM21" s="1103"/>
      <c r="AR21" s="459"/>
      <c r="AS21" s="459"/>
      <c r="AT21" s="459"/>
    </row>
    <row r="22" spans="1:51" s="434" customFormat="1" ht="21">
      <c r="A22" s="456"/>
      <c r="B22" s="454"/>
      <c r="C22" s="454"/>
      <c r="D22" s="454"/>
      <c r="E22" s="454"/>
      <c r="F22" s="454"/>
      <c r="G22" s="454"/>
      <c r="H22" s="454"/>
      <c r="I22" s="454"/>
      <c r="J22" s="454"/>
      <c r="K22" s="454"/>
      <c r="L22" s="455"/>
      <c r="M22" s="438"/>
      <c r="N22" s="439"/>
      <c r="O22" s="439"/>
      <c r="P22" s="439"/>
      <c r="Q22" s="439"/>
      <c r="R22" s="440"/>
      <c r="S22" s="438"/>
      <c r="T22" s="439"/>
      <c r="U22" s="439"/>
      <c r="V22" s="439"/>
      <c r="W22" s="439"/>
      <c r="X22" s="440"/>
      <c r="Y22" s="458"/>
      <c r="Z22" s="454"/>
      <c r="AA22" s="439"/>
      <c r="AB22" s="439"/>
      <c r="AC22" s="439"/>
      <c r="AD22" s="439"/>
      <c r="AE22" s="439"/>
      <c r="AF22" s="439"/>
      <c r="AG22" s="439"/>
      <c r="AH22" s="440"/>
      <c r="AI22" s="1101">
        <v>1920960</v>
      </c>
      <c r="AJ22" s="1102"/>
      <c r="AK22" s="1102"/>
      <c r="AL22" s="1102"/>
      <c r="AM22" s="1103"/>
      <c r="AR22" s="461"/>
    </row>
    <row r="23" spans="1:51" s="434" customFormat="1" ht="21">
      <c r="A23" s="456"/>
      <c r="B23" s="454"/>
      <c r="C23" s="454"/>
      <c r="D23" s="454"/>
      <c r="E23" s="454"/>
      <c r="F23" s="454"/>
      <c r="G23" s="454"/>
      <c r="H23" s="454"/>
      <c r="I23" s="454"/>
      <c r="J23" s="454"/>
      <c r="K23" s="454"/>
      <c r="L23" s="455"/>
      <c r="M23" s="438"/>
      <c r="N23" s="439"/>
      <c r="O23" s="439"/>
      <c r="P23" s="439"/>
      <c r="Q23" s="439"/>
      <c r="R23" s="440"/>
      <c r="S23" s="438"/>
      <c r="T23" s="439"/>
      <c r="U23" s="439"/>
      <c r="V23" s="439"/>
      <c r="W23" s="439"/>
      <c r="X23" s="440"/>
      <c r="Y23" s="458"/>
      <c r="Z23" s="454"/>
      <c r="AA23" s="439"/>
      <c r="AB23" s="439"/>
      <c r="AC23" s="439"/>
      <c r="AD23" s="439"/>
      <c r="AE23" s="439"/>
      <c r="AF23" s="439"/>
      <c r="AG23" s="439"/>
      <c r="AH23" s="440"/>
      <c r="AI23" s="462"/>
      <c r="AJ23" s="463"/>
      <c r="AK23" s="463"/>
      <c r="AL23" s="463"/>
      <c r="AM23" s="464"/>
      <c r="AR23" s="461"/>
    </row>
    <row r="24" spans="1:51" s="434" customFormat="1" ht="21">
      <c r="A24" s="456"/>
      <c r="B24" s="454"/>
      <c r="C24" s="454"/>
      <c r="D24" s="454"/>
      <c r="E24" s="454"/>
      <c r="F24" s="454"/>
      <c r="G24" s="454"/>
      <c r="H24" s="454"/>
      <c r="I24" s="454"/>
      <c r="J24" s="454"/>
      <c r="K24" s="454"/>
      <c r="L24" s="455"/>
      <c r="M24" s="438"/>
      <c r="N24" s="439"/>
      <c r="O24" s="439"/>
      <c r="P24" s="439"/>
      <c r="Q24" s="439"/>
      <c r="R24" s="440"/>
      <c r="S24" s="438"/>
      <c r="T24" s="439"/>
      <c r="U24" s="439"/>
      <c r="V24" s="439"/>
      <c r="W24" s="439"/>
      <c r="X24" s="440"/>
      <c r="Y24" s="460"/>
      <c r="Z24" s="454"/>
      <c r="AA24" s="439"/>
      <c r="AB24" s="439"/>
      <c r="AC24" s="439"/>
      <c r="AD24" s="439"/>
      <c r="AE24" s="439"/>
      <c r="AF24" s="439"/>
      <c r="AG24" s="439"/>
      <c r="AH24" s="440"/>
      <c r="AI24" s="462"/>
      <c r="AJ24" s="463"/>
      <c r="AK24" s="463"/>
      <c r="AL24" s="463"/>
      <c r="AM24" s="464"/>
      <c r="AR24" s="465">
        <f>AI21+AI22</f>
        <v>3405960</v>
      </c>
      <c r="AW24" s="434">
        <v>1</v>
      </c>
      <c r="AX24" s="434">
        <v>3</v>
      </c>
      <c r="AY24" s="434">
        <v>76</v>
      </c>
    </row>
    <row r="25" spans="1:51" s="434" customFormat="1" ht="21">
      <c r="A25" s="456"/>
      <c r="B25" s="454"/>
      <c r="C25" s="454"/>
      <c r="D25" s="454"/>
      <c r="E25" s="454"/>
      <c r="F25" s="454"/>
      <c r="G25" s="454"/>
      <c r="H25" s="454"/>
      <c r="I25" s="454"/>
      <c r="J25" s="454"/>
      <c r="K25" s="454"/>
      <c r="L25" s="455"/>
      <c r="M25" s="438"/>
      <c r="N25" s="439"/>
      <c r="O25" s="439"/>
      <c r="P25" s="439"/>
      <c r="Q25" s="439"/>
      <c r="R25" s="440"/>
      <c r="S25" s="438"/>
      <c r="T25" s="439"/>
      <c r="U25" s="439"/>
      <c r="V25" s="439"/>
      <c r="W25" s="439"/>
      <c r="X25" s="440"/>
      <c r="Y25" s="466"/>
      <c r="Z25" s="467"/>
      <c r="AA25" s="439"/>
      <c r="AB25" s="439"/>
      <c r="AC25" s="439"/>
      <c r="AD25" s="439"/>
      <c r="AE25" s="439"/>
      <c r="AF25" s="439"/>
      <c r="AG25" s="439"/>
      <c r="AH25" s="440"/>
      <c r="AI25" s="438"/>
      <c r="AJ25" s="439"/>
      <c r="AK25" s="439"/>
      <c r="AL25" s="439"/>
      <c r="AM25" s="440"/>
      <c r="AR25" s="468"/>
    </row>
    <row r="26" spans="1:51" s="434" customFormat="1" ht="21">
      <c r="A26" s="1117"/>
      <c r="B26" s="1118"/>
      <c r="C26" s="1118"/>
      <c r="D26" s="1118"/>
      <c r="E26" s="1118"/>
      <c r="F26" s="1118"/>
      <c r="G26" s="1118"/>
      <c r="H26" s="1118"/>
      <c r="I26" s="1118"/>
      <c r="J26" s="1118"/>
      <c r="K26" s="1118"/>
      <c r="L26" s="1119"/>
      <c r="M26" s="1117"/>
      <c r="N26" s="1118"/>
      <c r="O26" s="1118"/>
      <c r="P26" s="1118"/>
      <c r="Q26" s="1118"/>
      <c r="R26" s="1119"/>
      <c r="S26" s="1117"/>
      <c r="T26" s="1118"/>
      <c r="U26" s="1118"/>
      <c r="V26" s="1118"/>
      <c r="W26" s="1118"/>
      <c r="X26" s="1119"/>
      <c r="Y26" s="469"/>
      <c r="Z26" s="470"/>
      <c r="AA26" s="470"/>
      <c r="AB26" s="470"/>
      <c r="AC26" s="470"/>
      <c r="AD26" s="470"/>
      <c r="AE26" s="470"/>
      <c r="AF26" s="470"/>
      <c r="AG26" s="470"/>
      <c r="AH26" s="471"/>
      <c r="AI26" s="1111"/>
      <c r="AJ26" s="1112"/>
      <c r="AK26" s="1112"/>
      <c r="AL26" s="1112"/>
      <c r="AM26" s="1113"/>
    </row>
    <row r="27" spans="1:51" s="434" customFormat="1" ht="27" customHeight="1">
      <c r="A27" s="1120" t="s">
        <v>200</v>
      </c>
      <c r="B27" s="1121"/>
      <c r="C27" s="1121"/>
      <c r="D27" s="1121"/>
      <c r="E27" s="1121"/>
      <c r="F27" s="1121"/>
      <c r="G27" s="1121"/>
      <c r="H27" s="1121"/>
      <c r="I27" s="1121"/>
      <c r="J27" s="1121"/>
      <c r="K27" s="1121"/>
      <c r="L27" s="1122"/>
      <c r="M27" s="1123"/>
      <c r="N27" s="1123"/>
      <c r="O27" s="1123"/>
      <c r="P27" s="1123"/>
      <c r="Q27" s="1123"/>
      <c r="R27" s="1123"/>
      <c r="S27" s="1123"/>
      <c r="T27" s="1123"/>
      <c r="U27" s="1123"/>
      <c r="V27" s="1123"/>
      <c r="W27" s="1123"/>
      <c r="X27" s="1123"/>
      <c r="Y27" s="1123"/>
      <c r="Z27" s="1123"/>
      <c r="AA27" s="1123"/>
      <c r="AB27" s="1123"/>
      <c r="AC27" s="1123"/>
      <c r="AD27" s="1123"/>
      <c r="AE27" s="1123"/>
      <c r="AF27" s="1123"/>
      <c r="AG27" s="1123"/>
      <c r="AH27" s="1123"/>
      <c r="AI27" s="1123"/>
      <c r="AJ27" s="1123"/>
      <c r="AK27" s="1123"/>
      <c r="AL27" s="1123"/>
      <c r="AM27" s="1123"/>
    </row>
    <row r="28" spans="1:51" s="434" customFormat="1" ht="22">
      <c r="A28" s="1068"/>
      <c r="B28" s="1068"/>
      <c r="C28" s="1068"/>
      <c r="D28" s="1068"/>
      <c r="E28" s="1068"/>
      <c r="F28" s="1069"/>
      <c r="G28" s="1070"/>
      <c r="H28" s="1068"/>
      <c r="I28" s="1068"/>
      <c r="J28" s="1068"/>
      <c r="K28" s="1068"/>
      <c r="L28" s="1068"/>
      <c r="M28" s="1071"/>
      <c r="N28" s="1071"/>
      <c r="O28" s="1071"/>
      <c r="P28" s="1071"/>
      <c r="Q28" s="1071"/>
      <c r="R28" s="1071"/>
      <c r="S28" s="1071"/>
      <c r="T28" s="1071"/>
      <c r="U28" s="1071"/>
      <c r="V28" s="1071"/>
      <c r="W28" s="1071"/>
      <c r="X28" s="1071"/>
      <c r="Y28" s="1068"/>
      <c r="Z28" s="1068"/>
      <c r="AA28" s="1068"/>
      <c r="AB28" s="1068"/>
      <c r="AC28" s="1068"/>
      <c r="AD28" s="1068"/>
      <c r="AE28" s="1068"/>
      <c r="AF28" s="1068"/>
      <c r="AG28" s="1068"/>
      <c r="AH28" s="1068"/>
      <c r="AI28" s="1068"/>
      <c r="AJ28" s="1068"/>
      <c r="AK28" s="1068"/>
      <c r="AL28" s="1068"/>
      <c r="AM28" s="1068"/>
    </row>
    <row r="29" spans="1:51" s="434" customFormat="1" ht="22">
      <c r="A29" s="1068" t="s">
        <v>201</v>
      </c>
      <c r="B29" s="1068"/>
      <c r="C29" s="1068"/>
      <c r="D29" s="1068"/>
      <c r="E29" s="1068"/>
      <c r="F29" s="1069"/>
      <c r="G29" s="1070"/>
      <c r="H29" s="1068"/>
      <c r="I29" s="1068"/>
      <c r="J29" s="1068"/>
      <c r="K29" s="1068"/>
      <c r="L29" s="1068"/>
      <c r="M29" s="1071">
        <v>4000000</v>
      </c>
      <c r="N29" s="1071"/>
      <c r="O29" s="1071"/>
      <c r="P29" s="1071"/>
      <c r="Q29" s="1071"/>
      <c r="R29" s="1071"/>
      <c r="S29" s="1071"/>
      <c r="T29" s="1071"/>
      <c r="U29" s="1071"/>
      <c r="V29" s="1071"/>
      <c r="W29" s="1071"/>
      <c r="X29" s="1071"/>
      <c r="Y29" s="1068"/>
      <c r="Z29" s="1068"/>
      <c r="AA29" s="1068"/>
      <c r="AB29" s="1068"/>
      <c r="AC29" s="1068"/>
      <c r="AD29" s="1068"/>
      <c r="AE29" s="1068"/>
      <c r="AF29" s="1068"/>
      <c r="AG29" s="1068"/>
      <c r="AH29" s="1068"/>
      <c r="AI29" s="1068"/>
      <c r="AJ29" s="1068"/>
      <c r="AK29" s="1068"/>
      <c r="AL29" s="1068"/>
      <c r="AM29" s="1068"/>
    </row>
    <row r="30" spans="1:51" s="434" customFormat="1" ht="22">
      <c r="A30" s="1068"/>
      <c r="B30" s="1068"/>
      <c r="C30" s="1068"/>
      <c r="D30" s="1068"/>
      <c r="E30" s="1068"/>
      <c r="F30" s="1069"/>
      <c r="G30" s="1070"/>
      <c r="H30" s="1068"/>
      <c r="I30" s="1068"/>
      <c r="J30" s="1068"/>
      <c r="K30" s="1068"/>
      <c r="L30" s="1068"/>
      <c r="M30" s="1071"/>
      <c r="N30" s="1071"/>
      <c r="O30" s="1071"/>
      <c r="P30" s="1071"/>
      <c r="Q30" s="1071"/>
      <c r="R30" s="1071"/>
      <c r="S30" s="1071"/>
      <c r="T30" s="1071"/>
      <c r="U30" s="1071"/>
      <c r="V30" s="1071"/>
      <c r="W30" s="1071"/>
      <c r="X30" s="1071"/>
      <c r="Y30" s="1068"/>
      <c r="Z30" s="1068"/>
      <c r="AA30" s="1068"/>
      <c r="AB30" s="1068"/>
      <c r="AC30" s="1068"/>
      <c r="AD30" s="1068"/>
      <c r="AE30" s="1068"/>
      <c r="AF30" s="1068"/>
      <c r="AG30" s="1068"/>
      <c r="AH30" s="1068"/>
      <c r="AI30" s="1068"/>
      <c r="AJ30" s="1068"/>
      <c r="AK30" s="1068"/>
      <c r="AL30" s="1068"/>
      <c r="AM30" s="1068"/>
    </row>
    <row r="31" spans="1:51" s="434" customFormat="1" ht="22">
      <c r="A31" s="1068"/>
      <c r="B31" s="1068"/>
      <c r="C31" s="1068"/>
      <c r="D31" s="1068"/>
      <c r="E31" s="1068"/>
      <c r="F31" s="1069"/>
      <c r="G31" s="1070"/>
      <c r="H31" s="1068"/>
      <c r="I31" s="1068"/>
      <c r="J31" s="1068"/>
      <c r="K31" s="1068"/>
      <c r="L31" s="1068"/>
      <c r="M31" s="1071"/>
      <c r="N31" s="1071"/>
      <c r="O31" s="1071"/>
      <c r="P31" s="1071"/>
      <c r="Q31" s="1071"/>
      <c r="R31" s="1071"/>
      <c r="S31" s="1071"/>
      <c r="T31" s="1071"/>
      <c r="U31" s="1071"/>
      <c r="V31" s="1071"/>
      <c r="W31" s="1071"/>
      <c r="X31" s="1071"/>
      <c r="Y31" s="1068"/>
      <c r="Z31" s="1068"/>
      <c r="AA31" s="1068"/>
      <c r="AB31" s="1068"/>
      <c r="AC31" s="1068"/>
      <c r="AD31" s="1068"/>
      <c r="AE31" s="1068"/>
      <c r="AF31" s="1068"/>
      <c r="AG31" s="1068"/>
      <c r="AH31" s="1068"/>
      <c r="AI31" s="1068"/>
      <c r="AJ31" s="1068"/>
      <c r="AK31" s="1068"/>
      <c r="AL31" s="1068"/>
      <c r="AM31" s="1068"/>
    </row>
    <row r="32" spans="1:51" s="434" customFormat="1" ht="22">
      <c r="A32" s="1068"/>
      <c r="B32" s="1068"/>
      <c r="C32" s="1068"/>
      <c r="D32" s="1068"/>
      <c r="E32" s="1068"/>
      <c r="F32" s="1069"/>
      <c r="G32" s="1070"/>
      <c r="H32" s="1068"/>
      <c r="I32" s="1068"/>
      <c r="J32" s="1068"/>
      <c r="K32" s="1068"/>
      <c r="L32" s="1068"/>
      <c r="M32" s="1071"/>
      <c r="N32" s="1071"/>
      <c r="O32" s="1071"/>
      <c r="P32" s="1071"/>
      <c r="Q32" s="1071"/>
      <c r="R32" s="1071"/>
      <c r="S32" s="1071"/>
      <c r="T32" s="1071"/>
      <c r="U32" s="1071"/>
      <c r="V32" s="1071"/>
      <c r="W32" s="1071"/>
      <c r="X32" s="1071"/>
      <c r="Y32" s="1068"/>
      <c r="Z32" s="1068"/>
      <c r="AA32" s="1068"/>
      <c r="AB32" s="1068"/>
      <c r="AC32" s="1068"/>
      <c r="AD32" s="1068"/>
      <c r="AE32" s="1068"/>
      <c r="AF32" s="1068"/>
      <c r="AG32" s="1068"/>
      <c r="AH32" s="1068"/>
      <c r="AI32" s="1068"/>
      <c r="AJ32" s="1068"/>
      <c r="AK32" s="1068"/>
      <c r="AL32" s="1068"/>
      <c r="AM32" s="1068"/>
    </row>
    <row r="33" spans="1:45" s="434" customFormat="1" ht="22">
      <c r="A33" s="1125" t="s">
        <v>202</v>
      </c>
      <c r="B33" s="1126"/>
      <c r="C33" s="1126"/>
      <c r="D33" s="1126"/>
      <c r="E33" s="1126"/>
      <c r="F33" s="1126"/>
      <c r="G33" s="1126"/>
      <c r="H33" s="1126"/>
      <c r="I33" s="1126"/>
      <c r="J33" s="1126"/>
      <c r="K33" s="1126"/>
      <c r="L33" s="1127"/>
      <c r="M33" s="1107"/>
      <c r="N33" s="1107"/>
      <c r="O33" s="1107"/>
      <c r="P33" s="1107"/>
      <c r="Q33" s="1107"/>
      <c r="R33" s="1107"/>
      <c r="S33" s="1107">
        <f>S13+S14</f>
        <v>0</v>
      </c>
      <c r="T33" s="1107"/>
      <c r="U33" s="1107"/>
      <c r="V33" s="1107"/>
      <c r="W33" s="1107"/>
      <c r="X33" s="1107"/>
      <c r="Y33" s="1100"/>
      <c r="Z33" s="1100"/>
      <c r="AA33" s="1100"/>
      <c r="AB33" s="1100"/>
      <c r="AC33" s="1100"/>
      <c r="AD33" s="1100"/>
      <c r="AE33" s="1100"/>
      <c r="AF33" s="1100"/>
      <c r="AG33" s="1100"/>
      <c r="AH33" s="1100"/>
      <c r="AI33" s="1128">
        <f>SUM(AI17:AI24)</f>
        <v>8329960</v>
      </c>
      <c r="AJ33" s="1100"/>
      <c r="AK33" s="1100"/>
      <c r="AL33" s="1100"/>
      <c r="AM33" s="1100"/>
      <c r="AR33" s="472" t="e">
        <f>#REF!+#REF!</f>
        <v>#REF!</v>
      </c>
    </row>
    <row r="34" spans="1:45" s="434" customFormat="1" ht="22">
      <c r="A34" s="1129" t="s">
        <v>203</v>
      </c>
      <c r="B34" s="1129"/>
      <c r="C34" s="1129"/>
      <c r="D34" s="1129"/>
      <c r="E34" s="1129"/>
      <c r="F34" s="1130"/>
      <c r="G34" s="1131"/>
      <c r="H34" s="1124"/>
      <c r="I34" s="1124"/>
      <c r="J34" s="1124"/>
      <c r="K34" s="1124"/>
      <c r="L34" s="1124"/>
      <c r="M34" s="1132"/>
      <c r="N34" s="1132"/>
      <c r="O34" s="1132"/>
      <c r="P34" s="1132"/>
      <c r="Q34" s="1132"/>
      <c r="R34" s="1132"/>
      <c r="S34" s="1132"/>
      <c r="T34" s="1132"/>
      <c r="U34" s="1132"/>
      <c r="V34" s="1132"/>
      <c r="W34" s="1132"/>
      <c r="X34" s="1132"/>
      <c r="Y34" s="1124"/>
      <c r="Z34" s="1124"/>
      <c r="AA34" s="1124"/>
      <c r="AB34" s="1124"/>
      <c r="AC34" s="1124"/>
      <c r="AD34" s="1124"/>
      <c r="AE34" s="1124"/>
      <c r="AF34" s="1124"/>
      <c r="AG34" s="1124"/>
      <c r="AH34" s="1124"/>
      <c r="AI34" s="1124"/>
      <c r="AJ34" s="1124"/>
      <c r="AK34" s="1124"/>
      <c r="AL34" s="1124"/>
      <c r="AM34" s="1124"/>
    </row>
    <row r="35" spans="1:45" s="434" customFormat="1" ht="22">
      <c r="A35" s="1068" t="s">
        <v>204</v>
      </c>
      <c r="B35" s="1068"/>
      <c r="C35" s="1068"/>
      <c r="D35" s="1068"/>
      <c r="E35" s="1068"/>
      <c r="F35" s="1069"/>
      <c r="G35" s="1070"/>
      <c r="H35" s="1068"/>
      <c r="I35" s="1068"/>
      <c r="J35" s="1068"/>
      <c r="K35" s="1068"/>
      <c r="L35" s="1068"/>
      <c r="M35" s="1071">
        <v>0</v>
      </c>
      <c r="N35" s="1071"/>
      <c r="O35" s="1071"/>
      <c r="P35" s="1071"/>
      <c r="Q35" s="1071"/>
      <c r="R35" s="1071"/>
      <c r="S35" s="1071">
        <v>0</v>
      </c>
      <c r="T35" s="1071"/>
      <c r="U35" s="1071"/>
      <c r="V35" s="1071"/>
      <c r="W35" s="1071"/>
      <c r="X35" s="1071"/>
      <c r="Y35" s="1068"/>
      <c r="Z35" s="1068"/>
      <c r="AA35" s="1068"/>
      <c r="AB35" s="1068"/>
      <c r="AC35" s="1068"/>
      <c r="AD35" s="1068"/>
      <c r="AE35" s="1068"/>
      <c r="AF35" s="1068"/>
      <c r="AG35" s="1068"/>
      <c r="AH35" s="1068"/>
      <c r="AI35" s="1068"/>
      <c r="AJ35" s="1068"/>
      <c r="AK35" s="1068"/>
      <c r="AL35" s="1068"/>
      <c r="AM35" s="1068"/>
    </row>
    <row r="36" spans="1:45" s="434" customFormat="1" ht="27" customHeight="1">
      <c r="A36" s="1072" t="s">
        <v>205</v>
      </c>
      <c r="B36" s="1073"/>
      <c r="C36" s="1073"/>
      <c r="D36" s="1073"/>
      <c r="E36" s="1073"/>
      <c r="F36" s="1073"/>
      <c r="G36" s="1073"/>
      <c r="H36" s="1073"/>
      <c r="I36" s="1073"/>
      <c r="J36" s="1073"/>
      <c r="K36" s="1073"/>
      <c r="L36" s="1074"/>
      <c r="M36" s="1075"/>
      <c r="N36" s="1075"/>
      <c r="O36" s="1075"/>
      <c r="P36" s="1075"/>
      <c r="Q36" s="1075"/>
      <c r="R36" s="1075"/>
      <c r="S36" s="1076"/>
      <c r="T36" s="1077"/>
      <c r="U36" s="1077"/>
      <c r="V36" s="1077"/>
      <c r="W36" s="1077"/>
      <c r="X36" s="1077"/>
      <c r="Y36" s="1075"/>
      <c r="Z36" s="1075"/>
      <c r="AA36" s="1075"/>
      <c r="AB36" s="1075"/>
      <c r="AC36" s="1075"/>
      <c r="AD36" s="1075"/>
      <c r="AE36" s="1075"/>
      <c r="AF36" s="1075"/>
      <c r="AG36" s="1075"/>
      <c r="AH36" s="1075"/>
      <c r="AI36" s="1075"/>
      <c r="AJ36" s="1075"/>
      <c r="AK36" s="1075"/>
      <c r="AL36" s="1075"/>
      <c r="AM36" s="1075"/>
    </row>
    <row r="37" spans="1:45" s="434" customFormat="1" ht="27" customHeight="1">
      <c r="A37" s="1133" t="s">
        <v>206</v>
      </c>
      <c r="B37" s="1134"/>
      <c r="C37" s="1134"/>
      <c r="D37" s="1134"/>
      <c r="E37" s="1134"/>
      <c r="F37" s="1134"/>
      <c r="G37" s="1134"/>
      <c r="H37" s="1134"/>
      <c r="I37" s="1134"/>
      <c r="J37" s="1134"/>
      <c r="K37" s="1134"/>
      <c r="L37" s="1135"/>
      <c r="M37" s="1114">
        <v>5000000</v>
      </c>
      <c r="N37" s="1115"/>
      <c r="O37" s="1115"/>
      <c r="P37" s="1115"/>
      <c r="Q37" s="1115"/>
      <c r="R37" s="1116"/>
      <c r="S37" s="1136"/>
      <c r="T37" s="1137"/>
      <c r="U37" s="1137"/>
      <c r="V37" s="1137"/>
      <c r="W37" s="1137"/>
      <c r="X37" s="1138"/>
      <c r="Y37" s="458" t="s">
        <v>207</v>
      </c>
      <c r="Z37" s="439"/>
      <c r="AA37" s="439"/>
      <c r="AB37" s="439"/>
      <c r="AC37" s="439"/>
      <c r="AD37" s="439"/>
      <c r="AE37" s="439"/>
      <c r="AF37" s="439"/>
      <c r="AG37" s="439"/>
      <c r="AH37" s="440"/>
      <c r="AI37" s="438"/>
      <c r="AJ37" s="439">
        <v>0</v>
      </c>
      <c r="AK37" s="439"/>
      <c r="AL37" s="439"/>
      <c r="AM37" s="440"/>
    </row>
    <row r="38" spans="1:45" s="434" customFormat="1" ht="27" customHeight="1">
      <c r="A38" s="1133"/>
      <c r="B38" s="1134"/>
      <c r="C38" s="1134"/>
      <c r="D38" s="1134"/>
      <c r="E38" s="1134"/>
      <c r="F38" s="1134"/>
      <c r="G38" s="1134"/>
      <c r="H38" s="1134"/>
      <c r="I38" s="1134"/>
      <c r="J38" s="1134"/>
      <c r="K38" s="1134"/>
      <c r="L38" s="1135"/>
      <c r="M38" s="1101"/>
      <c r="N38" s="1102"/>
      <c r="O38" s="1102"/>
      <c r="P38" s="1102"/>
      <c r="Q38" s="1102"/>
      <c r="R38" s="1103"/>
      <c r="S38" s="473"/>
      <c r="T38" s="474"/>
      <c r="U38" s="474"/>
      <c r="V38" s="474"/>
      <c r="W38" s="474"/>
      <c r="X38" s="475"/>
      <c r="Y38" s="458" t="s">
        <v>208</v>
      </c>
      <c r="Z38" s="476"/>
      <c r="AA38" s="439"/>
      <c r="AB38" s="439"/>
      <c r="AC38" s="439"/>
      <c r="AD38" s="439"/>
      <c r="AE38" s="439"/>
      <c r="AF38" s="439"/>
      <c r="AG38" s="439"/>
      <c r="AH38" s="440"/>
      <c r="AI38" s="438"/>
      <c r="AJ38" s="439"/>
      <c r="AK38" s="439"/>
      <c r="AL38" s="439"/>
      <c r="AM38" s="440"/>
      <c r="AS38" s="447"/>
    </row>
    <row r="39" spans="1:45" s="434" customFormat="1" ht="27" customHeight="1">
      <c r="A39" s="456"/>
      <c r="B39" s="454"/>
      <c r="C39" s="454"/>
      <c r="D39" s="454"/>
      <c r="E39" s="454"/>
      <c r="F39" s="454"/>
      <c r="G39" s="454"/>
      <c r="H39" s="454"/>
      <c r="I39" s="454"/>
      <c r="J39" s="454"/>
      <c r="K39" s="454"/>
      <c r="L39" s="455"/>
      <c r="M39" s="3"/>
      <c r="N39" s="2"/>
      <c r="O39" s="2"/>
      <c r="P39" s="2"/>
      <c r="Q39" s="2"/>
      <c r="R39" s="1"/>
      <c r="S39" s="438"/>
      <c r="T39" s="439"/>
      <c r="U39" s="439"/>
      <c r="V39" s="439"/>
      <c r="W39" s="439"/>
      <c r="X39" s="440"/>
      <c r="Y39" s="447" t="s">
        <v>199</v>
      </c>
      <c r="Z39" s="457"/>
      <c r="AA39" s="439"/>
      <c r="AB39" s="439"/>
      <c r="AC39" s="439"/>
      <c r="AD39" s="439"/>
      <c r="AE39" s="439"/>
      <c r="AF39" s="439"/>
      <c r="AG39" s="439"/>
      <c r="AH39" s="440"/>
      <c r="AI39" s="438"/>
      <c r="AJ39" s="439"/>
      <c r="AK39" s="439"/>
      <c r="AL39" s="439"/>
      <c r="AM39" s="440"/>
      <c r="AS39" s="447"/>
    </row>
    <row r="40" spans="1:45" s="434" customFormat="1" ht="27" customHeight="1">
      <c r="A40" s="456"/>
      <c r="B40" s="454"/>
      <c r="C40" s="454"/>
      <c r="D40" s="454"/>
      <c r="E40" s="454"/>
      <c r="F40" s="454"/>
      <c r="G40" s="454"/>
      <c r="H40" s="454"/>
      <c r="I40" s="454"/>
      <c r="J40" s="454"/>
      <c r="K40" s="454"/>
      <c r="L40" s="455"/>
      <c r="M40" s="3"/>
      <c r="N40" s="2"/>
      <c r="O40" s="2"/>
      <c r="P40" s="2"/>
      <c r="Q40" s="2"/>
      <c r="R40" s="1"/>
      <c r="S40" s="438"/>
      <c r="T40" s="439"/>
      <c r="U40" s="439"/>
      <c r="V40" s="439"/>
      <c r="W40" s="439"/>
      <c r="X40" s="440"/>
      <c r="Y40" s="477" t="s">
        <v>209</v>
      </c>
      <c r="Z40" s="457"/>
      <c r="AA40" s="439"/>
      <c r="AB40" s="439"/>
      <c r="AC40" s="439"/>
      <c r="AD40" s="439"/>
      <c r="AE40" s="439"/>
      <c r="AF40" s="439"/>
      <c r="AG40" s="439"/>
      <c r="AH40" s="440"/>
      <c r="AI40" s="438"/>
      <c r="AJ40" s="439"/>
      <c r="AK40" s="439"/>
      <c r="AL40" s="439"/>
      <c r="AM40" s="440"/>
      <c r="AS40" s="478"/>
    </row>
    <row r="41" spans="1:45" s="434" customFormat="1" ht="27" customHeight="1">
      <c r="A41" s="1139" t="s">
        <v>210</v>
      </c>
      <c r="B41" s="1140"/>
      <c r="C41" s="1140"/>
      <c r="D41" s="1140"/>
      <c r="E41" s="1140"/>
      <c r="F41" s="1140"/>
      <c r="G41" s="1140"/>
      <c r="H41" s="1140"/>
      <c r="I41" s="1140"/>
      <c r="J41" s="1140"/>
      <c r="K41" s="1140"/>
      <c r="L41" s="1141"/>
      <c r="M41" s="1114">
        <v>2000000</v>
      </c>
      <c r="N41" s="1115"/>
      <c r="O41" s="1115"/>
      <c r="P41" s="1115"/>
      <c r="Q41" s="1115"/>
      <c r="R41" s="1116"/>
      <c r="S41" s="1114">
        <v>2000000</v>
      </c>
      <c r="T41" s="1115"/>
      <c r="U41" s="1115"/>
      <c r="V41" s="1115"/>
      <c r="W41" s="1115"/>
      <c r="X41" s="1116"/>
      <c r="Y41" s="458" t="s">
        <v>211</v>
      </c>
      <c r="Z41" s="439"/>
      <c r="AA41" s="439"/>
      <c r="AB41" s="439"/>
      <c r="AC41" s="439"/>
      <c r="AD41" s="439"/>
      <c r="AE41" s="439"/>
      <c r="AF41" s="439"/>
      <c r="AG41" s="439"/>
      <c r="AH41" s="440"/>
      <c r="AI41" s="438"/>
      <c r="AJ41" s="439"/>
      <c r="AK41" s="439"/>
      <c r="AL41" s="439"/>
      <c r="AM41" s="440"/>
    </row>
    <row r="42" spans="1:45" s="434" customFormat="1" ht="27" customHeight="1">
      <c r="A42" s="1139"/>
      <c r="B42" s="1140"/>
      <c r="C42" s="1140"/>
      <c r="D42" s="1140"/>
      <c r="E42" s="1140"/>
      <c r="F42" s="1140"/>
      <c r="G42" s="1140"/>
      <c r="H42" s="1140"/>
      <c r="I42" s="1140"/>
      <c r="J42" s="1140"/>
      <c r="K42" s="1140"/>
      <c r="L42" s="1141"/>
      <c r="M42" s="438"/>
      <c r="N42" s="439"/>
      <c r="O42" s="439"/>
      <c r="P42" s="439"/>
      <c r="Q42" s="439"/>
      <c r="R42" s="440"/>
      <c r="S42" s="438"/>
      <c r="T42" s="439"/>
      <c r="U42" s="439"/>
      <c r="V42" s="439"/>
      <c r="W42" s="439"/>
      <c r="X42" s="440"/>
      <c r="Y42" s="447" t="s">
        <v>199</v>
      </c>
      <c r="Z42" s="439"/>
      <c r="AA42" s="439"/>
      <c r="AB42" s="439"/>
      <c r="AC42" s="439"/>
      <c r="AD42" s="439"/>
      <c r="AE42" s="439"/>
      <c r="AF42" s="439"/>
      <c r="AG42" s="439"/>
      <c r="AH42" s="440"/>
      <c r="AI42" s="438"/>
      <c r="AJ42" s="439"/>
      <c r="AK42" s="439"/>
      <c r="AL42" s="439"/>
      <c r="AM42" s="440"/>
    </row>
    <row r="43" spans="1:45" s="434" customFormat="1" ht="27" customHeight="1">
      <c r="A43" s="435"/>
      <c r="B43" s="436"/>
      <c r="C43" s="436"/>
      <c r="D43" s="436"/>
      <c r="E43" s="436"/>
      <c r="F43" s="436"/>
      <c r="G43" s="436"/>
      <c r="H43" s="436"/>
      <c r="I43" s="436"/>
      <c r="J43" s="436"/>
      <c r="K43" s="436"/>
      <c r="L43" s="437"/>
      <c r="M43" s="438"/>
      <c r="N43" s="439"/>
      <c r="O43" s="439"/>
      <c r="P43" s="439"/>
      <c r="Q43" s="439"/>
      <c r="R43" s="440"/>
      <c r="S43" s="438"/>
      <c r="T43" s="439"/>
      <c r="U43" s="439"/>
      <c r="V43" s="439"/>
      <c r="W43" s="439"/>
      <c r="X43" s="440"/>
      <c r="Y43" s="477" t="s">
        <v>209</v>
      </c>
      <c r="Z43" s="439"/>
      <c r="AA43" s="439"/>
      <c r="AB43" s="439"/>
      <c r="AC43" s="439"/>
      <c r="AD43" s="439"/>
      <c r="AE43" s="439"/>
      <c r="AF43" s="439"/>
      <c r="AG43" s="439"/>
      <c r="AH43" s="440"/>
      <c r="AI43" s="438"/>
      <c r="AJ43" s="439"/>
      <c r="AK43" s="439"/>
      <c r="AL43" s="439"/>
      <c r="AM43" s="440"/>
    </row>
    <row r="44" spans="1:45" s="434" customFormat="1" ht="22">
      <c r="A44" s="1068"/>
      <c r="B44" s="1068"/>
      <c r="C44" s="1068"/>
      <c r="D44" s="1068"/>
      <c r="E44" s="1068"/>
      <c r="F44" s="1069"/>
      <c r="G44" s="1070"/>
      <c r="H44" s="1068"/>
      <c r="I44" s="1068"/>
      <c r="J44" s="1068"/>
      <c r="K44" s="1068"/>
      <c r="L44" s="1068"/>
      <c r="M44" s="1071"/>
      <c r="N44" s="1071"/>
      <c r="O44" s="1071"/>
      <c r="P44" s="1071"/>
      <c r="Q44" s="1071"/>
      <c r="R44" s="1071"/>
      <c r="S44" s="1071"/>
      <c r="T44" s="1071"/>
      <c r="U44" s="1071"/>
      <c r="V44" s="1071"/>
      <c r="W44" s="1071"/>
      <c r="X44" s="1071"/>
      <c r="Y44" s="1068"/>
      <c r="Z44" s="1068"/>
      <c r="AA44" s="1068"/>
      <c r="AB44" s="1068"/>
      <c r="AC44" s="1068"/>
      <c r="AD44" s="1068"/>
      <c r="AE44" s="1068"/>
      <c r="AF44" s="1068"/>
      <c r="AG44" s="1068"/>
      <c r="AH44" s="1068"/>
      <c r="AI44" s="1068"/>
      <c r="AJ44" s="1068"/>
      <c r="AK44" s="1068"/>
      <c r="AL44" s="1068"/>
      <c r="AM44" s="1068"/>
    </row>
    <row r="45" spans="1:45" s="434" customFormat="1" ht="22">
      <c r="A45" s="1068"/>
      <c r="B45" s="1068"/>
      <c r="C45" s="1068"/>
      <c r="D45" s="1068"/>
      <c r="E45" s="1068"/>
      <c r="F45" s="1069"/>
      <c r="G45" s="1070"/>
      <c r="H45" s="1068"/>
      <c r="I45" s="1068"/>
      <c r="J45" s="1068"/>
      <c r="K45" s="1068"/>
      <c r="L45" s="1068"/>
      <c r="M45" s="1071"/>
      <c r="N45" s="1071"/>
      <c r="O45" s="1071"/>
      <c r="P45" s="1071"/>
      <c r="Q45" s="1071"/>
      <c r="R45" s="1071"/>
      <c r="S45" s="1071"/>
      <c r="T45" s="1071"/>
      <c r="U45" s="1071"/>
      <c r="V45" s="1071"/>
      <c r="W45" s="1071"/>
      <c r="X45" s="1071"/>
      <c r="Y45" s="1068"/>
      <c r="Z45" s="1068"/>
      <c r="AA45" s="1068"/>
      <c r="AB45" s="1068"/>
      <c r="AC45" s="1068"/>
      <c r="AD45" s="1068"/>
      <c r="AE45" s="1068"/>
      <c r="AF45" s="1068"/>
      <c r="AG45" s="1068"/>
      <c r="AH45" s="1068"/>
      <c r="AI45" s="1068"/>
      <c r="AJ45" s="1068"/>
      <c r="AK45" s="1068"/>
      <c r="AL45" s="1068"/>
      <c r="AM45" s="1068"/>
    </row>
    <row r="46" spans="1:45" s="434" customFormat="1" ht="22">
      <c r="A46" s="1068"/>
      <c r="B46" s="1068"/>
      <c r="C46" s="1068"/>
      <c r="D46" s="1068"/>
      <c r="E46" s="1068"/>
      <c r="F46" s="1069"/>
      <c r="G46" s="1070"/>
      <c r="H46" s="1068"/>
      <c r="I46" s="1068"/>
      <c r="J46" s="1068"/>
      <c r="K46" s="1068"/>
      <c r="L46" s="1068"/>
      <c r="M46" s="1071"/>
      <c r="N46" s="1071"/>
      <c r="O46" s="1071"/>
      <c r="P46" s="1071"/>
      <c r="Q46" s="1071"/>
      <c r="R46" s="1071"/>
      <c r="S46" s="1071"/>
      <c r="T46" s="1071"/>
      <c r="U46" s="1071"/>
      <c r="V46" s="1071"/>
      <c r="W46" s="1071"/>
      <c r="X46" s="1071"/>
      <c r="Y46" s="1068"/>
      <c r="Z46" s="1068"/>
      <c r="AA46" s="1068"/>
      <c r="AB46" s="1068"/>
      <c r="AC46" s="1068"/>
      <c r="AD46" s="1068"/>
      <c r="AE46" s="1068"/>
      <c r="AF46" s="1068"/>
      <c r="AG46" s="1068"/>
      <c r="AH46" s="1068"/>
      <c r="AI46" s="1068"/>
      <c r="AJ46" s="1068"/>
      <c r="AK46" s="1068"/>
      <c r="AL46" s="1068"/>
      <c r="AM46" s="1068"/>
    </row>
    <row r="47" spans="1:45" s="434" customFormat="1" ht="22">
      <c r="A47" s="1068"/>
      <c r="B47" s="1068"/>
      <c r="C47" s="1068"/>
      <c r="D47" s="1068"/>
      <c r="E47" s="1068"/>
      <c r="F47" s="1069"/>
      <c r="G47" s="1070"/>
      <c r="H47" s="1068"/>
      <c r="I47" s="1068"/>
      <c r="J47" s="1068"/>
      <c r="K47" s="1068"/>
      <c r="L47" s="1068"/>
      <c r="M47" s="1071"/>
      <c r="N47" s="1071"/>
      <c r="O47" s="1071"/>
      <c r="P47" s="1071"/>
      <c r="Q47" s="1071"/>
      <c r="R47" s="1071"/>
      <c r="S47" s="1071"/>
      <c r="T47" s="1071"/>
      <c r="U47" s="1071"/>
      <c r="V47" s="1071"/>
      <c r="W47" s="1071"/>
      <c r="X47" s="1071"/>
      <c r="Y47" s="1068"/>
      <c r="Z47" s="1068"/>
      <c r="AA47" s="1068"/>
      <c r="AB47" s="1068"/>
      <c r="AC47" s="1068"/>
      <c r="AD47" s="1068"/>
      <c r="AE47" s="1068"/>
      <c r="AF47" s="1068"/>
      <c r="AG47" s="1068"/>
      <c r="AH47" s="1068"/>
      <c r="AI47" s="1068"/>
      <c r="AJ47" s="1068"/>
      <c r="AK47" s="1068"/>
      <c r="AL47" s="1068"/>
      <c r="AM47" s="1068"/>
    </row>
    <row r="48" spans="1:45" s="434" customFormat="1" ht="22">
      <c r="A48" s="1068"/>
      <c r="B48" s="1068"/>
      <c r="C48" s="1068"/>
      <c r="D48" s="1068"/>
      <c r="E48" s="1068"/>
      <c r="F48" s="1069"/>
      <c r="G48" s="1070"/>
      <c r="H48" s="1068"/>
      <c r="I48" s="1068"/>
      <c r="J48" s="1068"/>
      <c r="K48" s="1068"/>
      <c r="L48" s="1068"/>
      <c r="M48" s="1071"/>
      <c r="N48" s="1071"/>
      <c r="O48" s="1071"/>
      <c r="P48" s="1071"/>
      <c r="Q48" s="1071"/>
      <c r="R48" s="1071"/>
      <c r="S48" s="1071"/>
      <c r="T48" s="1071"/>
      <c r="U48" s="1071"/>
      <c r="V48" s="1071"/>
      <c r="W48" s="1071"/>
      <c r="X48" s="1071"/>
      <c r="Y48" s="1068"/>
      <c r="Z48" s="1068"/>
      <c r="AA48" s="1068"/>
      <c r="AB48" s="1068"/>
      <c r="AC48" s="1068"/>
      <c r="AD48" s="1068"/>
      <c r="AE48" s="1068"/>
      <c r="AF48" s="1068"/>
      <c r="AG48" s="1068"/>
      <c r="AH48" s="1068"/>
      <c r="AI48" s="1068"/>
      <c r="AJ48" s="1068"/>
      <c r="AK48" s="1068"/>
      <c r="AL48" s="1068"/>
      <c r="AM48" s="1068"/>
    </row>
    <row r="49" spans="1:67" s="434" customFormat="1" ht="22">
      <c r="A49" s="1068"/>
      <c r="B49" s="1068"/>
      <c r="C49" s="1068"/>
      <c r="D49" s="1068"/>
      <c r="E49" s="1068"/>
      <c r="F49" s="1069"/>
      <c r="G49" s="1070"/>
      <c r="H49" s="1068"/>
      <c r="I49" s="1068"/>
      <c r="J49" s="1068"/>
      <c r="K49" s="1068"/>
      <c r="L49" s="1068"/>
      <c r="M49" s="1071"/>
      <c r="N49" s="1071"/>
      <c r="O49" s="1071"/>
      <c r="P49" s="1071"/>
      <c r="Q49" s="1071"/>
      <c r="R49" s="1071"/>
      <c r="S49" s="1071"/>
      <c r="T49" s="1071"/>
      <c r="U49" s="1071"/>
      <c r="V49" s="1071"/>
      <c r="W49" s="1071"/>
      <c r="X49" s="1071"/>
      <c r="Y49" s="1068"/>
      <c r="Z49" s="1068"/>
      <c r="AA49" s="1068"/>
      <c r="AB49" s="1068"/>
      <c r="AC49" s="1068"/>
      <c r="AD49" s="1068"/>
      <c r="AE49" s="1068"/>
      <c r="AF49" s="1068"/>
      <c r="AG49" s="1068"/>
      <c r="AH49" s="1068"/>
      <c r="AI49" s="1068"/>
      <c r="AJ49" s="1068"/>
      <c r="AK49" s="1068"/>
      <c r="AL49" s="1068"/>
      <c r="AM49" s="1068"/>
    </row>
    <row r="50" spans="1:67" s="434" customFormat="1" ht="22">
      <c r="A50" s="1068"/>
      <c r="B50" s="1068"/>
      <c r="C50" s="1068"/>
      <c r="D50" s="1068"/>
      <c r="E50" s="1068"/>
      <c r="F50" s="1069"/>
      <c r="G50" s="1070"/>
      <c r="H50" s="1068"/>
      <c r="I50" s="1068"/>
      <c r="J50" s="1068"/>
      <c r="K50" s="1068"/>
      <c r="L50" s="1068"/>
      <c r="M50" s="1071"/>
      <c r="N50" s="1071"/>
      <c r="O50" s="1071"/>
      <c r="P50" s="1071"/>
      <c r="Q50" s="1071"/>
      <c r="R50" s="1071"/>
      <c r="S50" s="1071"/>
      <c r="T50" s="1071"/>
      <c r="U50" s="1071"/>
      <c r="V50" s="1071"/>
      <c r="W50" s="1071"/>
      <c r="X50" s="1071"/>
      <c r="Y50" s="1068"/>
      <c r="Z50" s="1068"/>
      <c r="AA50" s="1068"/>
      <c r="AB50" s="1068"/>
      <c r="AC50" s="1068"/>
      <c r="AD50" s="1068"/>
      <c r="AE50" s="1068"/>
      <c r="AF50" s="1068"/>
      <c r="AG50" s="1068"/>
      <c r="AH50" s="1068"/>
      <c r="AI50" s="1068"/>
      <c r="AJ50" s="1068"/>
      <c r="AK50" s="1068"/>
      <c r="AL50" s="1068"/>
      <c r="AM50" s="1068"/>
    </row>
    <row r="51" spans="1:67" s="434" customFormat="1" ht="22">
      <c r="A51" s="1068" t="s">
        <v>204</v>
      </c>
      <c r="B51" s="1068"/>
      <c r="C51" s="1068"/>
      <c r="D51" s="1068"/>
      <c r="E51" s="1068"/>
      <c r="F51" s="1069"/>
      <c r="G51" s="1070"/>
      <c r="H51" s="1068"/>
      <c r="I51" s="1068"/>
      <c r="J51" s="1068"/>
      <c r="K51" s="1068"/>
      <c r="L51" s="1068"/>
      <c r="M51" s="1071">
        <v>0</v>
      </c>
      <c r="N51" s="1071"/>
      <c r="O51" s="1071"/>
      <c r="P51" s="1071"/>
      <c r="Q51" s="1071"/>
      <c r="R51" s="1071"/>
      <c r="S51" s="1071">
        <v>0</v>
      </c>
      <c r="T51" s="1071"/>
      <c r="U51" s="1071"/>
      <c r="V51" s="1071"/>
      <c r="W51" s="1071"/>
      <c r="X51" s="1071"/>
      <c r="Y51" s="1068"/>
      <c r="Z51" s="1068"/>
      <c r="AA51" s="1068"/>
      <c r="AB51" s="1068"/>
      <c r="AC51" s="1068"/>
      <c r="AD51" s="1068"/>
      <c r="AE51" s="1068"/>
      <c r="AF51" s="1068"/>
      <c r="AG51" s="1068"/>
      <c r="AH51" s="1068"/>
      <c r="AI51" s="1068"/>
      <c r="AJ51" s="1068"/>
      <c r="AK51" s="1068"/>
      <c r="AL51" s="1068"/>
      <c r="AM51" s="1068"/>
    </row>
    <row r="52" spans="1:67" s="434" customFormat="1" ht="22">
      <c r="A52" s="1097" t="s">
        <v>53</v>
      </c>
      <c r="B52" s="1098"/>
      <c r="C52" s="1098"/>
      <c r="D52" s="1098"/>
      <c r="E52" s="1098"/>
      <c r="F52" s="1098"/>
      <c r="G52" s="1098"/>
      <c r="H52" s="1098"/>
      <c r="I52" s="1098"/>
      <c r="J52" s="1098"/>
      <c r="K52" s="1098"/>
      <c r="L52" s="1099"/>
      <c r="M52" s="1128">
        <f>M11+M33</f>
        <v>0</v>
      </c>
      <c r="N52" s="1100"/>
      <c r="O52" s="1100"/>
      <c r="P52" s="1100"/>
      <c r="Q52" s="1100"/>
      <c r="R52" s="1100"/>
      <c r="S52" s="1128">
        <f>S11+S33</f>
        <v>0</v>
      </c>
      <c r="T52" s="1100"/>
      <c r="U52" s="1100"/>
      <c r="V52" s="1100"/>
      <c r="W52" s="1100"/>
      <c r="X52" s="1100"/>
      <c r="Y52" s="1100"/>
      <c r="Z52" s="1100"/>
      <c r="AA52" s="1100"/>
      <c r="AB52" s="1100"/>
      <c r="AC52" s="1100"/>
      <c r="AD52" s="1100"/>
      <c r="AE52" s="1100"/>
      <c r="AF52" s="1100"/>
      <c r="AG52" s="1100"/>
      <c r="AH52" s="1100"/>
      <c r="AI52" s="1128">
        <f>AI33+AI11</f>
        <v>8329960</v>
      </c>
      <c r="AJ52" s="1100"/>
      <c r="AK52" s="1100"/>
      <c r="AL52" s="1100"/>
      <c r="AM52" s="1100"/>
    </row>
    <row r="53" spans="1:67" s="480" customFormat="1" ht="21">
      <c r="A53" s="479" t="s">
        <v>212</v>
      </c>
    </row>
    <row r="54" spans="1:67" s="481" customFormat="1" ht="21">
      <c r="B54" s="481" t="s">
        <v>213</v>
      </c>
      <c r="F54" s="482"/>
      <c r="G54" s="482" t="s">
        <v>246</v>
      </c>
      <c r="H54" s="482"/>
      <c r="I54" s="482"/>
      <c r="J54" s="482"/>
      <c r="K54" s="482"/>
      <c r="L54" s="482"/>
      <c r="M54" s="482"/>
      <c r="N54" s="482"/>
      <c r="O54" s="481" t="s">
        <v>214</v>
      </c>
      <c r="P54" s="1145">
        <v>49</v>
      </c>
      <c r="Q54" s="1145"/>
      <c r="R54" s="481" t="s">
        <v>13</v>
      </c>
      <c r="S54" s="481" t="s">
        <v>215</v>
      </c>
      <c r="W54" s="481" t="s">
        <v>216</v>
      </c>
      <c r="Z54" s="481" t="s">
        <v>217</v>
      </c>
      <c r="AB54" s="483"/>
      <c r="AC54" s="484"/>
      <c r="AD54" s="484"/>
      <c r="AE54" s="484"/>
      <c r="AF54" s="484"/>
      <c r="AG54" s="484"/>
      <c r="AI54" s="481" t="s">
        <v>218</v>
      </c>
      <c r="AL54" s="481" t="s">
        <v>219</v>
      </c>
    </row>
    <row r="55" spans="1:67" s="481" customFormat="1" ht="21">
      <c r="A55" s="485"/>
      <c r="B55" s="486" t="s">
        <v>220</v>
      </c>
      <c r="C55" s="447"/>
      <c r="D55" s="447"/>
      <c r="E55" s="447"/>
      <c r="F55" s="447"/>
      <c r="H55" s="447"/>
      <c r="I55" s="487"/>
      <c r="J55" s="487"/>
      <c r="K55" s="488">
        <v>6</v>
      </c>
      <c r="L55" s="487" t="s">
        <v>13</v>
      </c>
      <c r="M55" s="488"/>
      <c r="N55" s="481" t="s">
        <v>14</v>
      </c>
      <c r="P55" s="481" t="s">
        <v>221</v>
      </c>
      <c r="V55" s="482">
        <v>5</v>
      </c>
      <c r="W55" s="489"/>
      <c r="X55" s="481" t="s">
        <v>13</v>
      </c>
      <c r="Y55" s="4"/>
      <c r="Z55" s="481" t="s">
        <v>14</v>
      </c>
      <c r="AB55" s="419" t="s">
        <v>222</v>
      </c>
    </row>
    <row r="56" spans="1:67" s="481" customFormat="1" ht="21">
      <c r="A56" s="485"/>
      <c r="B56" s="486" t="s">
        <v>223</v>
      </c>
      <c r="C56" s="447"/>
      <c r="D56" s="447"/>
      <c r="E56" s="447"/>
      <c r="F56" s="447"/>
      <c r="H56" s="447"/>
      <c r="M56" s="481" t="s">
        <v>224</v>
      </c>
      <c r="Q56" s="481" t="s">
        <v>225</v>
      </c>
      <c r="U56" s="481" t="s">
        <v>226</v>
      </c>
      <c r="X56" s="1142" t="s">
        <v>227</v>
      </c>
      <c r="Y56" s="1142"/>
      <c r="Z56" s="1142"/>
      <c r="AA56" s="481" t="s">
        <v>228</v>
      </c>
      <c r="AD56" s="482"/>
      <c r="AE56" s="482"/>
      <c r="AF56" s="482"/>
      <c r="AG56" s="490"/>
      <c r="AH56" s="482"/>
      <c r="AI56" s="482"/>
      <c r="AJ56" s="482"/>
      <c r="AK56" s="482"/>
      <c r="AL56" s="482"/>
      <c r="AM56" s="482"/>
    </row>
    <row r="57" spans="1:67" s="493" customFormat="1" ht="21">
      <c r="A57" s="491"/>
      <c r="B57" s="492" t="s">
        <v>229</v>
      </c>
      <c r="C57" s="477"/>
      <c r="D57" s="477"/>
      <c r="E57" s="477"/>
      <c r="F57" s="477"/>
      <c r="H57" s="477"/>
    </row>
    <row r="58" spans="1:67" s="493" customFormat="1" ht="21">
      <c r="A58" s="491"/>
      <c r="B58" s="486"/>
      <c r="C58" s="447" t="s">
        <v>230</v>
      </c>
      <c r="D58" s="477"/>
      <c r="E58" s="477"/>
      <c r="F58" s="477"/>
      <c r="H58" s="477"/>
    </row>
    <row r="59" spans="1:67" s="493" customFormat="1" ht="21">
      <c r="A59" s="491"/>
      <c r="B59" s="477"/>
      <c r="C59" s="494"/>
      <c r="D59" s="494"/>
      <c r="E59" s="1143" t="s">
        <v>231</v>
      </c>
      <c r="F59" s="1143"/>
      <c r="G59" s="1143"/>
      <c r="H59" s="1143"/>
      <c r="I59" s="1143"/>
      <c r="J59" s="1143"/>
      <c r="K59" s="1143"/>
      <c r="L59" s="1143"/>
      <c r="M59" s="1143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Y59" s="494"/>
      <c r="Z59" s="494"/>
      <c r="AA59" s="494"/>
      <c r="AB59" s="494"/>
      <c r="AC59" s="494"/>
      <c r="AD59" s="494"/>
      <c r="AE59" s="494"/>
      <c r="AF59" s="494"/>
      <c r="AG59" s="494"/>
      <c r="AH59" s="494"/>
      <c r="AI59" s="494"/>
      <c r="AJ59" s="494"/>
      <c r="AK59" s="494"/>
      <c r="AL59" s="494"/>
      <c r="AM59" s="494"/>
    </row>
    <row r="60" spans="1:67" s="502" customFormat="1" ht="21">
      <c r="A60" s="495"/>
      <c r="B60" s="496"/>
      <c r="C60" s="496"/>
      <c r="D60" s="497"/>
      <c r="E60" s="498"/>
      <c r="F60" s="499" t="s">
        <v>232</v>
      </c>
      <c r="G60" s="500" t="s">
        <v>246</v>
      </c>
      <c r="H60" s="501"/>
      <c r="I60" s="501"/>
      <c r="J60" s="501"/>
      <c r="K60" s="501"/>
      <c r="L60" s="501"/>
      <c r="M60" s="501" t="s">
        <v>233</v>
      </c>
      <c r="O60" s="503" t="s">
        <v>247</v>
      </c>
      <c r="P60" s="503"/>
      <c r="Q60" s="503"/>
      <c r="R60" s="504"/>
      <c r="S60" s="504"/>
      <c r="T60" s="504"/>
      <c r="U60" s="504" t="s">
        <v>214</v>
      </c>
      <c r="V60" s="501">
        <v>49</v>
      </c>
      <c r="W60" s="501" t="s">
        <v>13</v>
      </c>
      <c r="X60" s="501"/>
      <c r="Y60" s="501" t="s">
        <v>234</v>
      </c>
      <c r="Z60" s="501"/>
      <c r="AA60" s="501"/>
      <c r="AB60" s="501"/>
      <c r="AC60" s="501"/>
      <c r="AD60" s="505" t="s">
        <v>248</v>
      </c>
      <c r="AE60" s="501"/>
      <c r="AF60" s="501"/>
      <c r="AG60" s="501"/>
      <c r="AH60" s="501"/>
      <c r="AI60" s="501"/>
      <c r="AJ60" s="501"/>
      <c r="AK60" s="501"/>
      <c r="AR60" s="506"/>
      <c r="AS60" s="507"/>
      <c r="AT60" s="507"/>
      <c r="AU60" s="507"/>
      <c r="AV60" s="507"/>
      <c r="AW60" s="507"/>
      <c r="AX60" s="507"/>
      <c r="AY60" s="507"/>
      <c r="AZ60" s="507"/>
      <c r="BA60" s="507"/>
      <c r="BB60" s="507"/>
      <c r="BC60" s="507"/>
      <c r="BD60" s="507"/>
      <c r="BE60" s="507"/>
      <c r="BF60" s="508"/>
      <c r="BG60" s="508"/>
      <c r="BH60" s="508"/>
      <c r="BI60" s="508"/>
      <c r="BJ60" s="509"/>
      <c r="BK60" s="509"/>
      <c r="BL60" s="509"/>
      <c r="BM60" s="509"/>
      <c r="BN60" s="509"/>
      <c r="BO60" s="509"/>
    </row>
    <row r="61" spans="1:67" s="502" customFormat="1" ht="21">
      <c r="A61" s="495"/>
      <c r="B61" s="496"/>
      <c r="C61" s="496"/>
      <c r="D61" s="497"/>
      <c r="E61" s="498"/>
      <c r="F61" s="499"/>
      <c r="G61" s="501" t="s">
        <v>235</v>
      </c>
      <c r="H61" s="501"/>
      <c r="I61" s="501"/>
      <c r="J61" s="501"/>
      <c r="K61" s="501"/>
      <c r="L61" s="501"/>
      <c r="M61" s="501" t="s">
        <v>249</v>
      </c>
      <c r="N61" s="504"/>
      <c r="O61" s="504"/>
      <c r="P61" s="504"/>
      <c r="Q61" s="504"/>
      <c r="R61" s="504"/>
      <c r="S61" s="504"/>
      <c r="T61" s="501"/>
      <c r="U61" s="501"/>
      <c r="V61" s="501"/>
      <c r="W61" s="501"/>
      <c r="X61" s="501"/>
      <c r="Y61" s="501"/>
      <c r="Z61" s="501"/>
      <c r="AA61" s="501"/>
      <c r="AB61" s="501"/>
      <c r="AC61" s="501"/>
      <c r="AD61" s="501"/>
      <c r="AE61" s="501"/>
      <c r="AF61" s="501"/>
      <c r="AG61" s="501"/>
      <c r="AH61" s="501"/>
      <c r="AI61" s="501"/>
      <c r="AJ61" s="501"/>
      <c r="AK61" s="501"/>
      <c r="AR61" s="507"/>
      <c r="AS61" s="507"/>
      <c r="AT61" s="507"/>
      <c r="AU61" s="507"/>
      <c r="AV61" s="507"/>
      <c r="AW61" s="507"/>
      <c r="AX61" s="507"/>
      <c r="AY61" s="507"/>
      <c r="AZ61" s="507"/>
      <c r="BA61" s="507"/>
      <c r="BB61" s="510"/>
      <c r="BC61" s="507"/>
      <c r="BD61" s="507"/>
      <c r="BE61" s="509"/>
      <c r="BF61" s="507"/>
      <c r="BG61" s="509"/>
      <c r="BH61" s="511"/>
      <c r="BI61" s="511"/>
      <c r="BJ61" s="511"/>
      <c r="BK61" s="512"/>
      <c r="BL61" s="509"/>
      <c r="BM61" s="509"/>
      <c r="BN61" s="509"/>
      <c r="BO61" s="509"/>
    </row>
    <row r="62" spans="1:67" s="502" customFormat="1" ht="21">
      <c r="A62" s="495"/>
      <c r="B62" s="496"/>
      <c r="C62" s="496"/>
      <c r="D62" s="497"/>
      <c r="E62" s="498"/>
      <c r="F62" s="499"/>
      <c r="G62" s="499" t="s">
        <v>236</v>
      </c>
      <c r="H62" s="501"/>
      <c r="I62" s="501"/>
      <c r="J62" s="501"/>
      <c r="K62" s="501"/>
      <c r="L62" s="501"/>
      <c r="M62" s="501" t="s">
        <v>250</v>
      </c>
      <c r="N62" s="504"/>
      <c r="O62" s="504"/>
      <c r="P62" s="504"/>
      <c r="Q62" s="504"/>
      <c r="R62" s="504"/>
      <c r="S62" s="504"/>
      <c r="T62" s="501"/>
      <c r="U62" s="501"/>
      <c r="V62" s="501"/>
      <c r="W62" s="501"/>
      <c r="X62" s="501"/>
      <c r="Y62" s="501"/>
      <c r="Z62" s="501"/>
      <c r="AA62" s="501"/>
      <c r="AB62" s="501"/>
      <c r="AC62" s="501"/>
      <c r="AD62" s="501"/>
      <c r="AE62" s="501"/>
      <c r="AF62" s="501"/>
      <c r="AG62" s="501"/>
      <c r="AH62" s="501"/>
      <c r="AI62" s="501"/>
      <c r="AJ62" s="501"/>
      <c r="AK62" s="501"/>
      <c r="AR62" s="513"/>
      <c r="AS62" s="513"/>
      <c r="AT62" s="513"/>
      <c r="AU62" s="513"/>
      <c r="AV62" s="513"/>
      <c r="AW62" s="514"/>
      <c r="AX62" s="513"/>
      <c r="AY62" s="513"/>
      <c r="AZ62" s="513"/>
      <c r="BA62" s="513"/>
      <c r="BB62" s="513"/>
      <c r="BC62" s="513"/>
      <c r="BD62" s="515"/>
      <c r="BE62" s="515"/>
      <c r="BF62" s="516"/>
      <c r="BG62" s="516"/>
      <c r="BH62" s="516"/>
      <c r="BI62" s="516"/>
      <c r="BJ62" s="517"/>
      <c r="BK62" s="517"/>
      <c r="BL62" s="517"/>
      <c r="BM62" s="517"/>
      <c r="BN62" s="517"/>
      <c r="BO62" s="517"/>
    </row>
    <row r="63" spans="1:67" s="502" customFormat="1" ht="21">
      <c r="A63" s="495"/>
      <c r="B63" s="496"/>
      <c r="C63" s="496"/>
      <c r="D63" s="497"/>
      <c r="E63" s="498"/>
      <c r="F63" s="499"/>
      <c r="G63" s="518" t="s">
        <v>237</v>
      </c>
      <c r="H63" s="501"/>
      <c r="I63" s="501"/>
      <c r="J63" s="501"/>
      <c r="K63" s="501"/>
      <c r="L63" s="519"/>
      <c r="M63" s="520" t="s">
        <v>204</v>
      </c>
      <c r="N63" s="521" t="s">
        <v>251</v>
      </c>
      <c r="O63" s="504"/>
      <c r="P63" s="504"/>
      <c r="Q63" s="504"/>
      <c r="R63" s="504"/>
      <c r="S63" s="504"/>
      <c r="T63" s="501"/>
      <c r="U63" s="501"/>
      <c r="V63" s="501"/>
      <c r="W63" s="501"/>
      <c r="X63" s="501"/>
      <c r="Y63" s="501"/>
      <c r="Z63" s="501"/>
      <c r="AA63" s="501"/>
      <c r="AB63" s="501"/>
      <c r="AC63" s="501"/>
      <c r="AD63" s="501"/>
      <c r="AE63" s="501"/>
      <c r="AF63" s="501"/>
      <c r="AG63" s="501"/>
      <c r="AH63" s="501"/>
      <c r="AI63" s="501"/>
      <c r="AJ63" s="501"/>
      <c r="AK63" s="501"/>
      <c r="AR63" s="513"/>
      <c r="AS63" s="513"/>
      <c r="AT63" s="513"/>
      <c r="AU63" s="513"/>
      <c r="AV63" s="513"/>
      <c r="AW63" s="513"/>
      <c r="AX63" s="513"/>
      <c r="AY63" s="513"/>
      <c r="AZ63" s="513"/>
      <c r="BA63" s="513"/>
      <c r="BB63" s="513"/>
      <c r="BC63" s="513"/>
      <c r="BD63" s="515"/>
      <c r="BE63" s="515"/>
      <c r="BF63" s="516"/>
      <c r="BG63" s="516"/>
      <c r="BH63" s="516"/>
      <c r="BI63" s="516"/>
      <c r="BJ63" s="517"/>
      <c r="BK63" s="517"/>
      <c r="BL63" s="517"/>
      <c r="BM63" s="517"/>
      <c r="BN63" s="517"/>
      <c r="BO63" s="517"/>
    </row>
    <row r="64" spans="1:67" s="502" customFormat="1" ht="21">
      <c r="A64" s="495"/>
      <c r="B64" s="496"/>
      <c r="C64" s="496"/>
      <c r="D64" s="497"/>
      <c r="E64" s="498"/>
      <c r="F64" s="499"/>
      <c r="G64" s="500"/>
      <c r="H64" s="501"/>
      <c r="I64" s="501"/>
      <c r="J64" s="501"/>
      <c r="K64" s="501"/>
      <c r="L64" s="519"/>
      <c r="M64" s="520" t="s">
        <v>204</v>
      </c>
      <c r="N64" s="521" t="s">
        <v>252</v>
      </c>
      <c r="O64" s="503"/>
      <c r="P64" s="503"/>
      <c r="Q64" s="503"/>
      <c r="R64" s="504"/>
      <c r="S64" s="504"/>
      <c r="T64" s="504"/>
      <c r="U64" s="501"/>
      <c r="V64" s="501"/>
      <c r="W64" s="501"/>
      <c r="X64" s="501"/>
      <c r="Y64" s="501"/>
      <c r="Z64" s="501"/>
      <c r="AA64" s="501"/>
      <c r="AB64" s="501"/>
      <c r="AC64" s="501"/>
      <c r="AD64" s="501"/>
      <c r="AE64" s="501"/>
      <c r="AF64" s="501"/>
      <c r="AG64" s="501"/>
      <c r="AH64" s="501"/>
      <c r="AI64" s="501"/>
      <c r="AJ64" s="501"/>
      <c r="AK64" s="501"/>
      <c r="AR64" s="513"/>
      <c r="AS64" s="522"/>
      <c r="AT64" s="513"/>
      <c r="AU64" s="1144"/>
      <c r="AV64" s="1144"/>
      <c r="AW64" s="1144"/>
      <c r="AX64" s="1144"/>
      <c r="AY64" s="1144"/>
      <c r="AZ64" s="1144"/>
      <c r="BA64" s="1144"/>
      <c r="BB64" s="1144"/>
      <c r="BC64" s="1144"/>
      <c r="BD64" s="1144"/>
      <c r="BE64" s="1144"/>
      <c r="BF64" s="1144"/>
      <c r="BG64" s="1144"/>
      <c r="BH64" s="1144"/>
      <c r="BI64" s="1144"/>
      <c r="BJ64" s="1144"/>
      <c r="BK64" s="1144"/>
      <c r="BL64" s="1144"/>
      <c r="BM64" s="1144"/>
      <c r="BN64" s="1144"/>
      <c r="BO64" s="1144"/>
    </row>
    <row r="65" spans="1:67" s="502" customFormat="1" ht="21">
      <c r="A65" s="495"/>
      <c r="B65" s="496"/>
      <c r="C65" s="496"/>
      <c r="D65" s="497"/>
      <c r="E65" s="498"/>
      <c r="F65" s="499"/>
      <c r="G65" s="501"/>
      <c r="H65" s="501"/>
      <c r="I65" s="501"/>
      <c r="J65" s="501"/>
      <c r="K65" s="501"/>
      <c r="L65" s="519"/>
      <c r="M65" s="520"/>
      <c r="N65" s="521"/>
      <c r="O65" s="504"/>
      <c r="P65" s="504"/>
      <c r="Q65" s="504"/>
      <c r="R65" s="504"/>
      <c r="S65" s="504"/>
      <c r="T65" s="501"/>
      <c r="U65" s="501"/>
      <c r="V65" s="501"/>
      <c r="W65" s="501"/>
      <c r="X65" s="501"/>
      <c r="Y65" s="501"/>
      <c r="Z65" s="501"/>
      <c r="AA65" s="501"/>
      <c r="AB65" s="501"/>
      <c r="AC65" s="501"/>
      <c r="AD65" s="501"/>
      <c r="AE65" s="501"/>
      <c r="AF65" s="501"/>
      <c r="AG65" s="501"/>
      <c r="AH65" s="501"/>
      <c r="AI65" s="501"/>
      <c r="AJ65" s="501"/>
      <c r="AK65" s="501"/>
      <c r="AR65" s="513"/>
      <c r="AS65" s="523"/>
      <c r="AT65" s="513"/>
      <c r="AU65" s="513"/>
      <c r="AV65" s="524"/>
      <c r="AW65" s="513"/>
      <c r="AX65" s="513"/>
      <c r="AY65" s="513"/>
      <c r="AZ65" s="513"/>
      <c r="BA65" s="513"/>
      <c r="BB65" s="513"/>
      <c r="BC65" s="513"/>
      <c r="BD65" s="515"/>
      <c r="BE65" s="515"/>
      <c r="BF65" s="516"/>
      <c r="BG65" s="516"/>
      <c r="BH65" s="516"/>
      <c r="BI65" s="516"/>
      <c r="BJ65" s="517"/>
      <c r="BK65" s="517"/>
      <c r="BL65" s="517"/>
      <c r="BM65" s="517"/>
      <c r="BN65" s="517"/>
      <c r="BO65" s="517"/>
    </row>
    <row r="66" spans="1:67" s="502" customFormat="1" ht="21">
      <c r="A66" s="495"/>
      <c r="B66" s="496"/>
      <c r="C66" s="496"/>
      <c r="D66" s="497"/>
      <c r="E66" s="498"/>
      <c r="F66" s="499"/>
      <c r="G66" s="501"/>
      <c r="H66" s="501"/>
      <c r="I66" s="501"/>
      <c r="J66" s="501"/>
      <c r="K66" s="501"/>
      <c r="L66" s="501"/>
      <c r="M66" s="501"/>
      <c r="N66" s="525"/>
      <c r="O66" s="525"/>
      <c r="P66" s="504"/>
      <c r="Q66" s="504"/>
      <c r="R66" s="504"/>
      <c r="S66" s="504"/>
      <c r="T66" s="501"/>
      <c r="U66" s="501"/>
      <c r="V66" s="501"/>
      <c r="W66" s="501"/>
      <c r="X66" s="501"/>
      <c r="Y66" s="501"/>
      <c r="Z66" s="501"/>
      <c r="AA66" s="501"/>
      <c r="AB66" s="501"/>
      <c r="AC66" s="501"/>
      <c r="AD66" s="501"/>
      <c r="AE66" s="501"/>
      <c r="AF66" s="501"/>
      <c r="AG66" s="501"/>
      <c r="AH66" s="501"/>
      <c r="AI66" s="501"/>
      <c r="AJ66" s="501"/>
      <c r="AK66" s="501"/>
      <c r="AR66" s="480"/>
      <c r="AS66" s="526"/>
      <c r="AT66" s="513"/>
      <c r="AU66" s="527"/>
      <c r="AV66" s="513"/>
      <c r="AW66" s="513"/>
      <c r="AX66" s="513"/>
      <c r="AY66" s="480"/>
      <c r="AZ66" s="513"/>
      <c r="BA66" s="513"/>
      <c r="BB66" s="513"/>
      <c r="BC66" s="480"/>
      <c r="BD66" s="528"/>
      <c r="BE66" s="528"/>
      <c r="BF66" s="529"/>
      <c r="BG66" s="529"/>
      <c r="BH66" s="529"/>
      <c r="BI66" s="529"/>
      <c r="BJ66" s="526"/>
      <c r="BK66" s="526"/>
      <c r="BL66" s="526"/>
      <c r="BM66" s="526"/>
      <c r="BN66" s="526"/>
      <c r="BO66" s="526"/>
    </row>
    <row r="67" spans="1:67" s="530" customFormat="1" ht="22">
      <c r="B67" s="531"/>
      <c r="C67" s="530" t="s">
        <v>253</v>
      </c>
      <c r="AR67" s="532"/>
      <c r="AS67" s="532"/>
    </row>
    <row r="68" spans="1:67" s="530" customFormat="1" ht="22">
      <c r="B68" s="533"/>
      <c r="C68" s="530" t="s">
        <v>255</v>
      </c>
      <c r="AR68" s="532"/>
      <c r="AS68" s="532"/>
    </row>
    <row r="69" spans="1:67" s="530" customFormat="1" ht="22">
      <c r="B69" s="533"/>
      <c r="C69" s="530" t="s">
        <v>256</v>
      </c>
      <c r="AR69" s="532"/>
      <c r="AS69" s="532"/>
    </row>
    <row r="70" spans="1:67" s="530" customFormat="1" ht="22">
      <c r="B70" s="533"/>
      <c r="C70" s="530" t="s">
        <v>257</v>
      </c>
      <c r="AR70" s="532"/>
      <c r="AS70" s="532"/>
    </row>
    <row r="71" spans="1:67" s="530" customFormat="1" ht="22">
      <c r="B71" s="533"/>
      <c r="AS71" s="532"/>
    </row>
    <row r="72" spans="1:67" s="530" customFormat="1" ht="22">
      <c r="B72" s="533"/>
      <c r="AS72" s="532"/>
    </row>
    <row r="73" spans="1:67" s="530" customFormat="1" ht="22">
      <c r="B73" s="533"/>
      <c r="AS73" s="532"/>
    </row>
    <row r="74" spans="1:67" ht="22">
      <c r="A74" s="408"/>
      <c r="B74" s="418"/>
      <c r="C74" s="418"/>
      <c r="D74" s="418"/>
      <c r="E74" s="418"/>
      <c r="F74" s="418"/>
      <c r="G74" s="408"/>
      <c r="H74" s="408"/>
      <c r="I74" s="408"/>
      <c r="J74" s="418"/>
      <c r="K74" s="418"/>
      <c r="L74" s="418"/>
      <c r="M74" s="418"/>
      <c r="N74" s="418"/>
      <c r="O74" s="418"/>
      <c r="P74" s="418"/>
      <c r="Q74" s="537"/>
      <c r="R74" s="537"/>
      <c r="S74" s="418"/>
      <c r="T74" s="418"/>
      <c r="U74" s="418"/>
      <c r="V74" s="418"/>
      <c r="W74" s="410"/>
      <c r="X74" s="420"/>
      <c r="Y74" s="420"/>
      <c r="Z74" s="420"/>
      <c r="AA74" s="420"/>
      <c r="AB74" s="420"/>
      <c r="AC74" s="420"/>
      <c r="AD74" s="410"/>
      <c r="AE74" s="420"/>
      <c r="AF74" s="420"/>
      <c r="AG74" s="420"/>
      <c r="AH74" s="420"/>
      <c r="AI74" s="420"/>
      <c r="AJ74" s="420"/>
      <c r="AK74" s="420"/>
      <c r="AL74" s="420"/>
      <c r="AM74" s="420"/>
      <c r="AP74" s="416"/>
      <c r="AQ74" s="416"/>
      <c r="AR74" s="538"/>
    </row>
    <row r="75" spans="1:67" s="530" customFormat="1" ht="22">
      <c r="A75" s="540" t="s">
        <v>238</v>
      </c>
      <c r="AR75" s="539"/>
      <c r="AS75" s="539"/>
    </row>
    <row r="76" spans="1:67" s="530" customFormat="1" ht="22">
      <c r="C76" s="530" t="s">
        <v>239</v>
      </c>
      <c r="AR76" s="539"/>
      <c r="AS76" s="539"/>
    </row>
    <row r="77" spans="1:67" s="530" customFormat="1" ht="22">
      <c r="C77" s="530" t="s">
        <v>240</v>
      </c>
      <c r="AR77" s="539"/>
      <c r="AS77" s="539"/>
    </row>
    <row r="78" spans="1:67" s="530" customFormat="1" ht="22">
      <c r="C78" s="530" t="s">
        <v>241</v>
      </c>
      <c r="AR78" s="539"/>
      <c r="AS78" s="539"/>
    </row>
    <row r="79" spans="1:67" s="530" customFormat="1" ht="22">
      <c r="AR79" s="532"/>
      <c r="AS79" s="532"/>
    </row>
    <row r="80" spans="1:67" s="530" customFormat="1" ht="22">
      <c r="B80" s="531" t="s">
        <v>242</v>
      </c>
      <c r="AR80" s="532"/>
      <c r="AS80" s="532"/>
    </row>
    <row r="81" spans="1:67" s="530" customFormat="1" ht="22">
      <c r="B81" s="541"/>
      <c r="C81" s="542"/>
      <c r="D81" s="543"/>
      <c r="E81" s="543"/>
      <c r="F81" s="543"/>
      <c r="G81" s="543"/>
      <c r="H81" s="543"/>
      <c r="I81" s="543"/>
      <c r="J81" s="543"/>
      <c r="K81" s="543"/>
      <c r="L81" s="543"/>
      <c r="M81" s="543"/>
      <c r="N81" s="543"/>
      <c r="O81" s="543"/>
      <c r="P81" s="543"/>
      <c r="Q81" s="543"/>
      <c r="R81" s="543"/>
      <c r="S81" s="543"/>
      <c r="T81" s="543"/>
      <c r="U81" s="543"/>
      <c r="V81" s="543"/>
      <c r="W81" s="543"/>
      <c r="X81" s="543"/>
      <c r="Y81" s="543"/>
      <c r="Z81" s="543"/>
      <c r="AA81" s="543"/>
      <c r="AB81" s="543"/>
      <c r="AC81" s="543"/>
      <c r="AD81" s="543"/>
      <c r="AE81" s="543"/>
      <c r="AF81" s="543"/>
      <c r="AG81" s="543"/>
      <c r="AH81" s="543"/>
      <c r="AI81" s="543"/>
      <c r="AJ81" s="543"/>
      <c r="AK81" s="543"/>
      <c r="AL81" s="544"/>
      <c r="AM81" s="544"/>
      <c r="AN81" s="544"/>
      <c r="AR81" s="545"/>
      <c r="AS81" s="546"/>
      <c r="AT81" s="547"/>
    </row>
    <row r="82" spans="1:67" s="502" customFormat="1" ht="22">
      <c r="A82" s="495"/>
      <c r="B82" s="496"/>
      <c r="C82" s="496"/>
      <c r="D82" s="541"/>
      <c r="E82" s="542" t="s">
        <v>258</v>
      </c>
      <c r="F82" s="543"/>
      <c r="G82" s="501"/>
      <c r="H82" s="501"/>
      <c r="I82" s="501"/>
      <c r="J82" s="501"/>
      <c r="K82" s="501"/>
      <c r="L82" s="501"/>
      <c r="M82" s="501"/>
      <c r="N82" s="504"/>
      <c r="O82" s="504"/>
      <c r="P82" s="504"/>
      <c r="Q82" s="504"/>
      <c r="R82" s="504"/>
      <c r="S82" s="504"/>
      <c r="T82" s="501"/>
      <c r="U82" s="501"/>
      <c r="V82" s="501"/>
      <c r="W82" s="501"/>
      <c r="X82" s="501"/>
      <c r="Y82" s="501"/>
      <c r="Z82" s="501"/>
      <c r="AA82" s="501"/>
      <c r="AB82" s="501"/>
      <c r="AC82" s="501"/>
      <c r="AD82" s="501"/>
      <c r="AE82" s="501"/>
      <c r="AF82" s="501"/>
      <c r="AG82" s="501"/>
      <c r="AH82" s="501"/>
      <c r="AI82" s="501"/>
      <c r="AJ82" s="501"/>
      <c r="AK82" s="501"/>
      <c r="AR82" s="480"/>
      <c r="AS82" s="548"/>
      <c r="AT82" s="513"/>
      <c r="AU82" s="527"/>
      <c r="AV82" s="513"/>
      <c r="AW82" s="513"/>
      <c r="AX82" s="513"/>
      <c r="AY82" s="480"/>
      <c r="AZ82" s="513"/>
      <c r="BA82" s="513"/>
      <c r="BB82" s="513"/>
      <c r="BC82" s="480"/>
      <c r="BD82" s="528"/>
      <c r="BE82" s="528"/>
      <c r="BF82" s="529"/>
      <c r="BG82" s="529"/>
      <c r="BH82" s="529"/>
      <c r="BI82" s="529"/>
      <c r="BJ82" s="526"/>
      <c r="BK82" s="526"/>
      <c r="BL82" s="526"/>
      <c r="BM82" s="526"/>
      <c r="BN82" s="526"/>
      <c r="BO82" s="526"/>
    </row>
    <row r="83" spans="1:67" s="502" customFormat="1" ht="22">
      <c r="A83" s="495"/>
      <c r="B83" s="496"/>
      <c r="C83" s="496"/>
      <c r="D83" s="541" t="s">
        <v>259</v>
      </c>
      <c r="E83" s="542"/>
      <c r="F83" s="543"/>
      <c r="G83" s="549"/>
      <c r="H83" s="549"/>
      <c r="I83" s="549"/>
      <c r="J83" s="549"/>
      <c r="K83" s="549"/>
      <c r="L83" s="549"/>
      <c r="M83" s="549"/>
      <c r="N83" s="504"/>
      <c r="O83" s="504"/>
      <c r="P83" s="504"/>
      <c r="Q83" s="504"/>
      <c r="R83" s="504"/>
      <c r="S83" s="504"/>
      <c r="T83" s="501"/>
      <c r="U83" s="501"/>
      <c r="V83" s="501"/>
      <c r="W83" s="501"/>
      <c r="X83" s="501"/>
      <c r="Y83" s="501"/>
      <c r="Z83" s="501"/>
      <c r="AA83" s="501"/>
      <c r="AB83" s="501"/>
      <c r="AC83" s="501"/>
      <c r="AD83" s="501"/>
      <c r="AE83" s="501"/>
      <c r="AF83" s="501"/>
      <c r="AG83" s="501"/>
      <c r="AH83" s="501"/>
      <c r="AI83" s="501"/>
      <c r="AJ83" s="501"/>
      <c r="AK83" s="501"/>
      <c r="AR83" s="480"/>
      <c r="AS83" s="548"/>
      <c r="AT83" s="513"/>
      <c r="AU83" s="527"/>
      <c r="AV83" s="513"/>
      <c r="AW83" s="513"/>
      <c r="AX83" s="513"/>
      <c r="AY83" s="480"/>
      <c r="AZ83" s="513"/>
      <c r="BA83" s="513"/>
      <c r="BB83" s="513"/>
      <c r="BC83" s="480"/>
      <c r="BD83" s="528"/>
      <c r="BE83" s="528"/>
      <c r="BF83" s="529"/>
      <c r="BG83" s="529"/>
      <c r="BH83" s="529"/>
      <c r="BI83" s="529"/>
      <c r="BJ83" s="526"/>
      <c r="BK83" s="526"/>
      <c r="BL83" s="526"/>
      <c r="BM83" s="526"/>
      <c r="BN83" s="526"/>
      <c r="BO83" s="526"/>
    </row>
    <row r="84" spans="1:67" s="502" customFormat="1" ht="22">
      <c r="A84" s="495"/>
      <c r="B84" s="496"/>
      <c r="C84" s="496"/>
      <c r="D84" s="541"/>
      <c r="E84" s="530"/>
      <c r="F84" s="530" t="s">
        <v>254</v>
      </c>
      <c r="G84" s="550"/>
      <c r="H84" s="550"/>
      <c r="I84" s="550"/>
      <c r="J84" s="550"/>
      <c r="K84" s="550"/>
      <c r="L84" s="550"/>
      <c r="M84" s="550"/>
      <c r="N84" s="504"/>
      <c r="O84" s="504"/>
      <c r="P84" s="550"/>
      <c r="Q84" s="550"/>
      <c r="R84" s="550"/>
      <c r="S84" s="550"/>
      <c r="T84" s="550"/>
      <c r="U84" s="550"/>
      <c r="V84" s="550"/>
      <c r="W84" s="550"/>
      <c r="X84" s="550"/>
      <c r="Y84" s="550"/>
      <c r="Z84" s="550"/>
      <c r="AA84" s="550"/>
      <c r="AB84" s="550"/>
      <c r="AC84" s="550"/>
      <c r="AD84" s="550"/>
      <c r="AE84" s="550"/>
      <c r="AF84" s="550"/>
      <c r="AG84" s="550"/>
      <c r="AH84" s="550"/>
      <c r="AI84" s="550"/>
      <c r="AJ84" s="550"/>
      <c r="AK84" s="550"/>
      <c r="AR84" s="507"/>
      <c r="AS84" s="551"/>
      <c r="AT84" s="552"/>
      <c r="AU84" s="507"/>
      <c r="AV84" s="535"/>
      <c r="AW84" s="507"/>
      <c r="AX84" s="507"/>
      <c r="AZ84" s="536"/>
    </row>
    <row r="85" spans="1:67" s="502" customFormat="1" ht="22">
      <c r="A85" s="495"/>
      <c r="B85" s="496"/>
      <c r="C85" s="496"/>
      <c r="D85" s="553"/>
      <c r="E85" s="530" t="s">
        <v>260</v>
      </c>
      <c r="F85" s="530"/>
      <c r="G85" s="501"/>
      <c r="H85" s="501"/>
      <c r="I85" s="501"/>
      <c r="J85" s="501"/>
      <c r="K85" s="501"/>
      <c r="L85" s="501"/>
      <c r="M85" s="501"/>
      <c r="N85" s="504"/>
      <c r="O85" s="504"/>
      <c r="P85" s="504"/>
      <c r="Q85" s="504"/>
      <c r="R85" s="504"/>
      <c r="S85" s="504"/>
      <c r="T85" s="501"/>
      <c r="U85" s="501"/>
      <c r="V85" s="501"/>
      <c r="W85" s="501"/>
      <c r="X85" s="501"/>
      <c r="Y85" s="501"/>
      <c r="Z85" s="501"/>
      <c r="AA85" s="501"/>
      <c r="AB85" s="501"/>
      <c r="AC85" s="501"/>
      <c r="AD85" s="501"/>
      <c r="AE85" s="501"/>
      <c r="AF85" s="501"/>
      <c r="AG85" s="501"/>
      <c r="AH85" s="501"/>
      <c r="AI85" s="501"/>
      <c r="AJ85" s="501"/>
      <c r="AK85" s="501"/>
      <c r="AR85" s="507"/>
      <c r="AS85" s="551"/>
      <c r="AT85" s="534"/>
      <c r="AU85" s="507"/>
      <c r="AV85" s="535"/>
      <c r="AW85" s="507"/>
      <c r="AX85" s="507"/>
    </row>
    <row r="86" spans="1:67" s="502" customFormat="1" ht="22">
      <c r="A86" s="495"/>
      <c r="B86" s="496"/>
      <c r="C86" s="496"/>
      <c r="D86" s="553"/>
      <c r="E86" s="530" t="s">
        <v>261</v>
      </c>
      <c r="F86" s="530"/>
      <c r="G86" s="501"/>
      <c r="H86" s="501"/>
      <c r="I86" s="501"/>
      <c r="J86" s="501"/>
      <c r="K86" s="501"/>
      <c r="L86" s="501"/>
      <c r="M86" s="501"/>
      <c r="N86" s="504"/>
      <c r="O86" s="504"/>
      <c r="P86" s="504"/>
      <c r="Q86" s="504"/>
      <c r="R86" s="504"/>
      <c r="S86" s="504"/>
      <c r="T86" s="501"/>
      <c r="U86" s="501"/>
      <c r="V86" s="501"/>
      <c r="W86" s="501"/>
      <c r="X86" s="501"/>
      <c r="Y86" s="501"/>
      <c r="Z86" s="501"/>
      <c r="AA86" s="501"/>
      <c r="AB86" s="501"/>
      <c r="AC86" s="501"/>
      <c r="AD86" s="501"/>
      <c r="AE86" s="501"/>
      <c r="AF86" s="501"/>
      <c r="AG86" s="501"/>
      <c r="AH86" s="501"/>
      <c r="AI86" s="501"/>
      <c r="AJ86" s="501"/>
      <c r="AK86" s="501"/>
      <c r="AR86" s="507"/>
      <c r="AS86" s="554"/>
      <c r="AT86" s="555"/>
      <c r="AU86" s="507"/>
      <c r="AV86" s="535"/>
      <c r="AW86" s="507"/>
      <c r="AX86" s="507"/>
    </row>
    <row r="87" spans="1:67" s="502" customFormat="1" ht="22">
      <c r="A87" s="495"/>
      <c r="B87" s="496"/>
      <c r="C87" s="496"/>
      <c r="D87" s="541" t="s">
        <v>262</v>
      </c>
      <c r="E87" s="542"/>
      <c r="F87" s="543"/>
      <c r="G87" s="550"/>
      <c r="H87" s="550"/>
      <c r="I87" s="550"/>
      <c r="J87" s="550"/>
      <c r="K87" s="550"/>
      <c r="L87" s="550"/>
      <c r="M87" s="550"/>
      <c r="N87" s="504"/>
      <c r="O87" s="504"/>
      <c r="P87" s="504"/>
      <c r="Q87" s="504"/>
      <c r="R87" s="504"/>
      <c r="S87" s="504"/>
      <c r="T87" s="501"/>
      <c r="U87" s="501"/>
      <c r="V87" s="501"/>
      <c r="W87" s="501"/>
      <c r="X87" s="501"/>
      <c r="Y87" s="501"/>
      <c r="Z87" s="501"/>
      <c r="AA87" s="501"/>
      <c r="AB87" s="501"/>
      <c r="AC87" s="501"/>
      <c r="AD87" s="501"/>
      <c r="AE87" s="501"/>
      <c r="AF87" s="501"/>
      <c r="AG87" s="501"/>
      <c r="AH87" s="501"/>
      <c r="AI87" s="501"/>
      <c r="AJ87" s="501"/>
      <c r="AK87" s="501"/>
      <c r="AR87" s="480"/>
      <c r="AS87" s="556"/>
      <c r="AT87" s="552"/>
      <c r="AU87" s="527"/>
      <c r="AV87" s="513"/>
      <c r="AW87" s="513"/>
      <c r="AX87" s="513"/>
      <c r="AY87" s="480"/>
      <c r="AZ87" s="513"/>
      <c r="BA87" s="513"/>
      <c r="BB87" s="513"/>
      <c r="BC87" s="480"/>
      <c r="BD87" s="528"/>
      <c r="BE87" s="528"/>
      <c r="BF87" s="529"/>
      <c r="BG87" s="529"/>
      <c r="BH87" s="529"/>
      <c r="BI87" s="529"/>
      <c r="BJ87" s="526"/>
      <c r="BK87" s="526"/>
      <c r="BL87" s="526"/>
      <c r="BM87" s="526"/>
      <c r="BN87" s="526"/>
      <c r="BO87" s="526"/>
    </row>
    <row r="88" spans="1:67" s="502" customFormat="1" ht="22">
      <c r="A88" s="495"/>
      <c r="B88" s="496"/>
      <c r="C88" s="496"/>
      <c r="D88" s="541" t="s">
        <v>263</v>
      </c>
      <c r="E88" s="542"/>
      <c r="F88" s="543"/>
      <c r="G88" s="550"/>
      <c r="H88" s="550"/>
      <c r="I88" s="550"/>
      <c r="J88" s="550"/>
      <c r="K88" s="550"/>
      <c r="L88" s="550"/>
      <c r="M88" s="550"/>
      <c r="N88" s="504"/>
      <c r="O88" s="504"/>
      <c r="P88" s="549"/>
      <c r="Q88" s="549"/>
      <c r="R88" s="549"/>
      <c r="S88" s="549"/>
      <c r="T88" s="549"/>
      <c r="U88" s="549"/>
      <c r="V88" s="549"/>
      <c r="W88" s="549"/>
      <c r="X88" s="549"/>
      <c r="Y88" s="549"/>
      <c r="Z88" s="549"/>
      <c r="AA88" s="549"/>
      <c r="AB88" s="549"/>
      <c r="AC88" s="549"/>
      <c r="AD88" s="549"/>
      <c r="AE88" s="549"/>
      <c r="AF88" s="549"/>
      <c r="AG88" s="549"/>
      <c r="AH88" s="549"/>
      <c r="AI88" s="549"/>
      <c r="AJ88" s="549"/>
      <c r="AK88" s="549"/>
      <c r="AR88" s="507"/>
      <c r="AS88" s="551"/>
      <c r="AT88" s="552"/>
      <c r="AU88" s="507"/>
      <c r="AV88" s="535"/>
      <c r="AW88" s="507"/>
      <c r="AX88" s="507"/>
      <c r="AZ88" s="536"/>
    </row>
    <row r="89" spans="1:67" s="502" customFormat="1" ht="22">
      <c r="A89" s="495"/>
      <c r="B89" s="496"/>
      <c r="C89" s="496"/>
      <c r="D89" s="541"/>
      <c r="E89" s="542" t="s">
        <v>264</v>
      </c>
      <c r="F89" s="543"/>
      <c r="G89" s="550"/>
      <c r="H89" s="550"/>
      <c r="I89" s="550"/>
      <c r="J89" s="550"/>
      <c r="K89" s="550"/>
      <c r="L89" s="550"/>
      <c r="M89" s="550"/>
      <c r="N89" s="504"/>
      <c r="O89" s="504"/>
      <c r="P89" s="557"/>
      <c r="Q89" s="557"/>
      <c r="R89" s="557"/>
      <c r="S89" s="557"/>
      <c r="T89" s="557"/>
      <c r="U89" s="557"/>
      <c r="V89" s="557"/>
      <c r="W89" s="557"/>
      <c r="X89" s="557"/>
      <c r="Y89" s="557"/>
      <c r="Z89" s="557"/>
      <c r="AA89" s="557"/>
      <c r="AB89" s="557"/>
      <c r="AC89" s="557"/>
      <c r="AD89" s="557"/>
      <c r="AE89" s="557"/>
      <c r="AF89" s="557"/>
      <c r="AG89" s="557"/>
      <c r="AH89" s="557"/>
      <c r="AI89" s="557"/>
      <c r="AJ89" s="557"/>
      <c r="AK89" s="557"/>
      <c r="AR89" s="507"/>
      <c r="AS89" s="551"/>
      <c r="AT89" s="552"/>
      <c r="AU89" s="507"/>
      <c r="AV89" s="535"/>
      <c r="AW89" s="507"/>
      <c r="AX89" s="507"/>
      <c r="AZ89" s="536"/>
    </row>
    <row r="90" spans="1:67" s="502" customFormat="1" ht="22">
      <c r="A90" s="495"/>
      <c r="B90" s="496"/>
      <c r="C90" s="496"/>
      <c r="D90" s="541"/>
      <c r="E90" s="542"/>
      <c r="F90" s="543"/>
      <c r="G90" s="550"/>
      <c r="H90" s="550"/>
      <c r="I90" s="550"/>
      <c r="J90" s="550"/>
      <c r="K90" s="550"/>
      <c r="L90" s="550"/>
      <c r="M90" s="550"/>
      <c r="N90" s="504"/>
      <c r="O90" s="504"/>
      <c r="P90" s="557"/>
      <c r="Q90" s="557"/>
      <c r="R90" s="557"/>
      <c r="S90" s="557"/>
      <c r="T90" s="557"/>
      <c r="U90" s="557"/>
      <c r="V90" s="557"/>
      <c r="W90" s="557"/>
      <c r="X90" s="557"/>
      <c r="Y90" s="557"/>
      <c r="Z90" s="557"/>
      <c r="AA90" s="557"/>
      <c r="AB90" s="557"/>
      <c r="AC90" s="557"/>
      <c r="AD90" s="557"/>
      <c r="AE90" s="557"/>
      <c r="AF90" s="557"/>
      <c r="AG90" s="557"/>
      <c r="AH90" s="557"/>
      <c r="AI90" s="557"/>
      <c r="AJ90" s="557"/>
      <c r="AK90" s="557"/>
      <c r="AR90" s="507"/>
      <c r="AS90" s="551"/>
      <c r="AT90" s="552"/>
      <c r="AU90" s="507"/>
      <c r="AV90" s="535"/>
      <c r="AW90" s="507"/>
      <c r="AX90" s="507"/>
      <c r="AZ90" s="536"/>
    </row>
    <row r="91" spans="1:67" s="502" customFormat="1" ht="22">
      <c r="A91" s="495"/>
      <c r="B91" s="496"/>
      <c r="C91" s="496"/>
      <c r="D91" s="541"/>
      <c r="E91" s="542" t="s">
        <v>265</v>
      </c>
      <c r="F91" s="543"/>
      <c r="G91" s="550"/>
      <c r="H91" s="550"/>
      <c r="I91" s="550"/>
      <c r="J91" s="550"/>
      <c r="K91" s="550"/>
      <c r="L91" s="550"/>
      <c r="M91" s="550"/>
      <c r="N91" s="504"/>
      <c r="O91" s="504"/>
      <c r="P91" s="557"/>
      <c r="Q91" s="557"/>
      <c r="R91" s="557"/>
      <c r="S91" s="557"/>
      <c r="T91" s="557"/>
      <c r="U91" s="557"/>
      <c r="V91" s="557"/>
      <c r="W91" s="557"/>
      <c r="X91" s="557"/>
      <c r="Y91" s="557"/>
      <c r="Z91" s="557"/>
      <c r="AA91" s="557"/>
      <c r="AB91" s="557"/>
      <c r="AC91" s="557"/>
      <c r="AD91" s="557"/>
      <c r="AE91" s="557"/>
      <c r="AF91" s="557"/>
      <c r="AG91" s="557"/>
      <c r="AH91" s="557"/>
      <c r="AI91" s="557"/>
      <c r="AJ91" s="557"/>
      <c r="AK91" s="557"/>
      <c r="AR91" s="507"/>
      <c r="AS91" s="551"/>
      <c r="AT91" s="552"/>
      <c r="AU91" s="507"/>
      <c r="AV91" s="535"/>
      <c r="AW91" s="507"/>
      <c r="AX91" s="507"/>
      <c r="AZ91" s="536"/>
    </row>
    <row r="92" spans="1:67" s="502" customFormat="1" ht="22">
      <c r="A92" s="495"/>
      <c r="B92" s="496"/>
      <c r="C92" s="496"/>
      <c r="D92" s="541"/>
      <c r="E92" s="542"/>
      <c r="F92" s="543" t="s">
        <v>266</v>
      </c>
      <c r="G92" s="550"/>
      <c r="H92" s="550"/>
      <c r="I92" s="550"/>
      <c r="J92" s="550"/>
      <c r="K92" s="550"/>
      <c r="L92" s="550"/>
      <c r="M92" s="550"/>
      <c r="N92" s="504"/>
      <c r="O92" s="504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57"/>
      <c r="AB92" s="557"/>
      <c r="AC92" s="557"/>
      <c r="AD92" s="557"/>
      <c r="AE92" s="557"/>
      <c r="AF92" s="557"/>
      <c r="AG92" s="557"/>
      <c r="AH92" s="557"/>
      <c r="AI92" s="557"/>
      <c r="AJ92" s="557"/>
      <c r="AK92" s="557"/>
      <c r="AR92" s="507"/>
      <c r="AS92" s="551"/>
      <c r="AT92" s="552"/>
      <c r="AU92" s="507"/>
      <c r="AV92" s="535"/>
      <c r="AW92" s="507"/>
      <c r="AX92" s="507"/>
      <c r="AZ92" s="536"/>
    </row>
    <row r="93" spans="1:67" s="502" customFormat="1" ht="22">
      <c r="A93" s="495"/>
      <c r="B93" s="496"/>
      <c r="C93" s="496"/>
      <c r="D93" s="541" t="s">
        <v>267</v>
      </c>
      <c r="E93" s="542"/>
      <c r="F93" s="543"/>
      <c r="G93" s="550"/>
      <c r="H93" s="550"/>
      <c r="I93" s="550"/>
      <c r="J93" s="550"/>
      <c r="K93" s="550"/>
      <c r="L93" s="550"/>
      <c r="M93" s="550"/>
      <c r="N93" s="504"/>
      <c r="O93" s="504"/>
      <c r="P93" s="557"/>
      <c r="Q93" s="557"/>
      <c r="R93" s="557"/>
      <c r="S93" s="557"/>
      <c r="T93" s="557"/>
      <c r="U93" s="557"/>
      <c r="V93" s="557"/>
      <c r="W93" s="557"/>
      <c r="X93" s="557"/>
      <c r="Y93" s="557"/>
      <c r="Z93" s="557"/>
      <c r="AA93" s="557"/>
      <c r="AB93" s="557"/>
      <c r="AC93" s="557"/>
      <c r="AD93" s="557"/>
      <c r="AE93" s="557"/>
      <c r="AF93" s="557"/>
      <c r="AG93" s="557"/>
      <c r="AH93" s="557"/>
      <c r="AI93" s="557"/>
      <c r="AJ93" s="557"/>
      <c r="AK93" s="557"/>
      <c r="AR93" s="507"/>
      <c r="AS93" s="551"/>
      <c r="AT93" s="552"/>
      <c r="AU93" s="507"/>
      <c r="AV93" s="535"/>
      <c r="AW93" s="507"/>
      <c r="AX93" s="507"/>
      <c r="AZ93" s="536"/>
    </row>
    <row r="94" spans="1:67" s="502" customFormat="1" ht="22">
      <c r="A94" s="495"/>
      <c r="B94" s="496"/>
      <c r="C94" s="496"/>
      <c r="D94" s="533"/>
      <c r="E94" s="542"/>
      <c r="F94" s="543" t="s">
        <v>268</v>
      </c>
      <c r="G94" s="550"/>
      <c r="H94" s="550"/>
      <c r="I94" s="550"/>
      <c r="J94" s="550"/>
      <c r="K94" s="550"/>
      <c r="L94" s="550"/>
      <c r="M94" s="550"/>
      <c r="N94" s="504"/>
      <c r="O94" s="504"/>
      <c r="P94" s="557"/>
      <c r="Q94" s="557"/>
      <c r="R94" s="557"/>
      <c r="S94" s="557"/>
      <c r="T94" s="557"/>
      <c r="U94" s="557"/>
      <c r="V94" s="557"/>
      <c r="W94" s="557"/>
      <c r="X94" s="557"/>
      <c r="Y94" s="557"/>
      <c r="Z94" s="557"/>
      <c r="AA94" s="557"/>
      <c r="AB94" s="557"/>
      <c r="AC94" s="557"/>
      <c r="AD94" s="557"/>
      <c r="AE94" s="557"/>
      <c r="AF94" s="557"/>
      <c r="AG94" s="557"/>
      <c r="AH94" s="557"/>
      <c r="AI94" s="557"/>
      <c r="AJ94" s="557"/>
      <c r="AK94" s="557"/>
      <c r="AR94" s="507"/>
      <c r="AS94" s="551"/>
      <c r="AT94" s="552"/>
      <c r="AU94" s="507"/>
      <c r="AV94" s="535"/>
      <c r="AW94" s="507"/>
      <c r="AX94" s="507"/>
      <c r="AZ94" s="536"/>
    </row>
    <row r="95" spans="1:67" s="502" customFormat="1" ht="22">
      <c r="A95" s="495"/>
      <c r="B95" s="496"/>
      <c r="C95" s="496"/>
      <c r="D95" s="533"/>
      <c r="E95" s="542"/>
      <c r="F95" s="543"/>
      <c r="G95" s="550"/>
      <c r="H95" s="550"/>
      <c r="I95" s="550"/>
      <c r="J95" s="550"/>
      <c r="K95" s="550"/>
      <c r="L95" s="550"/>
      <c r="M95" s="550"/>
      <c r="N95" s="504"/>
      <c r="O95" s="504"/>
      <c r="P95" s="557"/>
      <c r="Q95" s="557"/>
      <c r="R95" s="557"/>
      <c r="S95" s="557"/>
      <c r="T95" s="557"/>
      <c r="U95" s="557"/>
      <c r="V95" s="557"/>
      <c r="W95" s="557"/>
      <c r="X95" s="557"/>
      <c r="Y95" s="557"/>
      <c r="Z95" s="557"/>
      <c r="AA95" s="557"/>
      <c r="AB95" s="557"/>
      <c r="AC95" s="557"/>
      <c r="AD95" s="557"/>
      <c r="AE95" s="557"/>
      <c r="AF95" s="557"/>
      <c r="AG95" s="557"/>
      <c r="AH95" s="557"/>
      <c r="AI95" s="557"/>
      <c r="AJ95" s="557"/>
      <c r="AK95" s="557"/>
      <c r="AR95" s="507"/>
      <c r="AS95" s="551"/>
      <c r="AT95" s="552"/>
      <c r="AU95" s="507"/>
      <c r="AV95" s="535"/>
      <c r="AW95" s="507"/>
      <c r="AX95" s="507"/>
      <c r="AZ95" s="536"/>
    </row>
    <row r="96" spans="1:67" s="502" customFormat="1" ht="22">
      <c r="A96" s="495"/>
      <c r="B96" s="496"/>
      <c r="C96" s="496"/>
      <c r="E96" s="542"/>
      <c r="F96" s="543"/>
      <c r="G96" s="550"/>
      <c r="H96" s="550"/>
      <c r="I96" s="550"/>
      <c r="J96" s="550"/>
      <c r="K96" s="550"/>
      <c r="L96" s="550"/>
      <c r="M96" s="550"/>
      <c r="N96" s="504"/>
      <c r="O96" s="504"/>
      <c r="P96" s="557"/>
      <c r="Q96" s="557"/>
      <c r="R96" s="557"/>
      <c r="S96" s="557"/>
      <c r="T96" s="557"/>
      <c r="U96" s="557"/>
      <c r="V96" s="557"/>
      <c r="W96" s="557"/>
      <c r="X96" s="557"/>
      <c r="Y96" s="557"/>
      <c r="Z96" s="557"/>
      <c r="AA96" s="557"/>
      <c r="AB96" s="557"/>
      <c r="AC96" s="557"/>
      <c r="AD96" s="557"/>
      <c r="AE96" s="557"/>
      <c r="AF96" s="557"/>
      <c r="AG96" s="557"/>
      <c r="AH96" s="557"/>
      <c r="AI96" s="557"/>
      <c r="AJ96" s="557"/>
      <c r="AK96" s="557"/>
      <c r="AR96" s="507"/>
      <c r="AS96" s="551"/>
      <c r="AT96" s="552"/>
      <c r="AU96" s="507"/>
      <c r="AV96" s="535"/>
      <c r="AW96" s="507"/>
      <c r="AX96" s="507"/>
      <c r="AZ96" s="536"/>
    </row>
    <row r="97" spans="1:52" s="502" customFormat="1" ht="22">
      <c r="A97" s="495"/>
      <c r="B97" s="496"/>
      <c r="C97" s="496"/>
      <c r="D97" s="541"/>
      <c r="E97" s="542"/>
      <c r="F97" s="543"/>
      <c r="G97" s="550"/>
      <c r="H97" s="550"/>
      <c r="I97" s="550"/>
      <c r="J97" s="550"/>
      <c r="K97" s="550"/>
      <c r="L97" s="550"/>
      <c r="M97" s="550"/>
      <c r="N97" s="504"/>
      <c r="O97" s="504"/>
      <c r="P97" s="557"/>
      <c r="Q97" s="557"/>
      <c r="R97" s="557"/>
      <c r="S97" s="557"/>
      <c r="T97" s="557"/>
      <c r="U97" s="557"/>
      <c r="V97" s="557"/>
      <c r="W97" s="557"/>
      <c r="X97" s="557"/>
      <c r="Y97" s="557"/>
      <c r="Z97" s="557"/>
      <c r="AA97" s="557"/>
      <c r="AB97" s="557"/>
      <c r="AC97" s="557"/>
      <c r="AD97" s="557"/>
      <c r="AE97" s="557"/>
      <c r="AF97" s="557"/>
      <c r="AG97" s="557"/>
      <c r="AH97" s="557"/>
      <c r="AI97" s="557"/>
      <c r="AJ97" s="557"/>
      <c r="AK97" s="557"/>
      <c r="AR97" s="507"/>
      <c r="AS97" s="551"/>
      <c r="AT97" s="552"/>
      <c r="AU97" s="507"/>
      <c r="AV97" s="535"/>
      <c r="AW97" s="507"/>
      <c r="AX97" s="507"/>
      <c r="AZ97" s="536"/>
    </row>
    <row r="98" spans="1:52" s="502" customFormat="1" ht="22">
      <c r="A98" s="495"/>
      <c r="B98" s="496"/>
      <c r="C98" s="496"/>
      <c r="D98" s="541"/>
      <c r="E98" s="542"/>
      <c r="F98" s="543"/>
      <c r="G98" s="550"/>
      <c r="H98" s="550"/>
      <c r="I98" s="550"/>
      <c r="J98" s="550"/>
      <c r="K98" s="550"/>
      <c r="L98" s="550"/>
      <c r="M98" s="550"/>
      <c r="N98" s="504"/>
      <c r="O98" s="504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57"/>
      <c r="AB98" s="557"/>
      <c r="AC98" s="557"/>
      <c r="AD98" s="557"/>
      <c r="AE98" s="557"/>
      <c r="AF98" s="557"/>
      <c r="AG98" s="557"/>
      <c r="AH98" s="557"/>
      <c r="AI98" s="557"/>
      <c r="AJ98" s="557"/>
      <c r="AK98" s="557"/>
      <c r="AR98" s="507"/>
      <c r="AS98" s="551"/>
      <c r="AT98" s="552"/>
      <c r="AU98" s="507"/>
      <c r="AV98" s="535"/>
      <c r="AW98" s="507"/>
      <c r="AX98" s="507"/>
      <c r="AZ98" s="536"/>
    </row>
    <row r="99" spans="1:52" s="502" customFormat="1" ht="22">
      <c r="A99" s="495"/>
      <c r="B99" s="496"/>
      <c r="C99" s="496"/>
      <c r="D99" s="541"/>
      <c r="E99" s="542"/>
      <c r="F99" s="543"/>
      <c r="G99" s="550"/>
      <c r="H99" s="550"/>
      <c r="I99" s="550"/>
      <c r="J99" s="550"/>
      <c r="K99" s="550"/>
      <c r="L99" s="550"/>
      <c r="M99" s="550"/>
      <c r="N99" s="504"/>
      <c r="O99" s="504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57"/>
      <c r="AB99" s="557"/>
      <c r="AC99" s="557"/>
      <c r="AD99" s="557"/>
      <c r="AE99" s="557"/>
      <c r="AF99" s="557"/>
      <c r="AG99" s="557"/>
      <c r="AH99" s="557"/>
      <c r="AI99" s="557"/>
      <c r="AJ99" s="557"/>
      <c r="AK99" s="557"/>
      <c r="AR99" s="507"/>
      <c r="AS99" s="551"/>
      <c r="AT99" s="552"/>
      <c r="AU99" s="507"/>
      <c r="AV99" s="535"/>
      <c r="AW99" s="507"/>
      <c r="AX99" s="507"/>
      <c r="AZ99" s="536"/>
    </row>
    <row r="100" spans="1:52" s="502" customFormat="1" ht="22">
      <c r="A100" s="495"/>
      <c r="B100" s="496"/>
      <c r="C100" s="496"/>
      <c r="D100" s="541"/>
      <c r="E100" s="542"/>
      <c r="F100" s="543"/>
      <c r="G100" s="550"/>
      <c r="H100" s="550"/>
      <c r="I100" s="550"/>
      <c r="J100" s="550"/>
      <c r="K100" s="550"/>
      <c r="L100" s="550"/>
      <c r="M100" s="550"/>
      <c r="N100" s="504"/>
      <c r="O100" s="504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57"/>
      <c r="AB100" s="557"/>
      <c r="AC100" s="557"/>
      <c r="AD100" s="557"/>
      <c r="AE100" s="557"/>
      <c r="AF100" s="557"/>
      <c r="AG100" s="557"/>
      <c r="AH100" s="557"/>
      <c r="AI100" s="557"/>
      <c r="AJ100" s="557"/>
      <c r="AK100" s="557"/>
      <c r="AR100" s="507"/>
      <c r="AS100" s="551"/>
      <c r="AT100" s="552"/>
      <c r="AU100" s="507"/>
      <c r="AV100" s="535"/>
      <c r="AW100" s="507"/>
      <c r="AX100" s="507"/>
      <c r="AZ100" s="536"/>
    </row>
    <row r="101" spans="1:52" s="502" customFormat="1" ht="22">
      <c r="A101" s="495"/>
      <c r="B101" s="496"/>
      <c r="C101" s="496"/>
      <c r="D101" s="541"/>
      <c r="E101" s="542"/>
      <c r="F101" s="543"/>
      <c r="G101" s="550"/>
      <c r="H101" s="550"/>
      <c r="I101" s="550"/>
      <c r="J101" s="550"/>
      <c r="K101" s="550"/>
      <c r="L101" s="550"/>
      <c r="M101" s="550"/>
      <c r="N101" s="504"/>
      <c r="O101" s="504"/>
      <c r="P101" s="557"/>
      <c r="Q101" s="557"/>
      <c r="R101" s="557"/>
      <c r="S101" s="557"/>
      <c r="T101" s="557"/>
      <c r="U101" s="557"/>
      <c r="V101" s="557"/>
      <c r="W101" s="557"/>
      <c r="X101" s="557"/>
      <c r="Y101" s="557"/>
      <c r="Z101" s="557"/>
      <c r="AA101" s="557"/>
      <c r="AB101" s="557"/>
      <c r="AC101" s="557"/>
      <c r="AD101" s="557"/>
      <c r="AE101" s="557"/>
      <c r="AF101" s="557"/>
      <c r="AG101" s="557"/>
      <c r="AH101" s="557"/>
      <c r="AI101" s="557"/>
      <c r="AJ101" s="557"/>
      <c r="AK101" s="557"/>
      <c r="AR101" s="507"/>
      <c r="AS101" s="551"/>
      <c r="AT101" s="552"/>
      <c r="AU101" s="507"/>
      <c r="AV101" s="535"/>
      <c r="AW101" s="507"/>
      <c r="AX101" s="507"/>
      <c r="AZ101" s="536"/>
    </row>
    <row r="102" spans="1:52" s="502" customFormat="1" ht="22">
      <c r="A102" s="495"/>
      <c r="B102" s="496"/>
      <c r="C102" s="496"/>
      <c r="D102" s="541"/>
      <c r="E102" s="542"/>
      <c r="F102" s="543"/>
      <c r="G102" s="550"/>
      <c r="H102" s="550"/>
      <c r="I102" s="550"/>
      <c r="J102" s="550"/>
      <c r="K102" s="550"/>
      <c r="L102" s="550"/>
      <c r="M102" s="550"/>
      <c r="N102" s="504"/>
      <c r="O102" s="504"/>
      <c r="P102" s="557"/>
      <c r="Q102" s="557"/>
      <c r="R102" s="557"/>
      <c r="S102" s="557"/>
      <c r="T102" s="557"/>
      <c r="U102" s="557"/>
      <c r="V102" s="557"/>
      <c r="W102" s="557"/>
      <c r="X102" s="557"/>
      <c r="Y102" s="557"/>
      <c r="Z102" s="557"/>
      <c r="AA102" s="557"/>
      <c r="AB102" s="557"/>
      <c r="AC102" s="557"/>
      <c r="AD102" s="557"/>
      <c r="AE102" s="557"/>
      <c r="AF102" s="557"/>
      <c r="AG102" s="557"/>
      <c r="AH102" s="557"/>
      <c r="AI102" s="557"/>
      <c r="AJ102" s="557"/>
      <c r="AK102" s="557"/>
      <c r="AR102" s="507"/>
      <c r="AS102" s="551"/>
      <c r="AT102" s="552"/>
      <c r="AU102" s="507"/>
      <c r="AV102" s="535"/>
      <c r="AW102" s="507"/>
      <c r="AX102" s="507"/>
      <c r="AZ102" s="536"/>
    </row>
    <row r="103" spans="1:52" s="502" customFormat="1" ht="22">
      <c r="A103" s="495"/>
      <c r="B103" s="496"/>
      <c r="C103" s="496"/>
      <c r="D103" s="541"/>
      <c r="E103" s="542"/>
      <c r="F103" s="543"/>
      <c r="G103" s="550"/>
      <c r="H103" s="550"/>
      <c r="I103" s="550"/>
      <c r="J103" s="550"/>
      <c r="K103" s="550"/>
      <c r="L103" s="550"/>
      <c r="M103" s="550"/>
      <c r="N103" s="504"/>
      <c r="O103" s="504"/>
      <c r="P103" s="557"/>
      <c r="Q103" s="557"/>
      <c r="R103" s="557"/>
      <c r="S103" s="557"/>
      <c r="T103" s="557"/>
      <c r="U103" s="557"/>
      <c r="V103" s="557"/>
      <c r="W103" s="557"/>
      <c r="X103" s="557"/>
      <c r="Y103" s="557"/>
      <c r="Z103" s="557"/>
      <c r="AA103" s="557"/>
      <c r="AB103" s="557"/>
      <c r="AC103" s="557"/>
      <c r="AD103" s="557"/>
      <c r="AE103" s="557"/>
      <c r="AF103" s="557"/>
      <c r="AG103" s="557"/>
      <c r="AH103" s="557"/>
      <c r="AI103" s="557"/>
      <c r="AJ103" s="557"/>
      <c r="AK103" s="557"/>
      <c r="AR103" s="507"/>
      <c r="AS103" s="551"/>
      <c r="AT103" s="552"/>
      <c r="AU103" s="507"/>
      <c r="AV103" s="535"/>
      <c r="AW103" s="507"/>
      <c r="AX103" s="507"/>
      <c r="AZ103" s="536"/>
    </row>
    <row r="104" spans="1:52" s="502" customFormat="1" ht="22">
      <c r="A104" s="495"/>
      <c r="B104" s="496"/>
      <c r="C104" s="496"/>
      <c r="D104" s="541"/>
      <c r="E104" s="542"/>
      <c r="F104" s="543"/>
      <c r="G104" s="550"/>
      <c r="H104" s="550"/>
      <c r="I104" s="550"/>
      <c r="J104" s="550"/>
      <c r="K104" s="550"/>
      <c r="L104" s="550"/>
      <c r="M104" s="550"/>
      <c r="N104" s="504"/>
      <c r="O104" s="504"/>
      <c r="P104" s="557"/>
      <c r="Q104" s="557"/>
      <c r="R104" s="557"/>
      <c r="S104" s="557"/>
      <c r="T104" s="557"/>
      <c r="U104" s="557"/>
      <c r="V104" s="557"/>
      <c r="W104" s="557"/>
      <c r="X104" s="557"/>
      <c r="Y104" s="557"/>
      <c r="Z104" s="557"/>
      <c r="AA104" s="557"/>
      <c r="AB104" s="557"/>
      <c r="AC104" s="557"/>
      <c r="AD104" s="557"/>
      <c r="AE104" s="557"/>
      <c r="AF104" s="557"/>
      <c r="AG104" s="557"/>
      <c r="AH104" s="557"/>
      <c r="AI104" s="557"/>
      <c r="AJ104" s="557"/>
      <c r="AK104" s="557"/>
      <c r="AR104" s="507"/>
      <c r="AS104" s="551"/>
      <c r="AT104" s="552"/>
      <c r="AU104" s="507"/>
      <c r="AV104" s="535"/>
      <c r="AW104" s="507"/>
      <c r="AX104" s="507"/>
      <c r="AZ104" s="536"/>
    </row>
    <row r="105" spans="1:52" s="502" customFormat="1" ht="22">
      <c r="A105" s="495"/>
      <c r="B105" s="496"/>
      <c r="C105" s="496"/>
      <c r="D105" s="541"/>
      <c r="E105" s="542"/>
      <c r="F105" s="543"/>
      <c r="G105" s="550"/>
      <c r="H105" s="550"/>
      <c r="I105" s="550"/>
      <c r="J105" s="550"/>
      <c r="K105" s="550"/>
      <c r="L105" s="550"/>
      <c r="M105" s="550"/>
      <c r="N105" s="504"/>
      <c r="O105" s="504"/>
      <c r="P105" s="557"/>
      <c r="Q105" s="557"/>
      <c r="R105" s="557"/>
      <c r="S105" s="557"/>
      <c r="T105" s="557"/>
      <c r="U105" s="557"/>
      <c r="V105" s="557"/>
      <c r="W105" s="557"/>
      <c r="X105" s="557"/>
      <c r="Y105" s="557"/>
      <c r="Z105" s="557"/>
      <c r="AA105" s="557"/>
      <c r="AB105" s="557"/>
      <c r="AC105" s="557"/>
      <c r="AD105" s="557"/>
      <c r="AE105" s="557"/>
      <c r="AF105" s="557"/>
      <c r="AG105" s="557"/>
      <c r="AH105" s="557"/>
      <c r="AI105" s="557"/>
      <c r="AJ105" s="557"/>
      <c r="AK105" s="557"/>
      <c r="AR105" s="507"/>
      <c r="AS105" s="551"/>
      <c r="AT105" s="552"/>
      <c r="AU105" s="507"/>
      <c r="AV105" s="535"/>
      <c r="AW105" s="507"/>
      <c r="AX105" s="507"/>
      <c r="AZ105" s="536"/>
    </row>
    <row r="106" spans="1:52" s="502" customFormat="1" ht="22">
      <c r="A106" s="495"/>
      <c r="B106" s="496"/>
      <c r="C106" s="496"/>
      <c r="D106" s="541"/>
      <c r="E106" s="542"/>
      <c r="F106" s="543"/>
      <c r="G106" s="550"/>
      <c r="H106" s="550"/>
      <c r="I106" s="550"/>
      <c r="J106" s="550"/>
      <c r="K106" s="550"/>
      <c r="L106" s="550"/>
      <c r="M106" s="550"/>
      <c r="N106" s="504"/>
      <c r="O106" s="504"/>
      <c r="P106" s="557"/>
      <c r="Q106" s="557"/>
      <c r="R106" s="557"/>
      <c r="S106" s="557"/>
      <c r="T106" s="557"/>
      <c r="U106" s="557"/>
      <c r="V106" s="557"/>
      <c r="W106" s="557"/>
      <c r="X106" s="557"/>
      <c r="Y106" s="557"/>
      <c r="Z106" s="557"/>
      <c r="AA106" s="557"/>
      <c r="AB106" s="557"/>
      <c r="AC106" s="557"/>
      <c r="AD106" s="557"/>
      <c r="AE106" s="557"/>
      <c r="AF106" s="557"/>
      <c r="AG106" s="557"/>
      <c r="AH106" s="557"/>
      <c r="AI106" s="557"/>
      <c r="AJ106" s="557"/>
      <c r="AK106" s="557"/>
      <c r="AR106" s="507"/>
      <c r="AS106" s="551"/>
      <c r="AT106" s="552"/>
      <c r="AU106" s="507"/>
      <c r="AV106" s="535"/>
      <c r="AW106" s="507"/>
      <c r="AX106" s="507"/>
      <c r="AZ106" s="536"/>
    </row>
    <row r="107" spans="1:52" s="502" customFormat="1" ht="22">
      <c r="A107" s="495"/>
      <c r="B107" s="496"/>
      <c r="C107" s="496"/>
      <c r="D107" s="541"/>
      <c r="E107" s="542"/>
      <c r="F107" s="543"/>
      <c r="G107" s="550"/>
      <c r="H107" s="550"/>
      <c r="I107" s="550"/>
      <c r="J107" s="550"/>
      <c r="K107" s="550"/>
      <c r="L107" s="550"/>
      <c r="M107" s="550"/>
      <c r="N107" s="504"/>
      <c r="O107" s="504"/>
      <c r="P107" s="557"/>
      <c r="Q107" s="557"/>
      <c r="R107" s="557"/>
      <c r="S107" s="557"/>
      <c r="T107" s="557"/>
      <c r="U107" s="557"/>
      <c r="V107" s="557"/>
      <c r="W107" s="557"/>
      <c r="X107" s="557"/>
      <c r="Y107" s="557"/>
      <c r="Z107" s="557"/>
      <c r="AA107" s="557"/>
      <c r="AB107" s="557"/>
      <c r="AC107" s="557"/>
      <c r="AD107" s="557"/>
      <c r="AE107" s="557"/>
      <c r="AF107" s="557"/>
      <c r="AG107" s="557"/>
      <c r="AH107" s="557"/>
      <c r="AI107" s="557"/>
      <c r="AJ107" s="557"/>
      <c r="AK107" s="557"/>
      <c r="AR107" s="507"/>
      <c r="AS107" s="551"/>
      <c r="AT107" s="552"/>
      <c r="AU107" s="507"/>
      <c r="AV107" s="535"/>
      <c r="AW107" s="507"/>
      <c r="AX107" s="507"/>
      <c r="AZ107" s="536"/>
    </row>
    <row r="108" spans="1:52" s="502" customFormat="1" ht="22">
      <c r="A108" s="495"/>
      <c r="B108" s="496"/>
      <c r="C108" s="496"/>
      <c r="D108" s="541"/>
      <c r="E108" s="542"/>
      <c r="F108" s="543"/>
      <c r="G108" s="550"/>
      <c r="H108" s="550"/>
      <c r="I108" s="550"/>
      <c r="J108" s="550"/>
      <c r="K108" s="550"/>
      <c r="L108" s="550"/>
      <c r="M108" s="550"/>
      <c r="N108" s="504"/>
      <c r="O108" s="504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57"/>
      <c r="AB108" s="557"/>
      <c r="AC108" s="557"/>
      <c r="AD108" s="557"/>
      <c r="AE108" s="557"/>
      <c r="AF108" s="557"/>
      <c r="AG108" s="557"/>
      <c r="AH108" s="557"/>
      <c r="AI108" s="557"/>
      <c r="AJ108" s="557"/>
      <c r="AK108" s="557"/>
      <c r="AR108" s="507"/>
      <c r="AS108" s="551"/>
      <c r="AT108" s="552"/>
      <c r="AU108" s="507"/>
      <c r="AV108" s="535"/>
      <c r="AW108" s="507"/>
      <c r="AX108" s="507"/>
      <c r="AZ108" s="536"/>
    </row>
    <row r="109" spans="1:52" s="502" customFormat="1" ht="22">
      <c r="A109" s="495"/>
      <c r="B109" s="496"/>
      <c r="C109" s="496"/>
      <c r="D109" s="541"/>
      <c r="E109" s="542"/>
      <c r="F109" s="543"/>
      <c r="G109" s="550"/>
      <c r="H109" s="550"/>
      <c r="I109" s="550"/>
      <c r="J109" s="550"/>
      <c r="K109" s="550"/>
      <c r="L109" s="550"/>
      <c r="M109" s="550"/>
      <c r="N109" s="504"/>
      <c r="O109" s="504"/>
      <c r="P109" s="557"/>
      <c r="Q109" s="557"/>
      <c r="R109" s="557"/>
      <c r="S109" s="557"/>
      <c r="T109" s="557"/>
      <c r="U109" s="557"/>
      <c r="V109" s="557"/>
      <c r="W109" s="557"/>
      <c r="X109" s="557"/>
      <c r="Y109" s="557"/>
      <c r="Z109" s="557"/>
      <c r="AA109" s="557"/>
      <c r="AB109" s="557"/>
      <c r="AC109" s="557"/>
      <c r="AD109" s="557"/>
      <c r="AE109" s="557"/>
      <c r="AF109" s="557"/>
      <c r="AG109" s="557"/>
      <c r="AH109" s="557"/>
      <c r="AI109" s="557"/>
      <c r="AJ109" s="557"/>
      <c r="AK109" s="557"/>
      <c r="AR109" s="507"/>
      <c r="AS109" s="551"/>
      <c r="AT109" s="552"/>
      <c r="AU109" s="507"/>
      <c r="AV109" s="535"/>
      <c r="AW109" s="507"/>
      <c r="AX109" s="507"/>
      <c r="AZ109" s="536"/>
    </row>
    <row r="110" spans="1:52" s="502" customFormat="1" ht="22">
      <c r="A110" s="495"/>
      <c r="B110" s="496"/>
      <c r="C110" s="496"/>
      <c r="D110" s="541"/>
      <c r="E110" s="542"/>
      <c r="F110" s="543"/>
      <c r="G110" s="550"/>
      <c r="H110" s="550"/>
      <c r="I110" s="550"/>
      <c r="J110" s="550"/>
      <c r="K110" s="550"/>
      <c r="L110" s="550"/>
      <c r="M110" s="550"/>
      <c r="N110" s="504"/>
      <c r="O110" s="504"/>
      <c r="P110" s="557"/>
      <c r="Q110" s="557"/>
      <c r="R110" s="557"/>
      <c r="S110" s="557"/>
      <c r="T110" s="557"/>
      <c r="U110" s="557"/>
      <c r="V110" s="557"/>
      <c r="W110" s="557"/>
      <c r="X110" s="557"/>
      <c r="Y110" s="557"/>
      <c r="Z110" s="557"/>
      <c r="AA110" s="557"/>
      <c r="AB110" s="557"/>
      <c r="AC110" s="557"/>
      <c r="AD110" s="557"/>
      <c r="AE110" s="557"/>
      <c r="AF110" s="557"/>
      <c r="AG110" s="557"/>
      <c r="AH110" s="557"/>
      <c r="AI110" s="557"/>
      <c r="AJ110" s="557"/>
      <c r="AK110" s="557"/>
      <c r="AR110" s="507"/>
      <c r="AS110" s="551"/>
      <c r="AT110" s="552"/>
      <c r="AU110" s="507"/>
      <c r="AV110" s="535"/>
      <c r="AW110" s="507"/>
      <c r="AX110" s="507"/>
      <c r="AZ110" s="536"/>
    </row>
    <row r="111" spans="1:52" s="502" customFormat="1" ht="22">
      <c r="A111" s="495"/>
      <c r="B111" s="496"/>
      <c r="C111" s="496"/>
      <c r="D111" s="541"/>
      <c r="E111" s="542"/>
      <c r="F111" s="543"/>
      <c r="G111" s="550"/>
      <c r="H111" s="550"/>
      <c r="I111" s="550"/>
      <c r="J111" s="550"/>
      <c r="K111" s="550"/>
      <c r="L111" s="550"/>
      <c r="M111" s="550"/>
      <c r="N111" s="504"/>
      <c r="O111" s="504"/>
      <c r="P111" s="557"/>
      <c r="Q111" s="557"/>
      <c r="R111" s="557"/>
      <c r="S111" s="557"/>
      <c r="T111" s="557"/>
      <c r="U111" s="557"/>
      <c r="V111" s="557"/>
      <c r="W111" s="557"/>
      <c r="X111" s="557"/>
      <c r="Y111" s="557"/>
      <c r="Z111" s="557"/>
      <c r="AA111" s="557"/>
      <c r="AB111" s="557"/>
      <c r="AC111" s="557"/>
      <c r="AD111" s="557"/>
      <c r="AE111" s="557"/>
      <c r="AF111" s="557"/>
      <c r="AG111" s="557"/>
      <c r="AH111" s="557"/>
      <c r="AI111" s="557"/>
      <c r="AJ111" s="557"/>
      <c r="AK111" s="557"/>
      <c r="AR111" s="507"/>
      <c r="AS111" s="551"/>
      <c r="AT111" s="552"/>
      <c r="AU111" s="507"/>
      <c r="AV111" s="535"/>
      <c r="AW111" s="507"/>
      <c r="AX111" s="507"/>
      <c r="AZ111" s="536"/>
    </row>
    <row r="112" spans="1:52" s="502" customFormat="1" ht="22">
      <c r="A112" s="495"/>
      <c r="B112" s="496"/>
      <c r="C112" s="496"/>
      <c r="D112" s="541"/>
      <c r="E112" s="542"/>
      <c r="F112" s="543"/>
      <c r="G112" s="550"/>
      <c r="H112" s="550"/>
      <c r="I112" s="550"/>
      <c r="J112" s="550"/>
      <c r="K112" s="550"/>
      <c r="L112" s="550"/>
      <c r="M112" s="550"/>
      <c r="N112" s="504"/>
      <c r="O112" s="504"/>
      <c r="P112" s="557"/>
      <c r="Q112" s="557"/>
      <c r="R112" s="557"/>
      <c r="S112" s="557"/>
      <c r="T112" s="557"/>
      <c r="U112" s="557"/>
      <c r="V112" s="557"/>
      <c r="W112" s="557"/>
      <c r="X112" s="557"/>
      <c r="Y112" s="557"/>
      <c r="Z112" s="557"/>
      <c r="AA112" s="557"/>
      <c r="AB112" s="557"/>
      <c r="AC112" s="557"/>
      <c r="AD112" s="557"/>
      <c r="AE112" s="557"/>
      <c r="AF112" s="557"/>
      <c r="AG112" s="557"/>
      <c r="AH112" s="557"/>
      <c r="AI112" s="557"/>
      <c r="AJ112" s="557"/>
      <c r="AK112" s="557"/>
      <c r="AR112" s="507"/>
      <c r="AS112" s="551"/>
      <c r="AT112" s="552"/>
      <c r="AU112" s="507"/>
      <c r="AV112" s="535"/>
      <c r="AW112" s="507"/>
      <c r="AX112" s="507"/>
      <c r="AZ112" s="536"/>
    </row>
    <row r="113" spans="1:52" s="502" customFormat="1" ht="22">
      <c r="A113" s="495"/>
      <c r="B113" s="496"/>
      <c r="C113" s="496"/>
      <c r="D113" s="541"/>
      <c r="E113" s="542"/>
      <c r="F113" s="543"/>
      <c r="G113" s="550"/>
      <c r="H113" s="550"/>
      <c r="I113" s="550"/>
      <c r="J113" s="550"/>
      <c r="K113" s="550"/>
      <c r="L113" s="550"/>
      <c r="M113" s="550"/>
      <c r="N113" s="504"/>
      <c r="O113" s="504"/>
      <c r="P113" s="557"/>
      <c r="Q113" s="557"/>
      <c r="R113" s="557"/>
      <c r="S113" s="557"/>
      <c r="T113" s="557"/>
      <c r="U113" s="557"/>
      <c r="V113" s="557"/>
      <c r="W113" s="557"/>
      <c r="X113" s="557"/>
      <c r="Y113" s="557"/>
      <c r="Z113" s="557"/>
      <c r="AA113" s="557"/>
      <c r="AB113" s="557"/>
      <c r="AC113" s="557"/>
      <c r="AD113" s="557"/>
      <c r="AE113" s="557"/>
      <c r="AF113" s="557"/>
      <c r="AG113" s="557"/>
      <c r="AH113" s="557"/>
      <c r="AI113" s="557"/>
      <c r="AJ113" s="557"/>
      <c r="AK113" s="557"/>
      <c r="AR113" s="507"/>
      <c r="AS113" s="551"/>
      <c r="AT113" s="552"/>
      <c r="AU113" s="507"/>
      <c r="AV113" s="535"/>
      <c r="AW113" s="507"/>
      <c r="AX113" s="507"/>
      <c r="AZ113" s="536"/>
    </row>
    <row r="114" spans="1:52" s="502" customFormat="1" ht="22">
      <c r="A114" s="495"/>
      <c r="B114" s="496"/>
      <c r="C114" s="496"/>
      <c r="D114" s="541"/>
      <c r="E114" s="542"/>
      <c r="F114" s="543"/>
      <c r="G114" s="550"/>
      <c r="H114" s="550"/>
      <c r="I114" s="550"/>
      <c r="J114" s="550"/>
      <c r="K114" s="550"/>
      <c r="L114" s="550"/>
      <c r="M114" s="550"/>
      <c r="N114" s="504"/>
      <c r="O114" s="504"/>
      <c r="P114" s="557"/>
      <c r="Q114" s="557"/>
      <c r="R114" s="557"/>
      <c r="S114" s="557"/>
      <c r="T114" s="557"/>
      <c r="U114" s="557"/>
      <c r="V114" s="557"/>
      <c r="W114" s="557"/>
      <c r="X114" s="557"/>
      <c r="Y114" s="557"/>
      <c r="Z114" s="557"/>
      <c r="AA114" s="557"/>
      <c r="AB114" s="557"/>
      <c r="AC114" s="557"/>
      <c r="AD114" s="557"/>
      <c r="AE114" s="557"/>
      <c r="AF114" s="557"/>
      <c r="AG114" s="557"/>
      <c r="AH114" s="557"/>
      <c r="AI114" s="557"/>
      <c r="AJ114" s="557"/>
      <c r="AK114" s="557"/>
      <c r="AR114" s="507"/>
      <c r="AS114" s="551"/>
      <c r="AT114" s="552"/>
      <c r="AU114" s="507"/>
      <c r="AV114" s="535"/>
      <c r="AW114" s="507"/>
      <c r="AX114" s="507"/>
      <c r="AZ114" s="536"/>
    </row>
    <row r="115" spans="1:52" s="502" customFormat="1" ht="22">
      <c r="A115" s="495"/>
      <c r="B115" s="496"/>
      <c r="C115" s="496"/>
      <c r="D115" s="541"/>
      <c r="E115" s="542"/>
      <c r="F115" s="543"/>
      <c r="G115" s="550"/>
      <c r="H115" s="550"/>
      <c r="I115" s="550"/>
      <c r="J115" s="550"/>
      <c r="K115" s="550"/>
      <c r="L115" s="550"/>
      <c r="M115" s="550"/>
      <c r="N115" s="504"/>
      <c r="O115" s="504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57"/>
      <c r="AB115" s="557"/>
      <c r="AC115" s="557"/>
      <c r="AD115" s="557"/>
      <c r="AE115" s="557"/>
      <c r="AF115" s="557"/>
      <c r="AG115" s="557"/>
      <c r="AH115" s="557"/>
      <c r="AI115" s="557"/>
      <c r="AJ115" s="557"/>
      <c r="AK115" s="557"/>
      <c r="AR115" s="507"/>
      <c r="AS115" s="551"/>
      <c r="AT115" s="552"/>
      <c r="AU115" s="507"/>
      <c r="AV115" s="535"/>
      <c r="AW115" s="507"/>
      <c r="AX115" s="507"/>
      <c r="AZ115" s="536"/>
    </row>
    <row r="116" spans="1:52" s="502" customFormat="1" ht="22">
      <c r="A116" s="495"/>
      <c r="B116" s="496"/>
      <c r="C116" s="496"/>
      <c r="D116" s="541"/>
      <c r="E116" s="542"/>
      <c r="F116" s="543"/>
      <c r="G116" s="550"/>
      <c r="H116" s="550"/>
      <c r="I116" s="550"/>
      <c r="J116" s="550"/>
      <c r="K116" s="550"/>
      <c r="L116" s="550"/>
      <c r="M116" s="550"/>
      <c r="N116" s="504"/>
      <c r="O116" s="504"/>
      <c r="P116" s="557"/>
      <c r="Q116" s="557"/>
      <c r="R116" s="557"/>
      <c r="S116" s="557"/>
      <c r="T116" s="557"/>
      <c r="U116" s="557"/>
      <c r="V116" s="557"/>
      <c r="W116" s="557"/>
      <c r="X116" s="557"/>
      <c r="Y116" s="557"/>
      <c r="Z116" s="557"/>
      <c r="AA116" s="557"/>
      <c r="AB116" s="557"/>
      <c r="AC116" s="557"/>
      <c r="AD116" s="557"/>
      <c r="AE116" s="557"/>
      <c r="AF116" s="557"/>
      <c r="AG116" s="557"/>
      <c r="AH116" s="557"/>
      <c r="AI116" s="557"/>
      <c r="AJ116" s="557"/>
      <c r="AK116" s="557"/>
      <c r="AR116" s="507"/>
      <c r="AS116" s="551"/>
      <c r="AT116" s="552"/>
      <c r="AU116" s="507"/>
      <c r="AV116" s="535"/>
      <c r="AW116" s="507"/>
      <c r="AX116" s="507"/>
      <c r="AZ116" s="536"/>
    </row>
    <row r="117" spans="1:52" s="502" customFormat="1" ht="22">
      <c r="A117" s="495"/>
      <c r="B117" s="496"/>
      <c r="C117" s="496"/>
      <c r="D117" s="541"/>
      <c r="E117" s="542"/>
      <c r="F117" s="543"/>
      <c r="G117" s="550"/>
      <c r="H117" s="550"/>
      <c r="I117" s="550"/>
      <c r="J117" s="550"/>
      <c r="K117" s="550"/>
      <c r="L117" s="550"/>
      <c r="M117" s="550"/>
      <c r="N117" s="504"/>
      <c r="O117" s="504"/>
      <c r="P117" s="557"/>
      <c r="Q117" s="557"/>
      <c r="R117" s="557"/>
      <c r="S117" s="557"/>
      <c r="T117" s="557"/>
      <c r="U117" s="557"/>
      <c r="V117" s="557"/>
      <c r="W117" s="557"/>
      <c r="X117" s="557"/>
      <c r="Y117" s="557"/>
      <c r="Z117" s="557"/>
      <c r="AA117" s="557"/>
      <c r="AB117" s="557"/>
      <c r="AC117" s="557"/>
      <c r="AD117" s="557"/>
      <c r="AE117" s="557"/>
      <c r="AF117" s="557"/>
      <c r="AG117" s="557"/>
      <c r="AH117" s="557"/>
      <c r="AI117" s="557"/>
      <c r="AJ117" s="557"/>
      <c r="AK117" s="557"/>
      <c r="AR117" s="507"/>
      <c r="AS117" s="551"/>
      <c r="AT117" s="552"/>
      <c r="AU117" s="507"/>
      <c r="AV117" s="535"/>
      <c r="AW117" s="507"/>
      <c r="AX117" s="507"/>
      <c r="AZ117" s="536"/>
    </row>
    <row r="118" spans="1:52" s="502" customFormat="1" ht="22">
      <c r="A118" s="495"/>
      <c r="B118" s="496"/>
      <c r="C118" s="496"/>
      <c r="D118" s="541"/>
      <c r="E118" s="542"/>
      <c r="F118" s="543"/>
      <c r="G118" s="550"/>
      <c r="H118" s="550"/>
      <c r="I118" s="550"/>
      <c r="J118" s="550"/>
      <c r="K118" s="550"/>
      <c r="L118" s="550"/>
      <c r="M118" s="550"/>
      <c r="N118" s="504"/>
      <c r="O118" s="504"/>
      <c r="P118" s="557"/>
      <c r="Q118" s="557"/>
      <c r="R118" s="557"/>
      <c r="S118" s="557"/>
      <c r="T118" s="557"/>
      <c r="U118" s="557"/>
      <c r="V118" s="557"/>
      <c r="W118" s="557"/>
      <c r="X118" s="557"/>
      <c r="Y118" s="557"/>
      <c r="Z118" s="557"/>
      <c r="AA118" s="557"/>
      <c r="AB118" s="557"/>
      <c r="AC118" s="557"/>
      <c r="AD118" s="557"/>
      <c r="AE118" s="557"/>
      <c r="AF118" s="557"/>
      <c r="AG118" s="557"/>
      <c r="AH118" s="557"/>
      <c r="AI118" s="557"/>
      <c r="AJ118" s="557"/>
      <c r="AK118" s="557"/>
      <c r="AR118" s="507"/>
      <c r="AS118" s="551"/>
      <c r="AT118" s="552"/>
      <c r="AU118" s="507"/>
      <c r="AV118" s="535"/>
      <c r="AW118" s="507"/>
      <c r="AX118" s="507"/>
      <c r="AZ118" s="536"/>
    </row>
    <row r="119" spans="1:52" s="502" customFormat="1" ht="22">
      <c r="A119" s="495"/>
      <c r="B119" s="496"/>
      <c r="C119" s="496"/>
      <c r="D119" s="541"/>
      <c r="E119" s="542"/>
      <c r="F119" s="543"/>
      <c r="G119" s="550"/>
      <c r="H119" s="550"/>
      <c r="I119" s="550"/>
      <c r="J119" s="550"/>
      <c r="K119" s="550"/>
      <c r="L119" s="550"/>
      <c r="M119" s="550"/>
      <c r="N119" s="504"/>
      <c r="O119" s="504"/>
      <c r="P119" s="557"/>
      <c r="Q119" s="557"/>
      <c r="R119" s="557"/>
      <c r="S119" s="557"/>
      <c r="T119" s="557"/>
      <c r="U119" s="557"/>
      <c r="V119" s="557"/>
      <c r="W119" s="557"/>
      <c r="X119" s="557"/>
      <c r="Y119" s="557"/>
      <c r="Z119" s="557"/>
      <c r="AA119" s="557"/>
      <c r="AB119" s="557"/>
      <c r="AC119" s="557"/>
      <c r="AD119" s="557"/>
      <c r="AE119" s="557"/>
      <c r="AF119" s="557"/>
      <c r="AG119" s="557"/>
      <c r="AH119" s="557"/>
      <c r="AI119" s="557"/>
      <c r="AJ119" s="557"/>
      <c r="AK119" s="557"/>
      <c r="AR119" s="507"/>
      <c r="AS119" s="551"/>
      <c r="AT119" s="552"/>
      <c r="AU119" s="507"/>
      <c r="AV119" s="535"/>
      <c r="AW119" s="507"/>
      <c r="AX119" s="507"/>
      <c r="AZ119" s="536"/>
    </row>
    <row r="120" spans="1:52" s="502" customFormat="1" ht="22">
      <c r="A120" s="495"/>
      <c r="B120" s="496"/>
      <c r="C120" s="496"/>
      <c r="D120" s="541"/>
      <c r="E120" s="542"/>
      <c r="F120" s="543"/>
      <c r="G120" s="550"/>
      <c r="H120" s="550"/>
      <c r="I120" s="550"/>
      <c r="J120" s="550"/>
      <c r="K120" s="550"/>
      <c r="L120" s="550"/>
      <c r="M120" s="550"/>
      <c r="N120" s="504"/>
      <c r="O120" s="504"/>
      <c r="P120" s="557"/>
      <c r="Q120" s="557"/>
      <c r="R120" s="557"/>
      <c r="S120" s="557"/>
      <c r="T120" s="557"/>
      <c r="U120" s="557"/>
      <c r="V120" s="557"/>
      <c r="W120" s="557"/>
      <c r="X120" s="557"/>
      <c r="Y120" s="557"/>
      <c r="Z120" s="557"/>
      <c r="AA120" s="557"/>
      <c r="AB120" s="557"/>
      <c r="AC120" s="557"/>
      <c r="AD120" s="557"/>
      <c r="AE120" s="557"/>
      <c r="AF120" s="557"/>
      <c r="AG120" s="557"/>
      <c r="AH120" s="557"/>
      <c r="AI120" s="557"/>
      <c r="AJ120" s="557"/>
      <c r="AK120" s="557"/>
      <c r="AR120" s="507"/>
      <c r="AS120" s="551"/>
      <c r="AT120" s="552"/>
      <c r="AU120" s="507"/>
      <c r="AV120" s="535"/>
      <c r="AW120" s="507"/>
      <c r="AX120" s="507"/>
      <c r="AZ120" s="536"/>
    </row>
    <row r="121" spans="1:52" s="502" customFormat="1" ht="22">
      <c r="A121" s="495"/>
      <c r="B121" s="496"/>
      <c r="C121" s="496"/>
      <c r="D121" s="533"/>
      <c r="E121" s="530"/>
      <c r="F121" s="544"/>
      <c r="G121" s="5"/>
      <c r="H121" s="5"/>
      <c r="I121" s="5"/>
      <c r="J121" s="5"/>
      <c r="K121" s="5"/>
      <c r="L121" s="5"/>
      <c r="M121" s="5"/>
      <c r="N121" s="610"/>
      <c r="O121" s="610"/>
      <c r="P121" s="609"/>
      <c r="Q121" s="609"/>
      <c r="R121" s="609"/>
      <c r="S121" s="609"/>
      <c r="T121" s="609"/>
      <c r="U121" s="609"/>
      <c r="V121" s="609"/>
      <c r="W121" s="609"/>
      <c r="X121" s="609"/>
      <c r="Y121" s="609"/>
      <c r="Z121" s="557"/>
      <c r="AA121" s="557"/>
      <c r="AB121" s="557"/>
      <c r="AC121" s="557"/>
      <c r="AD121" s="557"/>
      <c r="AE121" s="557"/>
      <c r="AF121" s="557"/>
      <c r="AG121" s="557"/>
      <c r="AH121" s="557"/>
      <c r="AI121" s="557"/>
      <c r="AJ121" s="557"/>
      <c r="AK121" s="557"/>
      <c r="AR121" s="507"/>
      <c r="AS121" s="551"/>
      <c r="AT121" s="552"/>
      <c r="AU121" s="507"/>
      <c r="AV121" s="535"/>
      <c r="AW121" s="507"/>
      <c r="AX121" s="507"/>
      <c r="AZ121" s="536"/>
    </row>
    <row r="122" spans="1:52" s="502" customFormat="1" ht="27" customHeight="1">
      <c r="A122" s="495"/>
      <c r="B122" s="618" t="s">
        <v>283</v>
      </c>
      <c r="C122" s="496"/>
      <c r="D122" s="616"/>
      <c r="E122" s="416"/>
      <c r="G122" s="609"/>
      <c r="H122" s="609"/>
      <c r="I122" s="609"/>
      <c r="J122" s="609"/>
      <c r="K122" s="609"/>
      <c r="L122" s="609"/>
      <c r="M122" s="609"/>
      <c r="N122" s="610"/>
      <c r="O122" s="610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R122" s="507"/>
      <c r="AS122" s="558"/>
      <c r="AT122" s="552"/>
      <c r="AU122" s="507"/>
      <c r="AV122" s="535"/>
      <c r="AW122" s="507"/>
      <c r="AX122" s="507"/>
      <c r="AZ122" s="536"/>
    </row>
    <row r="123" spans="1:52" s="502" customFormat="1" ht="27" customHeight="1">
      <c r="A123" s="495"/>
      <c r="B123" s="416" t="s">
        <v>285</v>
      </c>
      <c r="C123" s="496"/>
      <c r="D123" s="616"/>
      <c r="E123" s="416"/>
      <c r="G123" s="609"/>
      <c r="H123" s="609"/>
      <c r="I123" s="609"/>
      <c r="J123" s="609"/>
      <c r="K123" s="609"/>
      <c r="L123" s="609"/>
      <c r="M123" s="609"/>
      <c r="N123" s="610"/>
      <c r="O123" s="610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R123" s="507"/>
      <c r="AS123" s="558"/>
      <c r="AT123" s="552"/>
      <c r="AU123" s="507"/>
      <c r="AV123" s="535"/>
      <c r="AW123" s="507"/>
      <c r="AX123" s="507"/>
      <c r="AZ123" s="536"/>
    </row>
    <row r="124" spans="1:52" s="502" customFormat="1" ht="27" customHeight="1">
      <c r="A124" s="495"/>
      <c r="B124" s="416" t="s">
        <v>304</v>
      </c>
      <c r="C124" s="496"/>
      <c r="D124" s="616"/>
      <c r="E124" s="416"/>
      <c r="G124" s="609"/>
      <c r="H124" s="609"/>
      <c r="I124" s="609"/>
      <c r="J124" s="609"/>
      <c r="K124" s="609"/>
      <c r="L124" s="609"/>
      <c r="M124" s="609"/>
      <c r="N124" s="610"/>
      <c r="O124" s="610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R124" s="507"/>
      <c r="AS124" s="558"/>
      <c r="AT124" s="552"/>
      <c r="AU124" s="507"/>
      <c r="AV124" s="535"/>
      <c r="AW124" s="507"/>
      <c r="AX124" s="507"/>
      <c r="AZ124" s="536"/>
    </row>
    <row r="125" spans="1:52" s="502" customFormat="1" ht="27" customHeight="1">
      <c r="A125" s="495"/>
      <c r="B125" s="416" t="s">
        <v>305</v>
      </c>
      <c r="C125" s="496"/>
      <c r="D125" s="616"/>
      <c r="E125" s="416"/>
      <c r="G125" s="609"/>
      <c r="H125" s="609"/>
      <c r="I125" s="609"/>
      <c r="J125" s="609"/>
      <c r="K125" s="609"/>
      <c r="L125" s="609"/>
      <c r="M125" s="609"/>
      <c r="N125" s="610"/>
      <c r="O125" s="610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R125" s="507"/>
      <c r="AS125" s="558"/>
      <c r="AT125" s="552"/>
      <c r="AU125" s="507"/>
      <c r="AV125" s="535"/>
      <c r="AW125" s="507"/>
      <c r="AX125" s="507"/>
      <c r="AZ125" s="536"/>
    </row>
    <row r="126" spans="1:52" s="502" customFormat="1" ht="27" customHeight="1">
      <c r="A126" s="495"/>
      <c r="B126" s="416" t="s">
        <v>306</v>
      </c>
      <c r="C126" s="496"/>
      <c r="D126" s="616"/>
      <c r="E126" s="416"/>
      <c r="G126" s="609"/>
      <c r="H126" s="609"/>
      <c r="I126" s="609"/>
      <c r="J126" s="609"/>
      <c r="K126" s="609"/>
      <c r="L126" s="609"/>
      <c r="M126" s="609"/>
      <c r="N126" s="610"/>
      <c r="O126" s="610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R126" s="507"/>
      <c r="AS126" s="558"/>
      <c r="AT126" s="552"/>
      <c r="AU126" s="507"/>
      <c r="AV126" s="535"/>
      <c r="AW126" s="507"/>
      <c r="AX126" s="507"/>
      <c r="AZ126" s="536"/>
    </row>
    <row r="127" spans="1:52" s="502" customFormat="1" ht="27" customHeight="1">
      <c r="A127" s="495"/>
      <c r="B127" s="416" t="s">
        <v>291</v>
      </c>
      <c r="C127" s="496"/>
      <c r="D127" s="616"/>
      <c r="E127" s="416"/>
      <c r="G127" s="609"/>
      <c r="H127" s="609"/>
      <c r="I127" s="609"/>
      <c r="J127" s="609"/>
      <c r="K127" s="609"/>
      <c r="L127" s="609"/>
      <c r="M127" s="609"/>
      <c r="N127" s="610"/>
      <c r="O127" s="610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R127" s="507"/>
      <c r="AS127" s="558"/>
      <c r="AT127" s="552"/>
      <c r="AU127" s="507"/>
      <c r="AV127" s="535"/>
      <c r="AW127" s="507"/>
      <c r="AX127" s="507"/>
      <c r="AZ127" s="536"/>
    </row>
    <row r="128" spans="1:52" s="502" customFormat="1" ht="27" customHeight="1">
      <c r="A128" s="495"/>
      <c r="B128" s="416" t="s">
        <v>292</v>
      </c>
      <c r="C128" s="496"/>
      <c r="D128" s="616"/>
      <c r="E128" s="416"/>
      <c r="G128" s="609"/>
      <c r="H128" s="609"/>
      <c r="I128" s="609"/>
      <c r="J128" s="609"/>
      <c r="K128" s="609"/>
      <c r="L128" s="609"/>
      <c r="M128" s="609"/>
      <c r="N128" s="610"/>
      <c r="O128" s="610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R128" s="507"/>
      <c r="AS128" s="558"/>
      <c r="AT128" s="552"/>
      <c r="AU128" s="507"/>
      <c r="AV128" s="535"/>
      <c r="AW128" s="507"/>
      <c r="AX128" s="507"/>
      <c r="AZ128" s="536"/>
    </row>
    <row r="129" spans="1:62" s="502" customFormat="1" ht="27" customHeight="1">
      <c r="A129" s="495"/>
      <c r="B129" s="617" t="s">
        <v>286</v>
      </c>
      <c r="C129" s="617"/>
      <c r="D129" s="616"/>
      <c r="E129" s="416"/>
      <c r="G129" s="609"/>
      <c r="H129" s="609"/>
      <c r="I129" s="609"/>
      <c r="J129" s="609"/>
      <c r="K129" s="609"/>
      <c r="L129" s="609"/>
      <c r="M129" s="609"/>
      <c r="N129" s="610"/>
      <c r="O129" s="610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R129" s="507"/>
      <c r="AS129" s="558"/>
      <c r="AT129" s="552"/>
      <c r="AU129" s="507"/>
      <c r="AV129" s="535"/>
      <c r="AW129" s="507"/>
      <c r="AX129" s="507"/>
      <c r="AZ129" s="536"/>
    </row>
    <row r="130" spans="1:62" s="502" customFormat="1" ht="27" customHeight="1">
      <c r="A130" s="495"/>
      <c r="B130" s="617" t="s">
        <v>290</v>
      </c>
      <c r="C130" s="617"/>
      <c r="D130" s="616"/>
      <c r="E130" s="416"/>
      <c r="G130" s="609"/>
      <c r="H130" s="609"/>
      <c r="I130" s="609"/>
      <c r="J130" s="609"/>
      <c r="K130" s="609"/>
      <c r="L130" s="609"/>
      <c r="M130" s="609"/>
      <c r="N130" s="610"/>
      <c r="O130" s="610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R130" s="507"/>
      <c r="AS130" s="558"/>
      <c r="AT130" s="552"/>
      <c r="AU130" s="507"/>
      <c r="AV130" s="535"/>
      <c r="AW130" s="507"/>
      <c r="AX130" s="507"/>
      <c r="AZ130" s="536"/>
    </row>
    <row r="131" spans="1:62" s="502" customFormat="1" ht="27" customHeight="1">
      <c r="A131" s="495"/>
      <c r="B131" s="617" t="s">
        <v>293</v>
      </c>
      <c r="C131" s="617"/>
      <c r="D131" s="616"/>
      <c r="E131" s="416"/>
      <c r="G131" s="609"/>
      <c r="H131" s="609"/>
      <c r="I131" s="609"/>
      <c r="J131" s="609"/>
      <c r="K131" s="609"/>
      <c r="L131" s="609"/>
      <c r="M131" s="609"/>
      <c r="N131" s="610"/>
      <c r="O131" s="610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R131" s="507"/>
      <c r="AS131" s="558"/>
      <c r="AT131" s="552"/>
      <c r="AU131" s="507"/>
      <c r="AV131" s="535"/>
      <c r="AW131" s="507"/>
      <c r="AX131" s="507"/>
      <c r="AZ131" s="536"/>
    </row>
    <row r="132" spans="1:62" s="502" customFormat="1" ht="27" customHeight="1">
      <c r="A132" s="495"/>
      <c r="B132" s="617" t="s">
        <v>307</v>
      </c>
      <c r="C132" s="617"/>
      <c r="D132" s="616"/>
      <c r="E132" s="416"/>
      <c r="G132" s="609"/>
      <c r="H132" s="609"/>
      <c r="I132" s="609"/>
      <c r="J132" s="609"/>
      <c r="K132" s="609"/>
      <c r="L132" s="609"/>
      <c r="M132" s="609"/>
      <c r="N132" s="610"/>
      <c r="O132" s="610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R132" s="507"/>
      <c r="AS132" s="558"/>
      <c r="AT132" s="552"/>
      <c r="AU132" s="507"/>
      <c r="AV132" s="535"/>
      <c r="AW132" s="507"/>
      <c r="AX132" s="507"/>
      <c r="AZ132" s="536"/>
    </row>
    <row r="133" spans="1:62" s="502" customFormat="1" ht="27" customHeight="1">
      <c r="A133" s="495"/>
      <c r="B133" s="617" t="s">
        <v>294</v>
      </c>
      <c r="C133" s="617"/>
      <c r="D133" s="616"/>
      <c r="E133" s="416"/>
      <c r="G133" s="609"/>
      <c r="H133" s="609"/>
      <c r="I133" s="609"/>
      <c r="J133" s="609"/>
      <c r="K133" s="609"/>
      <c r="L133" s="609"/>
      <c r="M133" s="609"/>
      <c r="N133" s="610"/>
      <c r="O133" s="610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R133" s="507"/>
      <c r="AS133" s="558"/>
      <c r="AT133" s="552"/>
      <c r="AU133" s="507"/>
      <c r="AV133" s="535"/>
      <c r="AW133" s="507"/>
      <c r="AX133" s="507"/>
      <c r="AZ133" s="536"/>
    </row>
    <row r="134" spans="1:62" s="502" customFormat="1" ht="27" customHeight="1">
      <c r="A134" s="495"/>
      <c r="B134" s="496"/>
      <c r="C134" s="496"/>
      <c r="D134" s="533"/>
      <c r="E134" s="530"/>
      <c r="F134" s="544"/>
      <c r="G134" s="609"/>
      <c r="H134" s="609"/>
      <c r="I134" s="609"/>
      <c r="J134" s="609"/>
      <c r="K134" s="609"/>
      <c r="L134" s="609"/>
      <c r="M134" s="609"/>
      <c r="N134" s="610"/>
      <c r="O134" s="610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R134" s="507"/>
      <c r="AS134" s="558"/>
      <c r="AT134" s="552"/>
      <c r="AU134" s="507"/>
      <c r="AV134" s="535"/>
      <c r="AW134" s="507"/>
      <c r="AX134" s="507"/>
      <c r="AZ134" s="536"/>
    </row>
    <row r="135" spans="1:62" s="502" customFormat="1" ht="27" customHeight="1">
      <c r="A135" s="495"/>
      <c r="B135" s="416" t="s">
        <v>284</v>
      </c>
      <c r="C135" s="496"/>
      <c r="D135" s="533"/>
      <c r="E135" s="416"/>
      <c r="G135" s="609"/>
      <c r="H135" s="609"/>
      <c r="I135" s="609"/>
      <c r="J135" s="609"/>
      <c r="K135" s="609"/>
      <c r="L135" s="609"/>
      <c r="M135" s="609"/>
      <c r="N135" s="610"/>
      <c r="O135" s="610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R135" s="507"/>
      <c r="AS135" s="558"/>
      <c r="AT135" s="552"/>
      <c r="AU135" s="507"/>
      <c r="AV135" s="535"/>
      <c r="AW135" s="507"/>
      <c r="AX135" s="507"/>
      <c r="AZ135" s="536"/>
    </row>
    <row r="136" spans="1:62" s="502" customFormat="1" ht="27" customHeight="1">
      <c r="A136" s="495"/>
      <c r="B136" s="481" t="s">
        <v>243</v>
      </c>
      <c r="C136" s="496"/>
      <c r="D136" s="533"/>
      <c r="E136" s="481"/>
      <c r="F136" s="1147" t="s">
        <v>274</v>
      </c>
      <c r="G136" s="1147"/>
      <c r="H136" s="1147"/>
      <c r="I136" s="1147"/>
      <c r="J136" s="1147"/>
      <c r="K136" s="1147"/>
      <c r="L136" s="1146"/>
      <c r="M136" s="1146"/>
      <c r="N136" s="1146"/>
      <c r="O136" s="610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R136" s="507"/>
      <c r="AS136" s="558"/>
      <c r="AT136" s="552"/>
      <c r="AU136" s="507"/>
      <c r="AV136" s="535"/>
      <c r="AW136" s="507"/>
      <c r="AX136" s="507"/>
      <c r="AZ136" s="536"/>
    </row>
    <row r="137" spans="1:62" s="502" customFormat="1" ht="27" customHeight="1">
      <c r="A137" s="495"/>
      <c r="B137" s="481" t="s">
        <v>276</v>
      </c>
      <c r="C137" s="496"/>
      <c r="D137" s="533"/>
      <c r="E137" s="481"/>
      <c r="F137" s="609" t="s">
        <v>275</v>
      </c>
      <c r="G137" s="609"/>
      <c r="H137" s="609"/>
      <c r="I137" s="609"/>
      <c r="J137" s="609"/>
      <c r="K137" s="609"/>
      <c r="L137" s="609"/>
      <c r="M137" s="609"/>
      <c r="N137" s="610"/>
      <c r="O137" s="610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R137" s="507"/>
      <c r="AS137" s="558"/>
      <c r="AT137" s="552"/>
      <c r="AU137" s="507"/>
      <c r="AV137" s="535"/>
      <c r="AW137" s="507"/>
      <c r="AX137" s="507"/>
      <c r="AZ137" s="536"/>
    </row>
    <row r="138" spans="1:62" s="502" customFormat="1" ht="27" customHeight="1">
      <c r="A138" s="495"/>
      <c r="B138" s="481" t="s">
        <v>277</v>
      </c>
      <c r="C138" s="496"/>
      <c r="D138" s="533"/>
      <c r="E138" s="481"/>
      <c r="F138" s="1147" t="s">
        <v>278</v>
      </c>
      <c r="G138" s="1147"/>
      <c r="H138" s="1147"/>
      <c r="I138" s="1147"/>
      <c r="J138" s="1147"/>
      <c r="K138" s="1147"/>
      <c r="L138" s="609"/>
      <c r="M138" s="609"/>
      <c r="N138" s="610"/>
      <c r="O138" s="610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R138" s="507"/>
      <c r="AS138" s="558"/>
      <c r="AT138" s="552"/>
      <c r="AU138" s="507"/>
      <c r="AV138" s="535"/>
      <c r="AW138" s="507"/>
      <c r="AX138" s="507"/>
      <c r="AZ138" s="536"/>
    </row>
    <row r="139" spans="1:62" s="502" customFormat="1" ht="27" customHeight="1">
      <c r="A139" s="495"/>
      <c r="B139" s="496"/>
      <c r="C139" s="496"/>
      <c r="D139" s="533"/>
      <c r="E139" s="481"/>
      <c r="F139" s="1147" t="s">
        <v>279</v>
      </c>
      <c r="G139" s="1147"/>
      <c r="H139" s="1147"/>
      <c r="I139" s="1147"/>
      <c r="J139" s="1147"/>
      <c r="K139" s="1147"/>
      <c r="L139" s="609"/>
      <c r="M139" s="609"/>
      <c r="N139" s="610"/>
      <c r="O139" s="610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R139" s="507"/>
      <c r="AS139" s="558"/>
      <c r="AT139" s="552"/>
      <c r="AU139" s="507"/>
      <c r="AV139" s="535"/>
      <c r="AW139" s="507"/>
      <c r="AX139" s="507"/>
      <c r="AZ139" s="536"/>
    </row>
    <row r="140" spans="1:62" s="502" customFormat="1" ht="27" customHeight="1">
      <c r="A140" s="495"/>
      <c r="B140" s="496"/>
      <c r="C140" s="496"/>
      <c r="D140" s="533"/>
      <c r="E140" s="481"/>
      <c r="F140" s="502" t="s">
        <v>287</v>
      </c>
      <c r="G140" s="609"/>
      <c r="H140" s="609"/>
      <c r="I140" s="609"/>
      <c r="J140" s="609"/>
      <c r="K140" s="609"/>
      <c r="L140" s="609"/>
      <c r="M140" s="609"/>
      <c r="N140" s="609"/>
      <c r="O140" s="610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R140" s="507"/>
      <c r="AS140" s="558"/>
      <c r="AT140" s="552"/>
      <c r="AU140" s="507"/>
      <c r="AV140" s="535"/>
      <c r="AW140" s="507"/>
      <c r="AX140" s="507"/>
      <c r="AZ140" s="536"/>
    </row>
    <row r="141" spans="1:62" s="502" customFormat="1" ht="27" customHeight="1">
      <c r="A141" s="495"/>
      <c r="B141" s="416" t="s">
        <v>244</v>
      </c>
      <c r="C141" s="496"/>
      <c r="D141" s="533"/>
      <c r="E141" s="416"/>
      <c r="F141" s="502" t="s">
        <v>289</v>
      </c>
      <c r="G141" s="609"/>
      <c r="H141" s="609"/>
      <c r="I141" s="609"/>
      <c r="J141" s="609"/>
      <c r="K141" s="609"/>
      <c r="L141" s="609"/>
      <c r="M141" s="609"/>
      <c r="N141" s="609"/>
      <c r="O141" s="609"/>
      <c r="P141" s="609"/>
      <c r="Q141" s="609"/>
      <c r="R141" s="609"/>
      <c r="S141" s="609"/>
      <c r="T141" s="609"/>
      <c r="U141" s="609"/>
      <c r="V141" s="609"/>
      <c r="W141" s="609"/>
      <c r="X141" s="609"/>
      <c r="Y141" s="609"/>
      <c r="Z141" s="609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R141" s="507"/>
      <c r="AS141" s="558"/>
      <c r="AT141" s="552"/>
      <c r="AU141" s="507"/>
      <c r="AV141" s="535"/>
      <c r="AW141" s="507"/>
      <c r="AX141" s="507"/>
      <c r="AZ141" s="536"/>
    </row>
    <row r="142" spans="1:62" s="502" customFormat="1" ht="27" customHeight="1">
      <c r="A142" s="495"/>
      <c r="B142" s="416"/>
      <c r="C142" s="496"/>
      <c r="D142" s="533"/>
      <c r="E142" s="416"/>
      <c r="F142" s="502" t="s">
        <v>288</v>
      </c>
      <c r="G142" s="609"/>
      <c r="H142" s="609"/>
      <c r="I142" s="1147"/>
      <c r="J142" s="1147"/>
      <c r="K142" s="1147"/>
      <c r="L142" s="1147"/>
      <c r="M142" s="1147"/>
      <c r="N142" s="1147"/>
      <c r="O142" s="1147"/>
      <c r="P142" s="1147"/>
      <c r="Q142" s="1147"/>
      <c r="R142" s="1147"/>
      <c r="S142" s="1147"/>
      <c r="T142" s="1147"/>
      <c r="U142" s="1147"/>
      <c r="V142" s="1147"/>
      <c r="W142" s="1147"/>
      <c r="X142" s="1147"/>
      <c r="Y142" s="1147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R142" s="507"/>
      <c r="AS142" s="558"/>
      <c r="AT142" s="552"/>
      <c r="AU142" s="507"/>
      <c r="AV142" s="535"/>
      <c r="AW142" s="507"/>
      <c r="AX142" s="507"/>
      <c r="AZ142" s="536"/>
    </row>
    <row r="143" spans="1:62" s="502" customFormat="1" ht="27" customHeight="1">
      <c r="A143" s="495"/>
      <c r="B143" s="616" t="s">
        <v>194</v>
      </c>
      <c r="C143" s="496"/>
      <c r="D143" s="533"/>
      <c r="E143" s="616"/>
      <c r="F143" s="481" t="s">
        <v>302</v>
      </c>
      <c r="G143" s="609"/>
      <c r="H143" s="609"/>
      <c r="I143" s="481"/>
      <c r="J143" s="609"/>
      <c r="K143" s="609"/>
      <c r="L143" s="609"/>
      <c r="M143" s="609"/>
      <c r="N143" s="610"/>
      <c r="O143" s="610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R143" s="507"/>
      <c r="AS143" s="558"/>
      <c r="AT143" s="552"/>
      <c r="AU143" s="507"/>
      <c r="AV143" s="535"/>
      <c r="AW143" s="507"/>
      <c r="AX143" s="507"/>
      <c r="AZ143" s="536"/>
    </row>
    <row r="144" spans="1:62" s="416" customFormat="1" ht="27" customHeight="1">
      <c r="A144" s="559"/>
      <c r="B144" s="535"/>
      <c r="E144" s="481"/>
      <c r="F144" s="481" t="s">
        <v>303</v>
      </c>
      <c r="G144" s="493"/>
      <c r="I144" s="481"/>
      <c r="J144" s="535"/>
      <c r="L144" s="535"/>
      <c r="M144" s="535"/>
      <c r="N144" s="535"/>
      <c r="O144" s="560"/>
      <c r="P144" s="560"/>
      <c r="Q144" s="560"/>
      <c r="R144" s="535"/>
      <c r="S144" s="535"/>
      <c r="T144" s="535"/>
      <c r="U144" s="535"/>
      <c r="W144" s="535"/>
      <c r="Y144" s="448"/>
      <c r="Z144" s="448"/>
      <c r="AA144" s="448"/>
      <c r="AB144" s="448"/>
      <c r="AC144" s="448"/>
      <c r="AD144" s="448"/>
      <c r="AE144" s="448"/>
      <c r="AF144" s="448"/>
      <c r="AG144" s="448"/>
      <c r="AH144" s="448"/>
      <c r="AI144" s="448"/>
      <c r="AK144" s="561"/>
      <c r="AL144" s="561"/>
      <c r="AS144" s="562"/>
      <c r="AT144" s="560"/>
      <c r="AU144" s="560"/>
      <c r="AV144" s="560"/>
      <c r="AW144" s="560"/>
      <c r="AX144" s="560"/>
      <c r="AY144" s="560"/>
      <c r="AZ144" s="560"/>
      <c r="BA144" s="560"/>
      <c r="BB144" s="560"/>
      <c r="BC144" s="560"/>
      <c r="BD144" s="560"/>
      <c r="BE144" s="560"/>
      <c r="BF144" s="560"/>
      <c r="BG144" s="560"/>
      <c r="BH144" s="560"/>
      <c r="BI144" s="560"/>
      <c r="BJ144" s="560"/>
    </row>
    <row r="145" spans="1:82" s="530" customFormat="1" ht="27" customHeight="1">
      <c r="B145" s="410"/>
      <c r="C145" s="410"/>
      <c r="D145" s="410"/>
      <c r="E145" s="481"/>
      <c r="F145" s="447"/>
      <c r="G145" s="493"/>
      <c r="H145" s="493"/>
      <c r="I145" s="493"/>
      <c r="J145" s="493"/>
      <c r="K145" s="493"/>
      <c r="L145" s="493"/>
      <c r="M145" s="493"/>
      <c r="N145" s="493"/>
      <c r="O145" s="493"/>
      <c r="P145" s="493"/>
      <c r="Q145" s="493"/>
      <c r="R145" s="493"/>
      <c r="S145" s="493"/>
      <c r="T145" s="493"/>
      <c r="U145" s="493"/>
      <c r="V145" s="493"/>
      <c r="W145" s="619"/>
      <c r="X145" s="619"/>
      <c r="Y145" s="493"/>
      <c r="Z145" s="493"/>
      <c r="AA145" s="563"/>
      <c r="AB145" s="563"/>
      <c r="AC145" s="563"/>
      <c r="AD145" s="563"/>
      <c r="AE145" s="563"/>
      <c r="AF145" s="563"/>
      <c r="AG145" s="563"/>
      <c r="AH145" s="563"/>
      <c r="AI145" s="563"/>
      <c r="AJ145" s="563"/>
      <c r="AK145" s="563"/>
      <c r="AL145" s="564"/>
      <c r="AM145" s="563"/>
      <c r="AN145" s="564"/>
      <c r="AO145" s="410"/>
      <c r="AP145" s="410"/>
      <c r="AQ145" s="410"/>
      <c r="AR145" s="565"/>
      <c r="AS145" s="566"/>
      <c r="AT145" s="567"/>
      <c r="AU145" s="565"/>
      <c r="AV145" s="565"/>
      <c r="AW145" s="565"/>
      <c r="AX145" s="565"/>
      <c r="AY145" s="565"/>
      <c r="AZ145" s="565"/>
      <c r="BA145" s="565"/>
      <c r="BB145" s="565"/>
      <c r="BC145" s="565"/>
      <c r="BD145" s="565"/>
      <c r="BE145" s="565"/>
      <c r="BF145" s="565"/>
      <c r="BG145" s="565"/>
      <c r="BH145" s="565"/>
      <c r="BI145" s="565"/>
      <c r="BJ145" s="565"/>
      <c r="BK145" s="565"/>
      <c r="BL145" s="565"/>
      <c r="BM145" s="565"/>
      <c r="BN145" s="565"/>
      <c r="BO145" s="565"/>
      <c r="BP145" s="565"/>
      <c r="BQ145" s="565"/>
      <c r="BR145" s="565"/>
      <c r="BS145" s="565"/>
      <c r="BT145" s="565"/>
      <c r="BU145" s="565"/>
      <c r="BV145" s="565"/>
      <c r="BW145" s="565"/>
      <c r="BX145" s="565"/>
      <c r="BY145" s="565"/>
      <c r="BZ145" s="565"/>
      <c r="CA145" s="565"/>
      <c r="CB145" s="565"/>
      <c r="CC145" s="565"/>
      <c r="CD145" s="565"/>
    </row>
    <row r="146" spans="1:82" s="530" customFormat="1" ht="25.5" customHeight="1">
      <c r="D146" s="620"/>
      <c r="E146" s="544"/>
      <c r="F146" s="544"/>
      <c r="G146" s="544"/>
      <c r="H146" s="544"/>
      <c r="I146" s="544"/>
      <c r="J146" s="544"/>
      <c r="K146" s="544"/>
      <c r="L146" s="544"/>
      <c r="M146" s="544"/>
      <c r="N146" s="544"/>
      <c r="O146" s="544"/>
      <c r="P146" s="544"/>
      <c r="Q146" s="544"/>
      <c r="R146" s="544"/>
      <c r="S146" s="544"/>
      <c r="T146" s="544"/>
      <c r="U146" s="544"/>
      <c r="V146" s="544"/>
      <c r="W146" s="621"/>
      <c r="X146" s="621"/>
      <c r="Y146" s="544"/>
      <c r="Z146" s="544"/>
      <c r="AA146" s="568"/>
      <c r="AB146" s="568"/>
      <c r="AC146" s="568"/>
      <c r="AD146" s="568"/>
      <c r="AE146" s="568"/>
      <c r="AF146" s="568"/>
      <c r="AG146" s="568"/>
      <c r="AH146" s="568"/>
      <c r="AI146" s="568"/>
      <c r="AJ146" s="568"/>
      <c r="AK146" s="568"/>
      <c r="AL146" s="544"/>
      <c r="AM146" s="568"/>
      <c r="AN146" s="544"/>
      <c r="AR146" s="565"/>
      <c r="AS146" s="566"/>
      <c r="AT146" s="567"/>
      <c r="AU146" s="565"/>
      <c r="AV146" s="565"/>
      <c r="AW146" s="565"/>
      <c r="AX146" s="565"/>
      <c r="AY146" s="565"/>
      <c r="AZ146" s="565"/>
      <c r="BA146" s="565"/>
      <c r="BB146" s="565"/>
      <c r="BC146" s="565"/>
      <c r="BD146" s="565"/>
      <c r="BE146" s="565"/>
      <c r="BF146" s="565"/>
      <c r="BG146" s="565"/>
      <c r="BH146" s="565"/>
      <c r="BI146" s="565"/>
      <c r="BJ146" s="565"/>
      <c r="BK146" s="565"/>
      <c r="BL146" s="565"/>
      <c r="BM146" s="565"/>
      <c r="BN146" s="565"/>
      <c r="BO146" s="565"/>
      <c r="BP146" s="565"/>
      <c r="BQ146" s="565"/>
      <c r="BR146" s="565"/>
      <c r="BS146" s="565"/>
      <c r="BT146" s="565"/>
      <c r="BU146" s="565"/>
      <c r="BV146" s="565"/>
      <c r="BW146" s="565"/>
      <c r="BX146" s="565"/>
      <c r="BY146" s="565"/>
      <c r="BZ146" s="565"/>
      <c r="CA146" s="565"/>
      <c r="CB146" s="565"/>
      <c r="CC146" s="565"/>
      <c r="CD146" s="565"/>
    </row>
    <row r="147" spans="1:82" s="530" customFormat="1" ht="25.5" customHeight="1">
      <c r="C147" s="1058" t="s">
        <v>301</v>
      </c>
      <c r="D147" s="1058"/>
      <c r="E147" s="1058"/>
      <c r="F147" s="1058"/>
      <c r="G147" s="544"/>
      <c r="H147" s="544"/>
      <c r="I147" s="544"/>
      <c r="J147" s="544"/>
      <c r="K147" s="1058" t="s">
        <v>301</v>
      </c>
      <c r="L147" s="1058"/>
      <c r="M147" s="1058"/>
      <c r="N147" s="544"/>
      <c r="O147" s="544"/>
      <c r="P147" s="544"/>
      <c r="Q147" s="544"/>
      <c r="R147" s="1058" t="s">
        <v>301</v>
      </c>
      <c r="S147" s="1058"/>
      <c r="T147" s="1058"/>
      <c r="U147" s="1058"/>
      <c r="V147" s="1058"/>
      <c r="W147" s="621"/>
      <c r="X147" s="621"/>
      <c r="Y147" s="544"/>
      <c r="Z147" s="544"/>
      <c r="AA147" s="568"/>
      <c r="AB147" s="568"/>
      <c r="AC147" s="568"/>
      <c r="AD147" s="568"/>
      <c r="AE147" s="568"/>
      <c r="AF147" s="568"/>
      <c r="AG147" s="568"/>
      <c r="AH147" s="568"/>
      <c r="AI147" s="568"/>
      <c r="AJ147" s="568"/>
      <c r="AK147" s="568"/>
      <c r="AL147" s="544"/>
      <c r="AM147" s="568"/>
      <c r="AN147" s="544"/>
      <c r="AR147" s="565"/>
      <c r="AS147" s="566"/>
      <c r="AT147" s="567"/>
      <c r="AU147" s="565"/>
      <c r="AV147" s="565"/>
      <c r="AW147" s="565"/>
      <c r="AX147" s="565"/>
      <c r="AY147" s="565"/>
      <c r="AZ147" s="565"/>
      <c r="BA147" s="565"/>
      <c r="BB147" s="565"/>
      <c r="BC147" s="565"/>
      <c r="BD147" s="565"/>
      <c r="BE147" s="565"/>
      <c r="BF147" s="565"/>
      <c r="BG147" s="565"/>
      <c r="BH147" s="565"/>
      <c r="BI147" s="565"/>
      <c r="BJ147" s="565"/>
      <c r="BK147" s="565"/>
      <c r="BL147" s="565"/>
      <c r="BM147" s="565"/>
      <c r="BN147" s="565"/>
      <c r="BO147" s="565"/>
      <c r="BP147" s="565"/>
      <c r="BQ147" s="565"/>
      <c r="BR147" s="565"/>
      <c r="BS147" s="565"/>
      <c r="BT147" s="565"/>
      <c r="BU147" s="565"/>
      <c r="BV147" s="565"/>
      <c r="BW147" s="565"/>
      <c r="BX147" s="565"/>
      <c r="BY147" s="565"/>
      <c r="BZ147" s="565"/>
      <c r="CA147" s="565"/>
      <c r="CB147" s="565"/>
      <c r="CC147" s="565"/>
      <c r="CD147" s="565"/>
    </row>
    <row r="148" spans="1:82" s="530" customFormat="1" ht="25.5" customHeight="1">
      <c r="C148" s="1058" t="s">
        <v>295</v>
      </c>
      <c r="D148" s="1058"/>
      <c r="E148" s="1058"/>
      <c r="F148" s="1058"/>
      <c r="G148" s="544"/>
      <c r="H148" s="544"/>
      <c r="I148" s="544"/>
      <c r="J148" s="544"/>
      <c r="K148" s="1059" t="s">
        <v>296</v>
      </c>
      <c r="L148" s="1059"/>
      <c r="M148" s="1059"/>
      <c r="N148" s="622"/>
      <c r="O148" s="622"/>
      <c r="P148" s="622"/>
      <c r="Q148" s="622"/>
      <c r="R148" s="1059" t="s">
        <v>297</v>
      </c>
      <c r="S148" s="1059"/>
      <c r="T148" s="1059"/>
      <c r="U148" s="1059"/>
      <c r="V148" s="1059"/>
      <c r="W148" s="621"/>
      <c r="X148" s="621"/>
      <c r="Y148" s="544"/>
      <c r="Z148" s="544"/>
      <c r="AA148" s="568"/>
      <c r="AB148" s="568"/>
      <c r="AC148" s="568"/>
      <c r="AD148" s="568"/>
      <c r="AE148" s="568"/>
      <c r="AF148" s="568"/>
      <c r="AG148" s="568"/>
      <c r="AH148" s="568"/>
      <c r="AI148" s="568"/>
      <c r="AJ148" s="568"/>
      <c r="AK148" s="568"/>
      <c r="AL148" s="544"/>
      <c r="AM148" s="568"/>
      <c r="AN148" s="544"/>
      <c r="AR148" s="565"/>
      <c r="AS148" s="566"/>
      <c r="AT148" s="567"/>
      <c r="AU148" s="565"/>
      <c r="AV148" s="565"/>
      <c r="AW148" s="565"/>
      <c r="AX148" s="565"/>
      <c r="AY148" s="565"/>
      <c r="AZ148" s="565"/>
      <c r="BA148" s="565"/>
      <c r="BB148" s="565"/>
      <c r="BC148" s="565"/>
      <c r="BD148" s="565"/>
      <c r="BE148" s="565"/>
      <c r="BF148" s="565"/>
      <c r="BG148" s="565"/>
      <c r="BH148" s="565"/>
      <c r="BI148" s="565"/>
      <c r="BJ148" s="565"/>
      <c r="BK148" s="565"/>
      <c r="BL148" s="565"/>
      <c r="BM148" s="565"/>
      <c r="BN148" s="565"/>
      <c r="BO148" s="565"/>
      <c r="BP148" s="565"/>
      <c r="BQ148" s="565"/>
      <c r="BR148" s="565"/>
      <c r="BS148" s="565"/>
      <c r="BT148" s="565"/>
      <c r="BU148" s="565"/>
      <c r="BV148" s="565"/>
      <c r="BW148" s="565"/>
      <c r="BX148" s="565"/>
      <c r="BY148" s="565"/>
      <c r="BZ148" s="565"/>
      <c r="CA148" s="565"/>
      <c r="CB148" s="565"/>
      <c r="CC148" s="565"/>
      <c r="CD148" s="565"/>
    </row>
    <row r="149" spans="1:82" s="530" customFormat="1" ht="22">
      <c r="C149" s="1058" t="s">
        <v>298</v>
      </c>
      <c r="D149" s="1058"/>
      <c r="E149" s="1058"/>
      <c r="F149" s="1058"/>
      <c r="K149" s="1058" t="s">
        <v>299</v>
      </c>
      <c r="L149" s="1058"/>
      <c r="M149" s="1058"/>
      <c r="R149" s="530" t="s">
        <v>300</v>
      </c>
      <c r="AS149" s="532"/>
    </row>
    <row r="150" spans="1:82" s="570" customFormat="1" ht="22">
      <c r="A150" s="569"/>
      <c r="C150" s="569"/>
      <c r="D150" s="569"/>
      <c r="E150" s="569"/>
      <c r="F150" s="569"/>
      <c r="G150" s="569"/>
      <c r="H150" s="569"/>
      <c r="I150" s="569"/>
      <c r="J150" s="569"/>
      <c r="K150" s="569"/>
      <c r="L150" s="569"/>
      <c r="M150" s="569"/>
      <c r="N150" s="569"/>
      <c r="O150" s="569"/>
      <c r="P150" s="569"/>
      <c r="Q150" s="569"/>
      <c r="R150" s="569"/>
      <c r="S150" s="569"/>
      <c r="T150" s="569"/>
      <c r="U150" s="569"/>
      <c r="V150" s="569"/>
      <c r="W150" s="569"/>
      <c r="X150" s="569"/>
      <c r="Y150" s="569"/>
      <c r="Z150" s="569"/>
      <c r="AA150" s="569"/>
      <c r="AB150" s="569" t="s">
        <v>21</v>
      </c>
      <c r="AC150" s="569"/>
      <c r="AD150" s="569"/>
      <c r="AE150" s="569"/>
      <c r="AF150" s="569"/>
      <c r="AG150" s="569"/>
      <c r="AH150" s="569"/>
      <c r="AI150" s="569"/>
      <c r="AJ150" s="569"/>
      <c r="AK150" s="569"/>
      <c r="AL150" s="569"/>
      <c r="AM150" s="569"/>
      <c r="AN150" s="569"/>
      <c r="AO150" s="569"/>
      <c r="AS150" s="571"/>
      <c r="AT150" s="572"/>
    </row>
    <row r="151" spans="1:82" s="570" customFormat="1" ht="22" hidden="1">
      <c r="A151" s="569"/>
      <c r="B151" s="573" t="s">
        <v>245</v>
      </c>
      <c r="C151" s="569"/>
      <c r="D151" s="569"/>
      <c r="E151" s="569"/>
      <c r="F151" s="569"/>
      <c r="G151" s="569"/>
      <c r="H151" s="569"/>
      <c r="I151" s="569"/>
      <c r="J151" s="569"/>
      <c r="K151" s="569"/>
      <c r="L151" s="569"/>
      <c r="M151" s="569"/>
      <c r="N151" s="569"/>
      <c r="O151" s="569"/>
      <c r="P151" s="569"/>
      <c r="Q151" s="569"/>
      <c r="R151" s="569"/>
      <c r="S151" s="569"/>
      <c r="T151" s="569"/>
      <c r="U151" s="569"/>
      <c r="V151" s="569"/>
      <c r="W151" s="569"/>
      <c r="X151" s="569"/>
      <c r="Y151" s="569"/>
      <c r="Z151" s="569"/>
      <c r="AA151" s="569"/>
      <c r="AB151" s="569"/>
      <c r="AC151" s="569"/>
      <c r="AD151" s="569"/>
      <c r="AE151" s="569"/>
      <c r="AF151" s="569"/>
      <c r="AG151" s="569"/>
      <c r="AH151" s="569"/>
      <c r="AI151" s="569"/>
      <c r="AJ151" s="569"/>
      <c r="AK151" s="569"/>
      <c r="AL151" s="569"/>
      <c r="AM151" s="569"/>
      <c r="AN151" s="569"/>
      <c r="AO151" s="569"/>
      <c r="AS151" s="571"/>
      <c r="AT151" s="572"/>
    </row>
    <row r="152" spans="1:82" s="570" customFormat="1" ht="22">
      <c r="A152" s="569"/>
      <c r="B152" s="573"/>
      <c r="C152" s="569"/>
      <c r="D152" s="569"/>
      <c r="E152" s="569"/>
      <c r="F152" s="569"/>
      <c r="G152" s="569"/>
      <c r="H152" s="569"/>
      <c r="I152" s="569"/>
      <c r="J152" s="569"/>
      <c r="K152" s="569"/>
      <c r="L152" s="569"/>
      <c r="M152" s="569"/>
      <c r="N152" s="569"/>
      <c r="O152" s="569"/>
      <c r="P152" s="569"/>
      <c r="Q152" s="569"/>
      <c r="R152" s="569"/>
      <c r="S152" s="569"/>
      <c r="T152" s="569"/>
      <c r="U152" s="569"/>
      <c r="V152" s="569"/>
      <c r="W152" s="569"/>
      <c r="X152" s="569"/>
      <c r="Y152" s="569"/>
      <c r="Z152" s="569"/>
      <c r="AA152" s="569"/>
      <c r="AB152" s="569"/>
      <c r="AC152" s="569"/>
      <c r="AD152" s="569"/>
      <c r="AE152" s="569"/>
      <c r="AF152" s="569"/>
      <c r="AG152" s="569"/>
      <c r="AH152" s="569"/>
      <c r="AI152" s="569"/>
      <c r="AJ152" s="569"/>
      <c r="AK152" s="569"/>
      <c r="AL152" s="569"/>
      <c r="AM152" s="569"/>
      <c r="AN152" s="569"/>
      <c r="AO152" s="569"/>
      <c r="AS152" s="571"/>
      <c r="AT152" s="572"/>
    </row>
    <row r="153" spans="1:82" s="572" customFormat="1" ht="22">
      <c r="A153" s="569"/>
      <c r="B153" s="569"/>
      <c r="C153" s="569"/>
      <c r="D153" s="569"/>
      <c r="E153" s="569"/>
      <c r="F153" s="569"/>
      <c r="G153" s="569"/>
      <c r="H153" s="569"/>
      <c r="I153" s="569"/>
      <c r="J153" s="569"/>
      <c r="K153" s="569"/>
      <c r="L153" s="569"/>
      <c r="M153" s="569"/>
      <c r="N153" s="569"/>
      <c r="O153" s="569"/>
      <c r="P153" s="569"/>
      <c r="Q153" s="569"/>
      <c r="R153" s="569"/>
      <c r="S153" s="569"/>
      <c r="T153" s="569"/>
      <c r="U153" s="569"/>
      <c r="V153" s="569"/>
      <c r="W153" s="569"/>
      <c r="X153" s="569"/>
      <c r="Y153" s="569"/>
      <c r="Z153" s="569"/>
      <c r="AA153" s="569"/>
      <c r="AJ153" s="569"/>
      <c r="AK153" s="569"/>
      <c r="AL153" s="569"/>
      <c r="AM153" s="569"/>
      <c r="AN153" s="569"/>
      <c r="AO153" s="569"/>
      <c r="AR153" s="570"/>
      <c r="AS153" s="574"/>
      <c r="AT153" s="570"/>
    </row>
    <row r="154" spans="1:82" s="572" customFormat="1" ht="22">
      <c r="A154" s="569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69"/>
      <c r="P154" s="569"/>
      <c r="Q154" s="569"/>
      <c r="R154" s="569"/>
      <c r="S154" s="569"/>
      <c r="T154" s="569"/>
      <c r="U154" s="569"/>
      <c r="V154" s="569"/>
      <c r="W154" s="569"/>
      <c r="X154" s="569"/>
      <c r="Y154" s="569"/>
      <c r="Z154" s="569"/>
      <c r="AA154" s="569"/>
      <c r="AJ154" s="569"/>
      <c r="AK154" s="569"/>
      <c r="AL154" s="569"/>
      <c r="AM154" s="569"/>
      <c r="AN154" s="569"/>
      <c r="AO154" s="569"/>
      <c r="AR154" s="570"/>
      <c r="AS154" s="574"/>
      <c r="AT154" s="570"/>
    </row>
    <row r="155" spans="1:82" s="572" customFormat="1" ht="2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69"/>
      <c r="P155" s="569"/>
      <c r="Q155" s="569"/>
      <c r="R155" s="569"/>
      <c r="S155" s="569"/>
      <c r="T155" s="569"/>
      <c r="U155" s="569"/>
      <c r="V155" s="569"/>
      <c r="W155" s="569"/>
      <c r="X155" s="569"/>
      <c r="Y155" s="569"/>
      <c r="Z155" s="569"/>
      <c r="AA155" s="569"/>
      <c r="AJ155" s="569"/>
      <c r="AK155" s="569"/>
      <c r="AL155" s="569"/>
      <c r="AM155" s="569"/>
      <c r="AN155" s="569"/>
      <c r="AO155" s="569"/>
      <c r="AR155" s="570"/>
      <c r="AS155" s="574"/>
      <c r="AT155" s="570"/>
    </row>
    <row r="156" spans="1:82" s="572" customFormat="1" ht="22">
      <c r="A156" s="569"/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69"/>
      <c r="AJ156" s="569"/>
      <c r="AK156" s="569"/>
      <c r="AL156" s="569"/>
      <c r="AM156" s="569"/>
      <c r="AN156" s="569"/>
      <c r="AO156" s="569"/>
      <c r="AR156" s="570"/>
      <c r="AS156" s="574"/>
      <c r="AT156" s="570"/>
    </row>
    <row r="157" spans="1:82" s="572" customFormat="1" ht="22">
      <c r="A157" s="569"/>
      <c r="B157" s="569"/>
      <c r="C157" s="569"/>
      <c r="D157" s="569"/>
      <c r="E157" s="569"/>
      <c r="F157" s="569"/>
      <c r="G157" s="569"/>
      <c r="H157" s="569"/>
      <c r="I157" s="569"/>
      <c r="J157" s="569"/>
      <c r="K157" s="569"/>
      <c r="L157" s="569"/>
      <c r="M157" s="569"/>
      <c r="N157" s="569"/>
      <c r="O157" s="569"/>
      <c r="P157" s="569"/>
      <c r="Q157" s="569"/>
      <c r="R157" s="569"/>
      <c r="S157" s="569"/>
      <c r="T157" s="569"/>
      <c r="U157" s="569"/>
      <c r="V157" s="569"/>
      <c r="W157" s="569"/>
      <c r="X157" s="569"/>
      <c r="Y157" s="569"/>
      <c r="Z157" s="569"/>
      <c r="AA157" s="569"/>
      <c r="AJ157" s="569"/>
      <c r="AK157" s="569"/>
      <c r="AL157" s="569"/>
      <c r="AM157" s="569"/>
      <c r="AN157" s="569"/>
      <c r="AO157" s="569"/>
      <c r="AR157" s="570"/>
      <c r="AS157" s="574"/>
      <c r="AT157" s="570"/>
    </row>
    <row r="158" spans="1:82" s="572" customFormat="1" ht="22">
      <c r="A158" s="569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69"/>
      <c r="P158" s="569"/>
      <c r="Q158" s="569"/>
      <c r="R158" s="569"/>
      <c r="S158" s="569"/>
      <c r="T158" s="569"/>
      <c r="U158" s="569"/>
      <c r="V158" s="569"/>
      <c r="W158" s="569"/>
      <c r="X158" s="569"/>
      <c r="Y158" s="569"/>
      <c r="Z158" s="569"/>
      <c r="AA158" s="569"/>
      <c r="AJ158" s="569"/>
      <c r="AK158" s="569"/>
      <c r="AL158" s="569"/>
      <c r="AM158" s="569"/>
      <c r="AN158" s="569"/>
      <c r="AO158" s="569"/>
      <c r="AR158" s="570"/>
      <c r="AS158" s="574"/>
      <c r="AT158" s="570"/>
    </row>
    <row r="159" spans="1:82" s="572" customFormat="1" ht="2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69"/>
      <c r="P159" s="569"/>
      <c r="Q159" s="569"/>
      <c r="R159" s="569"/>
      <c r="S159" s="569"/>
      <c r="T159" s="569"/>
      <c r="U159" s="569"/>
      <c r="V159" s="569"/>
      <c r="W159" s="569"/>
      <c r="X159" s="569"/>
      <c r="Y159" s="569"/>
      <c r="Z159" s="569"/>
      <c r="AA159" s="569"/>
      <c r="AJ159" s="569"/>
      <c r="AK159" s="569"/>
      <c r="AL159" s="569"/>
      <c r="AM159" s="569"/>
      <c r="AN159" s="569"/>
      <c r="AO159" s="569"/>
      <c r="AR159" s="570"/>
      <c r="AS159" s="574"/>
      <c r="AT159" s="570"/>
    </row>
    <row r="160" spans="1:82" s="572" customFormat="1" ht="22">
      <c r="A160" s="569"/>
      <c r="B160" s="569"/>
      <c r="C160" s="569"/>
      <c r="D160" s="569"/>
      <c r="E160" s="569"/>
      <c r="F160" s="569"/>
      <c r="G160" s="569"/>
      <c r="H160" s="569"/>
      <c r="I160" s="569"/>
      <c r="J160" s="569"/>
      <c r="K160" s="569"/>
      <c r="L160" s="569"/>
      <c r="M160" s="569"/>
      <c r="N160" s="569"/>
      <c r="O160" s="569"/>
      <c r="P160" s="569"/>
      <c r="Q160" s="569"/>
      <c r="R160" s="569"/>
      <c r="S160" s="569"/>
      <c r="T160" s="569"/>
      <c r="U160" s="569"/>
      <c r="V160" s="569"/>
      <c r="W160" s="569"/>
      <c r="X160" s="569"/>
      <c r="Y160" s="569"/>
      <c r="Z160" s="569"/>
      <c r="AA160" s="569"/>
      <c r="AJ160" s="569"/>
      <c r="AK160" s="569"/>
      <c r="AL160" s="569"/>
      <c r="AM160" s="569"/>
      <c r="AN160" s="569"/>
      <c r="AO160" s="569"/>
      <c r="AR160" s="570"/>
      <c r="AS160" s="574"/>
      <c r="AT160" s="570"/>
    </row>
    <row r="161" spans="1:46" s="572" customFormat="1" ht="22">
      <c r="A161" s="569"/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69"/>
      <c r="AJ161" s="569"/>
      <c r="AK161" s="569"/>
      <c r="AL161" s="569"/>
      <c r="AM161" s="569"/>
      <c r="AN161" s="569"/>
      <c r="AO161" s="569"/>
      <c r="AR161" s="570"/>
      <c r="AS161" s="574"/>
      <c r="AT161" s="570"/>
    </row>
    <row r="162" spans="1:46" s="572" customFormat="1" ht="22">
      <c r="A162" s="569"/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69"/>
      <c r="AJ162" s="569"/>
      <c r="AK162" s="569"/>
      <c r="AL162" s="569"/>
      <c r="AM162" s="569"/>
      <c r="AN162" s="569"/>
      <c r="AO162" s="569"/>
      <c r="AR162" s="570"/>
      <c r="AS162" s="574"/>
      <c r="AT162" s="570"/>
    </row>
    <row r="163" spans="1:46" s="572" customFormat="1" ht="22">
      <c r="A163" s="569"/>
      <c r="B163" s="569"/>
      <c r="C163" s="569"/>
      <c r="D163" s="569"/>
      <c r="E163" s="569"/>
      <c r="F163" s="569"/>
      <c r="G163" s="569"/>
      <c r="H163" s="569"/>
      <c r="I163" s="569"/>
      <c r="J163" s="569"/>
      <c r="K163" s="569"/>
      <c r="L163" s="569"/>
      <c r="M163" s="569"/>
      <c r="N163" s="569"/>
      <c r="O163" s="569"/>
      <c r="P163" s="569"/>
      <c r="Q163" s="569"/>
      <c r="R163" s="569"/>
      <c r="S163" s="569"/>
      <c r="T163" s="569"/>
      <c r="U163" s="569"/>
      <c r="V163" s="569"/>
      <c r="W163" s="569"/>
      <c r="X163" s="569"/>
      <c r="Y163" s="569"/>
      <c r="Z163" s="569"/>
      <c r="AA163" s="569"/>
      <c r="AJ163" s="569"/>
      <c r="AK163" s="569"/>
      <c r="AL163" s="569"/>
      <c r="AM163" s="569"/>
      <c r="AN163" s="569"/>
      <c r="AO163" s="569"/>
      <c r="AR163" s="570"/>
      <c r="AS163" s="574"/>
      <c r="AT163" s="570"/>
    </row>
    <row r="164" spans="1:46" s="572" customFormat="1" ht="22">
      <c r="A164" s="569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69"/>
      <c r="P164" s="569"/>
      <c r="Q164" s="569"/>
      <c r="R164" s="569"/>
      <c r="S164" s="569"/>
      <c r="T164" s="569"/>
      <c r="U164" s="569"/>
      <c r="V164" s="569"/>
      <c r="W164" s="569"/>
      <c r="X164" s="569"/>
      <c r="Y164" s="569"/>
      <c r="Z164" s="569"/>
      <c r="AA164" s="569"/>
      <c r="AJ164" s="569"/>
      <c r="AK164" s="569"/>
      <c r="AL164" s="569"/>
      <c r="AM164" s="569"/>
      <c r="AN164" s="569"/>
      <c r="AO164" s="569"/>
      <c r="AR164" s="570"/>
      <c r="AS164" s="574"/>
      <c r="AT164" s="570"/>
    </row>
    <row r="165" spans="1:46" s="572" customFormat="1" ht="2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69"/>
      <c r="P165" s="569"/>
      <c r="Q165" s="569"/>
      <c r="R165" s="569"/>
      <c r="S165" s="569"/>
      <c r="T165" s="569"/>
      <c r="U165" s="569"/>
      <c r="V165" s="569"/>
      <c r="W165" s="569"/>
      <c r="X165" s="569"/>
      <c r="Y165" s="569"/>
      <c r="Z165" s="569"/>
      <c r="AA165" s="569"/>
      <c r="AJ165" s="569"/>
      <c r="AK165" s="569"/>
      <c r="AL165" s="569"/>
      <c r="AM165" s="569"/>
      <c r="AN165" s="569"/>
      <c r="AO165" s="569"/>
      <c r="AR165" s="570"/>
      <c r="AS165" s="574"/>
      <c r="AT165" s="570"/>
    </row>
    <row r="166" spans="1:46" s="572" customFormat="1" ht="22">
      <c r="A166" s="569"/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69"/>
      <c r="AJ166" s="569"/>
      <c r="AK166" s="569"/>
      <c r="AL166" s="569"/>
      <c r="AM166" s="569"/>
      <c r="AN166" s="569"/>
      <c r="AO166" s="569"/>
      <c r="AR166" s="570"/>
      <c r="AS166" s="574"/>
      <c r="AT166" s="570"/>
    </row>
    <row r="167" spans="1:46" s="572" customFormat="1" ht="22">
      <c r="A167" s="569"/>
      <c r="B167" s="569"/>
      <c r="C167" s="569"/>
      <c r="D167" s="569"/>
      <c r="E167" s="569"/>
      <c r="F167" s="569"/>
      <c r="G167" s="569"/>
      <c r="H167" s="569"/>
      <c r="I167" s="569"/>
      <c r="J167" s="569"/>
      <c r="K167" s="569"/>
      <c r="L167" s="569"/>
      <c r="M167" s="569"/>
      <c r="N167" s="569"/>
      <c r="O167" s="569"/>
      <c r="P167" s="569"/>
      <c r="Q167" s="569"/>
      <c r="R167" s="569"/>
      <c r="S167" s="569"/>
      <c r="T167" s="569"/>
      <c r="U167" s="569"/>
      <c r="V167" s="569"/>
      <c r="W167" s="569"/>
      <c r="X167" s="569"/>
      <c r="Y167" s="569"/>
      <c r="Z167" s="569"/>
      <c r="AA167" s="569"/>
      <c r="AJ167" s="569"/>
      <c r="AK167" s="569"/>
      <c r="AL167" s="569"/>
      <c r="AM167" s="569"/>
      <c r="AN167" s="569"/>
      <c r="AO167" s="569"/>
      <c r="AR167" s="570"/>
      <c r="AS167" s="574"/>
      <c r="AT167" s="570"/>
    </row>
    <row r="168" spans="1:46" s="572" customFormat="1" ht="22">
      <c r="A168" s="569"/>
      <c r="B168" s="569"/>
      <c r="C168" s="569"/>
      <c r="D168" s="569"/>
      <c r="E168" s="569"/>
      <c r="F168" s="569"/>
      <c r="G168" s="569"/>
      <c r="H168" s="569"/>
      <c r="I168" s="569"/>
      <c r="J168" s="569"/>
      <c r="K168" s="569"/>
      <c r="L168" s="569"/>
      <c r="M168" s="569"/>
      <c r="N168" s="569"/>
      <c r="O168" s="569"/>
      <c r="P168" s="569"/>
      <c r="Q168" s="569"/>
      <c r="R168" s="569"/>
      <c r="S168" s="569"/>
      <c r="T168" s="569"/>
      <c r="U168" s="569"/>
      <c r="V168" s="569"/>
      <c r="W168" s="569"/>
      <c r="X168" s="569"/>
      <c r="Y168" s="569"/>
      <c r="Z168" s="569"/>
      <c r="AA168" s="569"/>
      <c r="AJ168" s="569"/>
      <c r="AK168" s="569"/>
      <c r="AL168" s="569"/>
      <c r="AM168" s="569"/>
      <c r="AN168" s="569"/>
      <c r="AO168" s="569"/>
      <c r="AR168" s="570"/>
      <c r="AS168" s="574"/>
      <c r="AT168" s="570"/>
    </row>
    <row r="169" spans="1:46" s="572" customFormat="1" ht="22">
      <c r="A169" s="569"/>
      <c r="B169" s="569"/>
      <c r="C169" s="569"/>
      <c r="D169" s="569"/>
      <c r="E169" s="569"/>
      <c r="F169" s="569"/>
      <c r="G169" s="569"/>
      <c r="H169" s="569"/>
      <c r="I169" s="569"/>
      <c r="J169" s="569"/>
      <c r="K169" s="569"/>
      <c r="L169" s="569"/>
      <c r="M169" s="569"/>
      <c r="N169" s="569"/>
      <c r="O169" s="569"/>
      <c r="P169" s="569"/>
      <c r="Q169" s="569"/>
      <c r="R169" s="569"/>
      <c r="S169" s="569"/>
      <c r="T169" s="569"/>
      <c r="U169" s="569"/>
      <c r="V169" s="569"/>
      <c r="W169" s="569"/>
      <c r="X169" s="569"/>
      <c r="Y169" s="569"/>
      <c r="Z169" s="569"/>
      <c r="AA169" s="569"/>
      <c r="AJ169" s="569"/>
      <c r="AK169" s="569"/>
      <c r="AL169" s="569"/>
      <c r="AM169" s="569"/>
      <c r="AN169" s="569"/>
      <c r="AO169" s="569"/>
      <c r="AR169" s="570"/>
      <c r="AS169" s="574"/>
      <c r="AT169" s="570"/>
    </row>
    <row r="170" spans="1:46" s="572" customFormat="1" ht="22">
      <c r="A170" s="569"/>
      <c r="B170" s="569"/>
      <c r="C170" s="569"/>
      <c r="D170" s="569"/>
      <c r="E170" s="569"/>
      <c r="F170" s="569"/>
      <c r="G170" s="569"/>
      <c r="H170" s="569"/>
      <c r="I170" s="569"/>
      <c r="J170" s="569"/>
      <c r="K170" s="569"/>
      <c r="L170" s="569"/>
      <c r="M170" s="569"/>
      <c r="N170" s="569"/>
      <c r="O170" s="569"/>
      <c r="P170" s="569"/>
      <c r="Q170" s="569"/>
      <c r="R170" s="569"/>
      <c r="S170" s="569"/>
      <c r="T170" s="569"/>
      <c r="U170" s="569"/>
      <c r="V170" s="569"/>
      <c r="W170" s="569"/>
      <c r="X170" s="569"/>
      <c r="Y170" s="569"/>
      <c r="Z170" s="569"/>
      <c r="AA170" s="569"/>
      <c r="AJ170" s="569"/>
      <c r="AK170" s="569"/>
      <c r="AL170" s="569"/>
      <c r="AM170" s="569"/>
      <c r="AN170" s="569"/>
      <c r="AO170" s="569"/>
      <c r="AR170" s="570"/>
      <c r="AS170" s="574"/>
      <c r="AT170" s="570"/>
    </row>
    <row r="171" spans="1:46" s="572" customFormat="1" ht="22">
      <c r="A171" s="569"/>
      <c r="B171" s="569"/>
      <c r="C171" s="569"/>
      <c r="D171" s="569"/>
      <c r="E171" s="569"/>
      <c r="F171" s="569"/>
      <c r="G171" s="569"/>
      <c r="H171" s="569"/>
      <c r="I171" s="569"/>
      <c r="J171" s="569"/>
      <c r="K171" s="569"/>
      <c r="L171" s="569"/>
      <c r="M171" s="569"/>
      <c r="N171" s="569"/>
      <c r="O171" s="569"/>
      <c r="P171" s="569"/>
      <c r="Q171" s="569"/>
      <c r="R171" s="569"/>
      <c r="S171" s="569"/>
      <c r="T171" s="569"/>
      <c r="U171" s="569"/>
      <c r="V171" s="569"/>
      <c r="W171" s="569"/>
      <c r="X171" s="569"/>
      <c r="Y171" s="569"/>
      <c r="Z171" s="569"/>
      <c r="AA171" s="569"/>
      <c r="AJ171" s="569"/>
      <c r="AK171" s="569"/>
      <c r="AL171" s="569"/>
      <c r="AM171" s="569"/>
      <c r="AN171" s="569"/>
      <c r="AO171" s="569"/>
      <c r="AR171" s="570"/>
      <c r="AS171" s="574"/>
      <c r="AT171" s="570"/>
    </row>
    <row r="172" spans="1:46" s="572" customFormat="1" ht="22">
      <c r="A172" s="569"/>
      <c r="B172" s="569"/>
      <c r="C172" s="569"/>
      <c r="D172" s="569"/>
      <c r="E172" s="569"/>
      <c r="F172" s="569"/>
      <c r="G172" s="569"/>
      <c r="H172" s="569"/>
      <c r="I172" s="569"/>
      <c r="J172" s="569"/>
      <c r="K172" s="569"/>
      <c r="L172" s="569"/>
      <c r="M172" s="569"/>
      <c r="N172" s="569"/>
      <c r="O172" s="569"/>
      <c r="P172" s="569"/>
      <c r="Q172" s="569"/>
      <c r="R172" s="569"/>
      <c r="S172" s="569"/>
      <c r="T172" s="569"/>
      <c r="U172" s="569"/>
      <c r="V172" s="569"/>
      <c r="W172" s="569"/>
      <c r="X172" s="569"/>
      <c r="Y172" s="569"/>
      <c r="Z172" s="569"/>
      <c r="AA172" s="569"/>
      <c r="AJ172" s="569"/>
      <c r="AK172" s="569"/>
      <c r="AL172" s="569"/>
      <c r="AM172" s="569"/>
      <c r="AN172" s="569"/>
      <c r="AO172" s="569"/>
      <c r="AR172" s="570"/>
      <c r="AS172" s="574"/>
      <c r="AT172" s="570"/>
    </row>
    <row r="173" spans="1:46" s="572" customFormat="1" ht="22">
      <c r="A173" s="569"/>
      <c r="B173" s="569"/>
      <c r="C173" s="569"/>
      <c r="D173" s="569"/>
      <c r="E173" s="569"/>
      <c r="F173" s="569"/>
      <c r="G173" s="569"/>
      <c r="H173" s="569"/>
      <c r="I173" s="569"/>
      <c r="J173" s="569"/>
      <c r="K173" s="569"/>
      <c r="L173" s="569"/>
      <c r="M173" s="569"/>
      <c r="N173" s="569"/>
      <c r="O173" s="569"/>
      <c r="P173" s="569"/>
      <c r="Q173" s="569"/>
      <c r="R173" s="569"/>
      <c r="S173" s="569"/>
      <c r="T173" s="569"/>
      <c r="U173" s="569"/>
      <c r="V173" s="569"/>
      <c r="W173" s="569"/>
      <c r="X173" s="569"/>
      <c r="Y173" s="569"/>
      <c r="Z173" s="569"/>
      <c r="AA173" s="569"/>
      <c r="AJ173" s="569"/>
      <c r="AK173" s="569"/>
      <c r="AL173" s="569"/>
      <c r="AM173" s="569"/>
      <c r="AN173" s="569"/>
      <c r="AO173" s="569"/>
      <c r="AR173" s="570"/>
      <c r="AS173" s="574"/>
      <c r="AT173" s="570"/>
    </row>
    <row r="174" spans="1:46" s="572" customFormat="1" ht="22">
      <c r="A174" s="569"/>
      <c r="B174" s="569"/>
      <c r="C174" s="569"/>
      <c r="D174" s="569"/>
      <c r="E174" s="569"/>
      <c r="F174" s="569"/>
      <c r="G174" s="569"/>
      <c r="H174" s="569"/>
      <c r="I174" s="569"/>
      <c r="J174" s="569"/>
      <c r="K174" s="569"/>
      <c r="L174" s="569"/>
      <c r="M174" s="569"/>
      <c r="N174" s="569"/>
      <c r="O174" s="569"/>
      <c r="P174" s="569"/>
      <c r="Q174" s="569"/>
      <c r="R174" s="569"/>
      <c r="S174" s="569"/>
      <c r="T174" s="569"/>
      <c r="U174" s="569"/>
      <c r="V174" s="569"/>
      <c r="W174" s="569"/>
      <c r="X174" s="569"/>
      <c r="Y174" s="569"/>
      <c r="Z174" s="569"/>
      <c r="AA174" s="569"/>
      <c r="AJ174" s="569"/>
      <c r="AK174" s="569"/>
      <c r="AL174" s="569"/>
      <c r="AM174" s="569"/>
      <c r="AN174" s="569"/>
      <c r="AO174" s="569"/>
      <c r="AR174" s="570"/>
      <c r="AS174" s="574"/>
      <c r="AT174" s="570"/>
    </row>
    <row r="175" spans="1:46" s="572" customFormat="1" ht="22">
      <c r="A175" s="569"/>
      <c r="B175" s="569"/>
      <c r="C175" s="569"/>
      <c r="D175" s="569"/>
      <c r="E175" s="569"/>
      <c r="F175" s="569"/>
      <c r="G175" s="569"/>
      <c r="H175" s="569"/>
      <c r="I175" s="569"/>
      <c r="J175" s="569"/>
      <c r="K175" s="569"/>
      <c r="L175" s="569"/>
      <c r="M175" s="569"/>
      <c r="N175" s="569"/>
      <c r="O175" s="569"/>
      <c r="P175" s="569"/>
      <c r="Q175" s="569"/>
      <c r="R175" s="569"/>
      <c r="S175" s="569"/>
      <c r="T175" s="569"/>
      <c r="U175" s="569"/>
      <c r="V175" s="569"/>
      <c r="W175" s="569"/>
      <c r="X175" s="569"/>
      <c r="Y175" s="569"/>
      <c r="Z175" s="569"/>
      <c r="AA175" s="569"/>
      <c r="AJ175" s="569"/>
      <c r="AK175" s="569"/>
      <c r="AL175" s="569"/>
      <c r="AM175" s="569"/>
      <c r="AN175" s="569"/>
      <c r="AO175" s="569"/>
      <c r="AR175" s="570"/>
      <c r="AS175" s="574"/>
      <c r="AT175" s="570"/>
    </row>
    <row r="176" spans="1:46" s="572" customFormat="1" ht="22">
      <c r="A176" s="569"/>
      <c r="B176" s="569"/>
      <c r="C176" s="569"/>
      <c r="D176" s="569"/>
      <c r="E176" s="569"/>
      <c r="F176" s="569"/>
      <c r="G176" s="569"/>
      <c r="H176" s="569"/>
      <c r="I176" s="569"/>
      <c r="J176" s="569"/>
      <c r="K176" s="569"/>
      <c r="L176" s="569"/>
      <c r="M176" s="569"/>
      <c r="N176" s="569"/>
      <c r="O176" s="569"/>
      <c r="P176" s="569"/>
      <c r="Q176" s="569"/>
      <c r="R176" s="569"/>
      <c r="S176" s="569"/>
      <c r="T176" s="569"/>
      <c r="U176" s="569"/>
      <c r="V176" s="569"/>
      <c r="W176" s="569"/>
      <c r="X176" s="569"/>
      <c r="Y176" s="569"/>
      <c r="Z176" s="569"/>
      <c r="AA176" s="569"/>
      <c r="AJ176" s="569"/>
      <c r="AK176" s="569"/>
      <c r="AL176" s="569"/>
      <c r="AM176" s="569"/>
      <c r="AN176" s="569"/>
      <c r="AO176" s="569"/>
      <c r="AR176" s="570"/>
      <c r="AS176" s="574"/>
      <c r="AT176" s="570"/>
    </row>
    <row r="177" spans="1:46" s="572" customFormat="1" ht="22">
      <c r="A177" s="569"/>
      <c r="B177" s="569"/>
      <c r="C177" s="569"/>
      <c r="D177" s="569"/>
      <c r="E177" s="569"/>
      <c r="F177" s="569"/>
      <c r="G177" s="569"/>
      <c r="H177" s="569"/>
      <c r="I177" s="569"/>
      <c r="J177" s="569"/>
      <c r="K177" s="569"/>
      <c r="L177" s="569"/>
      <c r="M177" s="569"/>
      <c r="N177" s="569"/>
      <c r="O177" s="569"/>
      <c r="P177" s="569"/>
      <c r="Q177" s="569"/>
      <c r="R177" s="569"/>
      <c r="S177" s="569"/>
      <c r="T177" s="569"/>
      <c r="U177" s="569"/>
      <c r="V177" s="569"/>
      <c r="W177" s="569"/>
      <c r="X177" s="569"/>
      <c r="Y177" s="569"/>
      <c r="Z177" s="569"/>
      <c r="AA177" s="569"/>
      <c r="AJ177" s="569"/>
      <c r="AK177" s="569"/>
      <c r="AL177" s="569"/>
      <c r="AM177" s="569"/>
      <c r="AN177" s="569"/>
      <c r="AO177" s="569"/>
      <c r="AR177" s="570"/>
      <c r="AS177" s="574"/>
      <c r="AT177" s="570"/>
    </row>
    <row r="178" spans="1:46" s="572" customFormat="1" ht="22">
      <c r="A178" s="569"/>
      <c r="B178" s="569"/>
      <c r="C178" s="569"/>
      <c r="D178" s="569"/>
      <c r="E178" s="569"/>
      <c r="F178" s="569"/>
      <c r="G178" s="569"/>
      <c r="H178" s="569"/>
      <c r="I178" s="569"/>
      <c r="J178" s="569"/>
      <c r="K178" s="569"/>
      <c r="L178" s="569"/>
      <c r="M178" s="569"/>
      <c r="N178" s="569"/>
      <c r="O178" s="569"/>
      <c r="P178" s="569"/>
      <c r="Q178" s="569"/>
      <c r="R178" s="569"/>
      <c r="S178" s="569"/>
      <c r="T178" s="569"/>
      <c r="U178" s="569"/>
      <c r="V178" s="569"/>
      <c r="W178" s="569"/>
      <c r="X178" s="569"/>
      <c r="Y178" s="569"/>
      <c r="Z178" s="569"/>
      <c r="AA178" s="569"/>
      <c r="AJ178" s="569"/>
      <c r="AK178" s="569"/>
      <c r="AL178" s="569"/>
      <c r="AM178" s="569"/>
      <c r="AN178" s="569"/>
      <c r="AO178" s="569"/>
      <c r="AR178" s="570"/>
      <c r="AS178" s="574"/>
      <c r="AT178" s="570"/>
    </row>
    <row r="179" spans="1:46" s="576" customFormat="1" ht="24">
      <c r="A179" s="575"/>
      <c r="B179" s="575"/>
      <c r="C179" s="575"/>
      <c r="D179" s="575"/>
      <c r="E179" s="575"/>
      <c r="F179" s="575"/>
      <c r="G179" s="575"/>
      <c r="H179" s="575"/>
      <c r="I179" s="575"/>
      <c r="J179" s="575"/>
      <c r="K179" s="575"/>
      <c r="L179" s="575"/>
      <c r="M179" s="575"/>
      <c r="N179" s="575"/>
      <c r="O179" s="575"/>
      <c r="P179" s="575"/>
      <c r="Q179" s="575"/>
      <c r="R179" s="575"/>
      <c r="S179" s="575"/>
      <c r="T179" s="575"/>
      <c r="U179" s="575"/>
      <c r="V179" s="575"/>
      <c r="W179" s="575"/>
      <c r="X179" s="575"/>
      <c r="Y179" s="575"/>
      <c r="Z179" s="575"/>
      <c r="AA179" s="575"/>
      <c r="AJ179" s="575"/>
      <c r="AK179" s="575"/>
      <c r="AL179" s="575"/>
      <c r="AM179" s="575"/>
      <c r="AN179" s="575"/>
      <c r="AO179" s="575"/>
      <c r="AR179" s="577"/>
      <c r="AS179" s="578"/>
      <c r="AT179" s="577"/>
    </row>
    <row r="180" spans="1:46" s="576" customFormat="1" ht="24">
      <c r="A180" s="575"/>
      <c r="B180" s="575"/>
      <c r="C180" s="575"/>
      <c r="D180" s="575"/>
      <c r="E180" s="575"/>
      <c r="F180" s="575"/>
      <c r="G180" s="575"/>
      <c r="H180" s="575"/>
      <c r="I180" s="575"/>
      <c r="J180" s="575"/>
      <c r="K180" s="575"/>
      <c r="L180" s="575"/>
      <c r="M180" s="575"/>
      <c r="N180" s="575"/>
      <c r="O180" s="575"/>
      <c r="P180" s="575"/>
      <c r="Q180" s="575"/>
      <c r="R180" s="575"/>
      <c r="S180" s="575"/>
      <c r="T180" s="575"/>
      <c r="U180" s="575"/>
      <c r="V180" s="575"/>
      <c r="W180" s="575"/>
      <c r="X180" s="575"/>
      <c r="Y180" s="575"/>
      <c r="Z180" s="575"/>
      <c r="AA180" s="575"/>
      <c r="AJ180" s="575"/>
      <c r="AK180" s="575"/>
      <c r="AL180" s="575"/>
      <c r="AM180" s="575"/>
      <c r="AN180" s="575"/>
      <c r="AO180" s="575"/>
      <c r="AR180" s="577"/>
      <c r="AS180" s="578"/>
      <c r="AT180" s="577"/>
    </row>
    <row r="181" spans="1:46" s="576" customFormat="1" ht="24">
      <c r="A181" s="575"/>
      <c r="B181" s="575"/>
      <c r="C181" s="575"/>
      <c r="D181" s="575"/>
      <c r="E181" s="575"/>
      <c r="F181" s="575"/>
      <c r="G181" s="575"/>
      <c r="H181" s="575"/>
      <c r="I181" s="575"/>
      <c r="J181" s="575"/>
      <c r="K181" s="575"/>
      <c r="L181" s="575"/>
      <c r="M181" s="575"/>
      <c r="N181" s="575"/>
      <c r="O181" s="575"/>
      <c r="P181" s="575"/>
      <c r="Q181" s="575"/>
      <c r="R181" s="575"/>
      <c r="S181" s="575"/>
      <c r="T181" s="575"/>
      <c r="U181" s="575"/>
      <c r="V181" s="575"/>
      <c r="W181" s="575"/>
      <c r="X181" s="575"/>
      <c r="Y181" s="575"/>
      <c r="Z181" s="575"/>
      <c r="AA181" s="575"/>
      <c r="AJ181" s="575"/>
      <c r="AK181" s="575"/>
      <c r="AL181" s="575"/>
      <c r="AM181" s="575"/>
      <c r="AN181" s="575"/>
      <c r="AO181" s="575"/>
      <c r="AR181" s="577"/>
      <c r="AS181" s="578"/>
      <c r="AT181" s="577"/>
    </row>
    <row r="182" spans="1:46" s="576" customFormat="1" ht="24">
      <c r="A182" s="575"/>
      <c r="B182" s="575"/>
      <c r="C182" s="575"/>
      <c r="D182" s="575"/>
      <c r="E182" s="575"/>
      <c r="F182" s="575"/>
      <c r="G182" s="575"/>
      <c r="H182" s="575"/>
      <c r="I182" s="575"/>
      <c r="J182" s="575"/>
      <c r="K182" s="575"/>
      <c r="L182" s="575"/>
      <c r="M182" s="575"/>
      <c r="N182" s="575"/>
      <c r="O182" s="575"/>
      <c r="P182" s="575"/>
      <c r="Q182" s="575"/>
      <c r="R182" s="575"/>
      <c r="S182" s="575"/>
      <c r="T182" s="575"/>
      <c r="U182" s="575"/>
      <c r="V182" s="575"/>
      <c r="W182" s="575"/>
      <c r="X182" s="575"/>
      <c r="Y182" s="575"/>
      <c r="Z182" s="575"/>
      <c r="AA182" s="575"/>
      <c r="AJ182" s="575"/>
      <c r="AK182" s="575"/>
      <c r="AL182" s="575"/>
      <c r="AM182" s="575"/>
      <c r="AN182" s="575"/>
      <c r="AO182" s="575"/>
      <c r="AR182" s="577"/>
      <c r="AS182" s="578"/>
      <c r="AT182" s="577"/>
    </row>
    <row r="183" spans="1:46" s="576" customFormat="1" ht="24">
      <c r="A183" s="575"/>
      <c r="B183" s="575"/>
      <c r="C183" s="575"/>
      <c r="D183" s="575"/>
      <c r="E183" s="575"/>
      <c r="F183" s="575"/>
      <c r="G183" s="575"/>
      <c r="H183" s="575"/>
      <c r="I183" s="575"/>
      <c r="J183" s="575"/>
      <c r="K183" s="575"/>
      <c r="L183" s="575"/>
      <c r="M183" s="575"/>
      <c r="N183" s="575"/>
      <c r="O183" s="575"/>
      <c r="P183" s="575"/>
      <c r="Q183" s="575"/>
      <c r="R183" s="575"/>
      <c r="S183" s="575"/>
      <c r="T183" s="575"/>
      <c r="U183" s="575"/>
      <c r="V183" s="575"/>
      <c r="W183" s="575"/>
      <c r="X183" s="575"/>
      <c r="Y183" s="575"/>
      <c r="Z183" s="575"/>
      <c r="AA183" s="575"/>
      <c r="AJ183" s="575"/>
      <c r="AK183" s="575"/>
      <c r="AL183" s="575"/>
      <c r="AM183" s="575"/>
      <c r="AN183" s="575"/>
      <c r="AO183" s="575"/>
      <c r="AR183" s="577"/>
      <c r="AS183" s="578"/>
      <c r="AT183" s="577"/>
    </row>
    <row r="184" spans="1:46" s="576" customFormat="1" ht="24">
      <c r="A184" s="575"/>
      <c r="B184" s="575"/>
      <c r="C184" s="575"/>
      <c r="D184" s="575"/>
      <c r="E184" s="575"/>
      <c r="F184" s="575"/>
      <c r="G184" s="575"/>
      <c r="H184" s="575"/>
      <c r="I184" s="575"/>
      <c r="J184" s="575"/>
      <c r="K184" s="575"/>
      <c r="L184" s="575"/>
      <c r="M184" s="575"/>
      <c r="N184" s="575"/>
      <c r="O184" s="575"/>
      <c r="P184" s="575"/>
      <c r="Q184" s="575"/>
      <c r="R184" s="575"/>
      <c r="S184" s="575"/>
      <c r="T184" s="575"/>
      <c r="U184" s="575"/>
      <c r="V184" s="575"/>
      <c r="W184" s="575"/>
      <c r="X184" s="575"/>
      <c r="Y184" s="575"/>
      <c r="Z184" s="575"/>
      <c r="AA184" s="575"/>
      <c r="AJ184" s="575"/>
      <c r="AK184" s="575"/>
      <c r="AL184" s="575"/>
      <c r="AM184" s="575"/>
      <c r="AN184" s="575"/>
      <c r="AO184" s="575"/>
      <c r="AR184" s="577"/>
      <c r="AS184" s="578"/>
      <c r="AT184" s="577"/>
    </row>
    <row r="185" spans="1:46" s="576" customFormat="1" ht="24">
      <c r="A185" s="575"/>
      <c r="B185" s="575"/>
      <c r="C185" s="575"/>
      <c r="D185" s="575"/>
      <c r="E185" s="575"/>
      <c r="F185" s="575"/>
      <c r="G185" s="575"/>
      <c r="H185" s="575"/>
      <c r="I185" s="575"/>
      <c r="J185" s="575"/>
      <c r="K185" s="575"/>
      <c r="L185" s="575"/>
      <c r="M185" s="575"/>
      <c r="N185" s="575"/>
      <c r="O185" s="575"/>
      <c r="P185" s="575"/>
      <c r="Q185" s="575"/>
      <c r="R185" s="575"/>
      <c r="S185" s="575"/>
      <c r="T185" s="575"/>
      <c r="U185" s="575"/>
      <c r="V185" s="575"/>
      <c r="W185" s="575"/>
      <c r="X185" s="575"/>
      <c r="Y185" s="575"/>
      <c r="Z185" s="575"/>
      <c r="AA185" s="575"/>
      <c r="AJ185" s="575"/>
      <c r="AK185" s="575"/>
      <c r="AL185" s="575"/>
      <c r="AM185" s="575"/>
      <c r="AN185" s="575"/>
      <c r="AO185" s="575"/>
      <c r="AR185" s="577"/>
      <c r="AS185" s="578"/>
      <c r="AT185" s="577"/>
    </row>
    <row r="186" spans="1:46" s="576" customFormat="1" ht="24">
      <c r="A186" s="575"/>
      <c r="B186" s="575"/>
      <c r="C186" s="575"/>
      <c r="D186" s="575"/>
      <c r="E186" s="575"/>
      <c r="F186" s="575"/>
      <c r="G186" s="575"/>
      <c r="H186" s="575"/>
      <c r="I186" s="575"/>
      <c r="J186" s="575"/>
      <c r="K186" s="575"/>
      <c r="L186" s="575"/>
      <c r="M186" s="575"/>
      <c r="N186" s="575"/>
      <c r="O186" s="575"/>
      <c r="P186" s="575"/>
      <c r="Q186" s="575"/>
      <c r="R186" s="575"/>
      <c r="S186" s="575"/>
      <c r="T186" s="575"/>
      <c r="U186" s="575"/>
      <c r="V186" s="575"/>
      <c r="W186" s="575"/>
      <c r="X186" s="575"/>
      <c r="Y186" s="575"/>
      <c r="Z186" s="575"/>
      <c r="AA186" s="575"/>
      <c r="AJ186" s="575"/>
      <c r="AK186" s="575"/>
      <c r="AL186" s="575"/>
      <c r="AM186" s="575"/>
      <c r="AN186" s="575"/>
      <c r="AO186" s="575"/>
      <c r="AR186" s="577"/>
      <c r="AS186" s="578"/>
      <c r="AT186" s="577"/>
    </row>
    <row r="187" spans="1:46" s="576" customFormat="1" ht="24">
      <c r="A187" s="575"/>
      <c r="B187" s="575"/>
      <c r="C187" s="575"/>
      <c r="D187" s="575"/>
      <c r="E187" s="575"/>
      <c r="F187" s="575"/>
      <c r="G187" s="575"/>
      <c r="H187" s="575"/>
      <c r="I187" s="575"/>
      <c r="J187" s="575"/>
      <c r="K187" s="575"/>
      <c r="L187" s="575"/>
      <c r="M187" s="575"/>
      <c r="N187" s="575"/>
      <c r="O187" s="575"/>
      <c r="P187" s="575"/>
      <c r="Q187" s="575"/>
      <c r="R187" s="575"/>
      <c r="S187" s="575"/>
      <c r="T187" s="575"/>
      <c r="U187" s="575"/>
      <c r="V187" s="575"/>
      <c r="W187" s="575"/>
      <c r="X187" s="575"/>
      <c r="Y187" s="575"/>
      <c r="Z187" s="575"/>
      <c r="AA187" s="575"/>
      <c r="AJ187" s="575"/>
      <c r="AK187" s="575"/>
      <c r="AL187" s="575"/>
      <c r="AM187" s="575"/>
      <c r="AN187" s="575"/>
      <c r="AO187" s="575"/>
      <c r="AR187" s="577"/>
      <c r="AS187" s="578"/>
      <c r="AT187" s="577"/>
    </row>
    <row r="188" spans="1:46" s="576" customFormat="1" ht="24">
      <c r="A188" s="575"/>
      <c r="B188" s="575"/>
      <c r="C188" s="575"/>
      <c r="D188" s="575"/>
      <c r="E188" s="575"/>
      <c r="F188" s="575"/>
      <c r="G188" s="575"/>
      <c r="H188" s="575"/>
      <c r="I188" s="575"/>
      <c r="J188" s="575"/>
      <c r="K188" s="575"/>
      <c r="L188" s="575"/>
      <c r="M188" s="575"/>
      <c r="N188" s="575"/>
      <c r="O188" s="575"/>
      <c r="P188" s="575"/>
      <c r="Q188" s="575"/>
      <c r="R188" s="575"/>
      <c r="S188" s="575"/>
      <c r="T188" s="575"/>
      <c r="U188" s="575"/>
      <c r="V188" s="575"/>
      <c r="W188" s="575"/>
      <c r="X188" s="575"/>
      <c r="Y188" s="575"/>
      <c r="Z188" s="575"/>
      <c r="AA188" s="575"/>
      <c r="AJ188" s="575"/>
      <c r="AK188" s="575"/>
      <c r="AL188" s="575"/>
      <c r="AM188" s="575"/>
      <c r="AN188" s="575"/>
      <c r="AO188" s="575"/>
      <c r="AR188" s="577"/>
      <c r="AS188" s="578"/>
      <c r="AT188" s="577"/>
    </row>
    <row r="189" spans="1:46" s="576" customFormat="1" ht="24">
      <c r="A189" s="575"/>
      <c r="B189" s="575"/>
      <c r="C189" s="575"/>
      <c r="D189" s="575"/>
      <c r="E189" s="575"/>
      <c r="F189" s="575"/>
      <c r="G189" s="575"/>
      <c r="H189" s="575"/>
      <c r="I189" s="575"/>
      <c r="J189" s="575"/>
      <c r="K189" s="575"/>
      <c r="L189" s="575"/>
      <c r="M189" s="575"/>
      <c r="N189" s="575"/>
      <c r="O189" s="575"/>
      <c r="P189" s="575"/>
      <c r="Q189" s="575"/>
      <c r="R189" s="575"/>
      <c r="S189" s="575"/>
      <c r="T189" s="575"/>
      <c r="U189" s="575"/>
      <c r="V189" s="575"/>
      <c r="W189" s="575"/>
      <c r="X189" s="575"/>
      <c r="Y189" s="575"/>
      <c r="Z189" s="575"/>
      <c r="AA189" s="575"/>
      <c r="AJ189" s="575"/>
      <c r="AK189" s="575"/>
      <c r="AL189" s="575"/>
      <c r="AM189" s="575"/>
      <c r="AN189" s="575"/>
      <c r="AO189" s="575"/>
      <c r="AR189" s="577"/>
      <c r="AS189" s="578"/>
      <c r="AT189" s="577"/>
    </row>
    <row r="190" spans="1:46" s="576" customFormat="1" ht="24">
      <c r="A190" s="575"/>
      <c r="B190" s="575"/>
      <c r="C190" s="575"/>
      <c r="D190" s="575"/>
      <c r="E190" s="575"/>
      <c r="F190" s="575"/>
      <c r="G190" s="575"/>
      <c r="H190" s="575"/>
      <c r="I190" s="575"/>
      <c r="J190" s="575"/>
      <c r="K190" s="575"/>
      <c r="L190" s="575"/>
      <c r="M190" s="575"/>
      <c r="N190" s="575"/>
      <c r="O190" s="575"/>
      <c r="P190" s="575"/>
      <c r="Q190" s="575"/>
      <c r="R190" s="575"/>
      <c r="S190" s="575"/>
      <c r="T190" s="575"/>
      <c r="U190" s="575"/>
      <c r="V190" s="575"/>
      <c r="W190" s="575"/>
      <c r="X190" s="575"/>
      <c r="Y190" s="575"/>
      <c r="Z190" s="575"/>
      <c r="AA190" s="575"/>
      <c r="AJ190" s="575"/>
      <c r="AK190" s="575"/>
      <c r="AL190" s="575"/>
      <c r="AM190" s="575"/>
      <c r="AN190" s="575"/>
      <c r="AO190" s="575"/>
      <c r="AR190" s="577"/>
      <c r="AS190" s="578"/>
      <c r="AT190" s="577"/>
    </row>
    <row r="191" spans="1:46" s="576" customFormat="1" ht="24">
      <c r="A191" s="575"/>
      <c r="B191" s="575"/>
      <c r="C191" s="575"/>
      <c r="D191" s="575"/>
      <c r="E191" s="575"/>
      <c r="F191" s="575"/>
      <c r="G191" s="575"/>
      <c r="H191" s="575"/>
      <c r="I191" s="575"/>
      <c r="J191" s="575"/>
      <c r="K191" s="575"/>
      <c r="L191" s="575"/>
      <c r="M191" s="575"/>
      <c r="N191" s="575"/>
      <c r="O191" s="575"/>
      <c r="P191" s="575"/>
      <c r="Q191" s="575"/>
      <c r="R191" s="575"/>
      <c r="S191" s="575"/>
      <c r="T191" s="575"/>
      <c r="U191" s="575"/>
      <c r="V191" s="575"/>
      <c r="W191" s="575"/>
      <c r="X191" s="575"/>
      <c r="Y191" s="575"/>
      <c r="Z191" s="575"/>
      <c r="AA191" s="575"/>
      <c r="AJ191" s="575"/>
      <c r="AK191" s="575"/>
      <c r="AL191" s="575"/>
      <c r="AM191" s="575"/>
      <c r="AN191" s="575"/>
      <c r="AO191" s="575"/>
      <c r="AR191" s="577"/>
      <c r="AS191" s="578"/>
      <c r="AT191" s="577"/>
    </row>
    <row r="192" spans="1:46" s="576" customFormat="1" ht="24">
      <c r="A192" s="575"/>
      <c r="B192" s="575"/>
      <c r="C192" s="575"/>
      <c r="D192" s="575"/>
      <c r="E192" s="575"/>
      <c r="F192" s="575"/>
      <c r="G192" s="575"/>
      <c r="H192" s="575"/>
      <c r="I192" s="575"/>
      <c r="J192" s="575"/>
      <c r="K192" s="575"/>
      <c r="L192" s="575"/>
      <c r="M192" s="575"/>
      <c r="N192" s="575"/>
      <c r="O192" s="575"/>
      <c r="P192" s="575"/>
      <c r="Q192" s="575"/>
      <c r="R192" s="575"/>
      <c r="S192" s="575"/>
      <c r="T192" s="575"/>
      <c r="U192" s="575"/>
      <c r="V192" s="575"/>
      <c r="W192" s="575"/>
      <c r="X192" s="575"/>
      <c r="Y192" s="575"/>
      <c r="Z192" s="575"/>
      <c r="AA192" s="575"/>
      <c r="AJ192" s="575"/>
      <c r="AK192" s="575"/>
      <c r="AL192" s="575"/>
      <c r="AM192" s="575"/>
      <c r="AN192" s="575"/>
      <c r="AO192" s="575"/>
      <c r="AR192" s="577"/>
      <c r="AS192" s="578"/>
      <c r="AT192" s="577"/>
    </row>
    <row r="193" spans="1:46" s="576" customFormat="1" ht="24">
      <c r="A193" s="575"/>
      <c r="B193" s="575"/>
      <c r="C193" s="575"/>
      <c r="D193" s="575"/>
      <c r="E193" s="575"/>
      <c r="F193" s="575"/>
      <c r="G193" s="575"/>
      <c r="H193" s="575"/>
      <c r="I193" s="575"/>
      <c r="J193" s="575"/>
      <c r="K193" s="575"/>
      <c r="L193" s="575"/>
      <c r="M193" s="575"/>
      <c r="N193" s="575"/>
      <c r="O193" s="575"/>
      <c r="P193" s="575"/>
      <c r="Q193" s="575"/>
      <c r="R193" s="575"/>
      <c r="S193" s="575"/>
      <c r="T193" s="575"/>
      <c r="U193" s="575"/>
      <c r="V193" s="575"/>
      <c r="W193" s="575"/>
      <c r="X193" s="575"/>
      <c r="Y193" s="575"/>
      <c r="Z193" s="575"/>
      <c r="AA193" s="575"/>
      <c r="AJ193" s="575"/>
      <c r="AK193" s="575"/>
      <c r="AL193" s="575"/>
      <c r="AM193" s="575"/>
      <c r="AN193" s="575"/>
      <c r="AO193" s="575"/>
      <c r="AR193" s="577"/>
      <c r="AS193" s="578"/>
      <c r="AT193" s="577"/>
    </row>
    <row r="194" spans="1:46" s="576" customFormat="1" ht="24">
      <c r="A194" s="575"/>
      <c r="B194" s="575"/>
      <c r="C194" s="575"/>
      <c r="D194" s="575"/>
      <c r="E194" s="575"/>
      <c r="F194" s="575"/>
      <c r="G194" s="575"/>
      <c r="H194" s="575"/>
      <c r="I194" s="575"/>
      <c r="J194" s="575"/>
      <c r="K194" s="575"/>
      <c r="L194" s="575"/>
      <c r="M194" s="575"/>
      <c r="N194" s="575"/>
      <c r="O194" s="575"/>
      <c r="P194" s="575"/>
      <c r="Q194" s="575"/>
      <c r="R194" s="575"/>
      <c r="S194" s="575"/>
      <c r="T194" s="575"/>
      <c r="U194" s="575"/>
      <c r="V194" s="575"/>
      <c r="W194" s="575"/>
      <c r="X194" s="575"/>
      <c r="Y194" s="575"/>
      <c r="Z194" s="575"/>
      <c r="AA194" s="575"/>
      <c r="AJ194" s="575"/>
      <c r="AK194" s="575"/>
      <c r="AL194" s="575"/>
      <c r="AM194" s="575"/>
      <c r="AN194" s="575"/>
      <c r="AO194" s="575"/>
      <c r="AR194" s="577"/>
      <c r="AS194" s="578"/>
      <c r="AT194" s="577"/>
    </row>
    <row r="195" spans="1:46" s="576" customFormat="1" ht="24">
      <c r="A195" s="575"/>
      <c r="B195" s="575"/>
      <c r="C195" s="575"/>
      <c r="D195" s="575"/>
      <c r="E195" s="575"/>
      <c r="F195" s="575"/>
      <c r="G195" s="575"/>
      <c r="H195" s="575"/>
      <c r="I195" s="575"/>
      <c r="J195" s="575"/>
      <c r="K195" s="575"/>
      <c r="L195" s="575"/>
      <c r="M195" s="575"/>
      <c r="N195" s="575"/>
      <c r="O195" s="575"/>
      <c r="P195" s="575"/>
      <c r="Q195" s="575"/>
      <c r="R195" s="575"/>
      <c r="S195" s="575"/>
      <c r="T195" s="575"/>
      <c r="U195" s="575"/>
      <c r="V195" s="575"/>
      <c r="W195" s="575"/>
      <c r="X195" s="575"/>
      <c r="Y195" s="575"/>
      <c r="Z195" s="575"/>
      <c r="AA195" s="575"/>
      <c r="AJ195" s="575"/>
      <c r="AK195" s="575"/>
      <c r="AL195" s="575"/>
      <c r="AM195" s="575"/>
      <c r="AN195" s="575"/>
      <c r="AO195" s="575"/>
      <c r="AR195" s="577"/>
      <c r="AS195" s="578"/>
      <c r="AT195" s="577"/>
    </row>
    <row r="196" spans="1:46" s="576" customFormat="1" ht="24">
      <c r="A196" s="575"/>
      <c r="B196" s="575"/>
      <c r="C196" s="575"/>
      <c r="D196" s="575"/>
      <c r="E196" s="575"/>
      <c r="F196" s="575"/>
      <c r="G196" s="575"/>
      <c r="H196" s="575"/>
      <c r="I196" s="575"/>
      <c r="J196" s="575"/>
      <c r="K196" s="575"/>
      <c r="L196" s="575"/>
      <c r="M196" s="575"/>
      <c r="N196" s="575"/>
      <c r="O196" s="575"/>
      <c r="P196" s="575"/>
      <c r="Q196" s="575"/>
      <c r="R196" s="575"/>
      <c r="S196" s="575"/>
      <c r="T196" s="575"/>
      <c r="U196" s="575"/>
      <c r="V196" s="575"/>
      <c r="W196" s="575"/>
      <c r="X196" s="575"/>
      <c r="Y196" s="575"/>
      <c r="Z196" s="575"/>
      <c r="AA196" s="575"/>
      <c r="AJ196" s="575"/>
      <c r="AK196" s="575"/>
      <c r="AL196" s="575"/>
      <c r="AM196" s="575"/>
      <c r="AN196" s="575"/>
      <c r="AO196" s="575"/>
      <c r="AR196" s="577"/>
      <c r="AS196" s="578"/>
      <c r="AT196" s="577"/>
    </row>
    <row r="197" spans="1:46" s="576" customFormat="1" ht="24">
      <c r="A197" s="575"/>
      <c r="B197" s="575"/>
      <c r="C197" s="575"/>
      <c r="D197" s="575"/>
      <c r="E197" s="575"/>
      <c r="F197" s="575"/>
      <c r="G197" s="575"/>
      <c r="H197" s="575"/>
      <c r="I197" s="575"/>
      <c r="J197" s="575"/>
      <c r="K197" s="575"/>
      <c r="L197" s="575"/>
      <c r="M197" s="575"/>
      <c r="N197" s="575"/>
      <c r="O197" s="575"/>
      <c r="P197" s="575"/>
      <c r="Q197" s="575"/>
      <c r="R197" s="575"/>
      <c r="S197" s="575"/>
      <c r="T197" s="575"/>
      <c r="U197" s="575"/>
      <c r="V197" s="575"/>
      <c r="W197" s="575"/>
      <c r="X197" s="575"/>
      <c r="Y197" s="575"/>
      <c r="Z197" s="575"/>
      <c r="AA197" s="575"/>
      <c r="AJ197" s="575"/>
      <c r="AK197" s="575"/>
      <c r="AL197" s="575"/>
      <c r="AM197" s="575"/>
      <c r="AN197" s="575"/>
      <c r="AO197" s="575"/>
      <c r="AR197" s="577"/>
      <c r="AS197" s="578"/>
      <c r="AT197" s="577"/>
    </row>
  </sheetData>
  <mergeCells count="177">
    <mergeCell ref="R148:V148"/>
    <mergeCell ref="L136:N136"/>
    <mergeCell ref="I138:K138"/>
    <mergeCell ref="I139:K139"/>
    <mergeCell ref="I136:K136"/>
    <mergeCell ref="I142:Y142"/>
    <mergeCell ref="F136:H136"/>
    <mergeCell ref="F138:H138"/>
    <mergeCell ref="F139:H139"/>
    <mergeCell ref="X56:Z56"/>
    <mergeCell ref="E59:M59"/>
    <mergeCell ref="AU64:BO64"/>
    <mergeCell ref="A52:L52"/>
    <mergeCell ref="M52:R52"/>
    <mergeCell ref="S52:X52"/>
    <mergeCell ref="Y52:AH52"/>
    <mergeCell ref="AI52:AM52"/>
    <mergeCell ref="P54:Q54"/>
    <mergeCell ref="A51:F51"/>
    <mergeCell ref="G51:L51"/>
    <mergeCell ref="M51:R51"/>
    <mergeCell ref="S51:X51"/>
    <mergeCell ref="Y51:AH51"/>
    <mergeCell ref="AI51:AM51"/>
    <mergeCell ref="A50:F50"/>
    <mergeCell ref="G50:L50"/>
    <mergeCell ref="M50:R50"/>
    <mergeCell ref="S50:X50"/>
    <mergeCell ref="Y50:AH50"/>
    <mergeCell ref="AI50:AM50"/>
    <mergeCell ref="A49:F49"/>
    <mergeCell ref="G49:L49"/>
    <mergeCell ref="M49:R49"/>
    <mergeCell ref="S49:X49"/>
    <mergeCell ref="Y49:AH49"/>
    <mergeCell ref="AI49:AM49"/>
    <mergeCell ref="A48:F48"/>
    <mergeCell ref="G48:L48"/>
    <mergeCell ref="M48:R48"/>
    <mergeCell ref="S48:X48"/>
    <mergeCell ref="Y48:AH48"/>
    <mergeCell ref="AI48:AM48"/>
    <mergeCell ref="M47:R47"/>
    <mergeCell ref="S47:X47"/>
    <mergeCell ref="Y47:AH47"/>
    <mergeCell ref="AI47:AM47"/>
    <mergeCell ref="A46:F46"/>
    <mergeCell ref="G46:L46"/>
    <mergeCell ref="M46:R46"/>
    <mergeCell ref="S46:X46"/>
    <mergeCell ref="Y46:AH46"/>
    <mergeCell ref="AI46:AM46"/>
    <mergeCell ref="Y36:AH36"/>
    <mergeCell ref="AI36:AM36"/>
    <mergeCell ref="A37:L38"/>
    <mergeCell ref="M37:R37"/>
    <mergeCell ref="S37:X37"/>
    <mergeCell ref="M38:R38"/>
    <mergeCell ref="Y44:AH44"/>
    <mergeCell ref="AI44:AM44"/>
    <mergeCell ref="A45:F45"/>
    <mergeCell ref="G45:L45"/>
    <mergeCell ref="M45:R45"/>
    <mergeCell ref="S45:X45"/>
    <mergeCell ref="Y45:AH45"/>
    <mergeCell ref="AI45:AM45"/>
    <mergeCell ref="A41:L42"/>
    <mergeCell ref="M41:R41"/>
    <mergeCell ref="S41:X41"/>
    <mergeCell ref="A44:F44"/>
    <mergeCell ref="G44:L44"/>
    <mergeCell ref="M44:R44"/>
    <mergeCell ref="S44:X44"/>
    <mergeCell ref="AI34:AM34"/>
    <mergeCell ref="A35:F35"/>
    <mergeCell ref="G35:L35"/>
    <mergeCell ref="M35:R35"/>
    <mergeCell ref="S35:X35"/>
    <mergeCell ref="Y35:AH35"/>
    <mergeCell ref="AI35:AM35"/>
    <mergeCell ref="A33:L33"/>
    <mergeCell ref="M33:R33"/>
    <mergeCell ref="S33:X33"/>
    <mergeCell ref="Y33:AH33"/>
    <mergeCell ref="AI33:AM33"/>
    <mergeCell ref="A34:F34"/>
    <mergeCell ref="G34:L34"/>
    <mergeCell ref="M34:R34"/>
    <mergeCell ref="S34:X34"/>
    <mergeCell ref="Y34:AH34"/>
    <mergeCell ref="Y30:AH30"/>
    <mergeCell ref="AI30:AM30"/>
    <mergeCell ref="A29:F29"/>
    <mergeCell ref="G29:L29"/>
    <mergeCell ref="M29:R29"/>
    <mergeCell ref="S29:X29"/>
    <mergeCell ref="Y29:AH29"/>
    <mergeCell ref="AI29:AM29"/>
    <mergeCell ref="A32:F32"/>
    <mergeCell ref="G32:L32"/>
    <mergeCell ref="M32:R32"/>
    <mergeCell ref="S32:X32"/>
    <mergeCell ref="Y32:AH32"/>
    <mergeCell ref="AI32:AM32"/>
    <mergeCell ref="A31:F31"/>
    <mergeCell ref="G31:L31"/>
    <mergeCell ref="M31:R31"/>
    <mergeCell ref="S31:X31"/>
    <mergeCell ref="Y31:AH31"/>
    <mergeCell ref="AI31:AM31"/>
    <mergeCell ref="Y28:AH28"/>
    <mergeCell ref="AI28:AM28"/>
    <mergeCell ref="A26:L26"/>
    <mergeCell ref="M26:R26"/>
    <mergeCell ref="S26:X26"/>
    <mergeCell ref="AI26:AM26"/>
    <mergeCell ref="A27:L27"/>
    <mergeCell ref="M27:R27"/>
    <mergeCell ref="S27:X27"/>
    <mergeCell ref="Y27:AH27"/>
    <mergeCell ref="AI27:AM27"/>
    <mergeCell ref="AI17:AM17"/>
    <mergeCell ref="AI21:AM21"/>
    <mergeCell ref="AI22:AM22"/>
    <mergeCell ref="A11:L11"/>
    <mergeCell ref="M11:R11"/>
    <mergeCell ref="S11:X11"/>
    <mergeCell ref="AI11:AM11"/>
    <mergeCell ref="M12:R12"/>
    <mergeCell ref="M13:R13"/>
    <mergeCell ref="S13:X13"/>
    <mergeCell ref="AI13:AM13"/>
    <mergeCell ref="Y6:AC6"/>
    <mergeCell ref="AD6:AF6"/>
    <mergeCell ref="AG6:AM6"/>
    <mergeCell ref="A8:L8"/>
    <mergeCell ref="M8:R8"/>
    <mergeCell ref="S8:X8"/>
    <mergeCell ref="Y8:AH8"/>
    <mergeCell ref="AI8:AM8"/>
    <mergeCell ref="M14:R14"/>
    <mergeCell ref="S14:X14"/>
    <mergeCell ref="Y3:AM3"/>
    <mergeCell ref="E4:I4"/>
    <mergeCell ref="Y4:AM4"/>
    <mergeCell ref="E5:T5"/>
    <mergeCell ref="Y5:AM5"/>
    <mergeCell ref="A1:L1"/>
    <mergeCell ref="M1:AC1"/>
    <mergeCell ref="AD1:AM1"/>
    <mergeCell ref="E2:J2"/>
    <mergeCell ref="M2:P2"/>
    <mergeCell ref="Y2:AM2"/>
    <mergeCell ref="K149:M149"/>
    <mergeCell ref="K148:M148"/>
    <mergeCell ref="C148:F148"/>
    <mergeCell ref="C149:F149"/>
    <mergeCell ref="R147:V147"/>
    <mergeCell ref="K147:M147"/>
    <mergeCell ref="C147:F147"/>
    <mergeCell ref="E3:J3"/>
    <mergeCell ref="O3:T3"/>
    <mergeCell ref="E6:T6"/>
    <mergeCell ref="S17:X17"/>
    <mergeCell ref="A28:F28"/>
    <mergeCell ref="G28:L28"/>
    <mergeCell ref="M28:R28"/>
    <mergeCell ref="S28:X28"/>
    <mergeCell ref="A30:F30"/>
    <mergeCell ref="G30:L30"/>
    <mergeCell ref="M30:R30"/>
    <mergeCell ref="S30:X30"/>
    <mergeCell ref="A36:L36"/>
    <mergeCell ref="M36:R36"/>
    <mergeCell ref="S36:X36"/>
    <mergeCell ref="A47:F47"/>
    <mergeCell ref="G47:L47"/>
  </mergeCells>
  <dataValidations count="1">
    <dataValidation type="list" allowBlank="1" showInputMessage="1" showErrorMessage="1" sqref="E5:T6" xr:uid="{00000000-0002-0000-0000-000000000000}">
      <formula1>#REF!</formula1>
    </dataValidation>
  </dataValidations>
  <pageMargins left="0.70866141732283472" right="0.70866141732283472" top="0.74803149606299213" bottom="0.74803149606299213" header="0.31496062992125984" footer="0.31496062992125984"/>
  <pageSetup paperSize="9" scale="75" orientation="portrait" horizontalDpi="4294967293" verticalDpi="429496729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20</xdr:col>
                    <xdr:colOff>215900</xdr:colOff>
                    <xdr:row>52</xdr:row>
                    <xdr:rowOff>177800</xdr:rowOff>
                  </from>
                  <to>
                    <xdr:col>21</xdr:col>
                    <xdr:colOff>203200</xdr:colOff>
                    <xdr:row>54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23</xdr:col>
                    <xdr:colOff>127000</xdr:colOff>
                    <xdr:row>52</xdr:row>
                    <xdr:rowOff>177800</xdr:rowOff>
                  </from>
                  <to>
                    <xdr:col>24</xdr:col>
                    <xdr:colOff>101600</xdr:colOff>
                    <xdr:row>54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33</xdr:col>
                    <xdr:colOff>63500</xdr:colOff>
                    <xdr:row>52</xdr:row>
                    <xdr:rowOff>190500</xdr:rowOff>
                  </from>
                  <to>
                    <xdr:col>34</xdr:col>
                    <xdr:colOff>25400</xdr:colOff>
                    <xdr:row>54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36</xdr:col>
                    <xdr:colOff>12700</xdr:colOff>
                    <xdr:row>52</xdr:row>
                    <xdr:rowOff>190500</xdr:rowOff>
                  </from>
                  <to>
                    <xdr:col>36</xdr:col>
                    <xdr:colOff>177800</xdr:colOff>
                    <xdr:row>54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11</xdr:col>
                    <xdr:colOff>25400</xdr:colOff>
                    <xdr:row>55</xdr:row>
                    <xdr:rowOff>12700</xdr:rowOff>
                  </from>
                  <to>
                    <xdr:col>11</xdr:col>
                    <xdr:colOff>177800</xdr:colOff>
                    <xdr:row>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15</xdr:col>
                    <xdr:colOff>63500</xdr:colOff>
                    <xdr:row>55</xdr:row>
                    <xdr:rowOff>12700</xdr:rowOff>
                  </from>
                  <to>
                    <xdr:col>16</xdr:col>
                    <xdr:colOff>63500</xdr:colOff>
                    <xdr:row>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19</xdr:col>
                    <xdr:colOff>63500</xdr:colOff>
                    <xdr:row>55</xdr:row>
                    <xdr:rowOff>0</xdr:rowOff>
                  </from>
                  <to>
                    <xdr:col>19</xdr:col>
                    <xdr:colOff>215900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22</xdr:col>
                    <xdr:colOff>139700</xdr:colOff>
                    <xdr:row>55</xdr:row>
                    <xdr:rowOff>12700</xdr:rowOff>
                  </from>
                  <to>
                    <xdr:col>23</xdr:col>
                    <xdr:colOff>63500</xdr:colOff>
                    <xdr:row>56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DDBC-A161-49B5-A538-8FD0980BE58F}">
  <sheetPr>
    <tabColor rgb="FFFFFF00"/>
  </sheetPr>
  <dimension ref="B1:J41"/>
  <sheetViews>
    <sheetView workbookViewId="0">
      <selection activeCell="O15" sqref="O15"/>
    </sheetView>
  </sheetViews>
  <sheetFormatPr baseColWidth="10" defaultColWidth="8.83203125" defaultRowHeight="24"/>
  <cols>
    <col min="1" max="1" width="2.1640625" style="875" customWidth="1"/>
    <col min="2" max="2" width="1.33203125" style="875" customWidth="1"/>
    <col min="3" max="3" width="8.83203125" style="875"/>
    <col min="4" max="4" width="12.6640625" style="875" customWidth="1"/>
    <col min="5" max="5" width="14.33203125" style="875" customWidth="1"/>
    <col min="6" max="6" width="14.6640625" style="875" customWidth="1"/>
    <col min="7" max="7" width="17" style="875" customWidth="1"/>
    <col min="8" max="8" width="9.1640625" style="875" bestFit="1" customWidth="1"/>
    <col min="9" max="9" width="27.1640625" style="875" customWidth="1"/>
    <col min="10" max="16384" width="8.83203125" style="875"/>
  </cols>
  <sheetData>
    <row r="1" spans="2:10" ht="27">
      <c r="B1" s="1150"/>
      <c r="C1" s="1150"/>
      <c r="D1" s="1150"/>
      <c r="E1" s="1150"/>
      <c r="F1" s="1150"/>
      <c r="G1" s="1150"/>
      <c r="H1" s="1150"/>
    </row>
    <row r="2" spans="2:10">
      <c r="C2" s="981" t="s">
        <v>514</v>
      </c>
    </row>
    <row r="3" spans="2:10" s="984" customFormat="1">
      <c r="C3" s="985" t="s">
        <v>16</v>
      </c>
      <c r="D3" s="985" t="s">
        <v>24</v>
      </c>
      <c r="E3" s="985" t="s">
        <v>19</v>
      </c>
      <c r="F3" s="985" t="s">
        <v>26</v>
      </c>
      <c r="G3" s="985" t="s">
        <v>460</v>
      </c>
      <c r="H3" s="985" t="s">
        <v>461</v>
      </c>
      <c r="I3" s="985" t="s">
        <v>462</v>
      </c>
      <c r="J3" s="985" t="s">
        <v>463</v>
      </c>
    </row>
    <row r="4" spans="2:10">
      <c r="C4" s="983" t="s">
        <v>464</v>
      </c>
      <c r="D4" s="963"/>
      <c r="E4" s="963"/>
      <c r="F4" s="963"/>
      <c r="G4" s="963"/>
      <c r="H4" s="963"/>
      <c r="I4" s="963"/>
      <c r="J4" s="963"/>
    </row>
    <row r="5" spans="2:10">
      <c r="C5" s="982" t="s">
        <v>465</v>
      </c>
      <c r="D5" s="964"/>
      <c r="E5" s="964"/>
      <c r="F5" s="964"/>
      <c r="G5" s="964"/>
      <c r="H5" s="964"/>
      <c r="I5" s="964"/>
      <c r="J5" s="964"/>
    </row>
    <row r="6" spans="2:10">
      <c r="C6" s="965"/>
      <c r="D6" s="965" t="s">
        <v>577</v>
      </c>
      <c r="E6" s="964"/>
      <c r="F6" s="964"/>
      <c r="G6" s="964"/>
      <c r="H6" s="964"/>
      <c r="I6" s="964"/>
      <c r="J6" s="964"/>
    </row>
    <row r="7" spans="2:10">
      <c r="C7" s="966"/>
      <c r="D7" s="964"/>
      <c r="E7" s="969"/>
      <c r="F7" s="970"/>
      <c r="G7" s="964"/>
      <c r="H7" s="965"/>
      <c r="I7" s="964"/>
      <c r="J7" s="965"/>
    </row>
    <row r="8" spans="2:10">
      <c r="C8" s="966"/>
      <c r="D8" s="966"/>
      <c r="E8" s="964"/>
      <c r="F8" s="964"/>
      <c r="G8" s="964"/>
      <c r="H8" s="965"/>
      <c r="I8" s="964"/>
      <c r="J8" s="964"/>
    </row>
    <row r="9" spans="2:10">
      <c r="C9" s="967"/>
      <c r="D9" s="967"/>
      <c r="E9" s="968"/>
      <c r="F9" s="968"/>
      <c r="G9" s="968"/>
      <c r="H9" s="971"/>
      <c r="I9" s="968"/>
      <c r="J9" s="968"/>
    </row>
    <row r="10" spans="2:10" hidden="1">
      <c r="C10" s="965"/>
      <c r="D10" s="964"/>
      <c r="E10" s="964"/>
      <c r="F10" s="964"/>
      <c r="G10" s="964"/>
      <c r="H10" s="965"/>
      <c r="I10" s="964"/>
      <c r="J10" s="964"/>
    </row>
    <row r="11" spans="2:10" hidden="1">
      <c r="C11" s="966"/>
      <c r="D11" s="964"/>
      <c r="E11" s="969"/>
      <c r="F11" s="970"/>
      <c r="G11" s="964"/>
      <c r="H11" s="965"/>
      <c r="I11" s="964"/>
      <c r="J11" s="965"/>
    </row>
    <row r="12" spans="2:10" hidden="1">
      <c r="C12" s="966"/>
      <c r="D12" s="966"/>
      <c r="E12" s="969"/>
      <c r="F12" s="970"/>
      <c r="G12" s="964"/>
      <c r="H12" s="965"/>
      <c r="I12" s="964"/>
      <c r="J12" s="964"/>
    </row>
    <row r="13" spans="2:10" hidden="1">
      <c r="C13" s="967"/>
      <c r="D13" s="967"/>
      <c r="E13" s="968"/>
      <c r="F13" s="968"/>
      <c r="G13" s="968"/>
      <c r="H13" s="968"/>
      <c r="I13" s="968"/>
      <c r="J13" s="968"/>
    </row>
    <row r="14" spans="2:10">
      <c r="C14" s="1151" t="s">
        <v>6</v>
      </c>
      <c r="D14" s="1152"/>
      <c r="E14" s="876">
        <f>+E7+E11</f>
        <v>0</v>
      </c>
      <c r="F14" s="973">
        <f>+F7+F11</f>
        <v>0</v>
      </c>
      <c r="G14" s="974"/>
      <c r="H14" s="975"/>
      <c r="I14" s="975"/>
      <c r="J14" s="972"/>
    </row>
    <row r="15" spans="2:10">
      <c r="C15" s="982" t="s">
        <v>466</v>
      </c>
      <c r="D15" s="964"/>
      <c r="E15" s="964"/>
      <c r="F15" s="964"/>
      <c r="G15" s="964"/>
      <c r="H15" s="964"/>
      <c r="I15" s="964"/>
      <c r="J15" s="964"/>
    </row>
    <row r="16" spans="2:10">
      <c r="C16" s="965">
        <v>1</v>
      </c>
      <c r="D16" s="964" t="s">
        <v>578</v>
      </c>
      <c r="E16" s="964"/>
      <c r="F16" s="964"/>
      <c r="G16" s="964"/>
      <c r="H16" s="964"/>
      <c r="I16" s="964"/>
      <c r="J16" s="964"/>
    </row>
    <row r="17" spans="3:10">
      <c r="C17" s="966"/>
      <c r="D17" s="964" t="s">
        <v>467</v>
      </c>
      <c r="E17" s="969">
        <v>3000000</v>
      </c>
      <c r="F17" s="970">
        <v>0</v>
      </c>
      <c r="G17" s="964" t="s">
        <v>579</v>
      </c>
      <c r="H17" s="965" t="s">
        <v>581</v>
      </c>
      <c r="I17" s="964" t="s">
        <v>585</v>
      </c>
      <c r="J17" s="964"/>
    </row>
    <row r="18" spans="3:10">
      <c r="C18" s="966"/>
      <c r="D18" s="966"/>
      <c r="E18" s="964"/>
      <c r="F18" s="964"/>
      <c r="G18" s="964" t="s">
        <v>580</v>
      </c>
      <c r="H18" s="965"/>
      <c r="I18" s="964" t="s">
        <v>586</v>
      </c>
      <c r="J18" s="964"/>
    </row>
    <row r="19" spans="3:10">
      <c r="C19" s="966"/>
      <c r="D19" s="966"/>
      <c r="E19" s="964"/>
      <c r="F19" s="964"/>
      <c r="G19" s="964"/>
      <c r="H19" s="965"/>
      <c r="I19" s="964" t="s">
        <v>587</v>
      </c>
      <c r="J19" s="964"/>
    </row>
    <row r="20" spans="3:10">
      <c r="C20" s="966"/>
      <c r="D20" s="966"/>
      <c r="E20" s="964"/>
      <c r="F20" s="964"/>
      <c r="G20" s="964"/>
      <c r="H20" s="965"/>
      <c r="I20" s="964" t="s">
        <v>588</v>
      </c>
      <c r="J20" s="964"/>
    </row>
    <row r="21" spans="3:10">
      <c r="C21" s="966"/>
      <c r="D21" s="966"/>
      <c r="E21" s="964"/>
      <c r="F21" s="964"/>
      <c r="G21" s="964"/>
      <c r="H21" s="965"/>
      <c r="I21" s="964" t="s">
        <v>582</v>
      </c>
      <c r="J21" s="964"/>
    </row>
    <row r="22" spans="3:10">
      <c r="C22" s="966"/>
      <c r="D22" s="966"/>
      <c r="E22" s="964"/>
      <c r="F22" s="964"/>
      <c r="G22" s="964"/>
      <c r="H22" s="965"/>
      <c r="I22" s="964" t="s">
        <v>583</v>
      </c>
      <c r="J22" s="964"/>
    </row>
    <row r="23" spans="3:10">
      <c r="C23" s="967"/>
      <c r="D23" s="967"/>
      <c r="E23" s="968"/>
      <c r="F23" s="968"/>
      <c r="G23" s="968"/>
      <c r="H23" s="971"/>
      <c r="I23" s="968" t="s">
        <v>584</v>
      </c>
      <c r="J23" s="968"/>
    </row>
    <row r="24" spans="3:10" s="981" customFormat="1">
      <c r="C24" s="1148" t="s">
        <v>6</v>
      </c>
      <c r="D24" s="1149"/>
      <c r="E24" s="977">
        <f>+E13+E17</f>
        <v>3000000</v>
      </c>
      <c r="F24" s="978">
        <f>+F13+F17</f>
        <v>0</v>
      </c>
      <c r="G24" s="979"/>
      <c r="H24" s="980"/>
      <c r="I24" s="980"/>
      <c r="J24" s="976"/>
    </row>
    <row r="25" spans="3:10" s="981" customFormat="1">
      <c r="C25" s="1148" t="s">
        <v>468</v>
      </c>
      <c r="D25" s="1149"/>
      <c r="E25" s="977">
        <f>+E14+E24</f>
        <v>3000000</v>
      </c>
      <c r="F25" s="978">
        <f>+F14+F24</f>
        <v>0</v>
      </c>
      <c r="G25" s="979"/>
      <c r="H25" s="980"/>
      <c r="I25" s="980"/>
      <c r="J25" s="976"/>
    </row>
    <row r="26" spans="3:10">
      <c r="C26" s="983" t="s">
        <v>469</v>
      </c>
      <c r="D26" s="963"/>
      <c r="E26" s="963"/>
      <c r="F26" s="963"/>
      <c r="G26" s="963"/>
      <c r="H26" s="963"/>
      <c r="I26" s="963"/>
      <c r="J26" s="963"/>
    </row>
    <row r="27" spans="3:10">
      <c r="C27" s="982" t="s">
        <v>465</v>
      </c>
      <c r="D27" s="964"/>
      <c r="E27" s="964"/>
      <c r="F27" s="964"/>
      <c r="G27" s="964"/>
      <c r="H27" s="964"/>
      <c r="I27" s="964"/>
      <c r="J27" s="964"/>
    </row>
    <row r="28" spans="3:10">
      <c r="C28" s="965"/>
      <c r="D28" s="965" t="s">
        <v>577</v>
      </c>
      <c r="E28" s="964"/>
      <c r="F28" s="964"/>
      <c r="G28" s="964"/>
      <c r="H28" s="964"/>
      <c r="I28" s="964"/>
      <c r="J28" s="964"/>
    </row>
    <row r="29" spans="3:10">
      <c r="C29" s="966"/>
      <c r="D29" s="964"/>
      <c r="E29" s="969"/>
      <c r="F29" s="970"/>
      <c r="G29" s="965"/>
      <c r="H29" s="965"/>
      <c r="I29" s="964"/>
      <c r="J29" s="965"/>
    </row>
    <row r="30" spans="3:10">
      <c r="C30" s="966"/>
      <c r="D30" s="966"/>
      <c r="E30" s="964"/>
      <c r="F30" s="964"/>
      <c r="G30" s="964"/>
      <c r="H30" s="965"/>
      <c r="I30" s="964"/>
      <c r="J30" s="964"/>
    </row>
    <row r="31" spans="3:10">
      <c r="C31" s="967"/>
      <c r="D31" s="967"/>
      <c r="E31" s="968"/>
      <c r="F31" s="968"/>
      <c r="G31" s="968"/>
      <c r="H31" s="971"/>
      <c r="I31" s="968"/>
      <c r="J31" s="968"/>
    </row>
    <row r="32" spans="3:10" hidden="1">
      <c r="C32" s="965"/>
      <c r="D32" s="964"/>
      <c r="E32" s="964"/>
      <c r="F32" s="964"/>
      <c r="G32" s="964"/>
      <c r="H32" s="964"/>
      <c r="I32" s="964"/>
      <c r="J32" s="964"/>
    </row>
    <row r="33" spans="3:10" hidden="1">
      <c r="C33" s="966"/>
      <c r="D33" s="964"/>
      <c r="E33" s="969"/>
      <c r="F33" s="970"/>
      <c r="G33" s="965"/>
      <c r="H33" s="965"/>
      <c r="I33" s="964"/>
      <c r="J33" s="965"/>
    </row>
    <row r="34" spans="3:10" hidden="1">
      <c r="C34" s="966"/>
      <c r="D34" s="966"/>
      <c r="E34" s="964"/>
      <c r="F34" s="964"/>
      <c r="G34" s="964"/>
      <c r="H34" s="965"/>
      <c r="I34" s="964"/>
      <c r="J34" s="964"/>
    </row>
    <row r="35" spans="3:10" hidden="1">
      <c r="C35" s="967"/>
      <c r="D35" s="967"/>
      <c r="E35" s="968"/>
      <c r="F35" s="968"/>
      <c r="G35" s="968"/>
      <c r="H35" s="971"/>
      <c r="I35" s="968"/>
      <c r="J35" s="968"/>
    </row>
    <row r="36" spans="3:10" s="981" customFormat="1">
      <c r="C36" s="1148" t="s">
        <v>470</v>
      </c>
      <c r="D36" s="1149"/>
      <c r="E36" s="977">
        <f>+E29+E33</f>
        <v>0</v>
      </c>
      <c r="F36" s="978">
        <f>+F29+F33</f>
        <v>0</v>
      </c>
      <c r="G36" s="979"/>
      <c r="H36" s="980"/>
      <c r="I36" s="980"/>
      <c r="J36" s="976"/>
    </row>
    <row r="37" spans="3:10" s="981" customFormat="1">
      <c r="C37" s="1148" t="s">
        <v>471</v>
      </c>
      <c r="D37" s="1149"/>
      <c r="E37" s="977">
        <f>+E25+E36</f>
        <v>3000000</v>
      </c>
      <c r="F37" s="978">
        <f>+F25+F36</f>
        <v>0</v>
      </c>
      <c r="G37" s="979"/>
      <c r="H37" s="980"/>
      <c r="I37" s="980"/>
      <c r="J37" s="976"/>
    </row>
    <row r="38" spans="3:10">
      <c r="C38" s="962"/>
    </row>
    <row r="39" spans="3:10">
      <c r="C39" s="962"/>
    </row>
    <row r="40" spans="3:10">
      <c r="C40" s="962"/>
    </row>
    <row r="41" spans="3:10">
      <c r="C41" s="962"/>
    </row>
  </sheetData>
  <mergeCells count="6">
    <mergeCell ref="C36:D36"/>
    <mergeCell ref="C37:D37"/>
    <mergeCell ref="B1:H1"/>
    <mergeCell ref="C25:D25"/>
    <mergeCell ref="C24:D24"/>
    <mergeCell ref="C14:D14"/>
  </mergeCells>
  <printOptions horizontalCentered="1"/>
  <pageMargins left="0.19685039370078741" right="0" top="0.55118110236220474" bottom="0.55118110236220474" header="0.11811023622047245" footer="0.31496062992125984"/>
  <pageSetup paperSize="9" scale="80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tabColor rgb="FFFFFF00"/>
  </sheetPr>
  <dimension ref="A1:I95"/>
  <sheetViews>
    <sheetView view="pageBreakPreview" topLeftCell="A20" zoomScale="130" zoomScaleSheetLayoutView="130" workbookViewId="0">
      <selection activeCell="D48" sqref="D48"/>
    </sheetView>
  </sheetViews>
  <sheetFormatPr baseColWidth="10" defaultColWidth="8.83203125" defaultRowHeight="15"/>
  <cols>
    <col min="1" max="1" width="14.83203125" customWidth="1"/>
    <col min="2" max="2" width="15.1640625" bestFit="1" customWidth="1"/>
    <col min="3" max="3" width="13.83203125" customWidth="1"/>
    <col min="4" max="4" width="14.6640625" bestFit="1" customWidth="1"/>
    <col min="5" max="6" width="13.83203125" bestFit="1" customWidth="1"/>
  </cols>
  <sheetData>
    <row r="1" spans="1:9" ht="24" hidden="1">
      <c r="A1" s="596" t="s">
        <v>271</v>
      </c>
      <c r="B1" s="396"/>
      <c r="C1" s="396"/>
      <c r="D1" s="396"/>
      <c r="E1" s="16"/>
    </row>
    <row r="2" spans="1:9" ht="24" hidden="1">
      <c r="A2" s="211" t="s">
        <v>309</v>
      </c>
      <c r="B2" s="8"/>
      <c r="C2" s="10"/>
      <c r="D2" s="10"/>
      <c r="G2" s="9" t="e">
        <f>+#REF!/30</f>
        <v>#REF!</v>
      </c>
    </row>
    <row r="3" spans="1:9" ht="24" hidden="1">
      <c r="A3" s="598" t="s">
        <v>95</v>
      </c>
      <c r="B3" s="598" t="s">
        <v>14</v>
      </c>
      <c r="C3" s="598" t="s">
        <v>273</v>
      </c>
      <c r="D3" s="997"/>
    </row>
    <row r="4" spans="1:9" ht="24" hidden="1">
      <c r="A4" s="598"/>
      <c r="B4" s="598"/>
      <c r="C4" s="598" t="s">
        <v>272</v>
      </c>
      <c r="D4" s="997"/>
    </row>
    <row r="5" spans="1:9" ht="24" hidden="1">
      <c r="A5" s="11">
        <v>1</v>
      </c>
      <c r="B5" s="14">
        <v>243254</v>
      </c>
      <c r="C5" s="12">
        <f>604609.81+256276.55</f>
        <v>860886.3600000001</v>
      </c>
      <c r="D5" s="998"/>
    </row>
    <row r="6" spans="1:9" ht="24" hidden="1">
      <c r="A6" s="11">
        <v>2</v>
      </c>
      <c r="B6" s="14">
        <v>243285</v>
      </c>
      <c r="C6" s="12">
        <f>433340.79+498244.37</f>
        <v>931585.15999999992</v>
      </c>
      <c r="D6" s="998"/>
    </row>
    <row r="7" spans="1:9" ht="24" hidden="1">
      <c r="A7" s="11">
        <v>3</v>
      </c>
      <c r="B7" s="14">
        <v>243313</v>
      </c>
      <c r="C7" s="12">
        <f>450864.55+436102.3</f>
        <v>886966.85</v>
      </c>
      <c r="D7" s="998"/>
    </row>
    <row r="8" spans="1:9" ht="24" hidden="1">
      <c r="A8" s="11">
        <v>4</v>
      </c>
      <c r="B8" s="14">
        <v>243344</v>
      </c>
      <c r="C8" s="13">
        <f>540020.68+361543.6</f>
        <v>901564.28</v>
      </c>
      <c r="D8" s="999"/>
    </row>
    <row r="9" spans="1:9" ht="24" hidden="1">
      <c r="A9" s="11">
        <v>5</v>
      </c>
      <c r="B9" s="14">
        <v>243374</v>
      </c>
      <c r="C9" s="13">
        <f>358847.74+278260.22</f>
        <v>637107.96</v>
      </c>
      <c r="D9" s="999"/>
    </row>
    <row r="10" spans="1:9" ht="24" hidden="1">
      <c r="A10" s="11">
        <v>6</v>
      </c>
      <c r="B10" s="14">
        <v>243405</v>
      </c>
      <c r="C10" s="12">
        <f>93.48+54602.93+420985.55+935316.52</f>
        <v>1410998.48</v>
      </c>
      <c r="D10" s="998"/>
    </row>
    <row r="11" spans="1:9" ht="24" hidden="1">
      <c r="A11" s="11">
        <v>7</v>
      </c>
      <c r="B11" s="14">
        <v>243435</v>
      </c>
      <c r="C11" s="13">
        <f>310420.86+277909.94</f>
        <v>588330.80000000005</v>
      </c>
      <c r="D11" s="999"/>
    </row>
    <row r="12" spans="1:9" ht="24" hidden="1">
      <c r="A12" s="11">
        <v>8</v>
      </c>
      <c r="B12" s="14">
        <v>243466</v>
      </c>
      <c r="C12" s="13">
        <f>351884.5+541146.39</f>
        <v>893030.89</v>
      </c>
      <c r="D12" s="999"/>
    </row>
    <row r="13" spans="1:9" ht="24" hidden="1">
      <c r="A13" s="11">
        <v>9</v>
      </c>
      <c r="B13" s="14">
        <v>243497</v>
      </c>
      <c r="C13" s="13">
        <f>441869.06+653923.6</f>
        <v>1095792.6599999999</v>
      </c>
      <c r="D13" s="999"/>
    </row>
    <row r="14" spans="1:9" ht="24" hidden="1">
      <c r="A14" s="11">
        <v>10</v>
      </c>
      <c r="B14" s="14">
        <v>243527</v>
      </c>
      <c r="C14" s="12">
        <f>335475.2+421451.33</f>
        <v>756926.53</v>
      </c>
      <c r="D14" s="998"/>
    </row>
    <row r="15" spans="1:9" ht="24" hidden="1">
      <c r="A15" s="11">
        <v>11</v>
      </c>
      <c r="B15" s="14">
        <v>243558</v>
      </c>
      <c r="C15" s="13">
        <f>355120.27+484604.92+285542.53</f>
        <v>1125267.72</v>
      </c>
      <c r="D15" s="999"/>
    </row>
    <row r="16" spans="1:9" ht="24" hidden="1">
      <c r="A16" s="11">
        <v>12</v>
      </c>
      <c r="B16" s="14">
        <v>243588</v>
      </c>
      <c r="C16" s="13">
        <f>256.61+441161.34+437839.36</f>
        <v>879257.31</v>
      </c>
      <c r="D16" s="1000"/>
      <c r="E16" s="626"/>
      <c r="G16" s="640">
        <v>0.01</v>
      </c>
      <c r="H16" t="e">
        <f>#REF!*G16</f>
        <v>#REF!</v>
      </c>
      <c r="I16" t="e">
        <f>#REF!-H16</f>
        <v>#REF!</v>
      </c>
    </row>
    <row r="17" spans="1:7" ht="24" hidden="1">
      <c r="A17" s="1157" t="s">
        <v>6</v>
      </c>
      <c r="B17" s="1158"/>
      <c r="C17" s="597">
        <f>SUM(C5:C16)</f>
        <v>10967715</v>
      </c>
      <c r="D17" s="1001"/>
      <c r="E17" s="627"/>
    </row>
    <row r="18" spans="1:7" ht="24" hidden="1">
      <c r="A18" s="1157" t="s">
        <v>310</v>
      </c>
      <c r="B18" s="1158"/>
      <c r="C18" s="597">
        <f>+C17/12</f>
        <v>913976.25</v>
      </c>
      <c r="D18" s="1001"/>
      <c r="E18" s="628"/>
    </row>
    <row r="19" spans="1:7" ht="24" hidden="1">
      <c r="A19" s="1157" t="s">
        <v>311</v>
      </c>
      <c r="B19" s="1158"/>
      <c r="C19" s="625">
        <f>C18*12</f>
        <v>10967715</v>
      </c>
      <c r="D19" s="7"/>
      <c r="E19" s="624"/>
    </row>
    <row r="20" spans="1:7" ht="24">
      <c r="A20" s="211" t="s">
        <v>515</v>
      </c>
      <c r="B20" s="8"/>
      <c r="C20" s="10"/>
      <c r="D20" s="10"/>
      <c r="G20" s="9" t="e">
        <f>+#REF!/30</f>
        <v>#REF!</v>
      </c>
    </row>
    <row r="21" spans="1:7" ht="24" hidden="1">
      <c r="A21" s="596" t="s">
        <v>353</v>
      </c>
      <c r="B21" s="396"/>
      <c r="C21" s="396"/>
      <c r="D21" s="396"/>
      <c r="E21" s="16"/>
    </row>
    <row r="22" spans="1:7" ht="24" hidden="1">
      <c r="A22" s="211"/>
      <c r="B22" s="8"/>
      <c r="C22" s="10"/>
      <c r="D22" s="10"/>
      <c r="G22" s="9" t="e">
        <f>+#REF!/30</f>
        <v>#REF!</v>
      </c>
    </row>
    <row r="23" spans="1:7" ht="24" hidden="1">
      <c r="A23" s="598" t="s">
        <v>95</v>
      </c>
      <c r="B23" s="598" t="s">
        <v>14</v>
      </c>
      <c r="C23" s="598" t="s">
        <v>354</v>
      </c>
      <c r="D23" s="807"/>
      <c r="E23" s="598" t="s">
        <v>355</v>
      </c>
      <c r="F23" s="598" t="s">
        <v>356</v>
      </c>
    </row>
    <row r="24" spans="1:7" ht="24" hidden="1">
      <c r="A24" s="11">
        <v>1</v>
      </c>
      <c r="B24" s="14">
        <v>243984</v>
      </c>
      <c r="C24" s="12"/>
      <c r="D24" s="1002"/>
      <c r="E24" s="12"/>
      <c r="F24" s="12">
        <v>0</v>
      </c>
    </row>
    <row r="25" spans="1:7" ht="24" hidden="1">
      <c r="A25" s="11">
        <v>2</v>
      </c>
      <c r="B25" s="14">
        <v>244015</v>
      </c>
      <c r="C25" s="12"/>
      <c r="D25" s="1002"/>
      <c r="E25" s="12"/>
      <c r="F25" s="12">
        <v>0</v>
      </c>
    </row>
    <row r="26" spans="1:7" ht="24" hidden="1">
      <c r="A26" s="11">
        <v>3</v>
      </c>
      <c r="B26" s="14">
        <v>244044</v>
      </c>
      <c r="C26" s="12"/>
      <c r="D26" s="1002"/>
      <c r="E26" s="12"/>
      <c r="F26" s="12">
        <v>0</v>
      </c>
    </row>
    <row r="27" spans="1:7" ht="24" hidden="1">
      <c r="A27" s="623">
        <v>4</v>
      </c>
      <c r="B27" s="14">
        <v>244075</v>
      </c>
      <c r="C27" s="12"/>
      <c r="D27" s="1002"/>
      <c r="E27" s="12"/>
      <c r="F27" s="12">
        <v>0</v>
      </c>
    </row>
    <row r="28" spans="1:7" ht="24" hidden="1">
      <c r="A28" s="11">
        <v>5</v>
      </c>
      <c r="B28" s="14">
        <v>244105</v>
      </c>
      <c r="C28" s="12"/>
      <c r="D28" s="1002"/>
      <c r="E28" s="12"/>
      <c r="F28" s="12"/>
    </row>
    <row r="29" spans="1:7" ht="24" hidden="1">
      <c r="A29" s="11">
        <v>6</v>
      </c>
      <c r="B29" s="14">
        <v>244136</v>
      </c>
      <c r="C29" s="12"/>
      <c r="D29" s="1002"/>
      <c r="E29" s="12"/>
      <c r="F29" s="12"/>
    </row>
    <row r="30" spans="1:7" ht="24" hidden="1">
      <c r="A30" s="11">
        <v>7</v>
      </c>
      <c r="B30" s="14">
        <v>244166</v>
      </c>
      <c r="C30" s="12"/>
      <c r="D30" s="1002"/>
      <c r="E30" s="12"/>
      <c r="F30" s="12"/>
    </row>
    <row r="31" spans="1:7" ht="24" hidden="1">
      <c r="A31" s="623">
        <v>8</v>
      </c>
      <c r="B31" s="14">
        <v>244197</v>
      </c>
      <c r="C31" s="12"/>
      <c r="D31" s="1002"/>
      <c r="E31" s="12"/>
      <c r="F31" s="12"/>
    </row>
    <row r="32" spans="1:7" ht="24" hidden="1">
      <c r="A32" s="11">
        <v>9</v>
      </c>
      <c r="B32" s="14">
        <v>244228</v>
      </c>
      <c r="C32" s="12"/>
      <c r="D32" s="1002"/>
      <c r="E32" s="12"/>
      <c r="F32" s="12"/>
    </row>
    <row r="33" spans="1:6" ht="24" hidden="1">
      <c r="A33" s="11">
        <v>10</v>
      </c>
      <c r="B33" s="14">
        <v>244258</v>
      </c>
      <c r="C33" s="12"/>
      <c r="D33" s="1002"/>
      <c r="E33" s="12"/>
      <c r="F33" s="12"/>
    </row>
    <row r="34" spans="1:6" ht="24" hidden="1">
      <c r="A34" s="11">
        <v>11</v>
      </c>
      <c r="B34" s="14">
        <v>244289</v>
      </c>
      <c r="C34" s="12"/>
      <c r="D34" s="1002"/>
      <c r="E34" s="12"/>
      <c r="F34" s="12"/>
    </row>
    <row r="35" spans="1:6" ht="24" hidden="1">
      <c r="A35" s="11">
        <v>12</v>
      </c>
      <c r="B35" s="14">
        <v>244319</v>
      </c>
      <c r="C35" s="12"/>
      <c r="D35" s="1002"/>
      <c r="E35" s="12"/>
      <c r="F35" s="12"/>
    </row>
    <row r="36" spans="1:6" ht="24" hidden="1">
      <c r="A36" s="1157" t="s">
        <v>6</v>
      </c>
      <c r="B36" s="1158"/>
      <c r="C36" s="597">
        <f>SUM(C24:C35)</f>
        <v>0</v>
      </c>
      <c r="D36" s="1003"/>
      <c r="E36" s="597">
        <f>SUM(E24:E35)</f>
        <v>0</v>
      </c>
      <c r="F36" s="597">
        <f>SUM(F24:F35)</f>
        <v>0</v>
      </c>
    </row>
    <row r="37" spans="1:6" ht="24" hidden="1">
      <c r="A37" s="1157" t="s">
        <v>310</v>
      </c>
      <c r="B37" s="1158"/>
      <c r="C37" s="597">
        <f>+C36/4</f>
        <v>0</v>
      </c>
      <c r="D37" s="1003"/>
      <c r="E37" s="597">
        <f>+E36/4</f>
        <v>0</v>
      </c>
      <c r="F37" s="597">
        <f>+F36/4</f>
        <v>0</v>
      </c>
    </row>
    <row r="38" spans="1:6" hidden="1"/>
    <row r="39" spans="1:6" hidden="1"/>
    <row r="40" spans="1:6" hidden="1"/>
    <row r="41" spans="1:6" ht="24">
      <c r="A41" s="596" t="s">
        <v>472</v>
      </c>
    </row>
    <row r="42" spans="1:6" ht="24">
      <c r="A42" s="598" t="s">
        <v>14</v>
      </c>
      <c r="B42" s="598" t="s">
        <v>354</v>
      </c>
      <c r="C42" s="598" t="s">
        <v>492</v>
      </c>
      <c r="D42" s="807" t="s">
        <v>355</v>
      </c>
      <c r="E42" s="807" t="s">
        <v>493</v>
      </c>
      <c r="F42" s="807" t="s">
        <v>494</v>
      </c>
    </row>
    <row r="43" spans="1:6" ht="24">
      <c r="A43" s="1006">
        <v>243984</v>
      </c>
      <c r="B43" s="1005">
        <v>24456300.66</v>
      </c>
      <c r="C43" s="12">
        <v>1711941.05</v>
      </c>
      <c r="D43" s="12">
        <v>24252770.370000001</v>
      </c>
      <c r="E43" s="12">
        <v>1697693.78</v>
      </c>
      <c r="F43" s="809">
        <v>14247.27</v>
      </c>
    </row>
    <row r="44" spans="1:6" ht="24">
      <c r="A44" s="1006">
        <v>244015</v>
      </c>
      <c r="B44" s="1005">
        <v>22467489.02</v>
      </c>
      <c r="C44" s="12">
        <v>1572724.23</v>
      </c>
      <c r="D44" s="12">
        <v>21421914.059999999</v>
      </c>
      <c r="E44" s="12">
        <v>1499533.86</v>
      </c>
      <c r="F44" s="809">
        <v>73190.37</v>
      </c>
    </row>
    <row r="45" spans="1:6" ht="24">
      <c r="A45" s="1006">
        <v>244044</v>
      </c>
      <c r="B45" s="1005">
        <v>25161108.23</v>
      </c>
      <c r="C45" s="12">
        <v>1761277.57</v>
      </c>
      <c r="D45" s="12">
        <v>25060511.739999998</v>
      </c>
      <c r="E45" s="12">
        <v>1754235.75</v>
      </c>
      <c r="F45" s="809">
        <v>7041.82</v>
      </c>
    </row>
    <row r="46" spans="1:6" ht="24">
      <c r="A46" s="1006">
        <v>244075</v>
      </c>
      <c r="B46" s="1005">
        <v>23239208.370000001</v>
      </c>
      <c r="C46" s="12">
        <v>1626744.59</v>
      </c>
      <c r="D46" s="12">
        <v>22105640.18</v>
      </c>
      <c r="E46" s="12">
        <v>1547394.89</v>
      </c>
      <c r="F46" s="809">
        <v>79349.7</v>
      </c>
    </row>
    <row r="47" spans="1:6" ht="24">
      <c r="A47" s="1006">
        <v>244105</v>
      </c>
      <c r="B47" s="1005">
        <v>22347860.460000001</v>
      </c>
      <c r="C47" s="12">
        <v>1564350.23</v>
      </c>
      <c r="D47" s="12">
        <v>21569867.739999998</v>
      </c>
      <c r="E47" s="12">
        <v>1509890.67</v>
      </c>
      <c r="F47" s="809">
        <v>54459.56</v>
      </c>
    </row>
    <row r="48" spans="1:6" ht="24">
      <c r="A48" s="1006">
        <v>244136</v>
      </c>
      <c r="B48" s="1005">
        <v>22057473.649999999</v>
      </c>
      <c r="C48" s="12">
        <v>1544023.16</v>
      </c>
      <c r="D48" s="12">
        <v>21981129.48</v>
      </c>
      <c r="E48" s="12">
        <v>1538679</v>
      </c>
      <c r="F48" s="809">
        <v>5344.16</v>
      </c>
    </row>
    <row r="49" spans="1:6" ht="24">
      <c r="A49" s="1007" t="s">
        <v>6</v>
      </c>
      <c r="B49" s="1003">
        <f>SUM(B43:B48)</f>
        <v>139729440.39000002</v>
      </c>
      <c r="C49" s="1004">
        <f>SUM(C43:C48)</f>
        <v>9781060.8300000001</v>
      </c>
      <c r="D49" s="1004">
        <f>SUM(D43:D48)</f>
        <v>136391833.56999999</v>
      </c>
      <c r="E49" s="808">
        <f>SUM(E43:E48)</f>
        <v>9547427.9499999993</v>
      </c>
      <c r="F49" s="809">
        <f>SUM(F43:F48)</f>
        <v>233632.87999999998</v>
      </c>
    </row>
    <row r="50" spans="1:6" ht="24">
      <c r="A50" s="1007" t="s">
        <v>310</v>
      </c>
      <c r="B50" s="1008">
        <f>+B49/6</f>
        <v>23288240.065000001</v>
      </c>
      <c r="C50" s="1004">
        <f>+C49/6</f>
        <v>1630176.8049999999</v>
      </c>
      <c r="D50" s="1004">
        <f>+D49/6</f>
        <v>22731972.261666667</v>
      </c>
      <c r="E50" s="1004">
        <f>+E49/6</f>
        <v>1591237.9916666665</v>
      </c>
      <c r="F50" s="809">
        <f>+F49/6</f>
        <v>38938.813333333332</v>
      </c>
    </row>
    <row r="51" spans="1:6" ht="24">
      <c r="A51" s="1007" t="s">
        <v>327</v>
      </c>
      <c r="B51" s="1008">
        <f>+B50*12</f>
        <v>279458880.78000003</v>
      </c>
      <c r="C51" s="1004">
        <f>C50*12</f>
        <v>19562121.66</v>
      </c>
      <c r="D51" s="1004">
        <f>+D50*12</f>
        <v>272783667.13999999</v>
      </c>
      <c r="E51" s="1004">
        <f>E50*12</f>
        <v>19094855.899999999</v>
      </c>
      <c r="F51" s="809">
        <f>+F50*12</f>
        <v>467265.76</v>
      </c>
    </row>
    <row r="52" spans="1:6" ht="24">
      <c r="A52" s="211"/>
    </row>
    <row r="53" spans="1:6" ht="24">
      <c r="A53" s="598" t="s">
        <v>95</v>
      </c>
      <c r="B53" s="598" t="s">
        <v>14</v>
      </c>
      <c r="C53" s="598" t="s">
        <v>407</v>
      </c>
      <c r="D53" s="807"/>
      <c r="E53" s="807" t="s">
        <v>408</v>
      </c>
      <c r="F53" s="807" t="s">
        <v>409</v>
      </c>
    </row>
    <row r="54" spans="1:6" ht="24">
      <c r="A54" s="11">
        <v>1</v>
      </c>
      <c r="B54" s="14">
        <v>243984</v>
      </c>
      <c r="C54" s="12">
        <v>1290644.9099999999</v>
      </c>
      <c r="D54" s="1002"/>
      <c r="E54" s="809"/>
      <c r="F54" s="809">
        <f>+C54+E54</f>
        <v>1290644.9099999999</v>
      </c>
    </row>
    <row r="55" spans="1:6" ht="24">
      <c r="A55" s="11">
        <v>2</v>
      </c>
      <c r="B55" s="14">
        <v>244015</v>
      </c>
      <c r="C55" s="12">
        <v>1165800.98</v>
      </c>
      <c r="D55" s="1002"/>
      <c r="E55" s="809"/>
      <c r="F55" s="809">
        <f>+C55+E55</f>
        <v>1165800.98</v>
      </c>
    </row>
    <row r="56" spans="1:6" ht="24">
      <c r="A56" s="11">
        <v>3</v>
      </c>
      <c r="B56" s="14">
        <v>244044</v>
      </c>
      <c r="C56" s="12">
        <v>1403504.7</v>
      </c>
      <c r="D56" s="1002"/>
      <c r="E56" s="809"/>
      <c r="F56" s="809">
        <f>+C56+E56</f>
        <v>1403504.7</v>
      </c>
    </row>
    <row r="57" spans="1:6" ht="24">
      <c r="A57" s="11">
        <v>4</v>
      </c>
      <c r="B57" s="14">
        <v>244075</v>
      </c>
      <c r="C57" s="12">
        <v>1763560.77</v>
      </c>
      <c r="D57" s="1002"/>
      <c r="E57" s="809"/>
      <c r="F57" s="809">
        <f>+C57+E57</f>
        <v>1763560.77</v>
      </c>
    </row>
    <row r="58" spans="1:6" ht="24">
      <c r="A58" s="11">
        <v>5</v>
      </c>
      <c r="B58" s="14">
        <v>244105</v>
      </c>
      <c r="C58" s="12">
        <v>2039372.04</v>
      </c>
      <c r="D58" s="1002"/>
      <c r="E58" s="809"/>
      <c r="F58" s="809">
        <f>+C58+E58</f>
        <v>2039372.04</v>
      </c>
    </row>
    <row r="59" spans="1:6" ht="24">
      <c r="A59" s="1157" t="s">
        <v>6</v>
      </c>
      <c r="B59" s="1158"/>
      <c r="C59" s="810">
        <f>SUM(C54:C58)</f>
        <v>7662883.3999999994</v>
      </c>
      <c r="D59" s="1004"/>
      <c r="E59" s="808">
        <f>SUM(E54:E58)</f>
        <v>0</v>
      </c>
      <c r="F59" s="809">
        <f>SUM(F54:F58)</f>
        <v>7662883.3999999994</v>
      </c>
    </row>
    <row r="60" spans="1:6" ht="24">
      <c r="A60" s="1157" t="s">
        <v>310</v>
      </c>
      <c r="B60" s="1158"/>
      <c r="C60" s="810">
        <f>+C59/5</f>
        <v>1532576.68</v>
      </c>
      <c r="D60" s="1004"/>
      <c r="E60" s="810">
        <f>+E59/5</f>
        <v>0</v>
      </c>
      <c r="F60" s="809">
        <f>+F59/5</f>
        <v>1532576.68</v>
      </c>
    </row>
    <row r="61" spans="1:6" ht="24">
      <c r="A61" s="1157" t="s">
        <v>327</v>
      </c>
      <c r="B61" s="1158"/>
      <c r="C61" s="810">
        <f>C60*12</f>
        <v>18390920.16</v>
      </c>
      <c r="D61" s="1004"/>
      <c r="E61" s="810">
        <f>E60*12</f>
        <v>0</v>
      </c>
      <c r="F61" s="809">
        <f>+F60*12</f>
        <v>18390920.16</v>
      </c>
    </row>
    <row r="64" spans="1:6">
      <c r="A64" t="s">
        <v>410</v>
      </c>
    </row>
    <row r="66" spans="1:5" s="778" customFormat="1">
      <c r="A66" s="830" t="s">
        <v>397</v>
      </c>
      <c r="B66" s="1156" t="s">
        <v>411</v>
      </c>
      <c r="C66" s="1156"/>
      <c r="D66" s="830"/>
      <c r="E66" s="830" t="s">
        <v>412</v>
      </c>
    </row>
    <row r="67" spans="1:5" s="834" customFormat="1">
      <c r="A67" s="831">
        <v>1</v>
      </c>
      <c r="B67" s="1155" t="s">
        <v>413</v>
      </c>
      <c r="C67" s="1155"/>
      <c r="D67" s="832"/>
      <c r="E67" s="833"/>
    </row>
    <row r="68" spans="1:5" s="834" customFormat="1">
      <c r="A68" s="831">
        <v>2</v>
      </c>
      <c r="B68" s="1155" t="s">
        <v>414</v>
      </c>
      <c r="C68" s="1155"/>
      <c r="D68" s="832"/>
      <c r="E68" s="833"/>
    </row>
    <row r="69" spans="1:5" s="834" customFormat="1">
      <c r="A69" s="831">
        <v>3</v>
      </c>
      <c r="B69" s="1155" t="s">
        <v>415</v>
      </c>
      <c r="C69" s="1155"/>
      <c r="D69" s="832"/>
      <c r="E69" s="833"/>
    </row>
    <row r="70" spans="1:5" s="834" customFormat="1">
      <c r="A70" s="831">
        <v>4</v>
      </c>
      <c r="B70" s="1155" t="s">
        <v>416</v>
      </c>
      <c r="C70" s="1155"/>
      <c r="D70" s="832"/>
      <c r="E70" s="833"/>
    </row>
    <row r="71" spans="1:5" s="834" customFormat="1">
      <c r="A71" s="831">
        <v>5</v>
      </c>
      <c r="B71" s="832" t="s">
        <v>424</v>
      </c>
      <c r="C71" s="832"/>
      <c r="D71" s="832"/>
      <c r="E71" s="833"/>
    </row>
    <row r="72" spans="1:5" s="834" customFormat="1">
      <c r="A72" s="831">
        <v>6</v>
      </c>
      <c r="B72" s="1155" t="s">
        <v>417</v>
      </c>
      <c r="C72" s="1155"/>
      <c r="D72" s="832"/>
      <c r="E72" s="833"/>
    </row>
    <row r="73" spans="1:5" s="834" customFormat="1">
      <c r="A73" s="831">
        <v>7</v>
      </c>
      <c r="B73" s="1155" t="s">
        <v>418</v>
      </c>
      <c r="C73" s="1155"/>
      <c r="D73" s="832"/>
      <c r="E73" s="833"/>
    </row>
    <row r="74" spans="1:5" s="834" customFormat="1">
      <c r="A74" s="831">
        <v>8</v>
      </c>
      <c r="B74" s="1155" t="s">
        <v>419</v>
      </c>
      <c r="C74" s="1155"/>
      <c r="D74" s="832"/>
      <c r="E74" s="833"/>
    </row>
    <row r="75" spans="1:5" s="834" customFormat="1">
      <c r="A75" s="831">
        <v>9</v>
      </c>
      <c r="B75" s="1155" t="s">
        <v>420</v>
      </c>
      <c r="C75" s="1155"/>
      <c r="D75" s="832"/>
      <c r="E75" s="833"/>
    </row>
    <row r="76" spans="1:5" s="834" customFormat="1">
      <c r="A76" s="831">
        <v>10</v>
      </c>
      <c r="B76" s="1155" t="s">
        <v>421</v>
      </c>
      <c r="C76" s="1155"/>
      <c r="D76" s="832"/>
      <c r="E76" s="833"/>
    </row>
    <row r="77" spans="1:5" s="834" customFormat="1">
      <c r="A77" s="831">
        <v>11</v>
      </c>
      <c r="B77" s="832" t="s">
        <v>425</v>
      </c>
      <c r="C77" s="832"/>
      <c r="D77" s="832"/>
      <c r="E77" s="833"/>
    </row>
    <row r="78" spans="1:5" s="834" customFormat="1">
      <c r="A78" s="831">
        <v>12</v>
      </c>
      <c r="B78" s="1155" t="s">
        <v>422</v>
      </c>
      <c r="C78" s="1155"/>
      <c r="D78" s="832"/>
      <c r="E78" s="833"/>
    </row>
    <row r="79" spans="1:5" s="834" customFormat="1">
      <c r="A79" s="831">
        <v>13</v>
      </c>
      <c r="B79" s="1155" t="s">
        <v>423</v>
      </c>
      <c r="C79" s="1155"/>
      <c r="D79" s="832"/>
      <c r="E79" s="833"/>
    </row>
    <row r="80" spans="1:5" s="834" customFormat="1">
      <c r="A80" s="831">
        <v>14</v>
      </c>
      <c r="B80" s="1155"/>
      <c r="C80" s="1155"/>
      <c r="D80" s="832"/>
      <c r="E80" s="833"/>
    </row>
    <row r="81" spans="1:5" s="834" customFormat="1">
      <c r="A81" s="831">
        <v>15</v>
      </c>
      <c r="B81" s="1155"/>
      <c r="C81" s="1155"/>
      <c r="D81" s="832"/>
      <c r="E81" s="833"/>
    </row>
    <row r="82" spans="1:5" s="834" customFormat="1">
      <c r="A82" s="831">
        <v>16</v>
      </c>
      <c r="B82" s="1155"/>
      <c r="C82" s="1155"/>
      <c r="D82" s="832"/>
      <c r="E82" s="833"/>
    </row>
    <row r="83" spans="1:5" s="834" customFormat="1">
      <c r="A83" s="831">
        <v>17</v>
      </c>
      <c r="B83" s="1155"/>
      <c r="C83" s="1155"/>
      <c r="D83" s="832"/>
      <c r="E83" s="833"/>
    </row>
    <row r="84" spans="1:5" s="834" customFormat="1">
      <c r="A84" s="831">
        <v>18</v>
      </c>
      <c r="B84" s="1153"/>
      <c r="C84" s="1154"/>
      <c r="D84" s="961"/>
      <c r="E84" s="833"/>
    </row>
    <row r="85" spans="1:5" s="834" customFormat="1">
      <c r="A85" s="833"/>
      <c r="B85" s="1153"/>
      <c r="C85" s="1154"/>
      <c r="D85" s="961"/>
      <c r="E85" s="833"/>
    </row>
    <row r="86" spans="1:5" s="834" customFormat="1">
      <c r="A86" s="833"/>
      <c r="B86" s="1153"/>
      <c r="C86" s="1154"/>
      <c r="D86" s="961"/>
      <c r="E86" s="833"/>
    </row>
    <row r="87" spans="1:5" s="834" customFormat="1">
      <c r="A87" s="833"/>
      <c r="B87" s="1153"/>
      <c r="C87" s="1154"/>
      <c r="D87" s="961"/>
      <c r="E87" s="833"/>
    </row>
    <row r="88" spans="1:5" s="834" customFormat="1">
      <c r="A88" s="833"/>
      <c r="B88" s="1153"/>
      <c r="C88" s="1154"/>
      <c r="D88" s="961"/>
      <c r="E88" s="833"/>
    </row>
    <row r="89" spans="1:5" s="834" customFormat="1">
      <c r="A89" s="833"/>
      <c r="B89" s="1153"/>
      <c r="C89" s="1154"/>
      <c r="D89" s="961"/>
      <c r="E89" s="833"/>
    </row>
    <row r="90" spans="1:5" s="834" customFormat="1">
      <c r="A90" s="833"/>
      <c r="B90" s="1153"/>
      <c r="C90" s="1154"/>
      <c r="D90" s="961"/>
      <c r="E90" s="833"/>
    </row>
    <row r="91" spans="1:5" s="834" customFormat="1">
      <c r="A91" s="833"/>
      <c r="B91" s="1153"/>
      <c r="C91" s="1154"/>
      <c r="D91" s="961"/>
      <c r="E91" s="833"/>
    </row>
    <row r="92" spans="1:5" s="834" customFormat="1">
      <c r="A92" s="833"/>
      <c r="B92" s="1153"/>
      <c r="C92" s="1154"/>
      <c r="D92" s="961"/>
      <c r="E92" s="833"/>
    </row>
    <row r="93" spans="1:5" s="834" customFormat="1">
      <c r="A93" s="833"/>
      <c r="B93" s="1153"/>
      <c r="C93" s="1154"/>
      <c r="D93" s="961"/>
      <c r="E93" s="833"/>
    </row>
    <row r="94" spans="1:5" s="834" customFormat="1">
      <c r="A94" s="833"/>
      <c r="B94" s="1153"/>
      <c r="C94" s="1154"/>
      <c r="D94" s="961"/>
      <c r="E94" s="833"/>
    </row>
    <row r="95" spans="1:5" s="834" customFormat="1"/>
  </sheetData>
  <mergeCells count="35">
    <mergeCell ref="A59:B59"/>
    <mergeCell ref="A60:B60"/>
    <mergeCell ref="A61:B61"/>
    <mergeCell ref="A17:B17"/>
    <mergeCell ref="A18:B18"/>
    <mergeCell ref="A36:B36"/>
    <mergeCell ref="A37:B37"/>
    <mergeCell ref="A19:B19"/>
    <mergeCell ref="B66:C66"/>
    <mergeCell ref="B67:C67"/>
    <mergeCell ref="B68:C68"/>
    <mergeCell ref="B69:C69"/>
    <mergeCell ref="B70:C70"/>
    <mergeCell ref="B72:C72"/>
    <mergeCell ref="B73:C73"/>
    <mergeCell ref="B74:C74"/>
    <mergeCell ref="B75:C75"/>
    <mergeCell ref="B76:C76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93:C93"/>
    <mergeCell ref="B94:C94"/>
    <mergeCell ref="B88:C88"/>
    <mergeCell ref="B89:C89"/>
    <mergeCell ref="B90:C90"/>
    <mergeCell ref="B91:C91"/>
    <mergeCell ref="B92:C92"/>
  </mergeCells>
  <printOptions horizontalCentered="1"/>
  <pageMargins left="0.59055118110236227" right="0" top="0.74803149606299213" bottom="0.74803149606299213" header="0.31496062992125984" footer="0.31496062992125984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L40"/>
  <sheetViews>
    <sheetView zoomScale="110" zoomScaleNormal="110" workbookViewId="0">
      <selection activeCell="N13" sqref="N13"/>
    </sheetView>
  </sheetViews>
  <sheetFormatPr baseColWidth="10" defaultColWidth="8.83203125" defaultRowHeight="24.75" customHeight="1"/>
  <cols>
    <col min="1" max="1" width="0.6640625" customWidth="1"/>
    <col min="2" max="2" width="21.6640625" customWidth="1"/>
    <col min="3" max="3" width="12.1640625" customWidth="1"/>
    <col min="4" max="4" width="15" customWidth="1"/>
    <col min="5" max="5" width="11.6640625" customWidth="1"/>
    <col min="6" max="6" width="10.1640625" customWidth="1"/>
    <col min="7" max="7" width="13" customWidth="1"/>
    <col min="8" max="8" width="10.1640625" customWidth="1"/>
    <col min="9" max="9" width="10.83203125" customWidth="1"/>
    <col min="11" max="11" width="14.1640625" bestFit="1" customWidth="1"/>
    <col min="12" max="12" width="14.5" customWidth="1"/>
  </cols>
  <sheetData>
    <row r="1" spans="1:12" ht="24.75" customHeight="1">
      <c r="B1" s="646" t="str">
        <f>+'ภพ 30'!A20</f>
        <v>บริษัท เพชรเกษมฐิติพร จำกัด</v>
      </c>
    </row>
    <row r="2" spans="1:12" ht="24.75" customHeight="1">
      <c r="B2" s="1159" t="s">
        <v>168</v>
      </c>
      <c r="C2" s="1159"/>
      <c r="D2" s="1159"/>
      <c r="E2" s="1159"/>
      <c r="F2" s="1159"/>
      <c r="G2" s="1159"/>
      <c r="H2" s="1159"/>
      <c r="I2" s="379" t="s">
        <v>34</v>
      </c>
    </row>
    <row r="3" spans="1:12" ht="24.75" customHeight="1">
      <c r="B3" s="380" t="s">
        <v>169</v>
      </c>
      <c r="C3" s="381" t="s">
        <v>170</v>
      </c>
      <c r="D3" s="381" t="s">
        <v>171</v>
      </c>
      <c r="E3" s="382" t="s">
        <v>172</v>
      </c>
      <c r="F3" s="381" t="s">
        <v>173</v>
      </c>
      <c r="G3" s="382" t="s">
        <v>174</v>
      </c>
      <c r="H3" s="381" t="s">
        <v>175</v>
      </c>
      <c r="I3" s="383" t="s">
        <v>6</v>
      </c>
    </row>
    <row r="4" spans="1:12" ht="24.75" customHeight="1">
      <c r="B4" s="384" t="s">
        <v>565</v>
      </c>
      <c r="C4" s="865">
        <f>+I4-D4</f>
        <v>0</v>
      </c>
      <c r="D4" s="866">
        <v>0</v>
      </c>
      <c r="E4" s="865">
        <v>0</v>
      </c>
      <c r="F4" s="866">
        <v>0</v>
      </c>
      <c r="G4" s="865">
        <v>0</v>
      </c>
      <c r="H4" s="866">
        <v>0</v>
      </c>
      <c r="I4" s="867">
        <f>+C15</f>
        <v>0</v>
      </c>
      <c r="K4">
        <f>1256571+74418+594676+1116472</f>
        <v>3042137</v>
      </c>
    </row>
    <row r="5" spans="1:12" ht="24.75" customHeight="1">
      <c r="B5" s="384" t="s">
        <v>566</v>
      </c>
      <c r="C5" s="868">
        <f>+I5-H5-D5-F5-E5</f>
        <v>0</v>
      </c>
      <c r="D5" s="869">
        <v>0</v>
      </c>
      <c r="E5" s="870">
        <v>0</v>
      </c>
      <c r="F5" s="871">
        <v>0</v>
      </c>
      <c r="G5" s="870">
        <v>0</v>
      </c>
      <c r="H5" s="871">
        <v>0</v>
      </c>
      <c r="I5" s="872">
        <v>0</v>
      </c>
      <c r="J5" s="391" t="s">
        <v>635</v>
      </c>
      <c r="K5" s="870">
        <v>2092193</v>
      </c>
    </row>
    <row r="6" spans="1:12" ht="24.75" customHeight="1">
      <c r="B6" s="384" t="s">
        <v>480</v>
      </c>
      <c r="C6" s="868">
        <f>+I6-H6-D6-F6</f>
        <v>164167.31</v>
      </c>
      <c r="D6" s="869"/>
      <c r="E6" s="870">
        <v>0</v>
      </c>
      <c r="F6" s="871"/>
      <c r="G6" s="870">
        <v>0</v>
      </c>
      <c r="H6" s="871">
        <v>0</v>
      </c>
      <c r="I6" s="872">
        <f>+C24</f>
        <v>164167.31</v>
      </c>
      <c r="K6" s="870">
        <v>2092193</v>
      </c>
    </row>
    <row r="7" spans="1:12" ht="24.75" customHeight="1">
      <c r="B7" s="384" t="s">
        <v>563</v>
      </c>
      <c r="C7" s="868">
        <f>+I7-H7-D7-F7</f>
        <v>486776.2</v>
      </c>
      <c r="D7" s="869"/>
      <c r="E7" s="870">
        <v>0</v>
      </c>
      <c r="F7" s="871"/>
      <c r="G7" s="870">
        <v>0</v>
      </c>
      <c r="H7" s="871">
        <v>0</v>
      </c>
      <c r="I7" s="872">
        <f>+C25</f>
        <v>486776.2</v>
      </c>
      <c r="K7" s="870">
        <v>2092193</v>
      </c>
    </row>
    <row r="8" spans="1:12" ht="24.75" hidden="1" customHeight="1">
      <c r="A8" t="s">
        <v>282</v>
      </c>
      <c r="B8" s="384" t="s">
        <v>429</v>
      </c>
      <c r="C8" s="865">
        <f>+I8-D8</f>
        <v>0</v>
      </c>
      <c r="D8" s="866"/>
      <c r="E8" s="865"/>
      <c r="F8" s="866"/>
      <c r="G8" s="865"/>
      <c r="H8" s="866"/>
      <c r="I8" s="867">
        <f>+C27</f>
        <v>0</v>
      </c>
    </row>
    <row r="9" spans="1:12" ht="24.75" customHeight="1">
      <c r="B9" s="384" t="s">
        <v>479</v>
      </c>
      <c r="C9" s="868">
        <f>+I9-H9-D9-F9</f>
        <v>5449467.29</v>
      </c>
      <c r="D9" s="869">
        <v>0</v>
      </c>
      <c r="E9" s="870">
        <v>0</v>
      </c>
      <c r="F9" s="871"/>
      <c r="G9" s="870">
        <v>0</v>
      </c>
      <c r="H9" s="871">
        <v>0</v>
      </c>
      <c r="I9" s="872">
        <f>+C26</f>
        <v>5449467.29</v>
      </c>
      <c r="K9" s="870">
        <v>2092193</v>
      </c>
    </row>
    <row r="10" spans="1:12" ht="24.75" customHeight="1">
      <c r="B10" s="384" t="s">
        <v>478</v>
      </c>
      <c r="C10" s="870">
        <f>I10-H10-G10-F10-E10-D10</f>
        <v>390264.31570767611</v>
      </c>
      <c r="D10" s="871">
        <v>6000000</v>
      </c>
      <c r="E10" s="870">
        <v>0</v>
      </c>
      <c r="F10" s="871">
        <v>0</v>
      </c>
      <c r="G10" s="870">
        <v>0</v>
      </c>
      <c r="H10" s="871">
        <v>3000000</v>
      </c>
      <c r="I10" s="872">
        <f>+ความต้องการ!F10</f>
        <v>9390264.3157076761</v>
      </c>
    </row>
    <row r="11" spans="1:12" ht="24.75" hidden="1" customHeight="1">
      <c r="B11" s="384" t="s">
        <v>489</v>
      </c>
      <c r="C11" s="870">
        <f>I11-H11-G11-F11-E11-D11</f>
        <v>0</v>
      </c>
      <c r="D11" s="871">
        <v>0</v>
      </c>
      <c r="E11" s="870">
        <v>0</v>
      </c>
      <c r="F11" s="871">
        <v>0</v>
      </c>
      <c r="G11" s="870">
        <v>0</v>
      </c>
      <c r="H11" s="871">
        <v>0</v>
      </c>
      <c r="I11" s="872">
        <v>0</v>
      </c>
      <c r="K11" s="1026">
        <f>+D10+E10</f>
        <v>6000000</v>
      </c>
    </row>
    <row r="12" spans="1:12" ht="24.75" customHeight="1">
      <c r="B12" s="385" t="s">
        <v>6</v>
      </c>
      <c r="C12" s="873">
        <f t="shared" ref="C12:I12" si="0">SUM(C4:C11)</f>
        <v>6490675.1157076759</v>
      </c>
      <c r="D12" s="873">
        <f t="shared" si="0"/>
        <v>6000000</v>
      </c>
      <c r="E12" s="873">
        <f t="shared" si="0"/>
        <v>0</v>
      </c>
      <c r="F12" s="873">
        <f t="shared" si="0"/>
        <v>0</v>
      </c>
      <c r="G12" s="873">
        <f t="shared" si="0"/>
        <v>0</v>
      </c>
      <c r="H12" s="873">
        <f t="shared" si="0"/>
        <v>3000000</v>
      </c>
      <c r="I12" s="873">
        <f t="shared" si="0"/>
        <v>15490675.115707677</v>
      </c>
    </row>
    <row r="13" spans="1:12" ht="24.75" customHeight="1">
      <c r="B13" s="385" t="s">
        <v>176</v>
      </c>
      <c r="C13" s="386">
        <f>+K13/K14</f>
        <v>1.3866046042297917</v>
      </c>
      <c r="D13" s="387" t="s">
        <v>177</v>
      </c>
      <c r="E13" s="388"/>
      <c r="F13" s="388"/>
      <c r="G13" s="388"/>
      <c r="H13" s="388"/>
      <c r="I13" s="387"/>
      <c r="K13" s="389">
        <f>+H12+G12+F12+E12+D12</f>
        <v>9000000</v>
      </c>
      <c r="L13" s="7"/>
    </row>
    <row r="14" spans="1:12" ht="24.75" customHeight="1">
      <c r="B14" s="390"/>
      <c r="K14" s="6">
        <f>+C12</f>
        <v>6490675.1157076759</v>
      </c>
      <c r="L14" s="7"/>
    </row>
    <row r="15" spans="1:12" ht="24.75" customHeight="1">
      <c r="B15" s="391" t="s">
        <v>428</v>
      </c>
      <c r="C15" s="1027">
        <v>0</v>
      </c>
      <c r="D15" s="391" t="s">
        <v>564</v>
      </c>
      <c r="E15" s="391"/>
      <c r="F15" s="391"/>
      <c r="G15" s="391"/>
      <c r="H15" s="391"/>
      <c r="I15" s="391"/>
      <c r="J15" s="391"/>
    </row>
    <row r="16" spans="1:12" ht="24.75" customHeight="1">
      <c r="B16" s="391" t="s">
        <v>570</v>
      </c>
      <c r="C16" s="874"/>
      <c r="D16" s="391"/>
      <c r="E16" s="391"/>
      <c r="F16" s="391"/>
      <c r="G16" s="391"/>
      <c r="H16" s="391"/>
      <c r="I16" s="391"/>
      <c r="J16" s="391"/>
    </row>
    <row r="17" spans="2:11" ht="24.75" customHeight="1">
      <c r="B17" s="731" t="s">
        <v>571</v>
      </c>
      <c r="C17" s="613"/>
      <c r="D17" s="391"/>
      <c r="E17" s="391"/>
      <c r="F17" s="391"/>
      <c r="G17" s="391"/>
      <c r="H17" s="391"/>
      <c r="I17" s="391"/>
      <c r="J17" s="391"/>
    </row>
    <row r="18" spans="2:11" ht="24.75" hidden="1" customHeight="1">
      <c r="B18" s="391" t="s">
        <v>477</v>
      </c>
      <c r="C18" s="1027">
        <v>0</v>
      </c>
      <c r="D18" s="391" t="s">
        <v>513</v>
      </c>
      <c r="E18" s="391"/>
      <c r="F18" s="391"/>
      <c r="G18" s="614"/>
      <c r="H18" s="391"/>
      <c r="I18" s="391"/>
      <c r="J18" s="391"/>
      <c r="K18" s="391"/>
    </row>
    <row r="19" spans="2:11" ht="24.75" hidden="1" customHeight="1">
      <c r="B19" s="391"/>
      <c r="C19" s="613">
        <v>0</v>
      </c>
      <c r="D19" s="391" t="s">
        <v>482</v>
      </c>
      <c r="E19" s="391"/>
      <c r="F19" s="391"/>
      <c r="G19" s="614"/>
      <c r="H19" s="391"/>
      <c r="I19" s="391"/>
      <c r="J19" s="391"/>
      <c r="K19" s="391"/>
    </row>
    <row r="20" spans="2:11" ht="24.75" hidden="1" customHeight="1">
      <c r="B20" s="391"/>
      <c r="C20" s="707">
        <v>0</v>
      </c>
      <c r="D20" s="391" t="s">
        <v>483</v>
      </c>
      <c r="E20" s="391"/>
      <c r="F20" s="391"/>
      <c r="G20" s="614"/>
      <c r="H20" s="391"/>
      <c r="I20" s="391"/>
      <c r="J20" s="391"/>
      <c r="K20" s="391"/>
    </row>
    <row r="21" spans="2:11" ht="24.75" hidden="1" customHeight="1">
      <c r="B21" s="391"/>
      <c r="C21" s="706">
        <f>SUM(C18:C20)</f>
        <v>0</v>
      </c>
      <c r="D21" s="391" t="s">
        <v>484</v>
      </c>
      <c r="E21" s="391"/>
      <c r="F21" s="391"/>
      <c r="G21" s="614"/>
      <c r="H21" s="391"/>
      <c r="I21" s="391"/>
      <c r="J21" s="391"/>
      <c r="K21" s="391"/>
    </row>
    <row r="22" spans="2:11" ht="24">
      <c r="B22" s="611" t="s">
        <v>567</v>
      </c>
      <c r="C22" s="1047"/>
      <c r="D22" s="391" t="s">
        <v>326</v>
      </c>
      <c r="E22" s="391"/>
      <c r="F22" s="391"/>
      <c r="G22" s="614"/>
      <c r="H22" s="391"/>
      <c r="I22" s="391"/>
      <c r="J22" s="391"/>
      <c r="K22" s="391"/>
    </row>
    <row r="23" spans="2:11" ht="24">
      <c r="B23" s="611" t="s">
        <v>568</v>
      </c>
      <c r="C23" s="1048"/>
      <c r="D23" s="391"/>
      <c r="E23" s="391"/>
      <c r="F23" s="391"/>
      <c r="G23" s="614"/>
      <c r="H23" s="391"/>
      <c r="I23" s="391"/>
      <c r="J23" s="391"/>
      <c r="K23" s="391"/>
    </row>
    <row r="24" spans="2:11" ht="24.75" customHeight="1">
      <c r="B24" s="391" t="s">
        <v>480</v>
      </c>
      <c r="C24" s="996">
        <v>164167.31</v>
      </c>
      <c r="D24" s="391" t="s">
        <v>481</v>
      </c>
      <c r="E24" s="391"/>
      <c r="F24" s="391"/>
      <c r="G24" s="614"/>
      <c r="H24" s="391"/>
      <c r="I24" s="391"/>
      <c r="J24" s="391"/>
      <c r="K24" s="391"/>
    </row>
    <row r="25" spans="2:11" ht="24.75" customHeight="1">
      <c r="B25" s="391" t="s">
        <v>563</v>
      </c>
      <c r="C25" s="995">
        <v>486776.2</v>
      </c>
      <c r="D25" s="391" t="s">
        <v>481</v>
      </c>
      <c r="E25" s="391"/>
      <c r="F25" s="391"/>
      <c r="G25" s="614"/>
      <c r="H25" s="391"/>
      <c r="I25" s="391"/>
      <c r="J25" s="391"/>
      <c r="K25" s="391"/>
    </row>
    <row r="26" spans="2:11" ht="24.75" customHeight="1">
      <c r="B26" s="391" t="s">
        <v>479</v>
      </c>
      <c r="C26" s="995">
        <v>5449467.29</v>
      </c>
      <c r="D26" s="391" t="s">
        <v>481</v>
      </c>
      <c r="E26" s="391"/>
      <c r="F26" s="391"/>
      <c r="G26" s="614"/>
      <c r="H26" s="391"/>
      <c r="I26" s="391"/>
      <c r="J26" s="391"/>
      <c r="K26" s="391"/>
    </row>
    <row r="27" spans="2:11" ht="24.75" hidden="1" customHeight="1">
      <c r="B27" s="391" t="s">
        <v>429</v>
      </c>
      <c r="C27" s="874"/>
      <c r="D27" s="391" t="s">
        <v>326</v>
      </c>
      <c r="E27" s="391"/>
      <c r="F27" s="391"/>
      <c r="G27" s="391"/>
      <c r="H27" s="391"/>
      <c r="I27" s="391"/>
      <c r="J27" s="391"/>
    </row>
    <row r="28" spans="2:11" ht="24.75" hidden="1" customHeight="1">
      <c r="B28" s="391" t="s">
        <v>430</v>
      </c>
      <c r="C28" s="613"/>
      <c r="D28" s="391"/>
      <c r="E28" s="391"/>
      <c r="F28" s="391"/>
      <c r="G28" s="391"/>
      <c r="H28" s="391"/>
      <c r="I28" s="391"/>
      <c r="J28" s="391"/>
    </row>
    <row r="29" spans="2:11" s="730" customFormat="1" ht="24.75" hidden="1" customHeight="1">
      <c r="B29" s="391"/>
      <c r="C29" s="732"/>
      <c r="D29" s="731"/>
      <c r="E29" s="731"/>
      <c r="F29" s="731"/>
      <c r="G29" s="731"/>
      <c r="H29" s="731"/>
      <c r="I29" s="731"/>
      <c r="J29" s="731"/>
    </row>
    <row r="30" spans="2:11" ht="24.75" hidden="1" customHeight="1">
      <c r="B30" s="391"/>
      <c r="C30" s="613"/>
      <c r="D30" s="391"/>
      <c r="E30" s="391"/>
      <c r="F30" s="391"/>
      <c r="G30" s="391"/>
      <c r="H30" s="391"/>
      <c r="I30" s="391"/>
      <c r="J30" s="391"/>
    </row>
    <row r="31" spans="2:11" ht="24.75" customHeight="1">
      <c r="B31" s="391" t="s">
        <v>569</v>
      </c>
      <c r="C31" s="613"/>
      <c r="D31" s="391"/>
      <c r="E31" s="391"/>
      <c r="F31" s="391"/>
      <c r="G31" s="391"/>
      <c r="H31" s="391"/>
      <c r="I31" s="391"/>
      <c r="J31" s="391"/>
    </row>
    <row r="32" spans="2:11" ht="24.75" customHeight="1">
      <c r="B32" s="391" t="s">
        <v>485</v>
      </c>
      <c r="C32" s="1027">
        <f>+I10</f>
        <v>9390264.3157076761</v>
      </c>
      <c r="D32" s="612" t="s">
        <v>572</v>
      </c>
      <c r="E32" s="635"/>
      <c r="F32" s="635"/>
      <c r="G32" s="391"/>
      <c r="H32" s="391"/>
      <c r="I32" s="391"/>
      <c r="J32" s="391"/>
      <c r="K32" s="391"/>
    </row>
    <row r="33" spans="2:11" ht="24.75" customHeight="1">
      <c r="B33" s="391" t="s">
        <v>573</v>
      </c>
      <c r="C33" s="874"/>
      <c r="D33" s="612"/>
      <c r="E33" s="635"/>
      <c r="F33" s="635"/>
      <c r="G33" s="391"/>
      <c r="H33" s="391"/>
      <c r="I33" s="391"/>
      <c r="J33" s="391"/>
      <c r="K33" s="391"/>
    </row>
    <row r="34" spans="2:11" ht="24.75" customHeight="1">
      <c r="B34" s="611"/>
      <c r="E34" s="392"/>
      <c r="H34" s="391"/>
    </row>
    <row r="35" spans="2:11" ht="24.75" hidden="1" customHeight="1">
      <c r="B35" s="611" t="s">
        <v>489</v>
      </c>
      <c r="C35" s="1028">
        <f>+I11</f>
        <v>0</v>
      </c>
      <c r="D35" s="612" t="s">
        <v>341</v>
      </c>
      <c r="E35" s="392"/>
    </row>
    <row r="36" spans="2:11" ht="24.75" hidden="1" customHeight="1">
      <c r="B36" s="611" t="s">
        <v>486</v>
      </c>
      <c r="C36" s="391"/>
      <c r="D36" s="391"/>
      <c r="E36" s="649"/>
      <c r="F36" s="615"/>
      <c r="G36" s="391"/>
      <c r="H36" s="391"/>
    </row>
    <row r="37" spans="2:11" ht="24.75" hidden="1" customHeight="1">
      <c r="B37" s="611" t="s">
        <v>487</v>
      </c>
      <c r="C37" s="391"/>
      <c r="D37" s="391"/>
      <c r="E37" s="649"/>
      <c r="F37" s="615"/>
      <c r="G37" s="391"/>
      <c r="H37" s="391"/>
    </row>
    <row r="38" spans="2:11" ht="24.75" hidden="1" customHeight="1">
      <c r="B38" s="611" t="s">
        <v>488</v>
      </c>
      <c r="C38" s="391"/>
      <c r="D38" s="391"/>
      <c r="E38" s="649"/>
      <c r="F38" s="615"/>
      <c r="G38" s="391"/>
      <c r="H38" s="391"/>
    </row>
    <row r="39" spans="2:11" ht="24.75" hidden="1" customHeight="1">
      <c r="B39" s="611" t="s">
        <v>512</v>
      </c>
      <c r="E39" s="392"/>
    </row>
    <row r="40" spans="2:11" ht="24.75" hidden="1" customHeight="1">
      <c r="E40" s="392"/>
    </row>
  </sheetData>
  <mergeCells count="1">
    <mergeCell ref="B2:H2"/>
  </mergeCells>
  <phoneticPr fontId="284" type="noConversion"/>
  <printOptions horizontalCentered="1"/>
  <pageMargins left="0.51181102362204722" right="0.11811023622047245" top="0.55118110236220474" bottom="0.35433070866141736" header="0.11811023622047245" footer="0.11811023622047245"/>
  <pageSetup paperSize="9" scale="80" orientation="portrait" horizontalDpi="4294967293" verticalDpi="4294967293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K38"/>
  <sheetViews>
    <sheetView topLeftCell="A22" zoomScale="110" zoomScaleNormal="110" workbookViewId="0">
      <selection activeCell="J11" sqref="J11"/>
    </sheetView>
  </sheetViews>
  <sheetFormatPr baseColWidth="10" defaultColWidth="9" defaultRowHeight="15"/>
  <cols>
    <col min="1" max="1" width="30" style="329" customWidth="1"/>
    <col min="2" max="2" width="14.6640625" style="329" hidden="1" customWidth="1"/>
    <col min="3" max="3" width="8.1640625" style="329" hidden="1" customWidth="1"/>
    <col min="4" max="4" width="14.6640625" style="329" customWidth="1"/>
    <col min="5" max="5" width="8.1640625" style="329" customWidth="1"/>
    <col min="6" max="6" width="14.6640625" style="329" customWidth="1"/>
    <col min="7" max="7" width="8.1640625" style="329" customWidth="1"/>
    <col min="8" max="9" width="9" style="329"/>
    <col min="10" max="10" width="14.1640625" style="329" bestFit="1" customWidth="1"/>
    <col min="11" max="16384" width="9" style="329"/>
  </cols>
  <sheetData>
    <row r="1" spans="1:11" ht="24">
      <c r="A1" s="1160" t="str">
        <f>+'ภพ 30'!A20</f>
        <v>บริษัท เพชรเกษมฐิติพร จำกัด</v>
      </c>
      <c r="B1" s="1160"/>
      <c r="C1" s="1160"/>
      <c r="D1" s="1160"/>
      <c r="E1" s="1160"/>
      <c r="F1" s="1160"/>
      <c r="G1" s="1160"/>
    </row>
    <row r="2" spans="1:11" ht="24">
      <c r="A2" s="1160" t="s">
        <v>362</v>
      </c>
      <c r="B2" s="1160"/>
      <c r="C2" s="1160"/>
      <c r="D2" s="1160"/>
      <c r="E2" s="1160"/>
      <c r="F2" s="1160"/>
      <c r="G2" s="1160"/>
    </row>
    <row r="3" spans="1:11" ht="24">
      <c r="A3" s="1162" t="s">
        <v>28</v>
      </c>
      <c r="B3" s="1164"/>
      <c r="C3" s="1164"/>
      <c r="D3" s="1164"/>
      <c r="E3" s="1164"/>
      <c r="F3" s="1164"/>
      <c r="G3" s="1165"/>
    </row>
    <row r="4" spans="1:11" ht="24">
      <c r="A4" s="1163"/>
      <c r="B4" s="1161" t="s">
        <v>364</v>
      </c>
      <c r="C4" s="1161"/>
      <c r="D4" s="331" t="s">
        <v>130</v>
      </c>
      <c r="E4" s="331"/>
      <c r="F4" s="331" t="s">
        <v>131</v>
      </c>
      <c r="G4" s="331"/>
    </row>
    <row r="5" spans="1:11" ht="24">
      <c r="A5" s="332" t="s">
        <v>517</v>
      </c>
      <c r="B5" s="333"/>
      <c r="C5" s="334"/>
      <c r="D5" s="335">
        <v>272299060.04000002</v>
      </c>
      <c r="E5" s="336">
        <f>D5/D10</f>
        <v>0.99435207085644006</v>
      </c>
      <c r="F5" s="335">
        <v>280685684.01999998</v>
      </c>
      <c r="G5" s="336">
        <f>F5/F10</f>
        <v>0.99239378435210479</v>
      </c>
    </row>
    <row r="6" spans="1:11" ht="24" hidden="1">
      <c r="A6" s="332" t="s">
        <v>308</v>
      </c>
      <c r="B6" s="333"/>
      <c r="C6" s="334"/>
      <c r="D6" s="335"/>
      <c r="E6" s="336">
        <f>D6/D11</f>
        <v>0</v>
      </c>
      <c r="F6" s="335"/>
      <c r="G6" s="336">
        <f>+F6/F10</f>
        <v>0</v>
      </c>
    </row>
    <row r="7" spans="1:11" ht="24" hidden="1">
      <c r="A7" s="332" t="s">
        <v>352</v>
      </c>
      <c r="B7" s="333"/>
      <c r="C7" s="334"/>
      <c r="D7" s="335"/>
      <c r="E7" s="336">
        <f>D7/D11</f>
        <v>0</v>
      </c>
      <c r="F7" s="335"/>
      <c r="G7" s="336">
        <f>+F7/F10</f>
        <v>0</v>
      </c>
    </row>
    <row r="8" spans="1:11" ht="24" hidden="1">
      <c r="A8" s="332"/>
      <c r="B8" s="333"/>
      <c r="C8" s="334"/>
      <c r="D8" s="335"/>
      <c r="E8" s="336">
        <f>+D8/D9</f>
        <v>0</v>
      </c>
      <c r="F8" s="335"/>
      <c r="G8" s="336">
        <f>+F8/F10</f>
        <v>0</v>
      </c>
    </row>
    <row r="9" spans="1:11" ht="24">
      <c r="A9" s="332" t="s">
        <v>5</v>
      </c>
      <c r="B9" s="333"/>
      <c r="C9" s="334"/>
      <c r="D9" s="335">
        <v>1546661.23</v>
      </c>
      <c r="E9" s="336">
        <f>+D9/D10</f>
        <v>5.6479291435598475E-3</v>
      </c>
      <c r="F9" s="335">
        <v>2151319.2400000002</v>
      </c>
      <c r="G9" s="336">
        <f>+F9/F10</f>
        <v>7.6062156478952092E-3</v>
      </c>
    </row>
    <row r="10" spans="1:11" ht="24">
      <c r="A10" s="337" t="s">
        <v>54</v>
      </c>
      <c r="B10" s="338"/>
      <c r="C10" s="339"/>
      <c r="D10" s="338">
        <f>SUM(D5:D9)</f>
        <v>273845721.27000004</v>
      </c>
      <c r="E10" s="340">
        <v>1</v>
      </c>
      <c r="F10" s="338">
        <f>SUM(F5:F9)</f>
        <v>282837003.25999999</v>
      </c>
      <c r="G10" s="340">
        <v>1</v>
      </c>
    </row>
    <row r="11" spans="1:11" ht="24">
      <c r="A11" s="341" t="s">
        <v>55</v>
      </c>
      <c r="B11" s="342"/>
      <c r="C11" s="343"/>
      <c r="D11" s="342">
        <v>264240148.93000001</v>
      </c>
      <c r="E11" s="344">
        <f>+D11/D10</f>
        <v>0.96492341638404</v>
      </c>
      <c r="F11" s="342">
        <v>272905345.83999997</v>
      </c>
      <c r="G11" s="344">
        <f>+F11/F10</f>
        <v>0.96488557966062782</v>
      </c>
      <c r="H11" s="637"/>
    </row>
    <row r="12" spans="1:11" ht="24" hidden="1">
      <c r="A12" s="345" t="s">
        <v>145</v>
      </c>
      <c r="B12" s="346"/>
      <c r="C12" s="347"/>
      <c r="D12" s="342"/>
      <c r="E12" s="348"/>
      <c r="F12" s="342"/>
      <c r="G12" s="348"/>
    </row>
    <row r="13" spans="1:11" ht="24">
      <c r="A13" s="332" t="s">
        <v>7</v>
      </c>
      <c r="B13" s="349"/>
      <c r="C13" s="350"/>
      <c r="D13" s="338">
        <f>D10-D11-D12</f>
        <v>9605572.3400000334</v>
      </c>
      <c r="E13" s="351">
        <f>+D13/D10</f>
        <v>3.5076583615960007E-2</v>
      </c>
      <c r="F13" s="338">
        <f>F10-F11-F12</f>
        <v>9931657.4200000167</v>
      </c>
      <c r="G13" s="351">
        <f>+F13/F10</f>
        <v>3.511442033937217E-2</v>
      </c>
    </row>
    <row r="14" spans="1:11" ht="24">
      <c r="A14" s="345" t="s">
        <v>124</v>
      </c>
      <c r="B14" s="346"/>
      <c r="C14" s="347"/>
      <c r="D14" s="342">
        <v>3248115.78</v>
      </c>
      <c r="E14" s="348">
        <f>D14/D10</f>
        <v>1.1861115685636359E-2</v>
      </c>
      <c r="F14" s="342">
        <v>3493027.88</v>
      </c>
      <c r="G14" s="348">
        <f>F14/F10</f>
        <v>1.2349967789713173E-2</v>
      </c>
      <c r="H14" s="638"/>
      <c r="J14" s="739"/>
    </row>
    <row r="15" spans="1:11" ht="24">
      <c r="A15" s="345" t="s">
        <v>125</v>
      </c>
      <c r="B15" s="346"/>
      <c r="C15" s="347"/>
      <c r="D15" s="342">
        <v>4767048.5</v>
      </c>
      <c r="E15" s="348">
        <f>D15/D11</f>
        <v>1.8040591179286844E-2</v>
      </c>
      <c r="F15" s="342">
        <v>4652994</v>
      </c>
      <c r="G15" s="348">
        <f>F15/F11</f>
        <v>1.7049845563406354E-2</v>
      </c>
      <c r="H15" s="638"/>
      <c r="J15" s="739">
        <f>+F15+F14-F16</f>
        <v>8143616.5899999999</v>
      </c>
      <c r="K15" s="638">
        <f>+J15/F10</f>
        <v>2.879261375327867E-2</v>
      </c>
    </row>
    <row r="16" spans="1:11" ht="24">
      <c r="A16" s="345" t="s">
        <v>146</v>
      </c>
      <c r="B16" s="737"/>
      <c r="C16" s="348"/>
      <c r="D16" s="342">
        <v>494.72</v>
      </c>
      <c r="E16" s="348">
        <f>+D16/D10</f>
        <v>1.806564651460183E-6</v>
      </c>
      <c r="F16" s="342">
        <v>2405.29</v>
      </c>
      <c r="G16" s="348">
        <f>+F16/F10</f>
        <v>8.504156006026267E-6</v>
      </c>
    </row>
    <row r="17" spans="1:8" ht="24">
      <c r="A17" s="352" t="s">
        <v>147</v>
      </c>
      <c r="B17" s="349"/>
      <c r="C17" s="350"/>
      <c r="D17" s="353">
        <f>+D13-D14-D15+D16</f>
        <v>1590902.780000034</v>
      </c>
      <c r="E17" s="351">
        <f>+D17/D10</f>
        <v>5.8094856206698684E-3</v>
      </c>
      <c r="F17" s="353">
        <f>+F13-F14-F15+F16</f>
        <v>1788040.8300000168</v>
      </c>
      <c r="G17" s="351">
        <f>+F17/F10</f>
        <v>6.3218065860935002E-3</v>
      </c>
    </row>
    <row r="18" spans="1:8" ht="24">
      <c r="A18" s="345" t="s">
        <v>15</v>
      </c>
      <c r="B18" s="342"/>
      <c r="C18" s="347"/>
      <c r="D18" s="342">
        <v>243915.99</v>
      </c>
      <c r="E18" s="348">
        <f>+D18/D10</f>
        <v>8.9070586485267514E-4</v>
      </c>
      <c r="F18" s="342">
        <v>304329.21000000002</v>
      </c>
      <c r="G18" s="348">
        <f>+F18/F10</f>
        <v>1.075987959468808E-3</v>
      </c>
      <c r="H18" s="636"/>
    </row>
    <row r="19" spans="1:8" ht="24">
      <c r="A19" s="352" t="s">
        <v>134</v>
      </c>
      <c r="B19" s="349"/>
      <c r="C19" s="350"/>
      <c r="D19" s="353">
        <f>+D17-D18</f>
        <v>1346986.790000034</v>
      </c>
      <c r="E19" s="351">
        <f>+D19/D10</f>
        <v>4.9187797558171934E-3</v>
      </c>
      <c r="F19" s="338">
        <f>+F17-F18</f>
        <v>1483711.6200000169</v>
      </c>
      <c r="G19" s="351">
        <f>+F19/F10</f>
        <v>5.2458186266246924E-3</v>
      </c>
    </row>
    <row r="20" spans="1:8" ht="24">
      <c r="A20" s="345" t="s">
        <v>148</v>
      </c>
      <c r="B20" s="342"/>
      <c r="C20" s="347"/>
      <c r="D20" s="342">
        <v>269298.40999999997</v>
      </c>
      <c r="E20" s="348">
        <f>+D20/D10</f>
        <v>9.83394623626357E-4</v>
      </c>
      <c r="F20" s="342">
        <v>296261.27</v>
      </c>
      <c r="G20" s="348">
        <f>+F20/F10</f>
        <v>1.0474629082661425E-3</v>
      </c>
    </row>
    <row r="21" spans="1:8" ht="24">
      <c r="A21" s="337" t="s">
        <v>136</v>
      </c>
      <c r="B21" s="349"/>
      <c r="C21" s="350"/>
      <c r="D21" s="349">
        <f>D19-D20</f>
        <v>1077688.3800000341</v>
      </c>
      <c r="E21" s="351">
        <f>+D21/D10</f>
        <v>3.9353851321908368E-3</v>
      </c>
      <c r="F21" s="349">
        <f>F19-F20</f>
        <v>1187450.3500000169</v>
      </c>
      <c r="G21" s="351">
        <f>+F21/F10</f>
        <v>4.1983557183585506E-3</v>
      </c>
    </row>
    <row r="22" spans="1:8" ht="24">
      <c r="A22" s="330"/>
      <c r="B22" s="330"/>
      <c r="F22" s="739"/>
    </row>
    <row r="23" spans="1:8" ht="24">
      <c r="A23" s="1160" t="s">
        <v>361</v>
      </c>
      <c r="B23" s="1160"/>
      <c r="C23" s="1160"/>
      <c r="D23" s="1160"/>
      <c r="E23" s="1160"/>
      <c r="F23" s="1160"/>
      <c r="G23" s="1160"/>
    </row>
    <row r="24" spans="1:8" ht="24">
      <c r="A24" s="354" t="s">
        <v>28</v>
      </c>
      <c r="B24" s="1161" t="s">
        <v>364</v>
      </c>
      <c r="C24" s="1161"/>
      <c r="D24" s="331" t="s">
        <v>130</v>
      </c>
      <c r="E24" s="331"/>
      <c r="F24" s="641" t="s">
        <v>131</v>
      </c>
      <c r="G24" s="331"/>
    </row>
    <row r="25" spans="1:8" ht="24">
      <c r="A25" s="355" t="s">
        <v>149</v>
      </c>
      <c r="B25" s="356"/>
      <c r="C25" s="356"/>
      <c r="D25" s="356"/>
      <c r="E25" s="356"/>
      <c r="G25" s="645"/>
    </row>
    <row r="26" spans="1:8" ht="24">
      <c r="A26" s="357" t="s">
        <v>150</v>
      </c>
      <c r="B26" s="358"/>
      <c r="C26" s="359"/>
      <c r="D26" s="360">
        <v>9053616.9499999993</v>
      </c>
      <c r="E26" s="359">
        <f>+D26/D28</f>
        <v>0.33959373731131293</v>
      </c>
      <c r="F26" s="642">
        <v>8967198.4199999999</v>
      </c>
      <c r="G26" s="359">
        <f>+F26/F28</f>
        <v>0.32255627446487728</v>
      </c>
    </row>
    <row r="27" spans="1:8" ht="24">
      <c r="A27" s="361" t="s">
        <v>151</v>
      </c>
      <c r="B27" s="362"/>
      <c r="C27" s="359"/>
      <c r="D27" s="362">
        <v>17606524.140000001</v>
      </c>
      <c r="E27" s="363">
        <f>+D27/D28</f>
        <v>0.66040626268868707</v>
      </c>
      <c r="F27" s="643">
        <v>18833216.98</v>
      </c>
      <c r="G27" s="363">
        <f>+F27/F28</f>
        <v>0.67744372553512278</v>
      </c>
    </row>
    <row r="28" spans="1:8" ht="24">
      <c r="A28" s="337" t="s">
        <v>68</v>
      </c>
      <c r="B28" s="338"/>
      <c r="C28" s="339"/>
      <c r="D28" s="338">
        <f>SUM(D26:D27)</f>
        <v>26660141.09</v>
      </c>
      <c r="E28" s="339">
        <v>1</v>
      </c>
      <c r="F28" s="644">
        <f>SUM(F26:F27)</f>
        <v>27800415.399999999</v>
      </c>
      <c r="G28" s="339">
        <v>1</v>
      </c>
    </row>
    <row r="29" spans="1:8" ht="24">
      <c r="A29" s="355" t="s">
        <v>69</v>
      </c>
      <c r="B29" s="364"/>
      <c r="C29" s="365"/>
      <c r="D29" s="366"/>
      <c r="E29" s="365"/>
      <c r="F29" s="366"/>
      <c r="G29" s="365"/>
    </row>
    <row r="30" spans="1:8" ht="24">
      <c r="A30" s="367" t="s">
        <v>152</v>
      </c>
      <c r="B30" s="358"/>
      <c r="C30" s="359"/>
      <c r="D30" s="360"/>
      <c r="E30" s="359"/>
      <c r="F30" s="360"/>
      <c r="G30" s="359"/>
    </row>
    <row r="31" spans="1:8" ht="24">
      <c r="A31" s="357" t="s">
        <v>153</v>
      </c>
      <c r="B31" s="358"/>
      <c r="C31" s="359"/>
      <c r="D31" s="360">
        <v>5497105.46</v>
      </c>
      <c r="E31" s="359">
        <f>D31/D28</f>
        <v>0.20619191179231677</v>
      </c>
      <c r="F31" s="360">
        <v>5894796.4100000001</v>
      </c>
      <c r="G31" s="359">
        <f>F31/F28</f>
        <v>0.21203986793664961</v>
      </c>
    </row>
    <row r="32" spans="1:8" ht="24">
      <c r="A32" s="361" t="s">
        <v>154</v>
      </c>
      <c r="B32" s="362"/>
      <c r="C32" s="363"/>
      <c r="D32" s="362">
        <v>2496111.5299999998</v>
      </c>
      <c r="E32" s="363">
        <f>D32/D28</f>
        <v>9.3627093779194995E-2</v>
      </c>
      <c r="F32" s="362">
        <v>2053649.83</v>
      </c>
      <c r="G32" s="363">
        <f>F32/F28</f>
        <v>7.3871192226861476E-2</v>
      </c>
    </row>
    <row r="33" spans="1:7" ht="24">
      <c r="A33" s="368" t="s">
        <v>76</v>
      </c>
      <c r="B33" s="349"/>
      <c r="C33" s="350"/>
      <c r="D33" s="338">
        <f>SUM(D31:D32)</f>
        <v>7993216.9900000002</v>
      </c>
      <c r="E33" s="350">
        <f>D33/D28</f>
        <v>0.29981900557151181</v>
      </c>
      <c r="F33" s="338">
        <f>SUM(F31:F32)</f>
        <v>7948446.2400000002</v>
      </c>
      <c r="G33" s="350">
        <f>F33/F28</f>
        <v>0.28591106016351109</v>
      </c>
    </row>
    <row r="34" spans="1:7" ht="24">
      <c r="A34" s="355" t="s">
        <v>155</v>
      </c>
      <c r="B34" s="364"/>
      <c r="C34" s="359"/>
      <c r="D34" s="366"/>
      <c r="E34" s="359"/>
      <c r="F34" s="366"/>
      <c r="G34" s="359"/>
    </row>
    <row r="35" spans="1:7" ht="24">
      <c r="A35" s="357" t="s">
        <v>156</v>
      </c>
      <c r="B35" s="358"/>
      <c r="C35" s="359"/>
      <c r="D35" s="360">
        <v>1000000</v>
      </c>
      <c r="E35" s="359">
        <f>D35/D28</f>
        <v>3.7509178838332997E-2</v>
      </c>
      <c r="F35" s="360">
        <v>1000000</v>
      </c>
      <c r="G35" s="359">
        <f>F35/F28</f>
        <v>3.5970685531555045E-2</v>
      </c>
    </row>
    <row r="36" spans="1:7" ht="24">
      <c r="A36" s="357" t="s">
        <v>157</v>
      </c>
      <c r="B36" s="358"/>
      <c r="C36" s="359"/>
      <c r="D36" s="360">
        <v>17550662.710000001</v>
      </c>
      <c r="E36" s="359">
        <f>D36/D28</f>
        <v>0.65831094632065212</v>
      </c>
      <c r="F36" s="360">
        <v>18735707.77</v>
      </c>
      <c r="G36" s="359">
        <f>F36/F28</f>
        <v>0.67393625240578237</v>
      </c>
    </row>
    <row r="37" spans="1:7" ht="24">
      <c r="A37" s="368" t="s">
        <v>158</v>
      </c>
      <c r="B37" s="349"/>
      <c r="C37" s="334"/>
      <c r="D37" s="338">
        <f>SUM(D35:D36)</f>
        <v>18550662.710000001</v>
      </c>
      <c r="E37" s="334">
        <f>+D37/D28</f>
        <v>0.69582012515898506</v>
      </c>
      <c r="F37" s="338">
        <f>SUM(F35:F36)</f>
        <v>19735707.77</v>
      </c>
      <c r="G37" s="334">
        <f>+F37/F28</f>
        <v>0.7099069379373375</v>
      </c>
    </row>
    <row r="38" spans="1:7" ht="24" customHeight="1">
      <c r="A38" s="369" t="s">
        <v>159</v>
      </c>
      <c r="B38" s="370"/>
      <c r="C38" s="371"/>
      <c r="D38" s="370">
        <f>D33+D37</f>
        <v>26543879.700000003</v>
      </c>
      <c r="E38" s="371">
        <f t="shared" ref="E38" si="0">E33+E37</f>
        <v>0.99563913073049681</v>
      </c>
      <c r="F38" s="370">
        <f t="shared" ref="F38:G38" si="1">F33+F37</f>
        <v>27684154.009999998</v>
      </c>
      <c r="G38" s="371">
        <f t="shared" si="1"/>
        <v>0.99581799810084859</v>
      </c>
    </row>
  </sheetData>
  <mergeCells count="7">
    <mergeCell ref="A1:G1"/>
    <mergeCell ref="B24:C24"/>
    <mergeCell ref="A23:G23"/>
    <mergeCell ref="B4:C4"/>
    <mergeCell ref="A3:A4"/>
    <mergeCell ref="B3:G3"/>
    <mergeCell ref="A2:G2"/>
  </mergeCells>
  <printOptions horizontalCentered="1"/>
  <pageMargins left="0.98425196850393704" right="0.31496062992125984" top="0.55118110236220474" bottom="0.35433070866141736" header="0.31496062992125984" footer="0.31496062992125984"/>
  <pageSetup paperSize="9" scale="90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N58"/>
  <sheetViews>
    <sheetView workbookViewId="0">
      <selection activeCell="E44" sqref="E44"/>
    </sheetView>
  </sheetViews>
  <sheetFormatPr baseColWidth="10" defaultColWidth="9" defaultRowHeight="21"/>
  <cols>
    <col min="1" max="1" width="14.1640625" style="748" customWidth="1"/>
    <col min="2" max="2" width="13.6640625" style="748" customWidth="1"/>
    <col min="3" max="3" width="27.33203125" style="748" customWidth="1"/>
    <col min="4" max="4" width="14.1640625" style="748" customWidth="1"/>
    <col min="5" max="5" width="13.6640625" style="748" customWidth="1"/>
    <col min="6" max="6" width="11.1640625" style="748" customWidth="1"/>
    <col min="7" max="7" width="4.1640625" style="748" customWidth="1"/>
    <col min="8" max="8" width="19.6640625" style="748" customWidth="1"/>
    <col min="9" max="10" width="14.5" style="748" customWidth="1"/>
    <col min="11" max="11" width="16.5" style="748" customWidth="1"/>
    <col min="12" max="12" width="9" style="748"/>
    <col min="13" max="13" width="33" style="748" customWidth="1"/>
    <col min="14" max="14" width="12.33203125" style="748" customWidth="1"/>
    <col min="15" max="16384" width="9" style="748"/>
  </cols>
  <sheetData>
    <row r="1" spans="1:14" ht="24">
      <c r="A1" s="746" t="str">
        <f>+โครงสร้าง!B1</f>
        <v>บริษัท เพชรเกษมฐิติพร จำกัด</v>
      </c>
      <c r="B1" s="747"/>
      <c r="C1" s="747"/>
      <c r="D1" s="747"/>
      <c r="E1" s="747"/>
      <c r="F1" s="747"/>
      <c r="G1" s="747"/>
      <c r="H1" s="747"/>
      <c r="I1" s="747"/>
      <c r="J1" s="747"/>
    </row>
    <row r="2" spans="1:14" ht="24">
      <c r="A2" s="749" t="s">
        <v>160</v>
      </c>
      <c r="B2" s="747"/>
      <c r="C2" s="747"/>
      <c r="D2" s="747"/>
      <c r="E2" s="747"/>
      <c r="F2" s="747"/>
      <c r="G2" s="747"/>
      <c r="H2" s="747"/>
      <c r="I2" s="747"/>
      <c r="J2" s="747"/>
    </row>
    <row r="3" spans="1:14" ht="25">
      <c r="A3" s="1171" t="s">
        <v>28</v>
      </c>
      <c r="B3" s="1172"/>
      <c r="C3" s="750"/>
      <c r="D3" s="751" t="s">
        <v>161</v>
      </c>
      <c r="E3" s="752" t="s">
        <v>162</v>
      </c>
      <c r="F3" s="1171" t="s">
        <v>163</v>
      </c>
      <c r="G3" s="1173"/>
      <c r="H3" s="747"/>
      <c r="I3" s="753">
        <f>ประมาณการ!H11</f>
        <v>282837003.25999999</v>
      </c>
      <c r="J3" s="747"/>
    </row>
    <row r="4" spans="1:14" ht="24">
      <c r="A4" s="754" t="s">
        <v>104</v>
      </c>
      <c r="B4" s="747"/>
      <c r="C4" s="747"/>
      <c r="D4" s="1049">
        <v>0.15</v>
      </c>
      <c r="E4" s="1050">
        <v>45</v>
      </c>
      <c r="F4" s="1174">
        <f>ประมาณการ!N11*D4*E4/365</f>
        <v>5168075.1925068507</v>
      </c>
      <c r="G4" s="1175"/>
      <c r="H4" s="863">
        <f>1281360.5+1860+11996+8980+9760+1535+3195+168696+54623+32050+3510+5750+7880+11410+44702+600+12580+3210+2035+11155+7890+10100+61440+1830</f>
        <v>1758147.5</v>
      </c>
      <c r="I4" s="747"/>
      <c r="J4" s="755"/>
      <c r="M4" s="756">
        <f>'[580]สรุปรายรับ-จ่ายภายใน'!P7</f>
        <v>39038090.299999997</v>
      </c>
    </row>
    <row r="5" spans="1:14" ht="24">
      <c r="A5" s="757" t="s">
        <v>328</v>
      </c>
      <c r="B5" s="747"/>
      <c r="C5" s="747"/>
      <c r="D5" s="1049">
        <v>1</v>
      </c>
      <c r="E5" s="1051">
        <v>7</v>
      </c>
      <c r="F5" s="1174">
        <f>+B21</f>
        <v>7031000</v>
      </c>
      <c r="G5" s="1175"/>
      <c r="H5" s="747"/>
      <c r="I5" s="758"/>
      <c r="J5" s="759"/>
      <c r="K5" s="760"/>
    </row>
    <row r="6" spans="1:14" ht="24" hidden="1">
      <c r="A6" s="757"/>
      <c r="B6" s="747" t="s">
        <v>449</v>
      </c>
      <c r="C6" s="747"/>
      <c r="D6" s="1049"/>
      <c r="E6" s="1051"/>
      <c r="F6" s="1176"/>
      <c r="G6" s="1177"/>
      <c r="H6" s="747"/>
      <c r="I6" s="758">
        <f>ประมาณการ!H11</f>
        <v>282837003.25999999</v>
      </c>
      <c r="J6" s="759"/>
      <c r="K6" s="760"/>
      <c r="M6" s="761">
        <f>J6</f>
        <v>0</v>
      </c>
    </row>
    <row r="7" spans="1:14" ht="24" hidden="1">
      <c r="A7" s="757"/>
      <c r="B7" s="747" t="s">
        <v>450</v>
      </c>
      <c r="C7" s="747"/>
      <c r="D7" s="1049"/>
      <c r="E7" s="1051"/>
      <c r="F7" s="1176"/>
      <c r="G7" s="1177"/>
      <c r="H7" s="747"/>
      <c r="I7" s="758">
        <f>ประมาณการ!H11</f>
        <v>282837003.25999999</v>
      </c>
      <c r="J7" s="759"/>
      <c r="K7" s="760"/>
      <c r="M7" s="761">
        <f>J7</f>
        <v>0</v>
      </c>
    </row>
    <row r="8" spans="1:14" ht="24" hidden="1">
      <c r="A8" s="757"/>
      <c r="B8" s="747" t="s">
        <v>451</v>
      </c>
      <c r="C8" s="747"/>
      <c r="D8" s="1049"/>
      <c r="E8" s="1051"/>
      <c r="F8" s="1176"/>
      <c r="G8" s="1177"/>
      <c r="H8" s="747"/>
      <c r="I8" s="758">
        <f>ประมาณการ!H12</f>
        <v>272905345.83999997</v>
      </c>
      <c r="J8" s="759"/>
      <c r="K8" s="760"/>
      <c r="M8" s="761">
        <f>J8</f>
        <v>0</v>
      </c>
    </row>
    <row r="9" spans="1:14" ht="24">
      <c r="A9" s="757" t="s">
        <v>452</v>
      </c>
      <c r="B9" s="747" t="s">
        <v>86</v>
      </c>
      <c r="C9" s="747"/>
      <c r="D9" s="1049">
        <v>1</v>
      </c>
      <c r="E9" s="1051">
        <v>3</v>
      </c>
      <c r="F9" s="1176">
        <f>(+ประมาณการ!L12/12)*D9*0.125</f>
        <v>2808810.8767991732</v>
      </c>
      <c r="G9" s="1177"/>
      <c r="H9" s="747"/>
      <c r="I9" s="758">
        <f>ประมาณการ!H12</f>
        <v>272905345.83999997</v>
      </c>
      <c r="J9" s="759"/>
      <c r="K9" s="760"/>
      <c r="M9" s="761">
        <f>J9</f>
        <v>0</v>
      </c>
    </row>
    <row r="10" spans="1:14" ht="24">
      <c r="A10" s="762" t="s">
        <v>165</v>
      </c>
      <c r="B10" s="763"/>
      <c r="C10" s="763"/>
      <c r="D10" s="763"/>
      <c r="E10" s="764"/>
      <c r="F10" s="1178">
        <f>+F4+F5-F9</f>
        <v>9390264.3157076761</v>
      </c>
      <c r="G10" s="1179"/>
      <c r="H10" s="747"/>
      <c r="I10" s="747"/>
      <c r="J10" s="759"/>
      <c r="K10" s="959">
        <f>5000+10200+10200+14000+13500+4500+2000+500+11800+18800+15450+15900+12250+1800+10200+5000+11100+3200+25000+3500+4500+2200+4000+10000+11400</f>
        <v>226000</v>
      </c>
    </row>
    <row r="11" spans="1:14" ht="24">
      <c r="A11" s="757" t="s">
        <v>164</v>
      </c>
      <c r="B11" s="747" t="s">
        <v>166</v>
      </c>
      <c r="C11" s="747"/>
      <c r="D11" s="765"/>
      <c r="E11" s="765"/>
      <c r="F11" s="1180"/>
      <c r="G11" s="1181"/>
      <c r="H11" s="747"/>
      <c r="I11" s="766"/>
      <c r="J11" s="759"/>
    </row>
    <row r="12" spans="1:14" ht="24">
      <c r="A12" s="757"/>
      <c r="B12" s="747"/>
      <c r="C12" s="747" t="s">
        <v>543</v>
      </c>
      <c r="D12" s="767"/>
      <c r="E12" s="767"/>
      <c r="F12" s="1180">
        <v>3500000</v>
      </c>
      <c r="G12" s="1181"/>
      <c r="H12" s="747"/>
      <c r="I12" s="747"/>
      <c r="J12" s="759"/>
    </row>
    <row r="13" spans="1:14" ht="24">
      <c r="A13" s="757"/>
      <c r="B13" s="747"/>
      <c r="C13" s="747" t="s">
        <v>329</v>
      </c>
      <c r="D13" s="765"/>
      <c r="E13" s="765"/>
      <c r="F13" s="1180">
        <v>3000000</v>
      </c>
      <c r="G13" s="1181"/>
      <c r="H13" s="747"/>
      <c r="I13" s="747"/>
      <c r="J13" s="768"/>
    </row>
    <row r="14" spans="1:14" ht="24">
      <c r="A14" s="1166" t="s">
        <v>6</v>
      </c>
      <c r="B14" s="1167"/>
      <c r="C14" s="1168"/>
      <c r="D14" s="769"/>
      <c r="E14" s="769"/>
      <c r="F14" s="1169">
        <f>F12+F13</f>
        <v>6500000</v>
      </c>
      <c r="G14" s="1170"/>
      <c r="H14" s="747"/>
      <c r="I14" s="747"/>
      <c r="J14" s="770"/>
      <c r="N14" s="771"/>
    </row>
    <row r="15" spans="1:14" ht="24">
      <c r="A15" s="762" t="s">
        <v>281</v>
      </c>
      <c r="B15" s="763"/>
      <c r="C15" s="764"/>
      <c r="D15" s="769"/>
      <c r="E15" s="769"/>
      <c r="F15" s="1169">
        <f>F10-F14</f>
        <v>2890264.3157076761</v>
      </c>
      <c r="G15" s="1170"/>
      <c r="H15" s="747"/>
      <c r="I15" s="747"/>
      <c r="J15" s="753"/>
      <c r="N15" s="771"/>
    </row>
    <row r="16" spans="1:14" ht="16.25" customHeight="1">
      <c r="A16" s="747"/>
      <c r="B16" s="747"/>
      <c r="C16" s="747"/>
      <c r="D16" s="747"/>
      <c r="E16" s="747"/>
      <c r="F16" s="747"/>
      <c r="G16" s="759"/>
      <c r="H16" s="747"/>
      <c r="I16" s="747"/>
      <c r="J16" s="753"/>
      <c r="N16" s="771"/>
    </row>
    <row r="17" spans="1:10" ht="24">
      <c r="A17" s="747" t="s">
        <v>104</v>
      </c>
      <c r="B17" s="747" t="s">
        <v>545</v>
      </c>
      <c r="C17" s="747"/>
      <c r="D17" s="747"/>
      <c r="E17" s="747"/>
      <c r="F17" s="747"/>
      <c r="G17" s="759"/>
      <c r="H17" s="747"/>
      <c r="I17" s="747"/>
      <c r="J17" s="747"/>
    </row>
    <row r="18" spans="1:10" ht="24">
      <c r="A18" s="747"/>
      <c r="B18" s="772" t="s">
        <v>544</v>
      </c>
      <c r="C18" s="747"/>
      <c r="D18" s="747"/>
      <c r="E18" s="747"/>
      <c r="F18" s="747"/>
      <c r="G18" s="759"/>
      <c r="H18" s="747"/>
      <c r="I18" s="747"/>
      <c r="J18" s="747"/>
    </row>
    <row r="19" spans="1:10" ht="24">
      <c r="A19" s="747"/>
      <c r="B19" s="747" t="s">
        <v>574</v>
      </c>
      <c r="C19" s="747"/>
      <c r="D19" s="747"/>
      <c r="E19" s="747"/>
      <c r="F19" s="747"/>
      <c r="G19" s="759"/>
      <c r="H19" s="747"/>
      <c r="I19" s="747"/>
      <c r="J19" s="747"/>
    </row>
    <row r="20" spans="1:10" ht="7.75" customHeight="1">
      <c r="A20" s="747"/>
      <c r="B20" s="747"/>
      <c r="C20" s="747"/>
      <c r="D20" s="747"/>
      <c r="E20" s="747"/>
      <c r="F20" s="747"/>
      <c r="G20" s="759"/>
      <c r="H20" s="747"/>
      <c r="I20" s="747"/>
      <c r="J20" s="747"/>
    </row>
    <row r="21" spans="1:10" ht="24">
      <c r="A21" s="747" t="s">
        <v>330</v>
      </c>
      <c r="B21" s="1046">
        <f>6097000+934000</f>
        <v>7031000</v>
      </c>
      <c r="C21" s="747" t="s">
        <v>341</v>
      </c>
      <c r="D21" s="747"/>
      <c r="E21" s="747"/>
      <c r="F21" s="747"/>
      <c r="G21" s="759"/>
      <c r="H21" s="747"/>
      <c r="I21" s="747"/>
      <c r="J21" s="747"/>
    </row>
    <row r="22" spans="1:10" ht="24">
      <c r="A22" s="747"/>
      <c r="B22" s="747"/>
      <c r="C22" s="747"/>
      <c r="D22" s="747"/>
      <c r="E22" s="747"/>
      <c r="F22" s="747"/>
      <c r="G22" s="759"/>
      <c r="H22" s="747"/>
      <c r="I22" s="747"/>
      <c r="J22" s="747"/>
    </row>
    <row r="23" spans="1:10" ht="24">
      <c r="A23" s="747"/>
      <c r="B23" s="747"/>
      <c r="C23" s="747"/>
      <c r="D23" s="747"/>
      <c r="E23" s="747"/>
      <c r="F23" s="747"/>
      <c r="G23" s="759"/>
      <c r="H23" s="747"/>
      <c r="I23" s="747"/>
      <c r="J23" s="747"/>
    </row>
    <row r="24" spans="1:10" ht="24">
      <c r="A24" s="747"/>
      <c r="B24" s="747"/>
      <c r="C24" s="747"/>
      <c r="D24" s="747"/>
      <c r="E24" s="747"/>
      <c r="F24" s="747"/>
      <c r="G24" s="759"/>
      <c r="H24" s="747"/>
      <c r="I24" s="747"/>
      <c r="J24" s="747"/>
    </row>
    <row r="25" spans="1:10" ht="24">
      <c r="A25" s="747"/>
      <c r="B25" s="747"/>
      <c r="C25" s="747"/>
      <c r="D25" s="747"/>
      <c r="E25" s="747"/>
      <c r="F25" s="747"/>
      <c r="G25" s="759"/>
      <c r="H25" s="747"/>
      <c r="I25" s="747"/>
      <c r="J25" s="747"/>
    </row>
    <row r="26" spans="1:10" ht="24">
      <c r="A26" s="747"/>
      <c r="B26" s="747"/>
      <c r="C26" s="747"/>
      <c r="D26" s="747"/>
      <c r="E26" s="747"/>
      <c r="F26" s="747"/>
      <c r="G26" s="759"/>
      <c r="H26" s="747"/>
      <c r="I26" s="747"/>
      <c r="J26" s="747"/>
    </row>
    <row r="27" spans="1:10" ht="24">
      <c r="A27" s="747"/>
      <c r="B27" s="747"/>
      <c r="C27" s="747"/>
      <c r="D27" s="747"/>
      <c r="E27" s="747"/>
      <c r="F27" s="747"/>
      <c r="G27" s="759"/>
      <c r="H27" s="747"/>
      <c r="I27" s="747"/>
      <c r="J27" s="747"/>
    </row>
    <row r="28" spans="1:10" ht="24">
      <c r="A28" s="747"/>
      <c r="B28" s="772"/>
      <c r="C28" s="747"/>
      <c r="D28" s="747"/>
      <c r="E28" s="747"/>
      <c r="F28" s="747"/>
      <c r="G28" s="759"/>
      <c r="H28" s="747"/>
      <c r="I28" s="747"/>
      <c r="J28" s="747"/>
    </row>
    <row r="29" spans="1:10" ht="24">
      <c r="A29" s="747"/>
      <c r="B29" s="772"/>
      <c r="C29" s="747"/>
      <c r="D29" s="747"/>
      <c r="E29" s="747"/>
      <c r="F29" s="747"/>
      <c r="G29" s="759"/>
      <c r="H29" s="747"/>
      <c r="I29" s="747"/>
      <c r="J29" s="747"/>
    </row>
    <row r="30" spans="1:10" ht="15.5" customHeight="1">
      <c r="A30" s="747"/>
      <c r="B30" s="772"/>
      <c r="C30" s="747"/>
      <c r="D30" s="747"/>
      <c r="E30" s="747"/>
      <c r="F30" s="747"/>
      <c r="G30" s="759"/>
      <c r="H30" s="747"/>
      <c r="I30" s="747"/>
      <c r="J30" s="747"/>
    </row>
    <row r="31" spans="1:10" s="775" customFormat="1" ht="15.5" customHeight="1">
      <c r="A31" s="772"/>
      <c r="B31" s="879"/>
      <c r="C31" s="772"/>
      <c r="D31" s="772"/>
      <c r="E31" s="772"/>
      <c r="F31" s="772"/>
      <c r="G31" s="774"/>
      <c r="H31" s="877"/>
      <c r="I31" s="772"/>
      <c r="J31" s="772"/>
    </row>
    <row r="32" spans="1:10" s="775" customFormat="1" ht="24">
      <c r="A32" s="772"/>
      <c r="B32" s="772"/>
      <c r="C32" s="772"/>
      <c r="D32" s="772"/>
      <c r="E32" s="772"/>
      <c r="F32" s="772"/>
      <c r="G32" s="774"/>
      <c r="H32" s="877"/>
      <c r="I32" s="772"/>
      <c r="J32" s="772"/>
    </row>
    <row r="33" spans="1:10" s="775" customFormat="1" ht="24">
      <c r="A33" s="772"/>
      <c r="B33" s="772"/>
      <c r="C33" s="772"/>
      <c r="D33" s="772"/>
      <c r="E33" s="772"/>
      <c r="F33" s="772"/>
      <c r="G33" s="774"/>
      <c r="H33" s="877"/>
      <c r="I33" s="772"/>
      <c r="J33" s="772"/>
    </row>
    <row r="34" spans="1:10" ht="24">
      <c r="A34" s="747"/>
      <c r="B34" s="747"/>
      <c r="C34" s="747"/>
      <c r="D34" s="747"/>
      <c r="E34" s="747"/>
      <c r="F34" s="747"/>
      <c r="G34" s="759"/>
      <c r="H34" s="747"/>
      <c r="I34" s="747"/>
      <c r="J34" s="747"/>
    </row>
    <row r="35" spans="1:10" ht="15" customHeight="1">
      <c r="A35" s="747"/>
      <c r="B35" s="747"/>
      <c r="C35" s="747"/>
      <c r="D35" s="747"/>
      <c r="E35" s="747"/>
      <c r="F35" s="747"/>
      <c r="G35" s="759"/>
      <c r="H35" s="747"/>
      <c r="I35" s="747"/>
      <c r="J35" s="747"/>
    </row>
    <row r="36" spans="1:10" ht="24">
      <c r="A36" s="773" t="s">
        <v>86</v>
      </c>
      <c r="B36" s="773" t="s">
        <v>646</v>
      </c>
      <c r="C36" s="773"/>
      <c r="D36" s="773"/>
      <c r="E36" s="773"/>
      <c r="F36" s="773"/>
      <c r="G36" s="773"/>
      <c r="H36" s="747"/>
      <c r="I36" s="747"/>
      <c r="J36" s="747"/>
    </row>
    <row r="37" spans="1:10" ht="24">
      <c r="A37" s="773"/>
      <c r="B37" s="772" t="s">
        <v>645</v>
      </c>
      <c r="C37" s="773"/>
      <c r="D37" s="773"/>
      <c r="E37" s="773"/>
      <c r="F37" s="773"/>
      <c r="G37" s="773"/>
      <c r="H37" s="747"/>
      <c r="I37" s="747"/>
      <c r="J37" s="747"/>
    </row>
    <row r="38" spans="1:10" ht="10.75" customHeight="1">
      <c r="A38" s="773"/>
      <c r="B38" s="772"/>
      <c r="C38" s="773"/>
      <c r="D38" s="773"/>
      <c r="E38" s="773"/>
      <c r="F38" s="773"/>
      <c r="G38" s="773"/>
      <c r="H38" s="747"/>
      <c r="I38" s="747"/>
      <c r="J38" s="747"/>
    </row>
    <row r="39" spans="1:10" ht="24">
      <c r="A39" s="773" t="s">
        <v>280</v>
      </c>
      <c r="B39" s="773" t="s">
        <v>546</v>
      </c>
      <c r="C39" s="773"/>
      <c r="D39" s="773"/>
      <c r="E39" s="773"/>
      <c r="F39" s="773"/>
      <c r="G39" s="773"/>
      <c r="H39" s="747"/>
      <c r="I39" s="747"/>
      <c r="J39" s="747"/>
    </row>
    <row r="40" spans="1:10" ht="24">
      <c r="B40" s="773" t="s">
        <v>547</v>
      </c>
      <c r="C40" s="773"/>
      <c r="D40" s="773"/>
      <c r="E40" s="773"/>
      <c r="F40" s="773"/>
      <c r="G40" s="773"/>
      <c r="H40" s="747"/>
      <c r="I40" s="747"/>
      <c r="J40" s="747"/>
    </row>
    <row r="41" spans="1:10" ht="24">
      <c r="B41" s="773" t="s">
        <v>651</v>
      </c>
      <c r="H41" s="747"/>
      <c r="I41" s="747"/>
      <c r="J41" s="747"/>
    </row>
    <row r="42" spans="1:10" ht="24">
      <c r="B42" s="773"/>
      <c r="H42" s="747"/>
      <c r="I42" s="747"/>
      <c r="J42" s="747"/>
    </row>
    <row r="43" spans="1:10" ht="24">
      <c r="H43" s="747"/>
      <c r="I43" s="747"/>
      <c r="J43" s="747"/>
    </row>
    <row r="44" spans="1:10" ht="24">
      <c r="H44" s="747"/>
      <c r="I44" s="747"/>
      <c r="J44" s="747"/>
    </row>
    <row r="45" spans="1:10" ht="24">
      <c r="H45" s="747"/>
      <c r="I45" s="747"/>
      <c r="J45" s="747"/>
    </row>
    <row r="46" spans="1:10" ht="24">
      <c r="H46" s="747"/>
      <c r="I46" s="747"/>
      <c r="J46" s="747"/>
    </row>
    <row r="47" spans="1:10" ht="24">
      <c r="H47" s="747"/>
      <c r="I47" s="747"/>
      <c r="J47" s="747"/>
    </row>
    <row r="48" spans="1:10" ht="24">
      <c r="H48" s="747"/>
      <c r="I48" s="747"/>
      <c r="J48" s="747"/>
    </row>
    <row r="58" spans="8:8">
      <c r="H58" s="959"/>
    </row>
  </sheetData>
  <mergeCells count="15">
    <mergeCell ref="F15:G15"/>
    <mergeCell ref="F9:G9"/>
    <mergeCell ref="F10:G10"/>
    <mergeCell ref="F11:G11"/>
    <mergeCell ref="F13:G13"/>
    <mergeCell ref="F12:G12"/>
    <mergeCell ref="A14:C14"/>
    <mergeCell ref="F14:G14"/>
    <mergeCell ref="A3:B3"/>
    <mergeCell ref="F3:G3"/>
    <mergeCell ref="F4:G4"/>
    <mergeCell ref="F5:G5"/>
    <mergeCell ref="F6:G6"/>
    <mergeCell ref="F8:G8"/>
    <mergeCell ref="F7:G7"/>
  </mergeCells>
  <printOptions horizontalCentered="1"/>
  <pageMargins left="0.35433070866141736" right="0.23622047244094491" top="0.31496062992125984" bottom="0.15748031496062992" header="0.31496062992125984" footer="0.31496062992125984"/>
  <pageSetup paperSize="9" scale="90" orientation="portrait" horizontalDpi="4294967293" verticalDpi="4294967293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X76"/>
  <sheetViews>
    <sheetView view="pageBreakPreview" topLeftCell="A2" zoomScaleSheetLayoutView="100" workbookViewId="0">
      <selection activeCell="U14" sqref="U14"/>
    </sheetView>
  </sheetViews>
  <sheetFormatPr baseColWidth="10" defaultColWidth="9" defaultRowHeight="22"/>
  <cols>
    <col min="1" max="1" width="37.6640625" style="244" customWidth="1"/>
    <col min="2" max="3" width="8.1640625" style="244" hidden="1" customWidth="1"/>
    <col min="4" max="4" width="11.5" style="244" hidden="1" customWidth="1"/>
    <col min="5" max="5" width="9" style="244" hidden="1" customWidth="1"/>
    <col min="6" max="6" width="0.1640625" style="244" hidden="1" customWidth="1"/>
    <col min="7" max="7" width="7.1640625" style="244" hidden="1" customWidth="1"/>
    <col min="8" max="8" width="11.83203125" style="244" customWidth="1"/>
    <col min="9" max="9" width="6.83203125" style="244" customWidth="1"/>
    <col min="10" max="10" width="11.1640625" style="244" customWidth="1"/>
    <col min="11" max="11" width="6.6640625" style="244" bestFit="1" customWidth="1"/>
    <col min="12" max="12" width="10.5" style="244" customWidth="1"/>
    <col min="13" max="13" width="7.6640625" style="244" customWidth="1"/>
    <col min="14" max="14" width="11.1640625" style="244" customWidth="1"/>
    <col min="15" max="15" width="7.6640625" style="244" customWidth="1"/>
    <col min="16" max="16" width="10.83203125" style="244" customWidth="1"/>
    <col min="17" max="17" width="7.5" style="244" customWidth="1"/>
    <col min="18" max="18" width="5" style="244" customWidth="1"/>
    <col min="19" max="19" width="14.5" style="878" customWidth="1"/>
    <col min="20" max="21" width="13" style="244" customWidth="1"/>
    <col min="22" max="22" width="9" style="244"/>
    <col min="23" max="25" width="11.6640625" style="244" bestFit="1" customWidth="1"/>
    <col min="26" max="16384" width="9" style="244"/>
  </cols>
  <sheetData>
    <row r="1" spans="1:24">
      <c r="A1" s="806" t="s">
        <v>516</v>
      </c>
      <c r="B1" s="806"/>
    </row>
    <row r="2" spans="1:24" ht="45" customHeight="1">
      <c r="A2" s="1184" t="s">
        <v>28</v>
      </c>
      <c r="B2" s="1189" t="s">
        <v>473</v>
      </c>
      <c r="C2" s="1190"/>
      <c r="D2" s="1190"/>
      <c r="E2" s="1190"/>
      <c r="F2" s="1190"/>
      <c r="G2" s="1190"/>
      <c r="H2" s="1190"/>
      <c r="I2" s="1190"/>
      <c r="J2" s="1190"/>
      <c r="K2" s="1191"/>
      <c r="L2" s="1186" t="s">
        <v>269</v>
      </c>
      <c r="M2" s="1187"/>
      <c r="N2" s="1187"/>
      <c r="O2" s="1187"/>
      <c r="P2" s="1187"/>
      <c r="Q2" s="1188"/>
    </row>
    <row r="3" spans="1:24">
      <c r="A3" s="1185"/>
      <c r="B3" s="245" t="s">
        <v>129</v>
      </c>
      <c r="C3" s="246" t="s">
        <v>25</v>
      </c>
      <c r="D3" s="245" t="s">
        <v>130</v>
      </c>
      <c r="E3" s="245" t="s">
        <v>25</v>
      </c>
      <c r="F3" s="245" t="s">
        <v>130</v>
      </c>
      <c r="G3" s="245" t="s">
        <v>25</v>
      </c>
      <c r="H3" s="245" t="s">
        <v>131</v>
      </c>
      <c r="I3" s="245" t="s">
        <v>25</v>
      </c>
      <c r="J3" s="245" t="s">
        <v>270</v>
      </c>
      <c r="K3" s="245" t="s">
        <v>25</v>
      </c>
      <c r="L3" s="245" t="s">
        <v>270</v>
      </c>
      <c r="M3" s="245" t="s">
        <v>25</v>
      </c>
      <c r="N3" s="245" t="s">
        <v>339</v>
      </c>
      <c r="O3" s="245" t="s">
        <v>25</v>
      </c>
      <c r="P3" s="245" t="s">
        <v>426</v>
      </c>
      <c r="Q3" s="245" t="s">
        <v>25</v>
      </c>
    </row>
    <row r="4" spans="1:24">
      <c r="A4" s="247" t="s">
        <v>132</v>
      </c>
      <c r="B4" s="248"/>
      <c r="C4" s="249"/>
      <c r="D4" s="250"/>
      <c r="E4" s="251"/>
      <c r="F4" s="251"/>
      <c r="G4" s="251"/>
      <c r="H4" s="648"/>
      <c r="I4" s="251"/>
      <c r="J4" s="1182" t="s">
        <v>518</v>
      </c>
      <c r="K4" s="1183"/>
      <c r="L4" s="648"/>
      <c r="M4" s="251"/>
      <c r="N4" s="600"/>
      <c r="O4" s="251"/>
      <c r="P4" s="250"/>
      <c r="Q4" s="251"/>
    </row>
    <row r="5" spans="1:24" hidden="1">
      <c r="A5" s="252"/>
      <c r="B5" s="254">
        <f>งบการเงิน!B5</f>
        <v>0</v>
      </c>
      <c r="C5" s="253" t="e">
        <f>+B5/B11</f>
        <v>#REF!</v>
      </c>
      <c r="D5" s="254">
        <f>+งบการเงิน!D5</f>
        <v>272299060.04000002</v>
      </c>
      <c r="E5" s="255">
        <f>+D5/D11</f>
        <v>1</v>
      </c>
      <c r="F5" s="256">
        <v>0</v>
      </c>
      <c r="G5" s="255" t="e">
        <f>+F5/F11</f>
        <v>#DIV/0!</v>
      </c>
      <c r="H5" s="915"/>
      <c r="I5" s="742">
        <f>+H5/H11</f>
        <v>0</v>
      </c>
      <c r="J5" s="986"/>
      <c r="K5" s="989"/>
      <c r="L5" s="986"/>
      <c r="M5" s="989"/>
      <c r="N5" s="986"/>
      <c r="O5" s="989"/>
      <c r="P5" s="986"/>
      <c r="Q5" s="989"/>
      <c r="R5" s="257"/>
      <c r="T5" s="257"/>
      <c r="U5" s="878"/>
      <c r="V5" s="257"/>
    </row>
    <row r="6" spans="1:24" hidden="1">
      <c r="A6" s="694" t="str">
        <f>+งบการเงิน!A6</f>
        <v>รายได้จากการให้บริการ</v>
      </c>
      <c r="B6" s="695"/>
      <c r="C6" s="696"/>
      <c r="D6" s="695"/>
      <c r="E6" s="697">
        <f>+D6/D11</f>
        <v>0</v>
      </c>
      <c r="F6" s="698"/>
      <c r="G6" s="697"/>
      <c r="H6" s="916"/>
      <c r="I6" s="743">
        <f>+H6/H11</f>
        <v>0</v>
      </c>
      <c r="J6" s="987"/>
      <c r="K6" s="990"/>
      <c r="L6" s="987"/>
      <c r="M6" s="990"/>
      <c r="N6" s="987"/>
      <c r="O6" s="990"/>
      <c r="P6" s="987"/>
      <c r="Q6" s="990"/>
      <c r="R6" s="257"/>
      <c r="T6" s="257"/>
      <c r="V6" s="257"/>
    </row>
    <row r="7" spans="1:24" hidden="1">
      <c r="A7" s="694" t="str">
        <f>+งบการเงิน!A7</f>
        <v>รายได้จากการให้เช่า</v>
      </c>
      <c r="B7" s="695"/>
      <c r="C7" s="696"/>
      <c r="D7" s="695">
        <f>+งบการเงิน!D7</f>
        <v>0</v>
      </c>
      <c r="E7" s="697">
        <f>+D7/D11</f>
        <v>0</v>
      </c>
      <c r="F7" s="698"/>
      <c r="G7" s="697"/>
      <c r="H7" s="916"/>
      <c r="I7" s="743">
        <f>+H7/H11</f>
        <v>0</v>
      </c>
      <c r="J7" s="987"/>
      <c r="K7" s="990"/>
      <c r="L7" s="987"/>
      <c r="M7" s="990"/>
      <c r="N7" s="987"/>
      <c r="O7" s="990"/>
      <c r="P7" s="987"/>
      <c r="Q7" s="990"/>
      <c r="R7" s="257"/>
      <c r="T7" s="257"/>
      <c r="V7" s="257"/>
    </row>
    <row r="8" spans="1:24" hidden="1">
      <c r="A8" s="258" t="s">
        <v>5</v>
      </c>
      <c r="B8" s="260" t="e">
        <f>งบการเงิน!#REF!</f>
        <v>#REF!</v>
      </c>
      <c r="C8" s="259" t="e">
        <f>+B8/B11</f>
        <v>#REF!</v>
      </c>
      <c r="D8" s="260"/>
      <c r="E8" s="259">
        <f>D8/D11</f>
        <v>0</v>
      </c>
      <c r="F8" s="261">
        <v>0</v>
      </c>
      <c r="G8" s="259" t="e">
        <f>F8/F11</f>
        <v>#DIV/0!</v>
      </c>
      <c r="H8" s="886"/>
      <c r="I8" s="744">
        <f>+H8/H11</f>
        <v>0</v>
      </c>
      <c r="J8" s="988">
        <v>0</v>
      </c>
      <c r="K8" s="991"/>
      <c r="L8" s="992"/>
      <c r="M8" s="991"/>
      <c r="N8" s="992"/>
      <c r="O8" s="991"/>
      <c r="P8" s="992"/>
      <c r="Q8" s="993"/>
    </row>
    <row r="9" spans="1:24">
      <c r="A9" s="252" t="s">
        <v>517</v>
      </c>
      <c r="B9" s="254">
        <f>งบการเงิน!B8</f>
        <v>0</v>
      </c>
      <c r="C9" s="253" t="e">
        <f>+B9/B14</f>
        <v>#DIV/0!</v>
      </c>
      <c r="D9" s="254">
        <f>+งบการเงิน!D8</f>
        <v>0</v>
      </c>
      <c r="E9" s="255">
        <f>+D9/D14</f>
        <v>0</v>
      </c>
      <c r="F9" s="256">
        <v>0</v>
      </c>
      <c r="G9" s="255" t="e">
        <f>+F9/F14</f>
        <v>#DIV/0!</v>
      </c>
      <c r="H9" s="915">
        <v>280685684.01999998</v>
      </c>
      <c r="I9" s="742">
        <f>+H9/H11</f>
        <v>0.99239378435210479</v>
      </c>
      <c r="J9" s="986"/>
      <c r="K9" s="989"/>
      <c r="L9" s="986"/>
      <c r="M9" s="989"/>
      <c r="N9" s="986"/>
      <c r="O9" s="989"/>
      <c r="P9" s="986"/>
      <c r="Q9" s="989"/>
      <c r="R9" s="257"/>
      <c r="T9" s="257"/>
      <c r="U9" s="878"/>
      <c r="V9" s="257"/>
    </row>
    <row r="10" spans="1:24">
      <c r="A10" s="252" t="str">
        <f>+งบการเงิน!A9</f>
        <v>รายได้อื่น</v>
      </c>
      <c r="B10" s="254">
        <f>งบการเงิน!B9</f>
        <v>0</v>
      </c>
      <c r="C10" s="253" t="e">
        <f>+B10/B15</f>
        <v>#DIV/0!</v>
      </c>
      <c r="D10" s="254">
        <f>+งบการเงิน!D9</f>
        <v>1546661.23</v>
      </c>
      <c r="E10" s="255">
        <f>+D10/D15</f>
        <v>-0.32153109657734991</v>
      </c>
      <c r="F10" s="256">
        <v>0</v>
      </c>
      <c r="G10" s="255" t="e">
        <f>+F10/F15</f>
        <v>#DIV/0!</v>
      </c>
      <c r="H10" s="915">
        <v>2151319.2400000002</v>
      </c>
      <c r="I10" s="742">
        <f>+H10/H11</f>
        <v>7.6062156478952092E-3</v>
      </c>
      <c r="J10" s="986"/>
      <c r="K10" s="989"/>
      <c r="L10" s="986"/>
      <c r="M10" s="989"/>
      <c r="N10" s="986"/>
      <c r="O10" s="989"/>
      <c r="P10" s="986"/>
      <c r="Q10" s="989"/>
      <c r="R10" s="257"/>
      <c r="T10" s="257"/>
      <c r="U10" s="878"/>
      <c r="V10" s="257"/>
    </row>
    <row r="11" spans="1:24">
      <c r="A11" s="262" t="s">
        <v>54</v>
      </c>
      <c r="B11" s="263" t="e">
        <f>+B5+B8</f>
        <v>#REF!</v>
      </c>
      <c r="C11" s="264">
        <v>1</v>
      </c>
      <c r="D11" s="263">
        <f>SUM(D5:D8)</f>
        <v>272299060.04000002</v>
      </c>
      <c r="E11" s="264">
        <f>+C11</f>
        <v>1</v>
      </c>
      <c r="F11" s="265">
        <f>F5</f>
        <v>0</v>
      </c>
      <c r="G11" s="264">
        <f>+E11</f>
        <v>1</v>
      </c>
      <c r="H11" s="887">
        <f>SUM(H5:H10)</f>
        <v>282837003.25999999</v>
      </c>
      <c r="I11" s="745">
        <v>1</v>
      </c>
      <c r="J11" s="887">
        <f>+'ภพ 30'!B49</f>
        <v>139729440.39000002</v>
      </c>
      <c r="K11" s="745">
        <f>+G11</f>
        <v>1</v>
      </c>
      <c r="L11" s="887">
        <f>+'ภพ 30'!B51</f>
        <v>279458880.78000003</v>
      </c>
      <c r="M11" s="745">
        <f>+E11</f>
        <v>1</v>
      </c>
      <c r="N11" s="887">
        <f>+L11</f>
        <v>279458880.78000003</v>
      </c>
      <c r="O11" s="745">
        <f>+G11</f>
        <v>1</v>
      </c>
      <c r="P11" s="887">
        <f>+N11</f>
        <v>279458880.78000003</v>
      </c>
      <c r="Q11" s="745">
        <f>+Q5</f>
        <v>0</v>
      </c>
      <c r="W11" s="267"/>
    </row>
    <row r="12" spans="1:24">
      <c r="A12" s="268" t="s">
        <v>55</v>
      </c>
      <c r="B12" s="269">
        <f>งบการเงิน!B11</f>
        <v>0</v>
      </c>
      <c r="C12" s="270" t="e">
        <f>B12/B11</f>
        <v>#REF!</v>
      </c>
      <c r="D12" s="271">
        <f>งบการเงิน!D11</f>
        <v>264240148.93000001</v>
      </c>
      <c r="E12" s="272">
        <f>D12/D11</f>
        <v>0.97040419049255555</v>
      </c>
      <c r="F12" s="273">
        <f>F11*G12</f>
        <v>0</v>
      </c>
      <c r="G12" s="272">
        <v>0</v>
      </c>
      <c r="H12" s="917">
        <v>272905345.83999997</v>
      </c>
      <c r="I12" s="272">
        <f>+H12/H11</f>
        <v>0.96488557966062782</v>
      </c>
      <c r="J12" s="913">
        <f>+J11*K12</f>
        <v>134822922.08636031</v>
      </c>
      <c r="K12" s="815">
        <f>+I12</f>
        <v>0.96488557966062782</v>
      </c>
      <c r="L12" s="904">
        <f>+L11*M12</f>
        <v>269645844.17272061</v>
      </c>
      <c r="M12" s="815">
        <f>+K12</f>
        <v>0.96488557966062782</v>
      </c>
      <c r="N12" s="888">
        <f>+N11*M12</f>
        <v>269645844.17272061</v>
      </c>
      <c r="O12" s="253">
        <f>+N12/N11</f>
        <v>0.96488557966062782</v>
      </c>
      <c r="P12" s="888">
        <f>P11*Q12</f>
        <v>269645844.17272061</v>
      </c>
      <c r="Q12" s="253">
        <f>O12</f>
        <v>0.96488557966062782</v>
      </c>
      <c r="R12" s="267"/>
      <c r="T12" s="878"/>
      <c r="U12" s="267"/>
    </row>
    <row r="13" spans="1:24">
      <c r="A13" s="276" t="s">
        <v>7</v>
      </c>
      <c r="B13" s="263" t="e">
        <f>B11-B12</f>
        <v>#REF!</v>
      </c>
      <c r="C13" s="277" t="e">
        <f>+B13/B11</f>
        <v>#REF!</v>
      </c>
      <c r="D13" s="263">
        <f>D11-D12</f>
        <v>8058911.1100000143</v>
      </c>
      <c r="E13" s="277">
        <f>D13/D11</f>
        <v>2.9595809507444431E-2</v>
      </c>
      <c r="F13" s="278">
        <f>F11-F12</f>
        <v>0</v>
      </c>
      <c r="G13" s="277" t="e">
        <f>F13/F11</f>
        <v>#DIV/0!</v>
      </c>
      <c r="H13" s="905">
        <f>+H11-H12</f>
        <v>9931657.4200000167</v>
      </c>
      <c r="I13" s="816">
        <f>+H13/H11</f>
        <v>3.511442033937217E-2</v>
      </c>
      <c r="J13" s="914">
        <f>+J11-J12</f>
        <v>4906518.3036397099</v>
      </c>
      <c r="K13" s="816">
        <f>+J13/J11</f>
        <v>3.5114420339372183E-2</v>
      </c>
      <c r="L13" s="905">
        <f>+L11-L12</f>
        <v>9813036.6072794199</v>
      </c>
      <c r="M13" s="816">
        <f>+L13/L11</f>
        <v>3.5114420339372183E-2</v>
      </c>
      <c r="N13" s="889">
        <f>N11-N12</f>
        <v>9813036.6072794199</v>
      </c>
      <c r="O13" s="277">
        <f>N13/N11</f>
        <v>3.5114420339372183E-2</v>
      </c>
      <c r="P13" s="889">
        <f>+P11-P12</f>
        <v>9813036.6072794199</v>
      </c>
      <c r="Q13" s="277">
        <f>+E13</f>
        <v>2.9595809507444431E-2</v>
      </c>
      <c r="R13" s="267"/>
      <c r="T13" s="1025"/>
      <c r="U13" s="257"/>
    </row>
    <row r="14" spans="1:24">
      <c r="A14" s="280" t="s">
        <v>552</v>
      </c>
      <c r="B14" s="283">
        <f>งบการเงิน!B14</f>
        <v>0</v>
      </c>
      <c r="C14" s="274" t="e">
        <f>B14/B11</f>
        <v>#REF!</v>
      </c>
      <c r="D14" s="283">
        <f>งบการเงิน!D14-D17</f>
        <v>3248115.78</v>
      </c>
      <c r="E14" s="274">
        <f>D14/D11</f>
        <v>1.1928486934633047E-2</v>
      </c>
      <c r="F14" s="284">
        <f>F11*G14</f>
        <v>0</v>
      </c>
      <c r="G14" s="274">
        <v>0</v>
      </c>
      <c r="H14" s="918">
        <v>3493027.88</v>
      </c>
      <c r="I14" s="811">
        <f>+H14/H11</f>
        <v>1.2349967789713173E-2</v>
      </c>
      <c r="J14" s="829">
        <f>+J11*K14</f>
        <v>1725654.0880911471</v>
      </c>
      <c r="K14" s="815">
        <f>+I14</f>
        <v>1.2349967789713173E-2</v>
      </c>
      <c r="L14" s="904">
        <f>+L11*M14</f>
        <v>3451308.1761822943</v>
      </c>
      <c r="M14" s="817">
        <f>+K14</f>
        <v>1.2349967789713173E-2</v>
      </c>
      <c r="N14" s="888">
        <f>+L14</f>
        <v>3451308.1761822943</v>
      </c>
      <c r="O14" s="253">
        <f>+N14/N11</f>
        <v>1.2349967789713173E-2</v>
      </c>
      <c r="P14" s="888">
        <f>+N14</f>
        <v>3451308.1761822943</v>
      </c>
      <c r="Q14" s="864">
        <f>O14</f>
        <v>1.2349967789713173E-2</v>
      </c>
      <c r="R14" s="639"/>
      <c r="U14" s="878"/>
      <c r="X14" s="267"/>
    </row>
    <row r="15" spans="1:24">
      <c r="A15" s="280" t="s">
        <v>125</v>
      </c>
      <c r="B15" s="283">
        <f>งบการเงิน!B16</f>
        <v>0</v>
      </c>
      <c r="C15" s="274" t="e">
        <f>B15/B12</f>
        <v>#DIV/0!</v>
      </c>
      <c r="D15" s="283">
        <f>งบการเงิน!D16-D18</f>
        <v>-4810300.6100000152</v>
      </c>
      <c r="E15" s="274">
        <f>D15/D12</f>
        <v>-1.8204276032535518E-2</v>
      </c>
      <c r="F15" s="284">
        <f>F12*G15</f>
        <v>0</v>
      </c>
      <c r="G15" s="274">
        <v>0</v>
      </c>
      <c r="H15" s="918">
        <v>4652994</v>
      </c>
      <c r="I15" s="811">
        <f>+H15/H11</f>
        <v>1.6451150119571524E-2</v>
      </c>
      <c r="J15" s="829">
        <f>+J11*K15</f>
        <v>2298709.999979611</v>
      </c>
      <c r="K15" s="815">
        <f>+I15</f>
        <v>1.6451150119571524E-2</v>
      </c>
      <c r="L15" s="904">
        <f>+L11*M15</f>
        <v>4597419.999959222</v>
      </c>
      <c r="M15" s="817">
        <f>+K15</f>
        <v>1.6451150119571524E-2</v>
      </c>
      <c r="N15" s="890">
        <f>+L15</f>
        <v>4597419.999959222</v>
      </c>
      <c r="O15" s="274">
        <f>+N15/N11</f>
        <v>1.6451150119571524E-2</v>
      </c>
      <c r="P15" s="890">
        <f>+N15</f>
        <v>4597419.999959222</v>
      </c>
      <c r="Q15" s="282">
        <f>O15</f>
        <v>1.6451150119571524E-2</v>
      </c>
      <c r="R15" s="639"/>
      <c r="X15" s="267"/>
    </row>
    <row r="16" spans="1:24">
      <c r="A16" s="602" t="s">
        <v>11</v>
      </c>
      <c r="B16" s="302" t="e">
        <f>B13-B14</f>
        <v>#REF!</v>
      </c>
      <c r="C16" s="604" t="e">
        <f>B16/B11</f>
        <v>#REF!</v>
      </c>
      <c r="D16" s="302">
        <f>D13-D14</f>
        <v>4810795.330000015</v>
      </c>
      <c r="E16" s="604">
        <f>D16/D11</f>
        <v>1.7667322572811384E-2</v>
      </c>
      <c r="F16" s="603">
        <f>F13-F14</f>
        <v>0</v>
      </c>
      <c r="G16" s="294" t="e">
        <f>F16/F11</f>
        <v>#DIV/0!</v>
      </c>
      <c r="H16" s="891">
        <f>H13-H14-H15</f>
        <v>1785635.5400000168</v>
      </c>
      <c r="I16" s="604">
        <f>+H16/H11</f>
        <v>6.3133024300874741E-3</v>
      </c>
      <c r="J16" s="891">
        <f>J13-J14-J15</f>
        <v>882154.2155689518</v>
      </c>
      <c r="K16" s="818">
        <f>+J16/J11</f>
        <v>6.3133024300874871E-3</v>
      </c>
      <c r="L16" s="1037">
        <f>+L13-L14-L15</f>
        <v>1764308.4311379036</v>
      </c>
      <c r="M16" s="813">
        <f>+L16/L11</f>
        <v>6.3133024300874871E-3</v>
      </c>
      <c r="N16" s="891">
        <f>N13-N14-N15</f>
        <v>1764308.4311379036</v>
      </c>
      <c r="O16" s="604">
        <f>N16/N11</f>
        <v>6.3133024300874871E-3</v>
      </c>
      <c r="P16" s="891">
        <f>P13-P14-P15</f>
        <v>1764308.4311379036</v>
      </c>
      <c r="Q16" s="604">
        <f>P16/P11</f>
        <v>6.3133024300874871E-3</v>
      </c>
      <c r="R16" s="267"/>
      <c r="T16" s="257"/>
      <c r="U16" s="257"/>
      <c r="X16" s="267"/>
    </row>
    <row r="17" spans="1:24" hidden="1">
      <c r="A17" s="280" t="s">
        <v>331</v>
      </c>
      <c r="B17" s="281">
        <v>0</v>
      </c>
      <c r="C17" s="282" t="e">
        <f>B17/B11</f>
        <v>#REF!</v>
      </c>
      <c r="D17" s="288">
        <v>0</v>
      </c>
      <c r="E17" s="282">
        <f>D17/D11</f>
        <v>0</v>
      </c>
      <c r="F17" s="286"/>
      <c r="G17" s="287"/>
      <c r="H17" s="918"/>
      <c r="I17" s="285"/>
      <c r="J17" s="817"/>
      <c r="K17" s="817"/>
      <c r="L17" s="906"/>
      <c r="M17" s="819"/>
      <c r="N17" s="903">
        <f>H17</f>
        <v>0</v>
      </c>
      <c r="O17" s="285">
        <f>N17/N11</f>
        <v>0</v>
      </c>
      <c r="P17" s="892">
        <f>H17</f>
        <v>0</v>
      </c>
      <c r="Q17" s="289">
        <f>+I17</f>
        <v>0</v>
      </c>
      <c r="R17" s="267"/>
      <c r="X17" s="267"/>
    </row>
    <row r="18" spans="1:24" hidden="1">
      <c r="A18" s="262" t="s">
        <v>133</v>
      </c>
      <c r="B18" s="605"/>
      <c r="C18" s="279" t="e">
        <f>B18/B13</f>
        <v>#REF!</v>
      </c>
      <c r="D18" s="605">
        <f>D16-D17</f>
        <v>4810795.330000015</v>
      </c>
      <c r="E18" s="279">
        <f>D18/D11</f>
        <v>1.7667322572811384E-2</v>
      </c>
      <c r="F18" s="606"/>
      <c r="G18" s="301"/>
      <c r="H18" s="919"/>
      <c r="I18" s="812"/>
      <c r="J18" s="605">
        <f>J16-J17</f>
        <v>882154.2155689518</v>
      </c>
      <c r="K18" s="816">
        <f>+J18/J11</f>
        <v>6.3133024300874871E-3</v>
      </c>
      <c r="L18" s="907"/>
      <c r="M18" s="816"/>
      <c r="N18" s="893">
        <f>N16-N17</f>
        <v>1764308.4311379036</v>
      </c>
      <c r="O18" s="279">
        <f>N18/N11</f>
        <v>6.3133024300874871E-3</v>
      </c>
      <c r="P18" s="893">
        <f>P16-P17</f>
        <v>1764308.4311379036</v>
      </c>
      <c r="Q18" s="279">
        <f>+I18</f>
        <v>0</v>
      </c>
      <c r="R18" s="275"/>
      <c r="X18" s="267"/>
    </row>
    <row r="19" spans="1:24" hidden="1">
      <c r="A19" s="280" t="s">
        <v>9</v>
      </c>
      <c r="B19" s="291">
        <f>งบการเงิน!B18</f>
        <v>0</v>
      </c>
      <c r="C19" s="282" t="e">
        <f>B19/B11</f>
        <v>#REF!</v>
      </c>
      <c r="D19" s="291">
        <f>งบการเงิน!D18</f>
        <v>243915.99</v>
      </c>
      <c r="E19" s="292">
        <f>D19/D11</f>
        <v>8.9576508256829592E-4</v>
      </c>
      <c r="F19" s="286"/>
      <c r="G19" s="293"/>
      <c r="H19" s="894">
        <v>0</v>
      </c>
      <c r="I19" s="294">
        <v>0</v>
      </c>
      <c r="J19" s="851"/>
      <c r="K19" s="851"/>
      <c r="L19" s="908">
        <v>0</v>
      </c>
      <c r="M19" s="813">
        <v>0</v>
      </c>
      <c r="N19" s="894">
        <v>0</v>
      </c>
      <c r="O19" s="294">
        <v>0</v>
      </c>
      <c r="P19" s="894">
        <v>0</v>
      </c>
      <c r="Q19" s="294">
        <v>0</v>
      </c>
      <c r="R19" s="295"/>
      <c r="X19" s="267"/>
    </row>
    <row r="20" spans="1:24" hidden="1">
      <c r="A20" s="296" t="s">
        <v>134</v>
      </c>
      <c r="B20" s="297">
        <f>B18-B19</f>
        <v>0</v>
      </c>
      <c r="C20" s="264" t="e">
        <f>B20/B11</f>
        <v>#REF!</v>
      </c>
      <c r="D20" s="297">
        <f>D18-D19</f>
        <v>4566879.3400000148</v>
      </c>
      <c r="E20" s="264">
        <f>D20/D11</f>
        <v>1.6771557490243089E-2</v>
      </c>
      <c r="F20" s="286"/>
      <c r="G20" s="298"/>
      <c r="H20" s="909">
        <f>+H16-H19</f>
        <v>1785635.5400000168</v>
      </c>
      <c r="I20" s="813">
        <f>+H20/H11</f>
        <v>6.3133024300874741E-3</v>
      </c>
      <c r="J20" s="851"/>
      <c r="K20" s="851"/>
      <c r="L20" s="909">
        <f>+L16-L19</f>
        <v>1764308.4311379036</v>
      </c>
      <c r="M20" s="813">
        <f>+L20/L11</f>
        <v>6.3133024300874871E-3</v>
      </c>
      <c r="N20" s="895">
        <f>N18-N19</f>
        <v>1764308.4311379036</v>
      </c>
      <c r="O20" s="264">
        <f>N20/N11</f>
        <v>6.3133024300874871E-3</v>
      </c>
      <c r="P20" s="895">
        <f>P18-P19</f>
        <v>1764308.4311379036</v>
      </c>
      <c r="Q20" s="264">
        <f>P20/P11</f>
        <v>6.3133024300874871E-3</v>
      </c>
      <c r="R20" s="275"/>
      <c r="X20" s="267"/>
    </row>
    <row r="21" spans="1:24" hidden="1">
      <c r="A21" s="280" t="s">
        <v>135</v>
      </c>
      <c r="B21" s="283">
        <f>งบการเงิน!B20</f>
        <v>0</v>
      </c>
      <c r="C21" s="282" t="e">
        <f>B21/B11</f>
        <v>#REF!</v>
      </c>
      <c r="D21" s="288">
        <f>งบการเงิน!D20</f>
        <v>269298.40999999997</v>
      </c>
      <c r="E21" s="282">
        <f>D21/D11</f>
        <v>9.8898031436627344E-4</v>
      </c>
      <c r="F21" s="286"/>
      <c r="G21" s="287"/>
      <c r="H21" s="918">
        <v>0</v>
      </c>
      <c r="I21" s="285">
        <v>0</v>
      </c>
      <c r="J21" s="852"/>
      <c r="K21" s="852"/>
      <c r="L21" s="908">
        <v>0</v>
      </c>
      <c r="M21" s="820"/>
      <c r="N21" s="894">
        <f>N11*O21</f>
        <v>0</v>
      </c>
      <c r="O21" s="299">
        <v>0</v>
      </c>
      <c r="P21" s="894">
        <f>P11*Q21</f>
        <v>0</v>
      </c>
      <c r="Q21" s="299">
        <f>O21</f>
        <v>0</v>
      </c>
      <c r="R21" s="275"/>
      <c r="X21" s="267"/>
    </row>
    <row r="22" spans="1:24">
      <c r="A22" s="300" t="s">
        <v>136</v>
      </c>
      <c r="B22" s="290">
        <f>B20-B21</f>
        <v>0</v>
      </c>
      <c r="C22" s="277" t="e">
        <f>+B22/B11</f>
        <v>#REF!</v>
      </c>
      <c r="D22" s="290">
        <f>D20-D21</f>
        <v>4297580.9300000146</v>
      </c>
      <c r="E22" s="279">
        <f>D22/D11</f>
        <v>1.5782577175876816E-2</v>
      </c>
      <c r="F22" s="286"/>
      <c r="G22" s="301"/>
      <c r="H22" s="907">
        <f>+H20-H21</f>
        <v>1785635.5400000168</v>
      </c>
      <c r="I22" s="812">
        <f>+H22/H11</f>
        <v>6.3133024300874741E-3</v>
      </c>
      <c r="J22" s="853"/>
      <c r="K22" s="853"/>
      <c r="L22" s="907">
        <f>+L20-L21</f>
        <v>1764308.4311379036</v>
      </c>
      <c r="M22" s="816">
        <f>+L22/L11</f>
        <v>6.3133024300874871E-3</v>
      </c>
      <c r="N22" s="896">
        <f>N18-N19-N21</f>
        <v>1764308.4311379036</v>
      </c>
      <c r="O22" s="279">
        <f>N22/N11</f>
        <v>6.3133024300874871E-3</v>
      </c>
      <c r="P22" s="896">
        <f>P18-P19-P21</f>
        <v>1764308.4311379036</v>
      </c>
      <c r="Q22" s="279">
        <f>+P22/P11</f>
        <v>6.3133024300874871E-3</v>
      </c>
      <c r="R22" s="267"/>
      <c r="X22" s="267"/>
    </row>
    <row r="23" spans="1:24">
      <c r="A23" s="602" t="s">
        <v>11</v>
      </c>
      <c r="B23" s="585"/>
      <c r="C23" s="586"/>
      <c r="D23" s="585"/>
      <c r="E23" s="586"/>
      <c r="F23" s="372"/>
      <c r="G23" s="372"/>
      <c r="H23" s="835"/>
      <c r="I23" s="836"/>
      <c r="J23" s="851"/>
      <c r="K23" s="851"/>
      <c r="L23" s="891">
        <f>L16</f>
        <v>1764308.4311379036</v>
      </c>
      <c r="M23" s="818"/>
      <c r="N23" s="891">
        <f>N16</f>
        <v>1764308.4311379036</v>
      </c>
      <c r="O23" s="579"/>
      <c r="P23" s="891">
        <f>P16</f>
        <v>1764308.4311379036</v>
      </c>
      <c r="Q23" s="285"/>
      <c r="R23" s="267"/>
      <c r="X23" s="267"/>
    </row>
    <row r="24" spans="1:24">
      <c r="A24" s="303" t="s">
        <v>137</v>
      </c>
      <c r="B24" s="587"/>
      <c r="C24" s="588"/>
      <c r="D24" s="580"/>
      <c r="E24" s="588"/>
      <c r="F24" s="373"/>
      <c r="G24" s="373"/>
      <c r="H24" s="837"/>
      <c r="I24" s="838"/>
      <c r="J24" s="854"/>
      <c r="K24" s="854"/>
      <c r="L24" s="821"/>
      <c r="M24" s="821"/>
      <c r="N24" s="304"/>
      <c r="O24" s="304"/>
      <c r="P24" s="897"/>
      <c r="Q24" s="304"/>
      <c r="R24" s="267"/>
    </row>
    <row r="25" spans="1:24" hidden="1">
      <c r="A25" s="305" t="s">
        <v>384</v>
      </c>
      <c r="B25" s="581">
        <v>0</v>
      </c>
      <c r="C25" s="589"/>
      <c r="D25" s="581"/>
      <c r="E25" s="590"/>
      <c r="F25" s="374"/>
      <c r="G25" s="374"/>
      <c r="H25" s="839"/>
      <c r="I25" s="840"/>
      <c r="J25" s="855"/>
      <c r="K25" s="855"/>
      <c r="L25" s="823"/>
      <c r="M25" s="822"/>
      <c r="N25" s="307">
        <f>+L56</f>
        <v>0</v>
      </c>
      <c r="O25" s="601"/>
      <c r="P25" s="898">
        <f>+N25</f>
        <v>0</v>
      </c>
      <c r="Q25" s="306"/>
      <c r="R25" s="267"/>
    </row>
    <row r="26" spans="1:24" hidden="1">
      <c r="A26" s="308" t="s">
        <v>363</v>
      </c>
      <c r="B26" s="581"/>
      <c r="C26" s="589"/>
      <c r="D26" s="581"/>
      <c r="E26" s="590"/>
      <c r="F26" s="374"/>
      <c r="G26" s="374"/>
      <c r="H26" s="839"/>
      <c r="I26" s="840"/>
      <c r="J26" s="855"/>
      <c r="K26" s="855"/>
      <c r="L26" s="823"/>
      <c r="M26" s="822"/>
      <c r="N26" s="307">
        <f>+I57</f>
        <v>0</v>
      </c>
      <c r="O26" s="306"/>
      <c r="P26" s="898">
        <f>N26</f>
        <v>0</v>
      </c>
      <c r="Q26" s="306"/>
      <c r="R26" s="267"/>
    </row>
    <row r="27" spans="1:24">
      <c r="A27" s="308" t="s">
        <v>457</v>
      </c>
      <c r="B27" s="581"/>
      <c r="C27" s="589"/>
      <c r="D27" s="581"/>
      <c r="E27" s="590"/>
      <c r="F27" s="374"/>
      <c r="G27" s="374"/>
      <c r="H27" s="839"/>
      <c r="I27" s="840"/>
      <c r="J27" s="855"/>
      <c r="K27" s="855"/>
      <c r="L27" s="910">
        <f>+L60</f>
        <v>654209.91974999988</v>
      </c>
      <c r="M27" s="822"/>
      <c r="N27" s="898">
        <f>+L27</f>
        <v>654209.91974999988</v>
      </c>
      <c r="O27" s="306"/>
      <c r="P27" s="898">
        <f>+N27</f>
        <v>654209.91974999988</v>
      </c>
      <c r="Q27" s="306"/>
      <c r="R27" s="267"/>
    </row>
    <row r="28" spans="1:24">
      <c r="A28" s="308" t="s">
        <v>476</v>
      </c>
      <c r="B28" s="581"/>
      <c r="C28" s="589"/>
      <c r="D28" s="581"/>
      <c r="E28" s="590"/>
      <c r="F28" s="374"/>
      <c r="G28" s="374"/>
      <c r="H28" s="839"/>
      <c r="I28" s="840"/>
      <c r="J28" s="855"/>
      <c r="K28" s="855"/>
      <c r="L28" s="910">
        <f>25625*5</f>
        <v>128125</v>
      </c>
      <c r="M28" s="822"/>
      <c r="N28" s="898">
        <f>25625*12</f>
        <v>307500</v>
      </c>
      <c r="O28" s="306"/>
      <c r="P28" s="898">
        <f>+N28</f>
        <v>307500</v>
      </c>
      <c r="Q28" s="306"/>
      <c r="R28" s="267"/>
    </row>
    <row r="29" spans="1:24">
      <c r="A29" s="814" t="s">
        <v>553</v>
      </c>
      <c r="B29" s="582"/>
      <c r="C29" s="591"/>
      <c r="D29" s="581"/>
      <c r="E29" s="592"/>
      <c r="F29" s="375"/>
      <c r="G29" s="375"/>
      <c r="H29" s="841"/>
      <c r="I29" s="842"/>
      <c r="J29" s="856"/>
      <c r="K29" s="856"/>
      <c r="L29" s="911">
        <f>+L62</f>
        <v>0</v>
      </c>
      <c r="M29" s="824"/>
      <c r="N29" s="899">
        <f>+L29</f>
        <v>0</v>
      </c>
      <c r="O29" s="309"/>
      <c r="P29" s="899">
        <f>+N29</f>
        <v>0</v>
      </c>
      <c r="Q29" s="309"/>
      <c r="T29" s="878"/>
    </row>
    <row r="30" spans="1:24">
      <c r="A30" s="814" t="s">
        <v>554</v>
      </c>
      <c r="B30" s="629"/>
      <c r="C30" s="630"/>
      <c r="D30" s="629"/>
      <c r="E30" s="631"/>
      <c r="F30" s="632"/>
      <c r="G30" s="632"/>
      <c r="H30" s="843"/>
      <c r="I30" s="844"/>
      <c r="J30" s="857"/>
      <c r="K30" s="857"/>
      <c r="L30" s="912">
        <f>+L63</f>
        <v>49520.639999999999</v>
      </c>
      <c r="M30" s="825"/>
      <c r="N30" s="900">
        <f>+L30</f>
        <v>49520.639999999999</v>
      </c>
      <c r="O30" s="633"/>
      <c r="P30" s="900">
        <f>+N30</f>
        <v>49520.639999999999</v>
      </c>
      <c r="Q30" s="633"/>
    </row>
    <row r="31" spans="1:24">
      <c r="A31" s="276" t="s">
        <v>138</v>
      </c>
      <c r="B31" s="583">
        <f>SUM(B25:B29)</f>
        <v>0</v>
      </c>
      <c r="C31" s="593"/>
      <c r="D31" s="583"/>
      <c r="E31" s="593"/>
      <c r="F31" s="376"/>
      <c r="G31" s="376"/>
      <c r="H31" s="845"/>
      <c r="I31" s="846"/>
      <c r="J31" s="858"/>
      <c r="K31" s="858"/>
      <c r="L31" s="901">
        <f>SUM(L25:L30)</f>
        <v>831855.5597499999</v>
      </c>
      <c r="M31" s="826"/>
      <c r="N31" s="901">
        <f>SUM(N25:N30)</f>
        <v>1011230.5597499999</v>
      </c>
      <c r="O31" s="310"/>
      <c r="P31" s="901">
        <f>SUM(P25:P30)</f>
        <v>1011230.5597499999</v>
      </c>
      <c r="Q31" s="310"/>
    </row>
    <row r="32" spans="1:24">
      <c r="A32" s="311" t="s">
        <v>139</v>
      </c>
      <c r="B32" s="584"/>
      <c r="C32" s="594"/>
      <c r="D32" s="584"/>
      <c r="E32" s="594"/>
      <c r="F32" s="377"/>
      <c r="G32" s="377"/>
      <c r="H32" s="847"/>
      <c r="I32" s="848"/>
      <c r="J32" s="859"/>
      <c r="K32" s="859"/>
      <c r="L32" s="902">
        <f>L23-L31</f>
        <v>932452.87138790369</v>
      </c>
      <c r="M32" s="880">
        <f>+L32/L11</f>
        <v>3.3366371066302371E-3</v>
      </c>
      <c r="N32" s="902">
        <f>N23-N31</f>
        <v>753077.87138790369</v>
      </c>
      <c r="O32" s="881">
        <f>+N32/N11</f>
        <v>2.6947716575904898E-3</v>
      </c>
      <c r="P32" s="902">
        <f>P23-P31</f>
        <v>753077.87138790369</v>
      </c>
      <c r="Q32" s="881">
        <f>+P32/P11</f>
        <v>2.6947716575904898E-3</v>
      </c>
      <c r="U32" s="312"/>
    </row>
    <row r="33" spans="1:21">
      <c r="A33" s="313" t="s">
        <v>140</v>
      </c>
      <c r="B33" s="584"/>
      <c r="C33" s="594"/>
      <c r="D33" s="584"/>
      <c r="E33" s="595"/>
      <c r="F33" s="378"/>
      <c r="G33" s="378"/>
      <c r="H33" s="849"/>
      <c r="I33" s="850"/>
      <c r="J33" s="859"/>
      <c r="K33" s="859"/>
      <c r="L33" s="266">
        <f>L23/L31</f>
        <v>2.1209312247286496</v>
      </c>
      <c r="M33" s="827"/>
      <c r="N33" s="266">
        <f>N23/N31</f>
        <v>1.7447143128013085</v>
      </c>
      <c r="O33" s="314"/>
      <c r="P33" s="266">
        <f>P23/P31</f>
        <v>1.7447143128013085</v>
      </c>
      <c r="Q33" s="314"/>
      <c r="U33" s="312"/>
    </row>
    <row r="34" spans="1:21">
      <c r="A34" s="315"/>
    </row>
    <row r="35" spans="1:21">
      <c r="A35" s="316" t="s">
        <v>141</v>
      </c>
      <c r="D35" s="257"/>
    </row>
    <row r="36" spans="1:21">
      <c r="A36" s="317" t="s">
        <v>474</v>
      </c>
    </row>
    <row r="37" spans="1:21">
      <c r="A37" s="317" t="s">
        <v>555</v>
      </c>
    </row>
    <row r="38" spans="1:21">
      <c r="A38" s="317" t="s">
        <v>556</v>
      </c>
      <c r="M38" s="1192">
        <v>23288240.07</v>
      </c>
      <c r="N38" s="1192"/>
      <c r="O38" s="244" t="s">
        <v>341</v>
      </c>
    </row>
    <row r="39" spans="1:21">
      <c r="A39" s="317" t="s">
        <v>490</v>
      </c>
    </row>
    <row r="40" spans="1:21" hidden="1">
      <c r="A40" s="317" t="s">
        <v>431</v>
      </c>
    </row>
    <row r="41" spans="1:21" hidden="1">
      <c r="A41" s="317" t="s">
        <v>432</v>
      </c>
    </row>
    <row r="42" spans="1:21">
      <c r="A42" s="317" t="s">
        <v>557</v>
      </c>
    </row>
    <row r="43" spans="1:21" s="700" customFormat="1">
      <c r="A43" s="736" t="s">
        <v>558</v>
      </c>
      <c r="S43" s="1057"/>
    </row>
    <row r="44" spans="1:21" s="700" customFormat="1">
      <c r="A44" s="736" t="s">
        <v>559</v>
      </c>
      <c r="S44" s="1057"/>
    </row>
    <row r="45" spans="1:21" hidden="1">
      <c r="A45" s="317" t="s">
        <v>332</v>
      </c>
      <c r="R45" s="275">
        <f>R44/H11</f>
        <v>0</v>
      </c>
    </row>
    <row r="46" spans="1:21" hidden="1">
      <c r="A46" s="317" t="s">
        <v>378</v>
      </c>
      <c r="R46" s="275"/>
    </row>
    <row r="47" spans="1:21" hidden="1">
      <c r="A47" s="317" t="s">
        <v>379</v>
      </c>
      <c r="R47" s="275"/>
    </row>
    <row r="48" spans="1:21" hidden="1">
      <c r="A48" s="317" t="s">
        <v>381</v>
      </c>
      <c r="R48" s="275"/>
    </row>
    <row r="49" spans="1:19" hidden="1">
      <c r="A49" s="317" t="s">
        <v>380</v>
      </c>
      <c r="R49" s="275"/>
    </row>
    <row r="50" spans="1:19" hidden="1">
      <c r="A50" s="317" t="s">
        <v>382</v>
      </c>
      <c r="R50" s="275"/>
    </row>
    <row r="51" spans="1:19" hidden="1">
      <c r="A51" s="317" t="s">
        <v>383</v>
      </c>
      <c r="H51" s="244" t="s">
        <v>385</v>
      </c>
      <c r="R51" s="275"/>
    </row>
    <row r="52" spans="1:19" hidden="1">
      <c r="A52" s="317"/>
      <c r="R52" s="275"/>
    </row>
    <row r="53" spans="1:19" s="700" customFormat="1">
      <c r="A53" s="736" t="s">
        <v>560</v>
      </c>
      <c r="S53" s="1057"/>
    </row>
    <row r="54" spans="1:19" s="700" customFormat="1">
      <c r="A54" s="736" t="s">
        <v>561</v>
      </c>
      <c r="S54" s="1057"/>
    </row>
    <row r="55" spans="1:19">
      <c r="A55" s="318" t="s">
        <v>491</v>
      </c>
      <c r="B55" s="318"/>
      <c r="I55" s="608"/>
      <c r="K55" s="599"/>
      <c r="M55" s="320"/>
    </row>
    <row r="56" spans="1:19" hidden="1">
      <c r="A56" s="317" t="s">
        <v>399</v>
      </c>
      <c r="B56" s="319"/>
      <c r="C56" s="608"/>
      <c r="E56" s="319">
        <v>0</v>
      </c>
      <c r="F56" s="608" t="s">
        <v>142</v>
      </c>
      <c r="G56" s="599" t="s">
        <v>143</v>
      </c>
      <c r="H56" s="257"/>
      <c r="I56" s="319" t="s">
        <v>377</v>
      </c>
      <c r="J56" s="319"/>
      <c r="K56" s="741" t="s">
        <v>143</v>
      </c>
      <c r="L56" s="319">
        <f>+H56*12</f>
        <v>0</v>
      </c>
      <c r="M56" s="320" t="s">
        <v>144</v>
      </c>
      <c r="N56" s="320"/>
      <c r="O56" s="320"/>
    </row>
    <row r="57" spans="1:19" hidden="1">
      <c r="A57" s="323" t="s">
        <v>357</v>
      </c>
      <c r="B57" s="321"/>
      <c r="C57" s="608"/>
      <c r="E57" s="321"/>
      <c r="F57" s="608" t="s">
        <v>142</v>
      </c>
      <c r="G57" s="599" t="s">
        <v>143</v>
      </c>
      <c r="I57" s="257">
        <f>E57*12</f>
        <v>0</v>
      </c>
      <c r="J57" s="700" t="s">
        <v>144</v>
      </c>
      <c r="K57" s="599" t="s">
        <v>144</v>
      </c>
      <c r="M57" s="320"/>
      <c r="O57" s="320"/>
    </row>
    <row r="58" spans="1:19" hidden="1">
      <c r="A58" s="323" t="s">
        <v>427</v>
      </c>
      <c r="B58" s="321"/>
      <c r="C58" s="608"/>
      <c r="E58" s="321"/>
      <c r="F58" s="608" t="s">
        <v>142</v>
      </c>
      <c r="G58" s="599" t="s">
        <v>143</v>
      </c>
      <c r="H58" s="321">
        <v>0</v>
      </c>
      <c r="I58" s="608" t="s">
        <v>142</v>
      </c>
      <c r="J58" s="599"/>
      <c r="K58" s="599" t="s">
        <v>143</v>
      </c>
      <c r="L58" s="257">
        <f t="shared" ref="L58:L63" si="0">+H58*12</f>
        <v>0</v>
      </c>
      <c r="M58" s="320" t="s">
        <v>144</v>
      </c>
      <c r="N58" s="320"/>
      <c r="O58" s="324"/>
      <c r="P58" s="325"/>
      <c r="Q58" s="325"/>
      <c r="R58" s="326"/>
    </row>
    <row r="59" spans="1:19" hidden="1">
      <c r="A59" s="323" t="s">
        <v>447</v>
      </c>
      <c r="B59" s="321"/>
      <c r="C59" s="608"/>
      <c r="E59" s="321"/>
      <c r="F59" s="608" t="s">
        <v>142</v>
      </c>
      <c r="G59" s="599" t="s">
        <v>143</v>
      </c>
      <c r="H59" s="882">
        <v>0</v>
      </c>
      <c r="I59" s="608" t="s">
        <v>142</v>
      </c>
      <c r="J59" s="599"/>
      <c r="K59" s="599" t="s">
        <v>143</v>
      </c>
      <c r="L59" s="828">
        <f t="shared" si="0"/>
        <v>0</v>
      </c>
      <c r="M59" s="320" t="s">
        <v>144</v>
      </c>
      <c r="N59" s="320"/>
      <c r="O59" s="324"/>
      <c r="P59" s="325"/>
      <c r="Q59" s="325"/>
      <c r="R59" s="326"/>
    </row>
    <row r="60" spans="1:19">
      <c r="A60" s="701" t="s">
        <v>475</v>
      </c>
      <c r="B60" s="321"/>
      <c r="C60" s="608"/>
      <c r="E60" s="321"/>
      <c r="F60" s="608" t="s">
        <v>142</v>
      </c>
      <c r="G60" s="599" t="s">
        <v>143</v>
      </c>
      <c r="H60" s="882">
        <f>+เครดิตบูโร!AD26</f>
        <v>54517.493312499995</v>
      </c>
      <c r="I60" s="608" t="s">
        <v>142</v>
      </c>
      <c r="J60" s="599"/>
      <c r="K60" s="599" t="s">
        <v>143</v>
      </c>
      <c r="L60" s="828">
        <f t="shared" si="0"/>
        <v>654209.91974999988</v>
      </c>
      <c r="M60" s="320" t="s">
        <v>144</v>
      </c>
      <c r="N60" s="320"/>
      <c r="O60" s="324"/>
      <c r="P60" s="325"/>
      <c r="Q60" s="325"/>
      <c r="R60" s="326"/>
    </row>
    <row r="61" spans="1:19">
      <c r="A61" s="994" t="s">
        <v>524</v>
      </c>
      <c r="B61" s="659"/>
      <c r="C61" s="660"/>
      <c r="E61" s="702"/>
      <c r="F61" s="703" t="s">
        <v>142</v>
      </c>
      <c r="G61" s="704" t="s">
        <v>143</v>
      </c>
      <c r="H61" s="883">
        <f>3000000*0.03/12</f>
        <v>7500</v>
      </c>
      <c r="I61" s="703" t="s">
        <v>142</v>
      </c>
      <c r="J61" s="704"/>
      <c r="K61" s="704" t="s">
        <v>143</v>
      </c>
      <c r="L61" s="884">
        <f t="shared" si="0"/>
        <v>90000</v>
      </c>
      <c r="M61" s="320" t="s">
        <v>144</v>
      </c>
      <c r="N61" s="320"/>
      <c r="O61" s="320"/>
      <c r="P61" s="267"/>
      <c r="Q61" s="267"/>
    </row>
    <row r="62" spans="1:19">
      <c r="A62" s="701" t="s">
        <v>526</v>
      </c>
      <c r="B62" s="327"/>
      <c r="C62" s="608"/>
      <c r="D62" s="599"/>
      <c r="F62" s="257"/>
      <c r="H62" s="1017">
        <f>+เครดิตบูโร!AQ46</f>
        <v>0</v>
      </c>
      <c r="I62" s="703" t="s">
        <v>142</v>
      </c>
      <c r="J62" s="704"/>
      <c r="K62" s="704" t="s">
        <v>143</v>
      </c>
      <c r="L62" s="885">
        <f t="shared" si="0"/>
        <v>0</v>
      </c>
      <c r="M62" s="320" t="s">
        <v>144</v>
      </c>
      <c r="N62" s="320"/>
      <c r="O62" s="320"/>
      <c r="P62" s="267"/>
      <c r="Q62" s="267"/>
    </row>
    <row r="63" spans="1:19">
      <c r="A63" s="701" t="s">
        <v>525</v>
      </c>
      <c r="B63" s="327"/>
      <c r="C63" s="608"/>
      <c r="D63" s="599"/>
      <c r="F63" s="257"/>
      <c r="H63" s="1017">
        <f>+เครดิตบูโร!AD59</f>
        <v>4126.72</v>
      </c>
      <c r="I63" s="703" t="s">
        <v>142</v>
      </c>
      <c r="J63" s="704"/>
      <c r="K63" s="704" t="s">
        <v>143</v>
      </c>
      <c r="L63" s="885">
        <f t="shared" si="0"/>
        <v>49520.639999999999</v>
      </c>
      <c r="M63" s="320" t="s">
        <v>144</v>
      </c>
      <c r="N63" s="320"/>
      <c r="O63" s="320"/>
      <c r="P63" s="267"/>
      <c r="Q63" s="267"/>
    </row>
    <row r="64" spans="1:19">
      <c r="A64" s="701"/>
      <c r="B64" s="327"/>
      <c r="C64" s="608"/>
      <c r="D64" s="599"/>
      <c r="F64" s="257"/>
      <c r="H64" s="1017"/>
      <c r="I64" s="703"/>
      <c r="J64" s="704"/>
      <c r="K64" s="704"/>
      <c r="L64" s="885"/>
      <c r="M64" s="320"/>
      <c r="N64" s="320"/>
      <c r="O64" s="320"/>
      <c r="P64" s="267"/>
      <c r="Q64" s="267"/>
    </row>
    <row r="65" spans="1:19" s="393" customFormat="1" ht="19.5" customHeight="1">
      <c r="E65" s="395"/>
      <c r="H65" s="607"/>
      <c r="I65" s="394"/>
      <c r="J65" s="394"/>
      <c r="K65" s="394"/>
      <c r="L65" s="394"/>
      <c r="M65" s="394"/>
      <c r="N65" s="394"/>
      <c r="O65" s="394"/>
      <c r="S65" s="878"/>
    </row>
    <row r="66" spans="1:19" s="393" customFormat="1" ht="19.5" customHeight="1">
      <c r="E66" s="395"/>
      <c r="H66" s="607"/>
      <c r="I66" s="394"/>
      <c r="J66" s="394"/>
      <c r="K66" s="394"/>
      <c r="L66" s="394"/>
      <c r="M66" s="394"/>
      <c r="N66" s="394"/>
      <c r="O66" s="394"/>
      <c r="S66" s="878"/>
    </row>
    <row r="67" spans="1:19" s="393" customFormat="1" ht="19.5" customHeight="1">
      <c r="E67" s="395"/>
      <c r="H67" s="607"/>
      <c r="I67" s="394"/>
      <c r="J67" s="394"/>
      <c r="K67" s="394"/>
      <c r="L67" s="394"/>
      <c r="M67" s="394"/>
      <c r="N67" s="394"/>
      <c r="O67" s="394"/>
      <c r="S67" s="878"/>
    </row>
    <row r="68" spans="1:19" s="393" customFormat="1" ht="19.5" customHeight="1">
      <c r="E68" s="395"/>
      <c r="H68" s="607"/>
      <c r="I68" s="394"/>
      <c r="J68" s="394"/>
      <c r="K68" s="394"/>
      <c r="L68" s="394"/>
      <c r="M68" s="394"/>
      <c r="N68" s="394"/>
      <c r="O68" s="394"/>
      <c r="S68" s="878"/>
    </row>
    <row r="69" spans="1:19" s="393" customFormat="1" ht="19.5" customHeight="1">
      <c r="E69" s="395"/>
      <c r="H69" s="607"/>
      <c r="I69" s="394"/>
      <c r="J69" s="394"/>
      <c r="K69" s="394"/>
      <c r="L69" s="394"/>
      <c r="M69" s="394"/>
      <c r="N69" s="394"/>
      <c r="O69" s="394"/>
      <c r="S69" s="878"/>
    </row>
    <row r="70" spans="1:19" s="393" customFormat="1" ht="19.5" customHeight="1">
      <c r="E70" s="395"/>
      <c r="H70" s="607"/>
      <c r="I70" s="394"/>
      <c r="J70" s="394"/>
      <c r="K70" s="394"/>
      <c r="L70" s="394"/>
      <c r="M70" s="394"/>
      <c r="N70" s="394"/>
      <c r="O70" s="394"/>
      <c r="S70" s="878"/>
    </row>
    <row r="71" spans="1:19" s="393" customFormat="1" ht="19.5" customHeight="1">
      <c r="E71" s="395"/>
      <c r="H71" s="607"/>
      <c r="I71" s="394"/>
      <c r="J71" s="394"/>
      <c r="K71" s="394"/>
      <c r="L71" s="394"/>
      <c r="M71" s="394"/>
      <c r="N71" s="394"/>
      <c r="O71" s="394"/>
      <c r="S71" s="878"/>
    </row>
    <row r="72" spans="1:19" s="393" customFormat="1" ht="19.5" customHeight="1">
      <c r="E72" s="395"/>
      <c r="H72" s="607"/>
      <c r="I72" s="394"/>
      <c r="J72" s="394"/>
      <c r="K72" s="394"/>
      <c r="L72" s="394"/>
      <c r="M72" s="394"/>
      <c r="N72" s="394"/>
      <c r="O72" s="394"/>
      <c r="S72" s="878"/>
    </row>
    <row r="73" spans="1:19">
      <c r="A73" s="328"/>
      <c r="B73" s="318"/>
      <c r="D73" s="257"/>
      <c r="H73" s="322"/>
      <c r="I73" s="320"/>
      <c r="J73" s="320"/>
      <c r="K73" s="320"/>
      <c r="L73" s="320"/>
      <c r="M73" s="320"/>
      <c r="N73" s="320"/>
      <c r="O73" s="320"/>
      <c r="P73" s="267"/>
      <c r="Q73" s="267"/>
    </row>
    <row r="74" spans="1:19">
      <c r="A74" s="328"/>
      <c r="B74" s="318"/>
      <c r="D74" s="257"/>
      <c r="H74" s="322"/>
      <c r="I74" s="320"/>
      <c r="J74" s="320"/>
      <c r="K74" s="320"/>
      <c r="L74" s="320"/>
      <c r="M74" s="320"/>
      <c r="N74" s="320"/>
      <c r="O74" s="320"/>
      <c r="P74" s="267"/>
      <c r="Q74" s="267"/>
    </row>
    <row r="75" spans="1:19">
      <c r="P75" s="321"/>
    </row>
    <row r="76" spans="1:19" s="393" customFormat="1" ht="19.5" customHeight="1">
      <c r="S76" s="878"/>
    </row>
  </sheetData>
  <mergeCells count="5">
    <mergeCell ref="J4:K4"/>
    <mergeCell ref="A2:A3"/>
    <mergeCell ref="L2:Q2"/>
    <mergeCell ref="B2:K2"/>
    <mergeCell ref="M38:N38"/>
  </mergeCells>
  <printOptions horizontalCentered="1"/>
  <pageMargins left="0.31496062992125984" right="0" top="0.55118110236220474" bottom="0.35433070866141736" header="0.31496062992125984" footer="0.11811023622047245"/>
  <pageSetup paperSize="9" scale="70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tabColor rgb="FFFFFF00"/>
  </sheetPr>
  <dimension ref="A1:AW61"/>
  <sheetViews>
    <sheetView view="pageBreakPreview" topLeftCell="A18" zoomScaleSheetLayoutView="100" workbookViewId="0">
      <selection activeCell="AO1" sqref="AO1:AQ1048576"/>
    </sheetView>
  </sheetViews>
  <sheetFormatPr baseColWidth="10" defaultColWidth="3.1640625" defaultRowHeight="24"/>
  <cols>
    <col min="1" max="2" width="2.6640625" style="219" customWidth="1"/>
    <col min="3" max="3" width="4.1640625" style="219" customWidth="1"/>
    <col min="4" max="9" width="3.33203125" style="219" customWidth="1"/>
    <col min="10" max="10" width="4.33203125" style="219" customWidth="1"/>
    <col min="11" max="11" width="2.6640625" style="219" customWidth="1"/>
    <col min="12" max="12" width="2.1640625" style="219" customWidth="1"/>
    <col min="13" max="13" width="2.6640625" style="219" customWidth="1"/>
    <col min="14" max="14" width="1.1640625" style="219" customWidth="1"/>
    <col min="15" max="15" width="1.6640625" style="219" customWidth="1"/>
    <col min="16" max="16" width="5.1640625" style="219" customWidth="1"/>
    <col min="17" max="17" width="12.5" style="219" customWidth="1"/>
    <col min="18" max="19" width="3.6640625" style="219" customWidth="1"/>
    <col min="20" max="20" width="3.33203125" style="219" customWidth="1"/>
    <col min="21" max="21" width="4.1640625" style="219" customWidth="1"/>
    <col min="22" max="22" width="3.1640625" style="219" customWidth="1"/>
    <col min="23" max="23" width="2.83203125" style="219" customWidth="1"/>
    <col min="24" max="24" width="5.1640625" style="219" customWidth="1"/>
    <col min="25" max="25" width="3.6640625" style="219" customWidth="1"/>
    <col min="26" max="26" width="3.83203125" style="219" customWidth="1"/>
    <col min="27" max="27" width="4.1640625" style="219" customWidth="1"/>
    <col min="28" max="28" width="3.1640625" style="219" customWidth="1"/>
    <col min="29" max="29" width="3.6640625" style="219" customWidth="1"/>
    <col min="30" max="30" width="3.1640625" style="219" customWidth="1"/>
    <col min="31" max="31" width="4.1640625" style="219" customWidth="1"/>
    <col min="32" max="32" width="3.1640625" style="219" customWidth="1"/>
    <col min="33" max="33" width="3.6640625" style="219" customWidth="1"/>
    <col min="34" max="34" width="5.33203125" style="219" customWidth="1"/>
    <col min="35" max="35" width="4.1640625" style="219" customWidth="1"/>
    <col min="36" max="36" width="3.1640625" style="219" customWidth="1"/>
    <col min="37" max="37" width="4.33203125" style="219" customWidth="1"/>
    <col min="38" max="38" width="2.1640625" style="219" customWidth="1"/>
    <col min="39" max="39" width="1.1640625" style="219" customWidth="1"/>
    <col min="40" max="41" width="3.1640625" style="219"/>
    <col min="42" max="42" width="17.5" style="219" customWidth="1"/>
    <col min="43" max="43" width="14.83203125" style="219" customWidth="1"/>
    <col min="44" max="44" width="13.6640625" style="219" customWidth="1"/>
    <col min="45" max="45" width="15.83203125" style="219" customWidth="1"/>
    <col min="46" max="16384" width="3.1640625" style="219"/>
  </cols>
  <sheetData>
    <row r="1" spans="1:49" ht="13.25" customHeight="1">
      <c r="AK1" s="1245"/>
      <c r="AL1" s="1245"/>
      <c r="AM1" s="1245"/>
    </row>
    <row r="2" spans="1:49" s="222" customFormat="1" ht="18.5" customHeight="1">
      <c r="A2" s="220" t="s">
        <v>42</v>
      </c>
      <c r="B2" s="221"/>
      <c r="D2" s="223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5"/>
      <c r="Z2" s="225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</row>
    <row r="3" spans="1:49" s="222" customFormat="1" ht="18.75" customHeight="1">
      <c r="A3" s="223"/>
      <c r="B3" s="15" t="s">
        <v>51</v>
      </c>
      <c r="C3" s="224"/>
      <c r="D3" s="224"/>
      <c r="E3" s="224"/>
      <c r="F3" s="225"/>
      <c r="G3" s="224"/>
      <c r="H3" s="224"/>
      <c r="I3" s="224"/>
      <c r="J3" s="224"/>
      <c r="K3" s="226"/>
      <c r="L3" s="226"/>
      <c r="M3" s="1253" t="s">
        <v>515</v>
      </c>
      <c r="N3" s="1253"/>
      <c r="O3" s="1253"/>
      <c r="P3" s="1253"/>
      <c r="Q3" s="1253"/>
      <c r="R3" s="1253"/>
      <c r="S3" s="1253"/>
      <c r="T3" s="1253"/>
      <c r="U3" s="1253"/>
      <c r="V3" s="227"/>
      <c r="W3" s="15" t="s">
        <v>52</v>
      </c>
      <c r="Z3" s="226"/>
      <c r="AA3" s="1254">
        <v>244221</v>
      </c>
      <c r="AB3" s="1254"/>
      <c r="AC3" s="1254"/>
      <c r="AD3" s="1254"/>
      <c r="AE3" s="226"/>
      <c r="AH3" s="225"/>
      <c r="AI3" s="225"/>
      <c r="AJ3" s="225"/>
      <c r="AK3" s="224"/>
      <c r="AL3" s="224"/>
      <c r="AM3" s="224"/>
    </row>
    <row r="4" spans="1:49">
      <c r="A4" s="1246" t="s">
        <v>17</v>
      </c>
      <c r="B4" s="1247"/>
      <c r="C4" s="1247"/>
      <c r="D4" s="1247"/>
      <c r="E4" s="1247"/>
      <c r="F4" s="1247"/>
      <c r="G4" s="1247"/>
      <c r="H4" s="1247"/>
      <c r="I4" s="1247"/>
      <c r="J4" s="1247"/>
      <c r="K4" s="1247"/>
      <c r="L4" s="1247"/>
      <c r="M4" s="1247"/>
      <c r="N4" s="1247"/>
      <c r="O4" s="1247"/>
      <c r="P4" s="1247"/>
      <c r="Q4" s="1247"/>
      <c r="R4" s="1247"/>
      <c r="S4" s="1247"/>
      <c r="T4" s="1247"/>
      <c r="U4" s="1247"/>
      <c r="V4" s="1247"/>
      <c r="W4" s="1247"/>
      <c r="X4" s="1247"/>
      <c r="Y4" s="1247"/>
      <c r="Z4" s="1247"/>
      <c r="AA4" s="1247"/>
      <c r="AB4" s="1247"/>
      <c r="AC4" s="1247"/>
      <c r="AD4" s="1247"/>
      <c r="AE4" s="1247"/>
      <c r="AF4" s="1247"/>
      <c r="AG4" s="1247"/>
      <c r="AH4" s="1247"/>
      <c r="AI4" s="1247"/>
      <c r="AJ4" s="1247"/>
      <c r="AK4" s="1247"/>
      <c r="AL4" s="1247"/>
      <c r="AM4" s="1248"/>
    </row>
    <row r="5" spans="1:49">
      <c r="A5" s="1234" t="s">
        <v>16</v>
      </c>
      <c r="B5" s="1235"/>
      <c r="C5" s="1236"/>
      <c r="D5" s="1234" t="s">
        <v>43</v>
      </c>
      <c r="E5" s="1235"/>
      <c r="F5" s="1235"/>
      <c r="G5" s="1235"/>
      <c r="H5" s="1235"/>
      <c r="I5" s="1235"/>
      <c r="J5" s="1236"/>
      <c r="K5" s="1234" t="s">
        <v>24</v>
      </c>
      <c r="L5" s="1235"/>
      <c r="M5" s="1235"/>
      <c r="N5" s="1235"/>
      <c r="O5" s="1235"/>
      <c r="P5" s="1235"/>
      <c r="Q5" s="1236"/>
      <c r="R5" s="1234" t="s">
        <v>18</v>
      </c>
      <c r="S5" s="1235"/>
      <c r="T5" s="1235"/>
      <c r="U5" s="1236"/>
      <c r="V5" s="1234" t="s">
        <v>19</v>
      </c>
      <c r="W5" s="1235"/>
      <c r="X5" s="1235"/>
      <c r="Y5" s="1236"/>
      <c r="Z5" s="1234" t="s">
        <v>26</v>
      </c>
      <c r="AA5" s="1235"/>
      <c r="AB5" s="1235"/>
      <c r="AC5" s="1236"/>
      <c r="AD5" s="1249" t="s">
        <v>44</v>
      </c>
      <c r="AE5" s="1250"/>
      <c r="AF5" s="1250"/>
      <c r="AG5" s="1250"/>
      <c r="AH5" s="1251"/>
      <c r="AI5" s="1234" t="s">
        <v>45</v>
      </c>
      <c r="AJ5" s="1235"/>
      <c r="AK5" s="1235"/>
      <c r="AL5" s="1235"/>
      <c r="AM5" s="1236"/>
      <c r="AW5" s="219" t="s">
        <v>21</v>
      </c>
    </row>
    <row r="6" spans="1:49" s="861" customFormat="1" ht="20.5" customHeight="1">
      <c r="A6" s="1202">
        <v>1</v>
      </c>
      <c r="B6" s="1203"/>
      <c r="C6" s="1207"/>
      <c r="D6" s="1199" t="s">
        <v>30</v>
      </c>
      <c r="E6" s="1200"/>
      <c r="F6" s="1200"/>
      <c r="G6" s="1200"/>
      <c r="H6" s="1200"/>
      <c r="I6" s="1200"/>
      <c r="J6" s="1208"/>
      <c r="K6" s="1199" t="s">
        <v>647</v>
      </c>
      <c r="L6" s="1200"/>
      <c r="M6" s="1200"/>
      <c r="N6" s="1200"/>
      <c r="O6" s="1200"/>
      <c r="P6" s="1200"/>
      <c r="Q6" s="1208"/>
      <c r="R6" s="1209">
        <v>242839</v>
      </c>
      <c r="S6" s="1210"/>
      <c r="T6" s="1210"/>
      <c r="U6" s="1211"/>
      <c r="V6" s="1212">
        <v>3000000</v>
      </c>
      <c r="W6" s="1213"/>
      <c r="X6" s="1213"/>
      <c r="Y6" s="1214"/>
      <c r="Z6" s="1199">
        <v>2017167</v>
      </c>
      <c r="AA6" s="1200"/>
      <c r="AB6" s="1200"/>
      <c r="AC6" s="1208"/>
      <c r="AD6" s="1215">
        <v>28200</v>
      </c>
      <c r="AE6" s="1216"/>
      <c r="AF6" s="1216"/>
      <c r="AG6" s="1216"/>
      <c r="AH6" s="1217"/>
      <c r="AI6" s="1218" t="s">
        <v>20</v>
      </c>
      <c r="AJ6" s="1219"/>
      <c r="AK6" s="1219"/>
      <c r="AL6" s="1219"/>
      <c r="AM6" s="1220"/>
      <c r="AO6" s="862"/>
      <c r="AR6" s="128"/>
    </row>
    <row r="7" spans="1:49" s="236" customFormat="1" ht="20.5" customHeight="1">
      <c r="A7" s="1273">
        <v>2</v>
      </c>
      <c r="B7" s="1274"/>
      <c r="C7" s="1275"/>
      <c r="D7" s="1276" t="s">
        <v>30</v>
      </c>
      <c r="E7" s="1277"/>
      <c r="F7" s="1277"/>
      <c r="G7" s="1277"/>
      <c r="H7" s="1277"/>
      <c r="I7" s="1277"/>
      <c r="J7" s="1278"/>
      <c r="K7" s="1276" t="s">
        <v>647</v>
      </c>
      <c r="L7" s="1277"/>
      <c r="M7" s="1277"/>
      <c r="N7" s="1277"/>
      <c r="O7" s="1277"/>
      <c r="P7" s="1277"/>
      <c r="Q7" s="1278"/>
      <c r="R7" s="1279">
        <v>243283</v>
      </c>
      <c r="S7" s="1280"/>
      <c r="T7" s="1280"/>
      <c r="U7" s="1281"/>
      <c r="V7" s="1282">
        <v>200000</v>
      </c>
      <c r="W7" s="1283"/>
      <c r="X7" s="1283"/>
      <c r="Y7" s="1284"/>
      <c r="Z7" s="1276">
        <v>96351</v>
      </c>
      <c r="AA7" s="1277"/>
      <c r="AB7" s="1277"/>
      <c r="AC7" s="1278"/>
      <c r="AD7" s="1285">
        <v>4100</v>
      </c>
      <c r="AE7" s="1286"/>
      <c r="AF7" s="1286"/>
      <c r="AG7" s="1286"/>
      <c r="AH7" s="1287"/>
      <c r="AI7" s="1288" t="s">
        <v>20</v>
      </c>
      <c r="AJ7" s="1289"/>
      <c r="AK7" s="1289"/>
      <c r="AL7" s="1289"/>
      <c r="AM7" s="1290"/>
      <c r="AO7" s="862"/>
      <c r="AR7" s="163"/>
    </row>
    <row r="8" spans="1:49" s="861" customFormat="1" ht="20.5" customHeight="1">
      <c r="A8" s="1202">
        <v>3</v>
      </c>
      <c r="B8" s="1203"/>
      <c r="C8" s="1207"/>
      <c r="D8" s="1199" t="s">
        <v>30</v>
      </c>
      <c r="E8" s="1200"/>
      <c r="F8" s="1200"/>
      <c r="G8" s="1200"/>
      <c r="H8" s="1200"/>
      <c r="I8" s="1200"/>
      <c r="J8" s="1208"/>
      <c r="K8" s="1199" t="s">
        <v>648</v>
      </c>
      <c r="L8" s="1200"/>
      <c r="M8" s="1200"/>
      <c r="N8" s="1200"/>
      <c r="O8" s="1200"/>
      <c r="P8" s="1200"/>
      <c r="Q8" s="1208"/>
      <c r="R8" s="1209">
        <v>235031</v>
      </c>
      <c r="S8" s="1210"/>
      <c r="T8" s="1210"/>
      <c r="U8" s="1211"/>
      <c r="V8" s="1212">
        <v>6000000</v>
      </c>
      <c r="W8" s="1213"/>
      <c r="X8" s="1213"/>
      <c r="Y8" s="1214"/>
      <c r="Z8" s="1199">
        <v>3795159</v>
      </c>
      <c r="AA8" s="1200"/>
      <c r="AB8" s="1200"/>
      <c r="AC8" s="1208"/>
      <c r="AD8" s="1215">
        <f>+(Z8*7.025/100)/12</f>
        <v>22217.493312499999</v>
      </c>
      <c r="AE8" s="1216"/>
      <c r="AF8" s="1216"/>
      <c r="AG8" s="1216"/>
      <c r="AH8" s="1217"/>
      <c r="AI8" s="1218" t="s">
        <v>20</v>
      </c>
      <c r="AJ8" s="1219"/>
      <c r="AK8" s="1219"/>
      <c r="AL8" s="1219"/>
      <c r="AM8" s="1220"/>
      <c r="AO8" s="862"/>
      <c r="AR8" s="128"/>
    </row>
    <row r="9" spans="1:49" s="861" customFormat="1" ht="20.5" hidden="1" customHeight="1">
      <c r="A9" s="1202"/>
      <c r="B9" s="1203"/>
      <c r="C9" s="1207"/>
      <c r="D9" s="1199"/>
      <c r="E9" s="1200"/>
      <c r="F9" s="1200"/>
      <c r="G9" s="1200"/>
      <c r="H9" s="1200"/>
      <c r="I9" s="1200"/>
      <c r="J9" s="1208"/>
      <c r="K9" s="1199"/>
      <c r="L9" s="1200"/>
      <c r="M9" s="1200"/>
      <c r="N9" s="1200"/>
      <c r="O9" s="1200"/>
      <c r="P9" s="1200"/>
      <c r="Q9" s="1208"/>
      <c r="R9" s="1209"/>
      <c r="S9" s="1210"/>
      <c r="T9" s="1210"/>
      <c r="U9" s="1211"/>
      <c r="V9" s="1212"/>
      <c r="W9" s="1213"/>
      <c r="X9" s="1213"/>
      <c r="Y9" s="1214"/>
      <c r="Z9" s="1199"/>
      <c r="AA9" s="1200"/>
      <c r="AB9" s="1200"/>
      <c r="AC9" s="1208"/>
      <c r="AD9" s="1215"/>
      <c r="AE9" s="1216"/>
      <c r="AF9" s="1216"/>
      <c r="AG9" s="1216"/>
      <c r="AH9" s="1217"/>
      <c r="AI9" s="1218"/>
      <c r="AJ9" s="1219"/>
      <c r="AK9" s="1219"/>
      <c r="AL9" s="1219"/>
      <c r="AM9" s="1220"/>
      <c r="AO9" s="862"/>
      <c r="AR9" s="128"/>
    </row>
    <row r="10" spans="1:49" s="861" customFormat="1" ht="20.5" hidden="1" customHeight="1">
      <c r="A10" s="1202"/>
      <c r="B10" s="1203"/>
      <c r="C10" s="1207"/>
      <c r="D10" s="1199"/>
      <c r="E10" s="1200"/>
      <c r="F10" s="1200"/>
      <c r="G10" s="1200"/>
      <c r="H10" s="1200"/>
      <c r="I10" s="1200"/>
      <c r="J10" s="1208"/>
      <c r="K10" s="1199"/>
      <c r="L10" s="1200"/>
      <c r="M10" s="1200"/>
      <c r="N10" s="1200"/>
      <c r="O10" s="1200"/>
      <c r="P10" s="1200"/>
      <c r="Q10" s="1208"/>
      <c r="R10" s="1209"/>
      <c r="S10" s="1210"/>
      <c r="T10" s="1210"/>
      <c r="U10" s="1211"/>
      <c r="V10" s="1212"/>
      <c r="W10" s="1213"/>
      <c r="X10" s="1213"/>
      <c r="Y10" s="1214"/>
      <c r="Z10" s="1199"/>
      <c r="AA10" s="1200"/>
      <c r="AB10" s="1200"/>
      <c r="AC10" s="1208"/>
      <c r="AD10" s="1215"/>
      <c r="AE10" s="1216"/>
      <c r="AF10" s="1216"/>
      <c r="AG10" s="1216"/>
      <c r="AH10" s="1217"/>
      <c r="AI10" s="1218"/>
      <c r="AJ10" s="1219"/>
      <c r="AK10" s="1219"/>
      <c r="AL10" s="1219"/>
      <c r="AM10" s="1220"/>
      <c r="AO10" s="862"/>
      <c r="AR10" s="128"/>
    </row>
    <row r="11" spans="1:49" s="861" customFormat="1" ht="20.5" hidden="1" customHeight="1">
      <c r="A11" s="1202"/>
      <c r="B11" s="1203"/>
      <c r="C11" s="1207"/>
      <c r="D11" s="1199"/>
      <c r="E11" s="1200"/>
      <c r="F11" s="1200"/>
      <c r="G11" s="1200"/>
      <c r="H11" s="1200"/>
      <c r="I11" s="1200"/>
      <c r="J11" s="1208"/>
      <c r="K11" s="1199"/>
      <c r="L11" s="1200"/>
      <c r="M11" s="1200"/>
      <c r="N11" s="1200"/>
      <c r="O11" s="1200"/>
      <c r="P11" s="1200"/>
      <c r="Q11" s="1208"/>
      <c r="R11" s="1209"/>
      <c r="S11" s="1210"/>
      <c r="T11" s="1210"/>
      <c r="U11" s="1211"/>
      <c r="V11" s="1212"/>
      <c r="W11" s="1213"/>
      <c r="X11" s="1213"/>
      <c r="Y11" s="1214"/>
      <c r="Z11" s="1199"/>
      <c r="AA11" s="1200"/>
      <c r="AB11" s="1200"/>
      <c r="AC11" s="1208"/>
      <c r="AD11" s="1215"/>
      <c r="AE11" s="1216"/>
      <c r="AF11" s="1216"/>
      <c r="AG11" s="1216"/>
      <c r="AH11" s="1217"/>
      <c r="AI11" s="1218"/>
      <c r="AJ11" s="1219"/>
      <c r="AK11" s="1219"/>
      <c r="AL11" s="1219"/>
      <c r="AM11" s="1220"/>
      <c r="AO11" s="862"/>
      <c r="AR11" s="128"/>
    </row>
    <row r="12" spans="1:49" s="861" customFormat="1" ht="20.5" hidden="1" customHeight="1">
      <c r="A12" s="1202">
        <v>7</v>
      </c>
      <c r="B12" s="1203"/>
      <c r="C12" s="1207"/>
      <c r="D12" s="1199"/>
      <c r="E12" s="1200"/>
      <c r="F12" s="1200"/>
      <c r="G12" s="1200"/>
      <c r="H12" s="1200"/>
      <c r="I12" s="1200"/>
      <c r="J12" s="1208"/>
      <c r="K12" s="1199"/>
      <c r="L12" s="1200"/>
      <c r="M12" s="1200"/>
      <c r="N12" s="1200"/>
      <c r="O12" s="1200"/>
      <c r="P12" s="1200"/>
      <c r="Q12" s="1208"/>
      <c r="R12" s="1209"/>
      <c r="S12" s="1210"/>
      <c r="T12" s="1210"/>
      <c r="U12" s="1211"/>
      <c r="V12" s="1212"/>
      <c r="W12" s="1213"/>
      <c r="X12" s="1213"/>
      <c r="Y12" s="1214"/>
      <c r="Z12" s="1199"/>
      <c r="AA12" s="1200"/>
      <c r="AB12" s="1200"/>
      <c r="AC12" s="1208"/>
      <c r="AD12" s="1215"/>
      <c r="AE12" s="1216"/>
      <c r="AF12" s="1216"/>
      <c r="AG12" s="1216"/>
      <c r="AH12" s="1217"/>
      <c r="AI12" s="1218" t="s">
        <v>20</v>
      </c>
      <c r="AJ12" s="1219"/>
      <c r="AK12" s="1219"/>
      <c r="AL12" s="1219"/>
      <c r="AM12" s="1220"/>
      <c r="AO12" s="862"/>
      <c r="AR12" s="128"/>
    </row>
    <row r="13" spans="1:49" s="861" customFormat="1" ht="20.5" hidden="1" customHeight="1">
      <c r="A13" s="1202">
        <v>8</v>
      </c>
      <c r="B13" s="1203"/>
      <c r="C13" s="1207"/>
      <c r="D13" s="1199"/>
      <c r="E13" s="1200"/>
      <c r="F13" s="1200"/>
      <c r="G13" s="1200"/>
      <c r="H13" s="1200"/>
      <c r="I13" s="1200"/>
      <c r="J13" s="1208"/>
      <c r="K13" s="1199"/>
      <c r="L13" s="1200"/>
      <c r="M13" s="1200"/>
      <c r="N13" s="1200"/>
      <c r="O13" s="1200"/>
      <c r="P13" s="1200"/>
      <c r="Q13" s="1208"/>
      <c r="R13" s="1209"/>
      <c r="S13" s="1210"/>
      <c r="T13" s="1210"/>
      <c r="U13" s="1211"/>
      <c r="V13" s="1212"/>
      <c r="W13" s="1213"/>
      <c r="X13" s="1213"/>
      <c r="Y13" s="1214"/>
      <c r="Z13" s="1199"/>
      <c r="AA13" s="1200"/>
      <c r="AB13" s="1200"/>
      <c r="AC13" s="1208"/>
      <c r="AD13" s="1215"/>
      <c r="AE13" s="1216"/>
      <c r="AF13" s="1216"/>
      <c r="AG13" s="1216"/>
      <c r="AH13" s="1217"/>
      <c r="AI13" s="1218" t="s">
        <v>20</v>
      </c>
      <c r="AJ13" s="1219"/>
      <c r="AK13" s="1219"/>
      <c r="AL13" s="1219"/>
      <c r="AM13" s="1220"/>
      <c r="AO13" s="862"/>
      <c r="AR13" s="128"/>
    </row>
    <row r="14" spans="1:49" s="861" customFormat="1" ht="20.5" hidden="1" customHeight="1">
      <c r="A14" s="1202">
        <v>9</v>
      </c>
      <c r="B14" s="1203"/>
      <c r="C14" s="1207"/>
      <c r="D14" s="1199"/>
      <c r="E14" s="1200"/>
      <c r="F14" s="1200"/>
      <c r="G14" s="1200"/>
      <c r="H14" s="1200"/>
      <c r="I14" s="1200"/>
      <c r="J14" s="1208"/>
      <c r="K14" s="1199"/>
      <c r="L14" s="1200"/>
      <c r="M14" s="1200"/>
      <c r="N14" s="1200"/>
      <c r="O14" s="1200"/>
      <c r="P14" s="1200"/>
      <c r="Q14" s="1208"/>
      <c r="R14" s="1209"/>
      <c r="S14" s="1210"/>
      <c r="T14" s="1210"/>
      <c r="U14" s="1211"/>
      <c r="V14" s="1212"/>
      <c r="W14" s="1213"/>
      <c r="X14" s="1213"/>
      <c r="Y14" s="1214"/>
      <c r="Z14" s="1199"/>
      <c r="AA14" s="1200"/>
      <c r="AB14" s="1200"/>
      <c r="AC14" s="1208"/>
      <c r="AD14" s="1215">
        <v>0</v>
      </c>
      <c r="AE14" s="1216"/>
      <c r="AF14" s="1216"/>
      <c r="AG14" s="1216"/>
      <c r="AH14" s="1217"/>
      <c r="AI14" s="1218" t="s">
        <v>20</v>
      </c>
      <c r="AJ14" s="1219"/>
      <c r="AK14" s="1219"/>
      <c r="AL14" s="1219"/>
      <c r="AM14" s="1220"/>
      <c r="AO14" s="862"/>
      <c r="AR14" s="128"/>
    </row>
    <row r="15" spans="1:49" s="861" customFormat="1" ht="20.5" hidden="1" customHeight="1">
      <c r="A15" s="1202"/>
      <c r="B15" s="1203"/>
      <c r="C15" s="1207"/>
      <c r="D15" s="1194"/>
      <c r="E15" s="1195"/>
      <c r="F15" s="1195"/>
      <c r="G15" s="1195"/>
      <c r="H15" s="1195"/>
      <c r="I15" s="1195"/>
      <c r="J15" s="1291"/>
      <c r="K15" s="1202"/>
      <c r="L15" s="1203"/>
      <c r="M15" s="1203"/>
      <c r="N15" s="1203"/>
      <c r="O15" s="1203"/>
      <c r="P15" s="1203"/>
      <c r="Q15" s="1207"/>
      <c r="R15" s="1292"/>
      <c r="S15" s="1293"/>
      <c r="T15" s="1293"/>
      <c r="U15" s="1294"/>
      <c r="V15" s="1218"/>
      <c r="W15" s="1219"/>
      <c r="X15" s="1219"/>
      <c r="Y15" s="1220"/>
      <c r="Z15" s="1218"/>
      <c r="AA15" s="1219"/>
      <c r="AB15" s="1219"/>
      <c r="AC15" s="1220"/>
      <c r="AD15" s="1218"/>
      <c r="AE15" s="1219"/>
      <c r="AF15" s="1219"/>
      <c r="AG15" s="1219"/>
      <c r="AH15" s="1220"/>
      <c r="AI15" s="1202"/>
      <c r="AJ15" s="1203"/>
      <c r="AK15" s="1203"/>
      <c r="AL15" s="1203"/>
      <c r="AM15" s="1207"/>
      <c r="AO15" s="862"/>
      <c r="AR15" s="128"/>
    </row>
    <row r="16" spans="1:49" s="861" customFormat="1" ht="20.5" hidden="1" customHeight="1">
      <c r="A16" s="1202"/>
      <c r="B16" s="1203"/>
      <c r="C16" s="1207"/>
      <c r="D16" s="1194"/>
      <c r="E16" s="1195"/>
      <c r="F16" s="1195"/>
      <c r="G16" s="1195"/>
      <c r="H16" s="1195"/>
      <c r="I16" s="1195"/>
      <c r="J16" s="1291"/>
      <c r="K16" s="1202"/>
      <c r="L16" s="1203"/>
      <c r="M16" s="1203"/>
      <c r="N16" s="1203"/>
      <c r="O16" s="1203"/>
      <c r="P16" s="1203"/>
      <c r="Q16" s="1207"/>
      <c r="R16" s="1292"/>
      <c r="S16" s="1293"/>
      <c r="T16" s="1293"/>
      <c r="U16" s="1294"/>
      <c r="V16" s="1218"/>
      <c r="W16" s="1219"/>
      <c r="X16" s="1219"/>
      <c r="Y16" s="1220"/>
      <c r="Z16" s="1218"/>
      <c r="AA16" s="1219"/>
      <c r="AB16" s="1219"/>
      <c r="AC16" s="1220"/>
      <c r="AD16" s="1218"/>
      <c r="AE16" s="1219"/>
      <c r="AF16" s="1219"/>
      <c r="AG16" s="1219"/>
      <c r="AH16" s="1220"/>
      <c r="AI16" s="1202"/>
      <c r="AJ16" s="1203"/>
      <c r="AK16" s="1203"/>
      <c r="AL16" s="1203"/>
      <c r="AM16" s="1207"/>
      <c r="AO16" s="862"/>
      <c r="AR16" s="128"/>
    </row>
    <row r="17" spans="1:49">
      <c r="A17" s="1231"/>
      <c r="B17" s="1232"/>
      <c r="C17" s="1233"/>
      <c r="D17" s="1234" t="s">
        <v>6</v>
      </c>
      <c r="E17" s="1235"/>
      <c r="F17" s="1235"/>
      <c r="G17" s="1235"/>
      <c r="H17" s="1235"/>
      <c r="I17" s="1235"/>
      <c r="J17" s="1236"/>
      <c r="K17" s="1237"/>
      <c r="L17" s="1238"/>
      <c r="M17" s="1238"/>
      <c r="N17" s="1238"/>
      <c r="O17" s="1238"/>
      <c r="P17" s="1238"/>
      <c r="Q17" s="1239"/>
      <c r="R17" s="1237"/>
      <c r="S17" s="1238"/>
      <c r="T17" s="1238"/>
      <c r="U17" s="1239"/>
      <c r="V17" s="1270">
        <f>SUM(V6:Y16)</f>
        <v>9200000</v>
      </c>
      <c r="W17" s="1271"/>
      <c r="X17" s="1271"/>
      <c r="Y17" s="1272"/>
      <c r="Z17" s="1267">
        <f>SUM(Z6:AC16)</f>
        <v>5908677</v>
      </c>
      <c r="AA17" s="1268"/>
      <c r="AB17" s="1268"/>
      <c r="AC17" s="1269"/>
      <c r="AD17" s="1267">
        <f>SUM(AD6:AH16)</f>
        <v>54517.493312499995</v>
      </c>
      <c r="AE17" s="1268"/>
      <c r="AF17" s="1268"/>
      <c r="AG17" s="1268"/>
      <c r="AH17" s="1269"/>
      <c r="AI17" s="1228"/>
      <c r="AJ17" s="1229"/>
      <c r="AK17" s="1229"/>
      <c r="AL17" s="1229"/>
      <c r="AM17" s="1230"/>
    </row>
    <row r="18" spans="1:49">
      <c r="A18" s="1246" t="s">
        <v>46</v>
      </c>
      <c r="B18" s="1247"/>
      <c r="C18" s="1247"/>
      <c r="D18" s="1247"/>
      <c r="E18" s="1247"/>
      <c r="F18" s="1247"/>
      <c r="G18" s="1247"/>
      <c r="H18" s="1247"/>
      <c r="I18" s="1247"/>
      <c r="J18" s="1247"/>
      <c r="K18" s="1247"/>
      <c r="L18" s="1247"/>
      <c r="M18" s="1247"/>
      <c r="N18" s="1247"/>
      <c r="O18" s="1247"/>
      <c r="P18" s="1247"/>
      <c r="Q18" s="1247"/>
      <c r="R18" s="1247"/>
      <c r="S18" s="1247"/>
      <c r="T18" s="1247"/>
      <c r="U18" s="1247"/>
      <c r="V18" s="1247"/>
      <c r="W18" s="1247"/>
      <c r="X18" s="1247"/>
      <c r="Y18" s="1247"/>
      <c r="Z18" s="1247"/>
      <c r="AA18" s="1247"/>
      <c r="AB18" s="1247"/>
      <c r="AC18" s="1247"/>
      <c r="AD18" s="1247"/>
      <c r="AE18" s="1247"/>
      <c r="AF18" s="1247"/>
      <c r="AG18" s="1247"/>
      <c r="AH18" s="1247"/>
      <c r="AI18" s="1247"/>
      <c r="AJ18" s="1247"/>
      <c r="AK18" s="1247"/>
      <c r="AL18" s="1247"/>
      <c r="AM18" s="1248"/>
      <c r="AP18" s="228"/>
    </row>
    <row r="19" spans="1:49">
      <c r="A19" s="1234" t="s">
        <v>16</v>
      </c>
      <c r="B19" s="1235"/>
      <c r="C19" s="1236"/>
      <c r="D19" s="1234" t="s">
        <v>47</v>
      </c>
      <c r="E19" s="1235"/>
      <c r="F19" s="1235"/>
      <c r="G19" s="1235"/>
      <c r="H19" s="1235"/>
      <c r="I19" s="1235"/>
      <c r="J19" s="1236"/>
      <c r="K19" s="1234" t="s">
        <v>24</v>
      </c>
      <c r="L19" s="1235"/>
      <c r="M19" s="1235"/>
      <c r="N19" s="1235"/>
      <c r="O19" s="1235"/>
      <c r="P19" s="1235"/>
      <c r="Q19" s="1236"/>
      <c r="R19" s="1234" t="s">
        <v>18</v>
      </c>
      <c r="S19" s="1235"/>
      <c r="T19" s="1235"/>
      <c r="U19" s="1236"/>
      <c r="V19" s="1234" t="s">
        <v>19</v>
      </c>
      <c r="W19" s="1235"/>
      <c r="X19" s="1235"/>
      <c r="Y19" s="1236"/>
      <c r="Z19" s="1234" t="s">
        <v>26</v>
      </c>
      <c r="AA19" s="1235"/>
      <c r="AB19" s="1235"/>
      <c r="AC19" s="1236"/>
      <c r="AD19" s="1249" t="s">
        <v>44</v>
      </c>
      <c r="AE19" s="1250"/>
      <c r="AF19" s="1250"/>
      <c r="AG19" s="1250"/>
      <c r="AH19" s="1251"/>
      <c r="AI19" s="1234" t="s">
        <v>45</v>
      </c>
      <c r="AJ19" s="1235"/>
      <c r="AK19" s="1235"/>
      <c r="AL19" s="1235"/>
      <c r="AM19" s="1236"/>
      <c r="AP19" s="228"/>
    </row>
    <row r="20" spans="1:49">
      <c r="A20" s="1243"/>
      <c r="B20" s="1243"/>
      <c r="C20" s="1243"/>
      <c r="D20" s="1243" t="s">
        <v>114</v>
      </c>
      <c r="E20" s="1243"/>
      <c r="F20" s="1243"/>
      <c r="G20" s="1243"/>
      <c r="H20" s="1243"/>
      <c r="I20" s="1243"/>
      <c r="J20" s="1243"/>
      <c r="K20" s="1243"/>
      <c r="L20" s="1243"/>
      <c r="M20" s="1243"/>
      <c r="N20" s="1243"/>
      <c r="O20" s="1243"/>
      <c r="P20" s="1243"/>
      <c r="Q20" s="1243"/>
      <c r="R20" s="1295"/>
      <c r="S20" s="1243"/>
      <c r="T20" s="1243"/>
      <c r="U20" s="1243"/>
      <c r="V20" s="1296"/>
      <c r="W20" s="1296"/>
      <c r="X20" s="1296"/>
      <c r="Y20" s="1296"/>
      <c r="Z20" s="1240"/>
      <c r="AA20" s="1240"/>
      <c r="AB20" s="1240"/>
      <c r="AC20" s="1240"/>
      <c r="AD20" s="1240"/>
      <c r="AE20" s="1240"/>
      <c r="AF20" s="1240"/>
      <c r="AG20" s="1240"/>
      <c r="AH20" s="1240"/>
      <c r="AI20" s="1243"/>
      <c r="AJ20" s="1243"/>
      <c r="AK20" s="1243"/>
      <c r="AL20" s="1243"/>
      <c r="AM20" s="1243"/>
    </row>
    <row r="21" spans="1:49">
      <c r="A21" s="1231"/>
      <c r="B21" s="1232"/>
      <c r="C21" s="1233"/>
      <c r="D21" s="1234" t="s">
        <v>6</v>
      </c>
      <c r="E21" s="1235"/>
      <c r="F21" s="1235"/>
      <c r="G21" s="1235"/>
      <c r="H21" s="1235"/>
      <c r="I21" s="1235"/>
      <c r="J21" s="1236"/>
      <c r="K21" s="1237"/>
      <c r="L21" s="1238"/>
      <c r="M21" s="1238"/>
      <c r="N21" s="1238"/>
      <c r="O21" s="1238"/>
      <c r="P21" s="1238"/>
      <c r="Q21" s="1239"/>
      <c r="R21" s="1237"/>
      <c r="S21" s="1238"/>
      <c r="T21" s="1238"/>
      <c r="U21" s="1239"/>
      <c r="V21" s="1270">
        <f>SUM(V20:V20)</f>
        <v>0</v>
      </c>
      <c r="W21" s="1271"/>
      <c r="X21" s="1271"/>
      <c r="Y21" s="1272"/>
      <c r="Z21" s="1267">
        <f>SUM(Z20:Z20)</f>
        <v>0</v>
      </c>
      <c r="AA21" s="1268"/>
      <c r="AB21" s="1268"/>
      <c r="AC21" s="1269"/>
      <c r="AD21" s="1267">
        <f>SUM(AD20:AH20)</f>
        <v>0</v>
      </c>
      <c r="AE21" s="1268"/>
      <c r="AF21" s="1268"/>
      <c r="AG21" s="1268"/>
      <c r="AH21" s="1269"/>
      <c r="AI21" s="1228"/>
      <c r="AJ21" s="1229"/>
      <c r="AK21" s="1229"/>
      <c r="AL21" s="1229"/>
      <c r="AM21" s="1230"/>
    </row>
    <row r="22" spans="1:49">
      <c r="A22" s="1246" t="s">
        <v>48</v>
      </c>
      <c r="B22" s="1247"/>
      <c r="C22" s="1247"/>
      <c r="D22" s="1247"/>
      <c r="E22" s="1247"/>
      <c r="F22" s="1247"/>
      <c r="G22" s="1247"/>
      <c r="H22" s="1247"/>
      <c r="I22" s="1247"/>
      <c r="J22" s="1247"/>
      <c r="K22" s="1247"/>
      <c r="L22" s="1247"/>
      <c r="M22" s="1247"/>
      <c r="N22" s="1247"/>
      <c r="O22" s="1247"/>
      <c r="P22" s="1247"/>
      <c r="Q22" s="1247"/>
      <c r="R22" s="1247"/>
      <c r="S22" s="1247"/>
      <c r="T22" s="1247"/>
      <c r="U22" s="1247"/>
      <c r="V22" s="1247"/>
      <c r="W22" s="1247"/>
      <c r="X22" s="1247"/>
      <c r="Y22" s="1247"/>
      <c r="Z22" s="1247"/>
      <c r="AA22" s="1247"/>
      <c r="AB22" s="1247"/>
      <c r="AC22" s="1247"/>
      <c r="AD22" s="1247"/>
      <c r="AE22" s="1247"/>
      <c r="AF22" s="1247"/>
      <c r="AG22" s="1247"/>
      <c r="AH22" s="1247"/>
      <c r="AI22" s="1247"/>
      <c r="AJ22" s="1247"/>
      <c r="AK22" s="1247"/>
      <c r="AL22" s="1247"/>
      <c r="AM22" s="1248"/>
    </row>
    <row r="23" spans="1:49">
      <c r="A23" s="1234" t="s">
        <v>16</v>
      </c>
      <c r="B23" s="1235"/>
      <c r="C23" s="1236"/>
      <c r="D23" s="1234" t="s">
        <v>49</v>
      </c>
      <c r="E23" s="1235"/>
      <c r="F23" s="1235"/>
      <c r="G23" s="1235"/>
      <c r="H23" s="1235"/>
      <c r="I23" s="1235"/>
      <c r="J23" s="1236"/>
      <c r="K23" s="1234" t="s">
        <v>24</v>
      </c>
      <c r="L23" s="1235"/>
      <c r="M23" s="1235"/>
      <c r="N23" s="1235"/>
      <c r="O23" s="1235"/>
      <c r="P23" s="1235"/>
      <c r="Q23" s="1236"/>
      <c r="R23" s="1234" t="s">
        <v>18</v>
      </c>
      <c r="S23" s="1235"/>
      <c r="T23" s="1235"/>
      <c r="U23" s="1236"/>
      <c r="V23" s="1234" t="s">
        <v>19</v>
      </c>
      <c r="W23" s="1235"/>
      <c r="X23" s="1235"/>
      <c r="Y23" s="1236"/>
      <c r="Z23" s="1234" t="s">
        <v>26</v>
      </c>
      <c r="AA23" s="1235"/>
      <c r="AB23" s="1235"/>
      <c r="AC23" s="1236"/>
      <c r="AD23" s="1249" t="s">
        <v>44</v>
      </c>
      <c r="AE23" s="1250"/>
      <c r="AF23" s="1250"/>
      <c r="AG23" s="1250"/>
      <c r="AH23" s="1251"/>
      <c r="AI23" s="1234" t="s">
        <v>45</v>
      </c>
      <c r="AJ23" s="1235"/>
      <c r="AK23" s="1235"/>
      <c r="AL23" s="1235"/>
      <c r="AM23" s="1236"/>
    </row>
    <row r="24" spans="1:49">
      <c r="A24" s="1243"/>
      <c r="B24" s="1243"/>
      <c r="C24" s="1243"/>
      <c r="D24" s="1243" t="s">
        <v>114</v>
      </c>
      <c r="E24" s="1243"/>
      <c r="F24" s="1243"/>
      <c r="G24" s="1243"/>
      <c r="H24" s="1243"/>
      <c r="I24" s="1243"/>
      <c r="J24" s="1243"/>
      <c r="K24" s="1243"/>
      <c r="L24" s="1243"/>
      <c r="M24" s="1243"/>
      <c r="N24" s="1243"/>
      <c r="O24" s="1243"/>
      <c r="P24" s="1243"/>
      <c r="Q24" s="1243"/>
      <c r="R24" s="1243"/>
      <c r="S24" s="1243"/>
      <c r="T24" s="1243"/>
      <c r="U24" s="1243"/>
      <c r="V24" s="1243"/>
      <c r="W24" s="1243"/>
      <c r="X24" s="1243"/>
      <c r="Y24" s="1243"/>
      <c r="Z24" s="1243"/>
      <c r="AA24" s="1243"/>
      <c r="AB24" s="1243"/>
      <c r="AC24" s="1243"/>
      <c r="AD24" s="1243"/>
      <c r="AE24" s="1243"/>
      <c r="AF24" s="1243"/>
      <c r="AG24" s="1243"/>
      <c r="AH24" s="1243"/>
      <c r="AI24" s="1243"/>
      <c r="AJ24" s="1243"/>
      <c r="AK24" s="1243"/>
      <c r="AL24" s="1243"/>
      <c r="AM24" s="1243"/>
    </row>
    <row r="25" spans="1:49">
      <c r="A25" s="1231"/>
      <c r="B25" s="1232"/>
      <c r="C25" s="1233"/>
      <c r="D25" s="1234" t="s">
        <v>6</v>
      </c>
      <c r="E25" s="1235"/>
      <c r="F25" s="1235"/>
      <c r="G25" s="1235"/>
      <c r="H25" s="1235"/>
      <c r="I25" s="1235"/>
      <c r="J25" s="1236"/>
      <c r="K25" s="1237"/>
      <c r="L25" s="1238"/>
      <c r="M25" s="1238"/>
      <c r="N25" s="1238"/>
      <c r="O25" s="1238"/>
      <c r="P25" s="1238"/>
      <c r="Q25" s="1239"/>
      <c r="R25" s="1237"/>
      <c r="S25" s="1238"/>
      <c r="T25" s="1238"/>
      <c r="U25" s="1239"/>
      <c r="V25" s="1267"/>
      <c r="W25" s="1268"/>
      <c r="X25" s="1268"/>
      <c r="Y25" s="1269"/>
      <c r="Z25" s="1267"/>
      <c r="AA25" s="1268"/>
      <c r="AB25" s="1268"/>
      <c r="AC25" s="1269"/>
      <c r="AD25" s="1267"/>
      <c r="AE25" s="1268"/>
      <c r="AF25" s="1268"/>
      <c r="AG25" s="1268"/>
      <c r="AH25" s="1269"/>
      <c r="AI25" s="1228"/>
      <c r="AJ25" s="1229"/>
      <c r="AK25" s="1229"/>
      <c r="AL25" s="1229"/>
      <c r="AM25" s="1230"/>
    </row>
    <row r="26" spans="1:49">
      <c r="A26" s="1231"/>
      <c r="B26" s="1232"/>
      <c r="C26" s="1233"/>
      <c r="D26" s="1234" t="s">
        <v>53</v>
      </c>
      <c r="E26" s="1235"/>
      <c r="F26" s="1235"/>
      <c r="G26" s="1235"/>
      <c r="H26" s="1235"/>
      <c r="I26" s="1235"/>
      <c r="J26" s="1236"/>
      <c r="K26" s="1237"/>
      <c r="L26" s="1238"/>
      <c r="M26" s="1238"/>
      <c r="N26" s="1238"/>
      <c r="O26" s="1238"/>
      <c r="P26" s="1238"/>
      <c r="Q26" s="1239"/>
      <c r="R26" s="1237"/>
      <c r="S26" s="1238"/>
      <c r="T26" s="1238"/>
      <c r="U26" s="1239"/>
      <c r="V26" s="1270">
        <f>+V17+V21+V25</f>
        <v>9200000</v>
      </c>
      <c r="W26" s="1271"/>
      <c r="X26" s="1271"/>
      <c r="Y26" s="1272"/>
      <c r="Z26" s="1267">
        <f>+Z17+Z21+Z25</f>
        <v>5908677</v>
      </c>
      <c r="AA26" s="1268"/>
      <c r="AB26" s="1268"/>
      <c r="AC26" s="1269"/>
      <c r="AD26" s="1267">
        <f>+AD17+AD21+AD25</f>
        <v>54517.493312499995</v>
      </c>
      <c r="AE26" s="1268"/>
      <c r="AF26" s="1268"/>
      <c r="AG26" s="1268"/>
      <c r="AH26" s="1269"/>
      <c r="AI26" s="1228"/>
      <c r="AJ26" s="1229"/>
      <c r="AK26" s="1229"/>
      <c r="AL26" s="1229"/>
      <c r="AM26" s="1230"/>
      <c r="AP26" s="228"/>
    </row>
    <row r="27" spans="1:49" s="952" customFormat="1">
      <c r="A27" s="947"/>
      <c r="B27" s="947"/>
      <c r="C27" s="947"/>
      <c r="D27" s="948"/>
      <c r="E27" s="948"/>
      <c r="F27" s="948"/>
      <c r="G27" s="948"/>
      <c r="H27" s="948"/>
      <c r="I27" s="948"/>
      <c r="J27" s="948"/>
      <c r="K27" s="949"/>
      <c r="L27" s="949"/>
      <c r="M27" s="954"/>
      <c r="N27" s="954"/>
      <c r="O27" s="954"/>
      <c r="P27" s="954"/>
      <c r="Q27" s="954"/>
      <c r="R27" s="954"/>
      <c r="S27" s="954"/>
      <c r="T27" s="954"/>
      <c r="U27" s="954"/>
      <c r="V27" s="955"/>
      <c r="W27" s="955"/>
      <c r="X27" s="955"/>
      <c r="Y27" s="955"/>
      <c r="Z27" s="955"/>
      <c r="AA27" s="955"/>
      <c r="AB27" s="955"/>
      <c r="AC27" s="955"/>
      <c r="AD27" s="955"/>
      <c r="AE27" s="950"/>
      <c r="AF27" s="950"/>
      <c r="AG27" s="950"/>
      <c r="AH27" s="950"/>
      <c r="AI27" s="951"/>
      <c r="AJ27" s="951"/>
      <c r="AK27" s="951"/>
      <c r="AL27" s="951"/>
      <c r="AM27" s="951"/>
      <c r="AP27" s="953"/>
    </row>
    <row r="28" spans="1:49" s="952" customFormat="1">
      <c r="A28" s="947"/>
      <c r="B28" s="947"/>
      <c r="C28" s="947"/>
      <c r="D28" s="948"/>
      <c r="E28" s="948"/>
      <c r="F28" s="948"/>
      <c r="G28" s="948"/>
      <c r="H28" s="948"/>
      <c r="I28" s="948"/>
      <c r="J28" s="948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V28" s="950"/>
      <c r="W28" s="950"/>
      <c r="X28" s="950"/>
      <c r="Y28" s="950"/>
      <c r="Z28" s="950"/>
      <c r="AA28" s="950"/>
      <c r="AB28" s="950"/>
      <c r="AC28" s="950"/>
      <c r="AD28" s="950"/>
      <c r="AE28" s="950"/>
      <c r="AF28" s="950"/>
      <c r="AG28" s="950"/>
      <c r="AH28" s="950"/>
      <c r="AI28" s="951"/>
      <c r="AJ28" s="951"/>
      <c r="AK28" s="951"/>
      <c r="AL28" s="951"/>
      <c r="AM28" s="951"/>
      <c r="AP28" s="953"/>
    </row>
    <row r="29" spans="1:49" s="222" customFormat="1" ht="18.75" customHeight="1">
      <c r="A29" s="223"/>
      <c r="B29" s="15" t="s">
        <v>562</v>
      </c>
      <c r="C29" s="224"/>
      <c r="D29" s="224"/>
      <c r="E29" s="224"/>
      <c r="F29" s="225"/>
      <c r="G29" s="224"/>
      <c r="H29" s="224"/>
      <c r="I29" s="224"/>
      <c r="J29" s="224"/>
      <c r="K29" s="226"/>
      <c r="L29" s="226"/>
      <c r="M29" s="699"/>
      <c r="N29" s="699"/>
      <c r="O29" s="699"/>
      <c r="P29" s="699"/>
      <c r="Q29" s="699" t="s">
        <v>519</v>
      </c>
      <c r="R29" s="699"/>
      <c r="S29" s="699"/>
      <c r="T29" s="699"/>
      <c r="U29" s="699"/>
      <c r="V29" s="227"/>
      <c r="W29" s="15" t="s">
        <v>52</v>
      </c>
      <c r="Z29" s="226"/>
      <c r="AA29" s="1252">
        <v>244196</v>
      </c>
      <c r="AB29" s="1252"/>
      <c r="AC29" s="1252"/>
      <c r="AD29" s="1252"/>
      <c r="AE29" s="226"/>
      <c r="AH29" s="225"/>
      <c r="AI29" s="225"/>
      <c r="AJ29" s="225"/>
      <c r="AK29" s="224"/>
      <c r="AL29" s="224"/>
      <c r="AM29" s="224"/>
    </row>
    <row r="30" spans="1:49">
      <c r="A30" s="1246" t="s">
        <v>17</v>
      </c>
      <c r="B30" s="1247"/>
      <c r="C30" s="1247"/>
      <c r="D30" s="1247"/>
      <c r="E30" s="1247"/>
      <c r="F30" s="1247"/>
      <c r="G30" s="1247"/>
      <c r="H30" s="1247"/>
      <c r="I30" s="1247"/>
      <c r="J30" s="1247"/>
      <c r="K30" s="1247"/>
      <c r="L30" s="1247"/>
      <c r="M30" s="1247"/>
      <c r="N30" s="1247"/>
      <c r="O30" s="1247"/>
      <c r="P30" s="1247"/>
      <c r="Q30" s="1247"/>
      <c r="R30" s="1247"/>
      <c r="S30" s="1247"/>
      <c r="T30" s="1247"/>
      <c r="U30" s="1247"/>
      <c r="V30" s="1247"/>
      <c r="W30" s="1247"/>
      <c r="X30" s="1247"/>
      <c r="Y30" s="1247"/>
      <c r="Z30" s="1247"/>
      <c r="AA30" s="1247"/>
      <c r="AB30" s="1247"/>
      <c r="AC30" s="1247"/>
      <c r="AD30" s="1247"/>
      <c r="AE30" s="1247"/>
      <c r="AF30" s="1247"/>
      <c r="AG30" s="1247"/>
      <c r="AH30" s="1247"/>
      <c r="AI30" s="1247"/>
      <c r="AJ30" s="1247"/>
      <c r="AK30" s="1247"/>
      <c r="AL30" s="1247"/>
      <c r="AM30" s="1248"/>
    </row>
    <row r="31" spans="1:49">
      <c r="A31" s="1234" t="s">
        <v>16</v>
      </c>
      <c r="B31" s="1235"/>
      <c r="C31" s="1236"/>
      <c r="D31" s="1234" t="s">
        <v>43</v>
      </c>
      <c r="E31" s="1235"/>
      <c r="F31" s="1235"/>
      <c r="G31" s="1235"/>
      <c r="H31" s="1235"/>
      <c r="I31" s="1235"/>
      <c r="J31" s="1236"/>
      <c r="K31" s="1234" t="s">
        <v>24</v>
      </c>
      <c r="L31" s="1235"/>
      <c r="M31" s="1235"/>
      <c r="N31" s="1235"/>
      <c r="O31" s="1235"/>
      <c r="P31" s="1235"/>
      <c r="Q31" s="1236"/>
      <c r="R31" s="1234" t="s">
        <v>18</v>
      </c>
      <c r="S31" s="1235"/>
      <c r="T31" s="1235"/>
      <c r="U31" s="1236"/>
      <c r="V31" s="1234" t="s">
        <v>19</v>
      </c>
      <c r="W31" s="1235"/>
      <c r="X31" s="1235"/>
      <c r="Y31" s="1236"/>
      <c r="Z31" s="1234" t="s">
        <v>26</v>
      </c>
      <c r="AA31" s="1235"/>
      <c r="AB31" s="1235"/>
      <c r="AC31" s="1236"/>
      <c r="AD31" s="1249" t="s">
        <v>44</v>
      </c>
      <c r="AE31" s="1250"/>
      <c r="AF31" s="1250"/>
      <c r="AG31" s="1250"/>
      <c r="AH31" s="1251"/>
      <c r="AI31" s="1234" t="s">
        <v>45</v>
      </c>
      <c r="AJ31" s="1235"/>
      <c r="AK31" s="1235"/>
      <c r="AL31" s="1235"/>
      <c r="AM31" s="1236"/>
      <c r="AW31" s="219" t="s">
        <v>21</v>
      </c>
    </row>
    <row r="32" spans="1:49" s="861" customFormat="1" ht="20.5" customHeight="1">
      <c r="A32" s="1193">
        <v>1</v>
      </c>
      <c r="B32" s="1193"/>
      <c r="C32" s="1193"/>
      <c r="D32" s="1256" t="s">
        <v>520</v>
      </c>
      <c r="E32" s="1256"/>
      <c r="F32" s="1256"/>
      <c r="G32" s="1256"/>
      <c r="H32" s="1256"/>
      <c r="I32" s="1256"/>
      <c r="J32" s="1256"/>
      <c r="K32" s="1198" t="s">
        <v>509</v>
      </c>
      <c r="L32" s="1198"/>
      <c r="M32" s="1198"/>
      <c r="N32" s="1198"/>
      <c r="O32" s="1198"/>
      <c r="P32" s="1198"/>
      <c r="Q32" s="1198"/>
      <c r="R32" s="1257">
        <v>243906</v>
      </c>
      <c r="S32" s="1257"/>
      <c r="T32" s="1257"/>
      <c r="U32" s="1257"/>
      <c r="V32" s="1198">
        <v>100000</v>
      </c>
      <c r="W32" s="1198"/>
      <c r="X32" s="1198"/>
      <c r="Y32" s="1198"/>
      <c r="Z32" s="1198">
        <v>0</v>
      </c>
      <c r="AA32" s="1198"/>
      <c r="AB32" s="1198"/>
      <c r="AC32" s="1198"/>
      <c r="AD32" s="1255">
        <v>0</v>
      </c>
      <c r="AE32" s="1255"/>
      <c r="AF32" s="1255"/>
      <c r="AG32" s="1255"/>
      <c r="AH32" s="1255"/>
      <c r="AI32" s="1206" t="s">
        <v>20</v>
      </c>
      <c r="AJ32" s="1206"/>
      <c r="AK32" s="1206"/>
      <c r="AL32" s="1206"/>
      <c r="AM32" s="1206"/>
      <c r="AO32" s="862"/>
      <c r="AR32" s="128">
        <v>54072.26</v>
      </c>
    </row>
    <row r="33" spans="1:44" s="861" customFormat="1">
      <c r="A33" s="1193">
        <v>2</v>
      </c>
      <c r="B33" s="1193"/>
      <c r="C33" s="1193"/>
      <c r="D33" s="1256" t="s">
        <v>520</v>
      </c>
      <c r="E33" s="1256"/>
      <c r="F33" s="1256"/>
      <c r="G33" s="1256"/>
      <c r="H33" s="1256"/>
      <c r="I33" s="1256"/>
      <c r="J33" s="1256"/>
      <c r="K33" s="1193" t="s">
        <v>509</v>
      </c>
      <c r="L33" s="1193"/>
      <c r="M33" s="1193"/>
      <c r="N33" s="1193"/>
      <c r="O33" s="1193"/>
      <c r="P33" s="1193"/>
      <c r="Q33" s="1193"/>
      <c r="R33" s="1205">
        <v>240780</v>
      </c>
      <c r="S33" s="1205"/>
      <c r="T33" s="1205"/>
      <c r="U33" s="1205"/>
      <c r="V33" s="1206">
        <v>100000</v>
      </c>
      <c r="W33" s="1206"/>
      <c r="X33" s="1206"/>
      <c r="Y33" s="1206"/>
      <c r="Z33" s="1206">
        <v>0</v>
      </c>
      <c r="AA33" s="1206"/>
      <c r="AB33" s="1206"/>
      <c r="AC33" s="1206"/>
      <c r="AD33" s="1206">
        <v>0</v>
      </c>
      <c r="AE33" s="1206"/>
      <c r="AF33" s="1206"/>
      <c r="AG33" s="1206"/>
      <c r="AH33" s="1206"/>
      <c r="AI33" s="1258" t="s">
        <v>20</v>
      </c>
      <c r="AJ33" s="1258"/>
      <c r="AK33" s="1258"/>
      <c r="AL33" s="1258"/>
      <c r="AM33" s="1258"/>
      <c r="AO33" s="862"/>
      <c r="AR33" s="128"/>
    </row>
    <row r="34" spans="1:44" s="861" customFormat="1">
      <c r="A34" s="1193">
        <v>3</v>
      </c>
      <c r="B34" s="1193"/>
      <c r="C34" s="1193"/>
      <c r="D34" s="1194" t="s">
        <v>520</v>
      </c>
      <c r="E34" s="1195"/>
      <c r="F34" s="1195"/>
      <c r="G34" s="1195"/>
      <c r="H34" s="1195"/>
      <c r="I34" s="1195"/>
      <c r="J34" s="1196"/>
      <c r="K34" s="1193" t="s">
        <v>509</v>
      </c>
      <c r="L34" s="1193"/>
      <c r="M34" s="1193"/>
      <c r="N34" s="1193"/>
      <c r="O34" s="1193"/>
      <c r="P34" s="1193"/>
      <c r="Q34" s="1193"/>
      <c r="R34" s="1197">
        <v>239522</v>
      </c>
      <c r="S34" s="1197"/>
      <c r="T34" s="1197"/>
      <c r="U34" s="1197"/>
      <c r="V34" s="1198">
        <v>100000</v>
      </c>
      <c r="W34" s="1198"/>
      <c r="X34" s="1198"/>
      <c r="Y34" s="1198"/>
      <c r="Z34" s="1199">
        <v>0</v>
      </c>
      <c r="AA34" s="1200"/>
      <c r="AB34" s="1200"/>
      <c r="AC34" s="1201"/>
      <c r="AD34" s="1199">
        <v>0</v>
      </c>
      <c r="AE34" s="1200"/>
      <c r="AF34" s="1200"/>
      <c r="AG34" s="1200"/>
      <c r="AH34" s="1201"/>
      <c r="AI34" s="1261" t="s">
        <v>20</v>
      </c>
      <c r="AJ34" s="1262"/>
      <c r="AK34" s="1262"/>
      <c r="AL34" s="1262"/>
      <c r="AM34" s="1263"/>
      <c r="AO34" s="862"/>
      <c r="AR34" s="128"/>
    </row>
    <row r="35" spans="1:44" s="861" customFormat="1" ht="20.5" customHeight="1">
      <c r="A35" s="1193">
        <v>4</v>
      </c>
      <c r="B35" s="1193"/>
      <c r="C35" s="1193"/>
      <c r="D35" s="1260" t="s">
        <v>520</v>
      </c>
      <c r="E35" s="1260"/>
      <c r="F35" s="1260"/>
      <c r="G35" s="1260"/>
      <c r="H35" s="1260"/>
      <c r="I35" s="1260"/>
      <c r="J35" s="1260"/>
      <c r="K35" s="1193" t="s">
        <v>509</v>
      </c>
      <c r="L35" s="1193"/>
      <c r="M35" s="1193"/>
      <c r="N35" s="1193"/>
      <c r="O35" s="1193"/>
      <c r="P35" s="1193"/>
      <c r="Q35" s="1193"/>
      <c r="R35" s="1205">
        <v>238475</v>
      </c>
      <c r="S35" s="1205"/>
      <c r="T35" s="1205"/>
      <c r="U35" s="1205"/>
      <c r="V35" s="1206">
        <v>100000</v>
      </c>
      <c r="W35" s="1206"/>
      <c r="X35" s="1206"/>
      <c r="Y35" s="1206"/>
      <c r="Z35" s="1206">
        <v>0</v>
      </c>
      <c r="AA35" s="1206"/>
      <c r="AB35" s="1206"/>
      <c r="AC35" s="1206"/>
      <c r="AD35" s="1206">
        <v>0</v>
      </c>
      <c r="AE35" s="1206"/>
      <c r="AF35" s="1206"/>
      <c r="AG35" s="1206"/>
      <c r="AH35" s="1206"/>
      <c r="AI35" s="1193" t="s">
        <v>20</v>
      </c>
      <c r="AJ35" s="1193"/>
      <c r="AK35" s="1193"/>
      <c r="AL35" s="1193"/>
      <c r="AM35" s="1193"/>
      <c r="AO35" s="862"/>
      <c r="AR35" s="128"/>
    </row>
    <row r="36" spans="1:44" s="861" customFormat="1">
      <c r="A36" s="1193">
        <v>5</v>
      </c>
      <c r="B36" s="1193"/>
      <c r="C36" s="1193"/>
      <c r="D36" s="1194" t="s">
        <v>508</v>
      </c>
      <c r="E36" s="1195"/>
      <c r="F36" s="1195"/>
      <c r="G36" s="1195"/>
      <c r="H36" s="1195"/>
      <c r="I36" s="1195"/>
      <c r="J36" s="1196"/>
      <c r="K36" s="1193" t="s">
        <v>509</v>
      </c>
      <c r="L36" s="1193"/>
      <c r="M36" s="1193"/>
      <c r="N36" s="1193"/>
      <c r="O36" s="1193"/>
      <c r="P36" s="1193"/>
      <c r="Q36" s="1193"/>
      <c r="R36" s="1197">
        <v>241676</v>
      </c>
      <c r="S36" s="1197"/>
      <c r="T36" s="1197"/>
      <c r="U36" s="1197"/>
      <c r="V36" s="1198">
        <v>400000</v>
      </c>
      <c r="W36" s="1198"/>
      <c r="X36" s="1198"/>
      <c r="Y36" s="1198"/>
      <c r="Z36" s="1199">
        <v>32901</v>
      </c>
      <c r="AA36" s="1200"/>
      <c r="AB36" s="1200"/>
      <c r="AC36" s="1201"/>
      <c r="AD36" s="1199">
        <f>+Z36*0.08</f>
        <v>2632.08</v>
      </c>
      <c r="AE36" s="1200"/>
      <c r="AF36" s="1200"/>
      <c r="AG36" s="1200"/>
      <c r="AH36" s="1201"/>
      <c r="AI36" s="1221" t="s">
        <v>20</v>
      </c>
      <c r="AJ36" s="1222"/>
      <c r="AK36" s="1222"/>
      <c r="AL36" s="1222"/>
      <c r="AM36" s="1223"/>
      <c r="AO36" s="862"/>
      <c r="AR36" s="128"/>
    </row>
    <row r="37" spans="1:44" s="861" customFormat="1" ht="20.5" customHeight="1">
      <c r="A37" s="1193">
        <v>6</v>
      </c>
      <c r="B37" s="1193"/>
      <c r="C37" s="1193"/>
      <c r="D37" s="1194" t="s">
        <v>508</v>
      </c>
      <c r="E37" s="1195"/>
      <c r="F37" s="1195"/>
      <c r="G37" s="1195"/>
      <c r="H37" s="1195"/>
      <c r="I37" s="1195"/>
      <c r="J37" s="1196"/>
      <c r="K37" s="1193" t="s">
        <v>509</v>
      </c>
      <c r="L37" s="1193"/>
      <c r="M37" s="1193"/>
      <c r="N37" s="1193"/>
      <c r="O37" s="1193"/>
      <c r="P37" s="1193"/>
      <c r="Q37" s="1193"/>
      <c r="R37" s="1205">
        <v>236440</v>
      </c>
      <c r="S37" s="1205"/>
      <c r="T37" s="1205"/>
      <c r="U37" s="1205"/>
      <c r="V37" s="1206">
        <v>400000</v>
      </c>
      <c r="W37" s="1206"/>
      <c r="X37" s="1206"/>
      <c r="Y37" s="1206"/>
      <c r="Z37" s="1206">
        <v>173</v>
      </c>
      <c r="AA37" s="1206"/>
      <c r="AB37" s="1206"/>
      <c r="AC37" s="1206"/>
      <c r="AD37" s="1206">
        <v>173</v>
      </c>
      <c r="AE37" s="1206"/>
      <c r="AF37" s="1206"/>
      <c r="AG37" s="1206"/>
      <c r="AH37" s="1206"/>
      <c r="AI37" s="1193" t="s">
        <v>20</v>
      </c>
      <c r="AJ37" s="1193"/>
      <c r="AK37" s="1193"/>
      <c r="AL37" s="1193"/>
      <c r="AM37" s="1193"/>
      <c r="AO37" s="862"/>
      <c r="AR37" s="128"/>
    </row>
    <row r="38" spans="1:44" s="861" customFormat="1" ht="20.5" customHeight="1">
      <c r="A38" s="1193">
        <v>7</v>
      </c>
      <c r="B38" s="1193"/>
      <c r="C38" s="1193"/>
      <c r="D38" s="1194" t="s">
        <v>508</v>
      </c>
      <c r="E38" s="1195"/>
      <c r="F38" s="1195"/>
      <c r="G38" s="1195"/>
      <c r="H38" s="1195"/>
      <c r="I38" s="1195"/>
      <c r="J38" s="1196"/>
      <c r="K38" s="1193" t="s">
        <v>509</v>
      </c>
      <c r="L38" s="1193"/>
      <c r="M38" s="1193"/>
      <c r="N38" s="1193"/>
      <c r="O38" s="1193"/>
      <c r="P38" s="1193"/>
      <c r="Q38" s="1193"/>
      <c r="R38" s="1205">
        <v>235343</v>
      </c>
      <c r="S38" s="1205"/>
      <c r="T38" s="1205"/>
      <c r="U38" s="1205"/>
      <c r="V38" s="1255">
        <v>400000</v>
      </c>
      <c r="W38" s="1255"/>
      <c r="X38" s="1255"/>
      <c r="Y38" s="1255"/>
      <c r="Z38" s="1206">
        <v>0</v>
      </c>
      <c r="AA38" s="1206"/>
      <c r="AB38" s="1206"/>
      <c r="AC38" s="1206"/>
      <c r="AD38" s="1206">
        <v>0</v>
      </c>
      <c r="AE38" s="1206"/>
      <c r="AF38" s="1206"/>
      <c r="AG38" s="1206"/>
      <c r="AH38" s="1206"/>
      <c r="AI38" s="1193" t="s">
        <v>20</v>
      </c>
      <c r="AJ38" s="1193"/>
      <c r="AK38" s="1193"/>
      <c r="AL38" s="1193"/>
      <c r="AM38" s="1193"/>
      <c r="AO38" s="862"/>
      <c r="AQ38" s="946"/>
      <c r="AR38" s="128"/>
    </row>
    <row r="39" spans="1:44" s="861" customFormat="1" ht="20.5" customHeight="1">
      <c r="A39" s="1193">
        <v>8</v>
      </c>
      <c r="B39" s="1193"/>
      <c r="C39" s="1193"/>
      <c r="D39" s="1194" t="s">
        <v>508</v>
      </c>
      <c r="E39" s="1195"/>
      <c r="F39" s="1195"/>
      <c r="G39" s="1195"/>
      <c r="H39" s="1195"/>
      <c r="I39" s="1195"/>
      <c r="J39" s="1196"/>
      <c r="K39" s="1193" t="s">
        <v>509</v>
      </c>
      <c r="L39" s="1193"/>
      <c r="M39" s="1193"/>
      <c r="N39" s="1193"/>
      <c r="O39" s="1193"/>
      <c r="P39" s="1193"/>
      <c r="Q39" s="1193"/>
      <c r="R39" s="1197">
        <v>235343</v>
      </c>
      <c r="S39" s="1197"/>
      <c r="T39" s="1197"/>
      <c r="U39" s="1197"/>
      <c r="V39" s="1198">
        <v>400000</v>
      </c>
      <c r="W39" s="1198"/>
      <c r="X39" s="1198"/>
      <c r="Y39" s="1198"/>
      <c r="Z39" s="1199">
        <v>252</v>
      </c>
      <c r="AA39" s="1200"/>
      <c r="AB39" s="1200"/>
      <c r="AC39" s="1201"/>
      <c r="AD39" s="1199">
        <v>252</v>
      </c>
      <c r="AE39" s="1200"/>
      <c r="AF39" s="1200"/>
      <c r="AG39" s="1200"/>
      <c r="AH39" s="1201"/>
      <c r="AI39" s="1202" t="s">
        <v>20</v>
      </c>
      <c r="AJ39" s="1203"/>
      <c r="AK39" s="1203"/>
      <c r="AL39" s="1203"/>
      <c r="AM39" s="1204"/>
      <c r="AO39" s="862"/>
      <c r="AR39" s="128"/>
    </row>
    <row r="40" spans="1:44" s="861" customFormat="1" ht="20.5" customHeight="1">
      <c r="A40" s="1193">
        <v>9</v>
      </c>
      <c r="B40" s="1193"/>
      <c r="C40" s="1193"/>
      <c r="D40" s="1260" t="s">
        <v>405</v>
      </c>
      <c r="E40" s="1260"/>
      <c r="F40" s="1260"/>
      <c r="G40" s="1260"/>
      <c r="H40" s="1260"/>
      <c r="I40" s="1260"/>
      <c r="J40" s="1260"/>
      <c r="K40" s="1193" t="s">
        <v>509</v>
      </c>
      <c r="L40" s="1193"/>
      <c r="M40" s="1193"/>
      <c r="N40" s="1193"/>
      <c r="O40" s="1193"/>
      <c r="P40" s="1193"/>
      <c r="Q40" s="1193"/>
      <c r="R40" s="1205">
        <v>237549</v>
      </c>
      <c r="S40" s="1205"/>
      <c r="T40" s="1205"/>
      <c r="U40" s="1205"/>
      <c r="V40" s="1206">
        <v>528000</v>
      </c>
      <c r="W40" s="1206"/>
      <c r="X40" s="1206"/>
      <c r="Y40" s="1206"/>
      <c r="Z40" s="1206">
        <v>6279</v>
      </c>
      <c r="AA40" s="1206"/>
      <c r="AB40" s="1206"/>
      <c r="AC40" s="1206"/>
      <c r="AD40" s="1206">
        <f>+Z40*0.08</f>
        <v>502.32</v>
      </c>
      <c r="AE40" s="1206"/>
      <c r="AF40" s="1206"/>
      <c r="AG40" s="1206"/>
      <c r="AH40" s="1206"/>
      <c r="AI40" s="1193" t="s">
        <v>20</v>
      </c>
      <c r="AJ40" s="1193"/>
      <c r="AK40" s="1193"/>
      <c r="AL40" s="1193"/>
      <c r="AM40" s="1193"/>
      <c r="AO40" s="862"/>
      <c r="AR40" s="128"/>
    </row>
    <row r="41" spans="1:44" s="861" customFormat="1" ht="20.5" customHeight="1">
      <c r="A41" s="1193">
        <v>10</v>
      </c>
      <c r="B41" s="1193"/>
      <c r="C41" s="1193"/>
      <c r="D41" s="1260" t="s">
        <v>510</v>
      </c>
      <c r="E41" s="1260"/>
      <c r="F41" s="1260"/>
      <c r="G41" s="1260"/>
      <c r="H41" s="1260"/>
      <c r="I41" s="1260"/>
      <c r="J41" s="1260"/>
      <c r="K41" s="1193" t="s">
        <v>509</v>
      </c>
      <c r="L41" s="1193"/>
      <c r="M41" s="1193"/>
      <c r="N41" s="1193"/>
      <c r="O41" s="1193"/>
      <c r="P41" s="1193"/>
      <c r="Q41" s="1193"/>
      <c r="R41" s="1197">
        <v>231535</v>
      </c>
      <c r="S41" s="1197"/>
      <c r="T41" s="1197"/>
      <c r="U41" s="1197"/>
      <c r="V41" s="1198">
        <v>195000</v>
      </c>
      <c r="W41" s="1198"/>
      <c r="X41" s="1198"/>
      <c r="Y41" s="1198"/>
      <c r="Z41" s="1199">
        <v>6038</v>
      </c>
      <c r="AA41" s="1200"/>
      <c r="AB41" s="1200"/>
      <c r="AC41" s="1201"/>
      <c r="AD41" s="1199">
        <f>+Z41*0.1</f>
        <v>603.80000000000007</v>
      </c>
      <c r="AE41" s="1200"/>
      <c r="AF41" s="1200"/>
      <c r="AG41" s="1200"/>
      <c r="AH41" s="1201"/>
      <c r="AI41" s="1202" t="s">
        <v>20</v>
      </c>
      <c r="AJ41" s="1203"/>
      <c r="AK41" s="1203"/>
      <c r="AL41" s="1203"/>
      <c r="AM41" s="1204"/>
      <c r="AO41" s="862"/>
      <c r="AQ41" s="946"/>
      <c r="AR41" s="128"/>
    </row>
    <row r="42" spans="1:44" s="861" customFormat="1" ht="20.5" customHeight="1">
      <c r="A42" s="1193">
        <v>11</v>
      </c>
      <c r="B42" s="1193"/>
      <c r="C42" s="1193"/>
      <c r="D42" s="1260" t="s">
        <v>521</v>
      </c>
      <c r="E42" s="1260"/>
      <c r="F42" s="1260"/>
      <c r="G42" s="1260"/>
      <c r="H42" s="1260"/>
      <c r="I42" s="1260"/>
      <c r="J42" s="1260"/>
      <c r="K42" s="1193" t="s">
        <v>509</v>
      </c>
      <c r="L42" s="1193"/>
      <c r="M42" s="1193"/>
      <c r="N42" s="1193"/>
      <c r="O42" s="1193"/>
      <c r="P42" s="1193"/>
      <c r="Q42" s="1193"/>
      <c r="R42" s="1197">
        <v>240481</v>
      </c>
      <c r="S42" s="1197"/>
      <c r="T42" s="1197"/>
      <c r="U42" s="1197"/>
      <c r="V42" s="1198">
        <v>250000</v>
      </c>
      <c r="W42" s="1198"/>
      <c r="X42" s="1198"/>
      <c r="Y42" s="1198"/>
      <c r="Z42" s="1199">
        <v>32937</v>
      </c>
      <c r="AA42" s="1200"/>
      <c r="AB42" s="1200"/>
      <c r="AC42" s="1201"/>
      <c r="AD42" s="1199">
        <f>+Z42*0.1</f>
        <v>3293.7000000000003</v>
      </c>
      <c r="AE42" s="1200"/>
      <c r="AF42" s="1200"/>
      <c r="AG42" s="1200"/>
      <c r="AH42" s="1201"/>
      <c r="AI42" s="1202" t="s">
        <v>20</v>
      </c>
      <c r="AJ42" s="1203"/>
      <c r="AK42" s="1203"/>
      <c r="AL42" s="1203"/>
      <c r="AM42" s="1204"/>
      <c r="AO42" s="862"/>
      <c r="AP42" s="946"/>
      <c r="AQ42" s="946"/>
      <c r="AR42" s="128"/>
    </row>
    <row r="43" spans="1:44" s="861" customFormat="1" ht="20.5" customHeight="1">
      <c r="A43" s="1193">
        <v>12</v>
      </c>
      <c r="B43" s="1193"/>
      <c r="C43" s="1193"/>
      <c r="D43" s="1260" t="s">
        <v>511</v>
      </c>
      <c r="E43" s="1260"/>
      <c r="F43" s="1260"/>
      <c r="G43" s="1260"/>
      <c r="H43" s="1260"/>
      <c r="I43" s="1260"/>
      <c r="J43" s="1260"/>
      <c r="K43" s="1193" t="s">
        <v>509</v>
      </c>
      <c r="L43" s="1193"/>
      <c r="M43" s="1193"/>
      <c r="N43" s="1193"/>
      <c r="O43" s="1193"/>
      <c r="P43" s="1193"/>
      <c r="Q43" s="1193"/>
      <c r="R43" s="1205">
        <v>242422</v>
      </c>
      <c r="S43" s="1205"/>
      <c r="T43" s="1205"/>
      <c r="U43" s="1205"/>
      <c r="V43" s="1206">
        <v>500000</v>
      </c>
      <c r="W43" s="1206"/>
      <c r="X43" s="1206"/>
      <c r="Y43" s="1206"/>
      <c r="Z43" s="1206">
        <v>4440</v>
      </c>
      <c r="AA43" s="1206"/>
      <c r="AB43" s="1206"/>
      <c r="AC43" s="1206"/>
      <c r="AD43" s="1206">
        <f>+Z43*0.08</f>
        <v>355.2</v>
      </c>
      <c r="AE43" s="1206"/>
      <c r="AF43" s="1206"/>
      <c r="AG43" s="1206"/>
      <c r="AH43" s="1206"/>
      <c r="AI43" s="1193" t="s">
        <v>20</v>
      </c>
      <c r="AJ43" s="1193"/>
      <c r="AK43" s="1193"/>
      <c r="AL43" s="1193"/>
      <c r="AM43" s="1193"/>
      <c r="AO43" s="862"/>
      <c r="AR43" s="128"/>
    </row>
    <row r="44" spans="1:44" s="861" customFormat="1" ht="20.5" hidden="1" customHeight="1">
      <c r="A44" s="1193">
        <v>13</v>
      </c>
      <c r="B44" s="1193"/>
      <c r="C44" s="1193"/>
      <c r="D44" s="1260"/>
      <c r="E44" s="1260"/>
      <c r="F44" s="1260"/>
      <c r="G44" s="1260"/>
      <c r="H44" s="1260"/>
      <c r="I44" s="1260"/>
      <c r="J44" s="1260"/>
      <c r="K44" s="1193"/>
      <c r="L44" s="1193"/>
      <c r="M44" s="1193"/>
      <c r="N44" s="1193"/>
      <c r="O44" s="1193"/>
      <c r="P44" s="1193"/>
      <c r="Q44" s="1193"/>
      <c r="R44" s="1205"/>
      <c r="S44" s="1205"/>
      <c r="T44" s="1205"/>
      <c r="U44" s="1205"/>
      <c r="V44" s="1206"/>
      <c r="W44" s="1206"/>
      <c r="X44" s="1206"/>
      <c r="Y44" s="1206"/>
      <c r="Z44" s="1206"/>
      <c r="AA44" s="1206"/>
      <c r="AB44" s="1206"/>
      <c r="AC44" s="1206"/>
      <c r="AD44" s="1206"/>
      <c r="AE44" s="1206"/>
      <c r="AF44" s="1206"/>
      <c r="AG44" s="1206"/>
      <c r="AH44" s="1206"/>
      <c r="AI44" s="1193" t="s">
        <v>20</v>
      </c>
      <c r="AJ44" s="1193"/>
      <c r="AK44" s="1193"/>
      <c r="AL44" s="1193"/>
      <c r="AM44" s="1193"/>
      <c r="AO44" s="862"/>
      <c r="AQ44" s="946"/>
      <c r="AR44" s="128"/>
    </row>
    <row r="45" spans="1:44" s="861" customFormat="1" ht="20.5" hidden="1" customHeight="1">
      <c r="A45" s="1193">
        <v>14</v>
      </c>
      <c r="B45" s="1193"/>
      <c r="C45" s="1193"/>
      <c r="D45" s="1260"/>
      <c r="E45" s="1260"/>
      <c r="F45" s="1260"/>
      <c r="G45" s="1260"/>
      <c r="H45" s="1260"/>
      <c r="I45" s="1260"/>
      <c r="J45" s="1260"/>
      <c r="K45" s="1193"/>
      <c r="L45" s="1193"/>
      <c r="M45" s="1193"/>
      <c r="N45" s="1193"/>
      <c r="O45" s="1193"/>
      <c r="P45" s="1193"/>
      <c r="Q45" s="1193"/>
      <c r="R45" s="1197"/>
      <c r="S45" s="1197"/>
      <c r="T45" s="1197"/>
      <c r="U45" s="1197"/>
      <c r="V45" s="1198"/>
      <c r="W45" s="1198"/>
      <c r="X45" s="1198"/>
      <c r="Y45" s="1198"/>
      <c r="Z45" s="1199"/>
      <c r="AA45" s="1200"/>
      <c r="AB45" s="1200"/>
      <c r="AC45" s="1201"/>
      <c r="AD45" s="1199"/>
      <c r="AE45" s="1200"/>
      <c r="AF45" s="1200"/>
      <c r="AG45" s="1200"/>
      <c r="AH45" s="1201"/>
      <c r="AI45" s="1202" t="s">
        <v>20</v>
      </c>
      <c r="AJ45" s="1203"/>
      <c r="AK45" s="1203"/>
      <c r="AL45" s="1203"/>
      <c r="AM45" s="1204"/>
      <c r="AQ45" s="946"/>
      <c r="AR45" s="128"/>
    </row>
    <row r="46" spans="1:44" s="861" customFormat="1" ht="20.5" hidden="1" customHeight="1">
      <c r="A46" s="1193">
        <v>15</v>
      </c>
      <c r="B46" s="1193"/>
      <c r="C46" s="1193"/>
      <c r="D46" s="1260"/>
      <c r="E46" s="1260"/>
      <c r="F46" s="1260"/>
      <c r="G46" s="1260"/>
      <c r="H46" s="1260"/>
      <c r="I46" s="1260"/>
      <c r="J46" s="1260"/>
      <c r="K46" s="1193"/>
      <c r="L46" s="1193"/>
      <c r="M46" s="1193"/>
      <c r="N46" s="1193"/>
      <c r="O46" s="1193"/>
      <c r="P46" s="1193"/>
      <c r="Q46" s="1193"/>
      <c r="R46" s="1205"/>
      <c r="S46" s="1205"/>
      <c r="T46" s="1205"/>
      <c r="U46" s="1205"/>
      <c r="V46" s="1206"/>
      <c r="W46" s="1206"/>
      <c r="X46" s="1206"/>
      <c r="Y46" s="1206"/>
      <c r="Z46" s="1206"/>
      <c r="AA46" s="1206"/>
      <c r="AB46" s="1206"/>
      <c r="AC46" s="1206"/>
      <c r="AD46" s="1206"/>
      <c r="AE46" s="1206"/>
      <c r="AF46" s="1206"/>
      <c r="AG46" s="1206"/>
      <c r="AH46" s="1206"/>
      <c r="AI46" s="1193" t="s">
        <v>20</v>
      </c>
      <c r="AJ46" s="1193"/>
      <c r="AK46" s="1193"/>
      <c r="AL46" s="1193"/>
      <c r="AM46" s="1193"/>
      <c r="AQ46" s="946"/>
      <c r="AR46" s="128"/>
    </row>
    <row r="47" spans="1:44" s="861" customFormat="1" ht="20.5" hidden="1" customHeight="1">
      <c r="A47" s="1193">
        <v>16</v>
      </c>
      <c r="B47" s="1193"/>
      <c r="C47" s="1193"/>
      <c r="D47" s="1194"/>
      <c r="E47" s="1195"/>
      <c r="F47" s="1195"/>
      <c r="G47" s="1195"/>
      <c r="H47" s="1195"/>
      <c r="I47" s="1195"/>
      <c r="J47" s="1196"/>
      <c r="K47" s="1193"/>
      <c r="L47" s="1193"/>
      <c r="M47" s="1193"/>
      <c r="N47" s="1193"/>
      <c r="O47" s="1193"/>
      <c r="P47" s="1193"/>
      <c r="Q47" s="1193"/>
      <c r="R47" s="1197"/>
      <c r="S47" s="1197"/>
      <c r="T47" s="1197"/>
      <c r="U47" s="1197"/>
      <c r="V47" s="1198"/>
      <c r="W47" s="1198"/>
      <c r="X47" s="1198"/>
      <c r="Y47" s="1198"/>
      <c r="Z47" s="1199"/>
      <c r="AA47" s="1200"/>
      <c r="AB47" s="1200"/>
      <c r="AC47" s="1201"/>
      <c r="AD47" s="1199"/>
      <c r="AE47" s="1200"/>
      <c r="AF47" s="1200"/>
      <c r="AG47" s="1200"/>
      <c r="AH47" s="1201"/>
      <c r="AI47" s="1202" t="s">
        <v>20</v>
      </c>
      <c r="AJ47" s="1203"/>
      <c r="AK47" s="1203"/>
      <c r="AL47" s="1203"/>
      <c r="AM47" s="1204"/>
      <c r="AR47" s="128"/>
    </row>
    <row r="48" spans="1:44" s="861" customFormat="1" ht="20.5" hidden="1" customHeight="1">
      <c r="A48" s="1193">
        <v>17</v>
      </c>
      <c r="B48" s="1193"/>
      <c r="C48" s="1193"/>
      <c r="D48" s="1260"/>
      <c r="E48" s="1260"/>
      <c r="F48" s="1260"/>
      <c r="G48" s="1260"/>
      <c r="H48" s="1260"/>
      <c r="I48" s="1260"/>
      <c r="J48" s="1260"/>
      <c r="K48" s="1193"/>
      <c r="L48" s="1193"/>
      <c r="M48" s="1193"/>
      <c r="N48" s="1193"/>
      <c r="O48" s="1193"/>
      <c r="P48" s="1193"/>
      <c r="Q48" s="1193"/>
      <c r="R48" s="1197"/>
      <c r="S48" s="1197"/>
      <c r="T48" s="1197"/>
      <c r="U48" s="1197"/>
      <c r="V48" s="1198"/>
      <c r="W48" s="1198"/>
      <c r="X48" s="1198"/>
      <c r="Y48" s="1198"/>
      <c r="Z48" s="1199"/>
      <c r="AA48" s="1200"/>
      <c r="AB48" s="1200"/>
      <c r="AC48" s="1201"/>
      <c r="AD48" s="1199"/>
      <c r="AE48" s="1200"/>
      <c r="AF48" s="1200"/>
      <c r="AG48" s="1200"/>
      <c r="AH48" s="1201"/>
      <c r="AI48" s="1202" t="s">
        <v>20</v>
      </c>
      <c r="AJ48" s="1203"/>
      <c r="AK48" s="1203"/>
      <c r="AL48" s="1203"/>
      <c r="AM48" s="1204"/>
      <c r="AR48" s="128"/>
    </row>
    <row r="49" spans="1:44" s="861" customFormat="1" ht="20.5" hidden="1" customHeight="1">
      <c r="A49" s="1193">
        <v>18</v>
      </c>
      <c r="B49" s="1193"/>
      <c r="C49" s="1193"/>
      <c r="D49" s="1194"/>
      <c r="E49" s="1195"/>
      <c r="F49" s="1195"/>
      <c r="G49" s="1195"/>
      <c r="H49" s="1195"/>
      <c r="I49" s="1195"/>
      <c r="J49" s="1196"/>
      <c r="K49" s="1193"/>
      <c r="L49" s="1193"/>
      <c r="M49" s="1193"/>
      <c r="N49" s="1193"/>
      <c r="O49" s="1193"/>
      <c r="P49" s="1193"/>
      <c r="Q49" s="1193"/>
      <c r="R49" s="1205"/>
      <c r="S49" s="1205"/>
      <c r="T49" s="1205"/>
      <c r="U49" s="1205"/>
      <c r="V49" s="1206"/>
      <c r="W49" s="1206"/>
      <c r="X49" s="1206"/>
      <c r="Y49" s="1206"/>
      <c r="Z49" s="1206"/>
      <c r="AA49" s="1206"/>
      <c r="AB49" s="1206"/>
      <c r="AC49" s="1206"/>
      <c r="AD49" s="1206"/>
      <c r="AE49" s="1206"/>
      <c r="AF49" s="1206"/>
      <c r="AG49" s="1206"/>
      <c r="AH49" s="1206"/>
      <c r="AI49" s="1193" t="s">
        <v>20</v>
      </c>
      <c r="AJ49" s="1193"/>
      <c r="AK49" s="1193"/>
      <c r="AL49" s="1193"/>
      <c r="AM49" s="1193"/>
      <c r="AR49" s="128"/>
    </row>
    <row r="50" spans="1:44" s="861" customFormat="1" ht="20.5" hidden="1" customHeight="1">
      <c r="A50" s="1193">
        <v>19</v>
      </c>
      <c r="B50" s="1193"/>
      <c r="C50" s="1193"/>
      <c r="D50" s="1194"/>
      <c r="E50" s="1195"/>
      <c r="F50" s="1195"/>
      <c r="G50" s="1195"/>
      <c r="H50" s="1195"/>
      <c r="I50" s="1195"/>
      <c r="J50" s="1196"/>
      <c r="K50" s="1193"/>
      <c r="L50" s="1193"/>
      <c r="M50" s="1193"/>
      <c r="N50" s="1193"/>
      <c r="O50" s="1193"/>
      <c r="P50" s="1193"/>
      <c r="Q50" s="1193"/>
      <c r="R50" s="1197"/>
      <c r="S50" s="1197"/>
      <c r="T50" s="1197"/>
      <c r="U50" s="1197"/>
      <c r="V50" s="1198"/>
      <c r="W50" s="1198"/>
      <c r="X50" s="1198"/>
      <c r="Y50" s="1198"/>
      <c r="Z50" s="1199"/>
      <c r="AA50" s="1200"/>
      <c r="AB50" s="1200"/>
      <c r="AC50" s="1201"/>
      <c r="AD50" s="1199"/>
      <c r="AE50" s="1200"/>
      <c r="AF50" s="1200"/>
      <c r="AG50" s="1200"/>
      <c r="AH50" s="1201"/>
      <c r="AI50" s="1202" t="s">
        <v>20</v>
      </c>
      <c r="AJ50" s="1203"/>
      <c r="AK50" s="1203"/>
      <c r="AL50" s="1203"/>
      <c r="AM50" s="1204"/>
      <c r="AR50" s="128"/>
    </row>
    <row r="51" spans="1:44">
      <c r="A51" s="1231"/>
      <c r="B51" s="1232"/>
      <c r="C51" s="1233"/>
      <c r="D51" s="1234" t="s">
        <v>6</v>
      </c>
      <c r="E51" s="1235"/>
      <c r="F51" s="1235"/>
      <c r="G51" s="1235"/>
      <c r="H51" s="1235"/>
      <c r="I51" s="1235"/>
      <c r="J51" s="1236"/>
      <c r="K51" s="1237"/>
      <c r="L51" s="1238"/>
      <c r="M51" s="1238"/>
      <c r="N51" s="1238"/>
      <c r="O51" s="1238"/>
      <c r="P51" s="1238"/>
      <c r="Q51" s="1239"/>
      <c r="R51" s="1237"/>
      <c r="S51" s="1238"/>
      <c r="T51" s="1238"/>
      <c r="U51" s="1239"/>
      <c r="V51" s="1267">
        <f>SUM(V32:Y50)</f>
        <v>3473000</v>
      </c>
      <c r="W51" s="1268"/>
      <c r="X51" s="1268"/>
      <c r="Y51" s="1269"/>
      <c r="Z51" s="1267">
        <f>SUM(Z32:AC50)</f>
        <v>83020</v>
      </c>
      <c r="AA51" s="1268"/>
      <c r="AB51" s="1268"/>
      <c r="AC51" s="1269"/>
      <c r="AD51" s="1267">
        <f>SUM(AD32:AH50)</f>
        <v>7812.0999999999995</v>
      </c>
      <c r="AE51" s="1268"/>
      <c r="AF51" s="1268"/>
      <c r="AG51" s="1268"/>
      <c r="AH51" s="1269"/>
      <c r="AI51" s="1228"/>
      <c r="AJ51" s="1229"/>
      <c r="AK51" s="1229"/>
      <c r="AL51" s="1229"/>
      <c r="AM51" s="1230"/>
    </row>
    <row r="52" spans="1:44">
      <c r="A52" s="229"/>
      <c r="B52" s="229"/>
      <c r="C52" s="229"/>
      <c r="D52" s="230"/>
      <c r="E52" s="230"/>
      <c r="F52" s="230"/>
      <c r="G52" s="230"/>
      <c r="H52" s="230"/>
      <c r="I52" s="230"/>
      <c r="J52" s="230"/>
      <c r="K52" s="231"/>
      <c r="L52" s="231"/>
      <c r="M52" s="231"/>
      <c r="N52" s="231"/>
      <c r="O52" s="231"/>
      <c r="P52" s="231"/>
      <c r="Q52" s="231"/>
      <c r="R52" s="231"/>
      <c r="S52" s="231"/>
      <c r="T52" s="231"/>
      <c r="U52" s="231"/>
      <c r="V52" s="232"/>
      <c r="W52" s="232"/>
      <c r="X52" s="232"/>
      <c r="Y52" s="232"/>
      <c r="Z52" s="232"/>
      <c r="AA52" s="232"/>
      <c r="AB52" s="232"/>
      <c r="AC52" s="232"/>
      <c r="AD52" s="232"/>
      <c r="AE52" s="232"/>
      <c r="AF52" s="232"/>
      <c r="AG52" s="232"/>
      <c r="AH52" s="232"/>
      <c r="AI52" s="233"/>
      <c r="AJ52" s="233"/>
      <c r="AK52" s="233"/>
      <c r="AL52" s="233"/>
      <c r="AM52" s="233"/>
    </row>
    <row r="53" spans="1:44">
      <c r="A53" s="229"/>
      <c r="B53" s="229"/>
      <c r="C53" s="229"/>
      <c r="D53" s="230"/>
      <c r="E53" s="230"/>
      <c r="F53" s="230"/>
      <c r="G53" s="230"/>
      <c r="H53" s="230"/>
      <c r="I53" s="230"/>
      <c r="J53" s="230"/>
      <c r="K53" s="231"/>
      <c r="L53" s="231"/>
      <c r="M53" s="231"/>
      <c r="N53" s="231"/>
      <c r="O53" s="231"/>
      <c r="P53" s="231"/>
      <c r="Q53" s="231"/>
      <c r="R53" s="231"/>
      <c r="S53" s="231"/>
      <c r="T53" s="231"/>
      <c r="U53" s="231"/>
      <c r="V53" s="232"/>
      <c r="W53" s="232"/>
      <c r="X53" s="232"/>
      <c r="Y53" s="232"/>
      <c r="Z53" s="232"/>
      <c r="AA53" s="232"/>
      <c r="AB53" s="232"/>
      <c r="AC53" s="232"/>
      <c r="AD53" s="232"/>
      <c r="AE53" s="232"/>
      <c r="AF53" s="232"/>
      <c r="AG53" s="232"/>
      <c r="AH53" s="232"/>
      <c r="AI53" s="233"/>
      <c r="AJ53" s="233"/>
      <c r="AK53" s="233"/>
      <c r="AL53" s="233"/>
      <c r="AM53" s="233"/>
    </row>
    <row r="54" spans="1:44" s="222" customFormat="1" ht="18.75" customHeight="1">
      <c r="A54" s="223"/>
      <c r="B54" s="15" t="s">
        <v>448</v>
      </c>
      <c r="C54" s="224"/>
      <c r="D54" s="224"/>
      <c r="E54" s="224"/>
      <c r="F54" s="225"/>
      <c r="G54" s="224"/>
      <c r="H54" s="224"/>
      <c r="I54" s="224"/>
      <c r="J54" s="224"/>
      <c r="K54" s="226"/>
      <c r="L54" s="226"/>
      <c r="M54" s="226"/>
      <c r="N54" s="226"/>
      <c r="O54" s="226"/>
      <c r="P54" s="234"/>
      <c r="Q54" s="226"/>
      <c r="R54" s="1253" t="s">
        <v>522</v>
      </c>
      <c r="S54" s="1253"/>
      <c r="T54" s="1253"/>
      <c r="U54" s="1253"/>
      <c r="V54" s="1253"/>
      <c r="W54" s="1253"/>
      <c r="X54" s="1253"/>
      <c r="Y54" s="1253"/>
      <c r="Z54" s="1253"/>
      <c r="AA54" s="234"/>
      <c r="AB54" s="1264" t="s">
        <v>52</v>
      </c>
      <c r="AC54" s="1264"/>
      <c r="AD54" s="1264"/>
      <c r="AE54" s="1264"/>
      <c r="AG54" s="1265">
        <v>244196</v>
      </c>
      <c r="AH54" s="1266"/>
      <c r="AI54" s="1266"/>
      <c r="AJ54" s="1266"/>
      <c r="AK54" s="224"/>
      <c r="AL54" s="224"/>
      <c r="AM54" s="224"/>
    </row>
    <row r="55" spans="1:44">
      <c r="A55" s="1246" t="s">
        <v>50</v>
      </c>
      <c r="B55" s="1247"/>
      <c r="C55" s="1247"/>
      <c r="D55" s="1247"/>
      <c r="E55" s="1247"/>
      <c r="F55" s="1247"/>
      <c r="G55" s="1247"/>
      <c r="H55" s="1247"/>
      <c r="I55" s="1247"/>
      <c r="J55" s="1247"/>
      <c r="K55" s="1247"/>
      <c r="L55" s="1247"/>
      <c r="M55" s="1247"/>
      <c r="N55" s="1247"/>
      <c r="O55" s="1247"/>
      <c r="P55" s="1247"/>
      <c r="Q55" s="1247"/>
      <c r="R55" s="1247"/>
      <c r="S55" s="1247"/>
      <c r="T55" s="1247"/>
      <c r="U55" s="1247"/>
      <c r="V55" s="1247"/>
      <c r="W55" s="1247"/>
      <c r="X55" s="1247"/>
      <c r="Y55" s="1247"/>
      <c r="Z55" s="1247"/>
      <c r="AA55" s="1247"/>
      <c r="AB55" s="1247"/>
      <c r="AC55" s="1247"/>
      <c r="AD55" s="1247"/>
      <c r="AE55" s="1247"/>
      <c r="AF55" s="1247"/>
      <c r="AG55" s="1247"/>
      <c r="AH55" s="1247"/>
      <c r="AI55" s="1247"/>
      <c r="AJ55" s="1247"/>
      <c r="AK55" s="1247"/>
      <c r="AL55" s="1247"/>
      <c r="AM55" s="1248"/>
    </row>
    <row r="56" spans="1:44">
      <c r="A56" s="1234" t="s">
        <v>16</v>
      </c>
      <c r="B56" s="1235"/>
      <c r="C56" s="1236"/>
      <c r="D56" s="1234" t="s">
        <v>43</v>
      </c>
      <c r="E56" s="1235"/>
      <c r="F56" s="1235"/>
      <c r="G56" s="1235"/>
      <c r="H56" s="1235"/>
      <c r="I56" s="1235"/>
      <c r="J56" s="1236"/>
      <c r="K56" s="1234" t="s">
        <v>24</v>
      </c>
      <c r="L56" s="1235"/>
      <c r="M56" s="1235"/>
      <c r="N56" s="1235"/>
      <c r="O56" s="1235"/>
      <c r="P56" s="1235"/>
      <c r="Q56" s="1236"/>
      <c r="R56" s="1234" t="s">
        <v>18</v>
      </c>
      <c r="S56" s="1235"/>
      <c r="T56" s="1235"/>
      <c r="U56" s="1236"/>
      <c r="V56" s="1234" t="s">
        <v>19</v>
      </c>
      <c r="W56" s="1235"/>
      <c r="X56" s="1235"/>
      <c r="Y56" s="1236"/>
      <c r="Z56" s="1234" t="s">
        <v>26</v>
      </c>
      <c r="AA56" s="1235"/>
      <c r="AB56" s="1235"/>
      <c r="AC56" s="1236"/>
      <c r="AD56" s="1249" t="s">
        <v>44</v>
      </c>
      <c r="AE56" s="1250"/>
      <c r="AF56" s="1250"/>
      <c r="AG56" s="1250"/>
      <c r="AH56" s="1251"/>
      <c r="AI56" s="1234" t="s">
        <v>45</v>
      </c>
      <c r="AJ56" s="1235"/>
      <c r="AK56" s="1235"/>
      <c r="AL56" s="1235"/>
      <c r="AM56" s="1236"/>
    </row>
    <row r="57" spans="1:44" ht="25.25" customHeight="1">
      <c r="A57" s="1243">
        <v>1</v>
      </c>
      <c r="B57" s="1243"/>
      <c r="C57" s="1243"/>
      <c r="D57" s="1194" t="s">
        <v>508</v>
      </c>
      <c r="E57" s="1195"/>
      <c r="F57" s="1195"/>
      <c r="G57" s="1195"/>
      <c r="H57" s="1195"/>
      <c r="I57" s="1195"/>
      <c r="J57" s="1196"/>
      <c r="K57" s="1193" t="s">
        <v>509</v>
      </c>
      <c r="L57" s="1193"/>
      <c r="M57" s="1193"/>
      <c r="N57" s="1193"/>
      <c r="O57" s="1193"/>
      <c r="P57" s="1193"/>
      <c r="Q57" s="1193"/>
      <c r="R57" s="1244">
        <v>233228</v>
      </c>
      <c r="S57" s="1240"/>
      <c r="T57" s="1240"/>
      <c r="U57" s="1240"/>
      <c r="V57" s="1240">
        <v>45000</v>
      </c>
      <c r="W57" s="1240"/>
      <c r="X57" s="1240"/>
      <c r="Y57" s="1240"/>
      <c r="Z57" s="1240">
        <v>0</v>
      </c>
      <c r="AA57" s="1240"/>
      <c r="AB57" s="1240"/>
      <c r="AC57" s="1240"/>
      <c r="AD57" s="1259">
        <v>0</v>
      </c>
      <c r="AE57" s="1259"/>
      <c r="AF57" s="1259"/>
      <c r="AG57" s="1259"/>
      <c r="AH57" s="1259"/>
      <c r="AI57" s="1224" t="s">
        <v>20</v>
      </c>
      <c r="AJ57" s="1224"/>
      <c r="AK57" s="1224"/>
      <c r="AL57" s="1224"/>
      <c r="AM57" s="1224"/>
      <c r="AP57" s="9"/>
      <c r="AR57" s="235"/>
    </row>
    <row r="58" spans="1:44" s="236" customFormat="1" ht="25.25" customHeight="1">
      <c r="A58" s="1241">
        <v>2</v>
      </c>
      <c r="B58" s="1241"/>
      <c r="C58" s="1241"/>
      <c r="D58" s="1242" t="s">
        <v>523</v>
      </c>
      <c r="E58" s="1242"/>
      <c r="F58" s="1242"/>
      <c r="G58" s="1242"/>
      <c r="H58" s="1242"/>
      <c r="I58" s="1242"/>
      <c r="J58" s="1242"/>
      <c r="K58" s="1243" t="s">
        <v>509</v>
      </c>
      <c r="L58" s="1243"/>
      <c r="M58" s="1243"/>
      <c r="N58" s="1243"/>
      <c r="O58" s="1243"/>
      <c r="P58" s="1243"/>
      <c r="Q58" s="1243"/>
      <c r="R58" s="1244">
        <v>241647</v>
      </c>
      <c r="S58" s="1240"/>
      <c r="T58" s="1240"/>
      <c r="U58" s="1240"/>
      <c r="V58" s="1240">
        <v>105000</v>
      </c>
      <c r="W58" s="1240"/>
      <c r="X58" s="1240"/>
      <c r="Y58" s="1240"/>
      <c r="Z58" s="1240">
        <v>51584</v>
      </c>
      <c r="AA58" s="1240"/>
      <c r="AB58" s="1240"/>
      <c r="AC58" s="1240"/>
      <c r="AD58" s="1259">
        <f>+Z58*0.08</f>
        <v>4126.72</v>
      </c>
      <c r="AE58" s="1259"/>
      <c r="AF58" s="1259"/>
      <c r="AG58" s="1259"/>
      <c r="AH58" s="1259"/>
      <c r="AI58" s="1243" t="s">
        <v>20</v>
      </c>
      <c r="AJ58" s="1243"/>
      <c r="AK58" s="1243"/>
      <c r="AL58" s="1243"/>
      <c r="AM58" s="1243"/>
      <c r="AP58" s="163"/>
    </row>
    <row r="59" spans="1:44">
      <c r="A59" s="1231"/>
      <c r="B59" s="1232"/>
      <c r="C59" s="1233"/>
      <c r="D59" s="1234" t="s">
        <v>6</v>
      </c>
      <c r="E59" s="1235"/>
      <c r="F59" s="1235"/>
      <c r="G59" s="1235"/>
      <c r="H59" s="1235"/>
      <c r="I59" s="1235"/>
      <c r="J59" s="1236"/>
      <c r="K59" s="1237"/>
      <c r="L59" s="1238"/>
      <c r="M59" s="1238"/>
      <c r="N59" s="1238"/>
      <c r="O59" s="1238"/>
      <c r="P59" s="1238"/>
      <c r="Q59" s="1239"/>
      <c r="R59" s="1237"/>
      <c r="S59" s="1238"/>
      <c r="T59" s="1238"/>
      <c r="U59" s="1239"/>
      <c r="V59" s="1225">
        <f>SUM(V57:Y58)</f>
        <v>150000</v>
      </c>
      <c r="W59" s="1226"/>
      <c r="X59" s="1226"/>
      <c r="Y59" s="1227"/>
      <c r="Z59" s="1225">
        <f>SUM(Z57:AC58)</f>
        <v>51584</v>
      </c>
      <c r="AA59" s="1226"/>
      <c r="AB59" s="1226"/>
      <c r="AC59" s="1227"/>
      <c r="AD59" s="1225">
        <f>SUM(AD57:AH58)</f>
        <v>4126.72</v>
      </c>
      <c r="AE59" s="1226"/>
      <c r="AF59" s="1226"/>
      <c r="AG59" s="1226"/>
      <c r="AH59" s="1227"/>
      <c r="AI59" s="1228"/>
      <c r="AJ59" s="1229"/>
      <c r="AK59" s="1229"/>
      <c r="AL59" s="1229"/>
      <c r="AM59" s="1230"/>
    </row>
    <row r="60" spans="1:44">
      <c r="B60" s="237"/>
    </row>
    <row r="61" spans="1:44">
      <c r="B61" s="237"/>
    </row>
  </sheetData>
  <mergeCells count="372">
    <mergeCell ref="A15:C15"/>
    <mergeCell ref="D15:J15"/>
    <mergeCell ref="K15:Q15"/>
    <mergeCell ref="R15:U15"/>
    <mergeCell ref="V15:Y15"/>
    <mergeCell ref="Z15:AC15"/>
    <mergeCell ref="AD15:AH15"/>
    <mergeCell ref="AI15:AM15"/>
    <mergeCell ref="A26:C26"/>
    <mergeCell ref="D26:J26"/>
    <mergeCell ref="K26:Q26"/>
    <mergeCell ref="R26:U26"/>
    <mergeCell ref="V26:Y26"/>
    <mergeCell ref="Z26:AC26"/>
    <mergeCell ref="AD26:AH26"/>
    <mergeCell ref="AI26:AM26"/>
    <mergeCell ref="A24:C24"/>
    <mergeCell ref="D24:J24"/>
    <mergeCell ref="K24:Q24"/>
    <mergeCell ref="R24:U24"/>
    <mergeCell ref="V24:Y24"/>
    <mergeCell ref="Z24:AC24"/>
    <mergeCell ref="AD24:AH24"/>
    <mergeCell ref="AI24:AM24"/>
    <mergeCell ref="A25:C25"/>
    <mergeCell ref="D25:J25"/>
    <mergeCell ref="K25:Q25"/>
    <mergeCell ref="R25:U25"/>
    <mergeCell ref="V25:Y25"/>
    <mergeCell ref="Z25:AC25"/>
    <mergeCell ref="AD25:AH25"/>
    <mergeCell ref="AI25:AM25"/>
    <mergeCell ref="A22:AM22"/>
    <mergeCell ref="A23:C23"/>
    <mergeCell ref="D23:J23"/>
    <mergeCell ref="K23:Q23"/>
    <mergeCell ref="R23:U23"/>
    <mergeCell ref="V23:Y23"/>
    <mergeCell ref="Z23:AC23"/>
    <mergeCell ref="AD23:AH23"/>
    <mergeCell ref="AI23:AM23"/>
    <mergeCell ref="A20:C20"/>
    <mergeCell ref="D20:J20"/>
    <mergeCell ref="K20:Q20"/>
    <mergeCell ref="R20:U20"/>
    <mergeCell ref="V20:Y20"/>
    <mergeCell ref="Z20:AC20"/>
    <mergeCell ref="AD20:AH20"/>
    <mergeCell ref="AI20:AM20"/>
    <mergeCell ref="A21:C21"/>
    <mergeCell ref="D21:J21"/>
    <mergeCell ref="K21:Q21"/>
    <mergeCell ref="R21:U21"/>
    <mergeCell ref="V21:Y21"/>
    <mergeCell ref="Z21:AC21"/>
    <mergeCell ref="AD21:AH21"/>
    <mergeCell ref="AI21:AM21"/>
    <mergeCell ref="K16:Q16"/>
    <mergeCell ref="R16:U16"/>
    <mergeCell ref="V16:Y16"/>
    <mergeCell ref="Z16:AC16"/>
    <mergeCell ref="AD16:AH16"/>
    <mergeCell ref="AI16:AM16"/>
    <mergeCell ref="A18:AM18"/>
    <mergeCell ref="A19:C19"/>
    <mergeCell ref="D19:J19"/>
    <mergeCell ref="K19:Q19"/>
    <mergeCell ref="R19:U19"/>
    <mergeCell ref="V19:Y19"/>
    <mergeCell ref="Z19:AC19"/>
    <mergeCell ref="AD19:AH19"/>
    <mergeCell ref="AI19:AM19"/>
    <mergeCell ref="K6:Q6"/>
    <mergeCell ref="R6:U6"/>
    <mergeCell ref="V6:Y6"/>
    <mergeCell ref="Z6:AC6"/>
    <mergeCell ref="AD6:AH6"/>
    <mergeCell ref="AI6:AM6"/>
    <mergeCell ref="A17:C17"/>
    <mergeCell ref="D17:J17"/>
    <mergeCell ref="K17:Q17"/>
    <mergeCell ref="R17:U17"/>
    <mergeCell ref="V17:Y17"/>
    <mergeCell ref="Z17:AC17"/>
    <mergeCell ref="AD17:AH17"/>
    <mergeCell ref="AI17:AM17"/>
    <mergeCell ref="A16:C16"/>
    <mergeCell ref="A7:C7"/>
    <mergeCell ref="D7:J7"/>
    <mergeCell ref="K7:Q7"/>
    <mergeCell ref="R7:U7"/>
    <mergeCell ref="V7:Y7"/>
    <mergeCell ref="Z7:AC7"/>
    <mergeCell ref="AD7:AH7"/>
    <mergeCell ref="AI7:AM7"/>
    <mergeCell ref="D16:J16"/>
    <mergeCell ref="A50:C50"/>
    <mergeCell ref="D50:J50"/>
    <mergeCell ref="K50:Q50"/>
    <mergeCell ref="R50:U50"/>
    <mergeCell ref="V50:Y50"/>
    <mergeCell ref="Z50:AC50"/>
    <mergeCell ref="AD50:AH50"/>
    <mergeCell ref="AI50:AM50"/>
    <mergeCell ref="A51:C51"/>
    <mergeCell ref="D51:J51"/>
    <mergeCell ref="K51:Q51"/>
    <mergeCell ref="R51:U51"/>
    <mergeCell ref="V51:Y51"/>
    <mergeCell ref="Z51:AC51"/>
    <mergeCell ref="AD51:AH51"/>
    <mergeCell ref="AI51:AM51"/>
    <mergeCell ref="A44:C44"/>
    <mergeCell ref="D44:J44"/>
    <mergeCell ref="K44:Q44"/>
    <mergeCell ref="R44:U44"/>
    <mergeCell ref="V44:Y44"/>
    <mergeCell ref="Z44:AC44"/>
    <mergeCell ref="AD44:AH44"/>
    <mergeCell ref="AI44:AM44"/>
    <mergeCell ref="A48:C48"/>
    <mergeCell ref="D48:J48"/>
    <mergeCell ref="K48:Q48"/>
    <mergeCell ref="R48:U48"/>
    <mergeCell ref="V48:Y48"/>
    <mergeCell ref="Z48:AC48"/>
    <mergeCell ref="AD48:AH48"/>
    <mergeCell ref="AI48:AM48"/>
    <mergeCell ref="A46:C46"/>
    <mergeCell ref="D46:J46"/>
    <mergeCell ref="K46:Q46"/>
    <mergeCell ref="R46:U46"/>
    <mergeCell ref="V46:Y46"/>
    <mergeCell ref="Z46:AC46"/>
    <mergeCell ref="AD46:AH46"/>
    <mergeCell ref="AI46:AM46"/>
    <mergeCell ref="A42:C42"/>
    <mergeCell ref="D42:J42"/>
    <mergeCell ref="K42:Q42"/>
    <mergeCell ref="R42:U42"/>
    <mergeCell ref="V42:Y42"/>
    <mergeCell ref="Z42:AC42"/>
    <mergeCell ref="AD42:AH42"/>
    <mergeCell ref="AI42:AM42"/>
    <mergeCell ref="A43:C43"/>
    <mergeCell ref="D43:J43"/>
    <mergeCell ref="K43:Q43"/>
    <mergeCell ref="R43:U43"/>
    <mergeCell ref="V43:Y43"/>
    <mergeCell ref="Z43:AC43"/>
    <mergeCell ref="AD43:AH43"/>
    <mergeCell ref="AI43:AM43"/>
    <mergeCell ref="A40:C40"/>
    <mergeCell ref="D40:J40"/>
    <mergeCell ref="K40:Q40"/>
    <mergeCell ref="R40:U40"/>
    <mergeCell ref="V40:Y40"/>
    <mergeCell ref="Z40:AC40"/>
    <mergeCell ref="AD40:AH40"/>
    <mergeCell ref="AI40:AM40"/>
    <mergeCell ref="A41:C41"/>
    <mergeCell ref="D41:J41"/>
    <mergeCell ref="K41:Q41"/>
    <mergeCell ref="R41:U41"/>
    <mergeCell ref="V41:Y41"/>
    <mergeCell ref="Z41:AC41"/>
    <mergeCell ref="AD41:AH41"/>
    <mergeCell ref="AI41:AM41"/>
    <mergeCell ref="A38:C38"/>
    <mergeCell ref="D38:J38"/>
    <mergeCell ref="K38:Q38"/>
    <mergeCell ref="R38:U38"/>
    <mergeCell ref="V38:Y38"/>
    <mergeCell ref="Z38:AC38"/>
    <mergeCell ref="AD38:AH38"/>
    <mergeCell ref="AI38:AM38"/>
    <mergeCell ref="A39:C39"/>
    <mergeCell ref="D39:J39"/>
    <mergeCell ref="K39:Q39"/>
    <mergeCell ref="R39:U39"/>
    <mergeCell ref="V39:Y39"/>
    <mergeCell ref="Z39:AC39"/>
    <mergeCell ref="AD39:AH39"/>
    <mergeCell ref="AI39:AM39"/>
    <mergeCell ref="AI34:AM34"/>
    <mergeCell ref="A37:C37"/>
    <mergeCell ref="D37:J37"/>
    <mergeCell ref="AI56:AM56"/>
    <mergeCell ref="A55:AM55"/>
    <mergeCell ref="A56:C56"/>
    <mergeCell ref="D56:J56"/>
    <mergeCell ref="K56:Q56"/>
    <mergeCell ref="R56:U56"/>
    <mergeCell ref="V56:Y56"/>
    <mergeCell ref="Z56:AC56"/>
    <mergeCell ref="AD56:AH56"/>
    <mergeCell ref="AB54:AE54"/>
    <mergeCell ref="R37:U37"/>
    <mergeCell ref="V37:Y37"/>
    <mergeCell ref="Z37:AC37"/>
    <mergeCell ref="AD37:AH37"/>
    <mergeCell ref="AI37:AM37"/>
    <mergeCell ref="AG54:AJ54"/>
    <mergeCell ref="R54:Z54"/>
    <mergeCell ref="A35:C35"/>
    <mergeCell ref="D35:J35"/>
    <mergeCell ref="K35:Q35"/>
    <mergeCell ref="R35:U35"/>
    <mergeCell ref="A34:C34"/>
    <mergeCell ref="D34:J34"/>
    <mergeCell ref="K34:Q34"/>
    <mergeCell ref="R34:U34"/>
    <mergeCell ref="V34:Y34"/>
    <mergeCell ref="Z34:AC34"/>
    <mergeCell ref="AD34:AH34"/>
    <mergeCell ref="V58:Y58"/>
    <mergeCell ref="Z58:AC58"/>
    <mergeCell ref="AD58:AH58"/>
    <mergeCell ref="K37:Q37"/>
    <mergeCell ref="A57:C57"/>
    <mergeCell ref="D57:J57"/>
    <mergeCell ref="K57:Q57"/>
    <mergeCell ref="R57:U57"/>
    <mergeCell ref="Z57:AC57"/>
    <mergeCell ref="AD57:AH57"/>
    <mergeCell ref="V35:Y35"/>
    <mergeCell ref="Z35:AC35"/>
    <mergeCell ref="AD35:AH35"/>
    <mergeCell ref="A45:C45"/>
    <mergeCell ref="D45:J45"/>
    <mergeCell ref="K45:Q45"/>
    <mergeCell ref="A49:C49"/>
    <mergeCell ref="AD32:AH32"/>
    <mergeCell ref="AI32:AM32"/>
    <mergeCell ref="A32:C32"/>
    <mergeCell ref="D32:J32"/>
    <mergeCell ref="K32:Q32"/>
    <mergeCell ref="R32:U32"/>
    <mergeCell ref="V32:Y32"/>
    <mergeCell ref="Z32:AC32"/>
    <mergeCell ref="A33:C33"/>
    <mergeCell ref="D33:J33"/>
    <mergeCell ref="K33:Q33"/>
    <mergeCell ref="R33:U33"/>
    <mergeCell ref="V33:Y33"/>
    <mergeCell ref="Z33:AC33"/>
    <mergeCell ref="AD33:AH33"/>
    <mergeCell ref="AI33:AM33"/>
    <mergeCell ref="AK1:AM1"/>
    <mergeCell ref="A30:AM30"/>
    <mergeCell ref="A31:C31"/>
    <mergeCell ref="D31:J31"/>
    <mergeCell ref="K31:Q31"/>
    <mergeCell ref="R31:U31"/>
    <mergeCell ref="V31:Y31"/>
    <mergeCell ref="Z31:AC31"/>
    <mergeCell ref="AD31:AH31"/>
    <mergeCell ref="AI31:AM31"/>
    <mergeCell ref="AA29:AD29"/>
    <mergeCell ref="M3:U3"/>
    <mergeCell ref="AA3:AD3"/>
    <mergeCell ref="A4:AM4"/>
    <mergeCell ref="A5:C5"/>
    <mergeCell ref="D5:J5"/>
    <mergeCell ref="K5:Q5"/>
    <mergeCell ref="R5:U5"/>
    <mergeCell ref="V5:Y5"/>
    <mergeCell ref="Z5:AC5"/>
    <mergeCell ref="AD5:AH5"/>
    <mergeCell ref="AI5:AM5"/>
    <mergeCell ref="A6:C6"/>
    <mergeCell ref="D6:J6"/>
    <mergeCell ref="AI57:AM57"/>
    <mergeCell ref="AD59:AH59"/>
    <mergeCell ref="AI59:AM59"/>
    <mergeCell ref="A59:C59"/>
    <mergeCell ref="D59:J59"/>
    <mergeCell ref="K59:Q59"/>
    <mergeCell ref="R59:U59"/>
    <mergeCell ref="V57:Y57"/>
    <mergeCell ref="V59:Y59"/>
    <mergeCell ref="Z59:AC59"/>
    <mergeCell ref="A58:C58"/>
    <mergeCell ref="D58:J58"/>
    <mergeCell ref="K58:Q58"/>
    <mergeCell ref="R58:U58"/>
    <mergeCell ref="AI58:AM58"/>
    <mergeCell ref="AI35:AM35"/>
    <mergeCell ref="A36:C36"/>
    <mergeCell ref="D36:J36"/>
    <mergeCell ref="K36:Q36"/>
    <mergeCell ref="R36:U36"/>
    <mergeCell ref="V36:Y36"/>
    <mergeCell ref="Z36:AC36"/>
    <mergeCell ref="AD36:AH36"/>
    <mergeCell ref="AI36:AM36"/>
    <mergeCell ref="A8:C8"/>
    <mergeCell ref="D8:J8"/>
    <mergeCell ref="K8:Q8"/>
    <mergeCell ref="R8:U8"/>
    <mergeCell ref="V8:Y8"/>
    <mergeCell ref="Z8:AC8"/>
    <mergeCell ref="AD8:AH8"/>
    <mergeCell ref="AI8:AM8"/>
    <mergeCell ref="A9:C9"/>
    <mergeCell ref="D9:J9"/>
    <mergeCell ref="K9:Q9"/>
    <mergeCell ref="R9:U9"/>
    <mergeCell ref="V9:Y9"/>
    <mergeCell ref="Z9:AC9"/>
    <mergeCell ref="AD9:AH9"/>
    <mergeCell ref="AI9:AM9"/>
    <mergeCell ref="R14:U14"/>
    <mergeCell ref="V14:Y14"/>
    <mergeCell ref="Z14:AC14"/>
    <mergeCell ref="AD14:AH14"/>
    <mergeCell ref="AI14:AM14"/>
    <mergeCell ref="A12:C12"/>
    <mergeCell ref="D12:J12"/>
    <mergeCell ref="K12:Q12"/>
    <mergeCell ref="R12:U12"/>
    <mergeCell ref="V12:Y12"/>
    <mergeCell ref="Z12:AC12"/>
    <mergeCell ref="AD12:AH12"/>
    <mergeCell ref="AI12:AM12"/>
    <mergeCell ref="A13:C13"/>
    <mergeCell ref="D13:J13"/>
    <mergeCell ref="K13:Q13"/>
    <mergeCell ref="R13:U13"/>
    <mergeCell ref="V13:Y13"/>
    <mergeCell ref="Z13:AC13"/>
    <mergeCell ref="AD13:AH13"/>
    <mergeCell ref="AI13:AM13"/>
    <mergeCell ref="R45:U45"/>
    <mergeCell ref="V45:Y45"/>
    <mergeCell ref="Z45:AC45"/>
    <mergeCell ref="AD45:AH45"/>
    <mergeCell ref="AI45:AM45"/>
    <mergeCell ref="A10:C10"/>
    <mergeCell ref="D10:J10"/>
    <mergeCell ref="K10:Q10"/>
    <mergeCell ref="R10:U10"/>
    <mergeCell ref="V10:Y10"/>
    <mergeCell ref="Z10:AC10"/>
    <mergeCell ref="AD10:AH10"/>
    <mergeCell ref="AI10:AM10"/>
    <mergeCell ref="A11:C11"/>
    <mergeCell ref="D11:J11"/>
    <mergeCell ref="K11:Q11"/>
    <mergeCell ref="R11:U11"/>
    <mergeCell ref="V11:Y11"/>
    <mergeCell ref="Z11:AC11"/>
    <mergeCell ref="AD11:AH11"/>
    <mergeCell ref="AI11:AM11"/>
    <mergeCell ref="A14:C14"/>
    <mergeCell ref="D14:J14"/>
    <mergeCell ref="K14:Q14"/>
    <mergeCell ref="A47:C47"/>
    <mergeCell ref="D47:J47"/>
    <mergeCell ref="K47:Q47"/>
    <mergeCell ref="R47:U47"/>
    <mergeCell ref="V47:Y47"/>
    <mergeCell ref="Z47:AC47"/>
    <mergeCell ref="AD47:AH47"/>
    <mergeCell ref="AI47:AM47"/>
    <mergeCell ref="D49:J49"/>
    <mergeCell ref="K49:Q49"/>
    <mergeCell ref="R49:U49"/>
    <mergeCell ref="V49:Y49"/>
    <mergeCell ref="Z49:AC49"/>
    <mergeCell ref="AD49:AH49"/>
    <mergeCell ref="AI49:AM49"/>
  </mergeCells>
  <printOptions horizontalCentered="1"/>
  <pageMargins left="0" right="0" top="0.62992125984251968" bottom="0" header="0.35433070866141736" footer="0.23622047244094491"/>
  <pageSetup paperSize="9" scale="66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rgb="FFFFFF00"/>
  </sheetPr>
  <dimension ref="A1:P81"/>
  <sheetViews>
    <sheetView view="pageBreakPreview" topLeftCell="A7" zoomScale="110" zoomScaleSheetLayoutView="110" workbookViewId="0">
      <selection activeCell="F6" sqref="F6:F8"/>
    </sheetView>
  </sheetViews>
  <sheetFormatPr baseColWidth="10" defaultColWidth="8.83203125" defaultRowHeight="24"/>
  <cols>
    <col min="1" max="1" width="13.1640625" style="129" customWidth="1"/>
    <col min="2" max="2" width="8.6640625" style="129" customWidth="1"/>
    <col min="3" max="3" width="17.1640625" style="129" customWidth="1"/>
    <col min="4" max="4" width="8.1640625" style="129" bestFit="1" customWidth="1"/>
    <col min="5" max="6" width="17.1640625" style="129" customWidth="1"/>
    <col min="7" max="8" width="14" style="129" customWidth="1"/>
    <col min="9" max="10" width="11.6640625" style="128" bestFit="1" customWidth="1"/>
    <col min="11" max="11" width="11.6640625" style="129" bestFit="1" customWidth="1"/>
    <col min="12" max="12" width="12.33203125" style="129" bestFit="1" customWidth="1"/>
    <col min="13" max="13" width="11.6640625" style="129" bestFit="1" customWidth="1"/>
    <col min="14" max="14" width="12.33203125" style="129" bestFit="1" customWidth="1"/>
    <col min="15" max="15" width="11.6640625" style="129" bestFit="1" customWidth="1"/>
    <col min="16" max="259" width="9.1640625" style="129"/>
    <col min="260" max="260" width="12.6640625" style="129" customWidth="1"/>
    <col min="261" max="262" width="13.6640625" style="129" customWidth="1"/>
    <col min="263" max="263" width="8.1640625" style="129" bestFit="1" customWidth="1"/>
    <col min="264" max="264" width="11.33203125" style="129" bestFit="1" customWidth="1"/>
    <col min="265" max="265" width="6.6640625" style="129" customWidth="1"/>
    <col min="266" max="266" width="11.33203125" style="129" bestFit="1" customWidth="1"/>
    <col min="267" max="267" width="12.33203125" style="129" bestFit="1" customWidth="1"/>
    <col min="268" max="268" width="9.1640625" style="129"/>
    <col min="269" max="270" width="10.83203125" style="129" bestFit="1" customWidth="1"/>
    <col min="271" max="515" width="9.1640625" style="129"/>
    <col min="516" max="516" width="12.6640625" style="129" customWidth="1"/>
    <col min="517" max="518" width="13.6640625" style="129" customWidth="1"/>
    <col min="519" max="519" width="8.1640625" style="129" bestFit="1" customWidth="1"/>
    <col min="520" max="520" width="11.33203125" style="129" bestFit="1" customWidth="1"/>
    <col min="521" max="521" width="6.6640625" style="129" customWidth="1"/>
    <col min="522" max="522" width="11.33203125" style="129" bestFit="1" customWidth="1"/>
    <col min="523" max="523" width="12.33203125" style="129" bestFit="1" customWidth="1"/>
    <col min="524" max="524" width="9.1640625" style="129"/>
    <col min="525" max="526" width="10.83203125" style="129" bestFit="1" customWidth="1"/>
    <col min="527" max="771" width="9.1640625" style="129"/>
    <col min="772" max="772" width="12.6640625" style="129" customWidth="1"/>
    <col min="773" max="774" width="13.6640625" style="129" customWidth="1"/>
    <col min="775" max="775" width="8.1640625" style="129" bestFit="1" customWidth="1"/>
    <col min="776" max="776" width="11.33203125" style="129" bestFit="1" customWidth="1"/>
    <col min="777" max="777" width="6.6640625" style="129" customWidth="1"/>
    <col min="778" max="778" width="11.33203125" style="129" bestFit="1" customWidth="1"/>
    <col min="779" max="779" width="12.33203125" style="129" bestFit="1" customWidth="1"/>
    <col min="780" max="780" width="9.1640625" style="129"/>
    <col min="781" max="782" width="10.83203125" style="129" bestFit="1" customWidth="1"/>
    <col min="783" max="1027" width="9.1640625" style="129"/>
    <col min="1028" max="1028" width="12.6640625" style="129" customWidth="1"/>
    <col min="1029" max="1030" width="13.6640625" style="129" customWidth="1"/>
    <col min="1031" max="1031" width="8.1640625" style="129" bestFit="1" customWidth="1"/>
    <col min="1032" max="1032" width="11.33203125" style="129" bestFit="1" customWidth="1"/>
    <col min="1033" max="1033" width="6.6640625" style="129" customWidth="1"/>
    <col min="1034" max="1034" width="11.33203125" style="129" bestFit="1" customWidth="1"/>
    <col min="1035" max="1035" width="12.33203125" style="129" bestFit="1" customWidth="1"/>
    <col min="1036" max="1036" width="9.1640625" style="129"/>
    <col min="1037" max="1038" width="10.83203125" style="129" bestFit="1" customWidth="1"/>
    <col min="1039" max="1283" width="9.1640625" style="129"/>
    <col min="1284" max="1284" width="12.6640625" style="129" customWidth="1"/>
    <col min="1285" max="1286" width="13.6640625" style="129" customWidth="1"/>
    <col min="1287" max="1287" width="8.1640625" style="129" bestFit="1" customWidth="1"/>
    <col min="1288" max="1288" width="11.33203125" style="129" bestFit="1" customWidth="1"/>
    <col min="1289" max="1289" width="6.6640625" style="129" customWidth="1"/>
    <col min="1290" max="1290" width="11.33203125" style="129" bestFit="1" customWidth="1"/>
    <col min="1291" max="1291" width="12.33203125" style="129" bestFit="1" customWidth="1"/>
    <col min="1292" max="1292" width="9.1640625" style="129"/>
    <col min="1293" max="1294" width="10.83203125" style="129" bestFit="1" customWidth="1"/>
    <col min="1295" max="1539" width="9.1640625" style="129"/>
    <col min="1540" max="1540" width="12.6640625" style="129" customWidth="1"/>
    <col min="1541" max="1542" width="13.6640625" style="129" customWidth="1"/>
    <col min="1543" max="1543" width="8.1640625" style="129" bestFit="1" customWidth="1"/>
    <col min="1544" max="1544" width="11.33203125" style="129" bestFit="1" customWidth="1"/>
    <col min="1545" max="1545" width="6.6640625" style="129" customWidth="1"/>
    <col min="1546" max="1546" width="11.33203125" style="129" bestFit="1" customWidth="1"/>
    <col min="1547" max="1547" width="12.33203125" style="129" bestFit="1" customWidth="1"/>
    <col min="1548" max="1548" width="9.1640625" style="129"/>
    <col min="1549" max="1550" width="10.83203125" style="129" bestFit="1" customWidth="1"/>
    <col min="1551" max="1795" width="9.1640625" style="129"/>
    <col min="1796" max="1796" width="12.6640625" style="129" customWidth="1"/>
    <col min="1797" max="1798" width="13.6640625" style="129" customWidth="1"/>
    <col min="1799" max="1799" width="8.1640625" style="129" bestFit="1" customWidth="1"/>
    <col min="1800" max="1800" width="11.33203125" style="129" bestFit="1" customWidth="1"/>
    <col min="1801" max="1801" width="6.6640625" style="129" customWidth="1"/>
    <col min="1802" max="1802" width="11.33203125" style="129" bestFit="1" customWidth="1"/>
    <col min="1803" max="1803" width="12.33203125" style="129" bestFit="1" customWidth="1"/>
    <col min="1804" max="1804" width="9.1640625" style="129"/>
    <col min="1805" max="1806" width="10.83203125" style="129" bestFit="1" customWidth="1"/>
    <col min="1807" max="2051" width="9.1640625" style="129"/>
    <col min="2052" max="2052" width="12.6640625" style="129" customWidth="1"/>
    <col min="2053" max="2054" width="13.6640625" style="129" customWidth="1"/>
    <col min="2055" max="2055" width="8.1640625" style="129" bestFit="1" customWidth="1"/>
    <col min="2056" max="2056" width="11.33203125" style="129" bestFit="1" customWidth="1"/>
    <col min="2057" max="2057" width="6.6640625" style="129" customWidth="1"/>
    <col min="2058" max="2058" width="11.33203125" style="129" bestFit="1" customWidth="1"/>
    <col min="2059" max="2059" width="12.33203125" style="129" bestFit="1" customWidth="1"/>
    <col min="2060" max="2060" width="9.1640625" style="129"/>
    <col min="2061" max="2062" width="10.83203125" style="129" bestFit="1" customWidth="1"/>
    <col min="2063" max="2307" width="9.1640625" style="129"/>
    <col min="2308" max="2308" width="12.6640625" style="129" customWidth="1"/>
    <col min="2309" max="2310" width="13.6640625" style="129" customWidth="1"/>
    <col min="2311" max="2311" width="8.1640625" style="129" bestFit="1" customWidth="1"/>
    <col min="2312" max="2312" width="11.33203125" style="129" bestFit="1" customWidth="1"/>
    <col min="2313" max="2313" width="6.6640625" style="129" customWidth="1"/>
    <col min="2314" max="2314" width="11.33203125" style="129" bestFit="1" customWidth="1"/>
    <col min="2315" max="2315" width="12.33203125" style="129" bestFit="1" customWidth="1"/>
    <col min="2316" max="2316" width="9.1640625" style="129"/>
    <col min="2317" max="2318" width="10.83203125" style="129" bestFit="1" customWidth="1"/>
    <col min="2319" max="2563" width="9.1640625" style="129"/>
    <col min="2564" max="2564" width="12.6640625" style="129" customWidth="1"/>
    <col min="2565" max="2566" width="13.6640625" style="129" customWidth="1"/>
    <col min="2567" max="2567" width="8.1640625" style="129" bestFit="1" customWidth="1"/>
    <col min="2568" max="2568" width="11.33203125" style="129" bestFit="1" customWidth="1"/>
    <col min="2569" max="2569" width="6.6640625" style="129" customWidth="1"/>
    <col min="2570" max="2570" width="11.33203125" style="129" bestFit="1" customWidth="1"/>
    <col min="2571" max="2571" width="12.33203125" style="129" bestFit="1" customWidth="1"/>
    <col min="2572" max="2572" width="9.1640625" style="129"/>
    <col min="2573" max="2574" width="10.83203125" style="129" bestFit="1" customWidth="1"/>
    <col min="2575" max="2819" width="9.1640625" style="129"/>
    <col min="2820" max="2820" width="12.6640625" style="129" customWidth="1"/>
    <col min="2821" max="2822" width="13.6640625" style="129" customWidth="1"/>
    <col min="2823" max="2823" width="8.1640625" style="129" bestFit="1" customWidth="1"/>
    <col min="2824" max="2824" width="11.33203125" style="129" bestFit="1" customWidth="1"/>
    <col min="2825" max="2825" width="6.6640625" style="129" customWidth="1"/>
    <col min="2826" max="2826" width="11.33203125" style="129" bestFit="1" customWidth="1"/>
    <col min="2827" max="2827" width="12.33203125" style="129" bestFit="1" customWidth="1"/>
    <col min="2828" max="2828" width="9.1640625" style="129"/>
    <col min="2829" max="2830" width="10.83203125" style="129" bestFit="1" customWidth="1"/>
    <col min="2831" max="3075" width="9.1640625" style="129"/>
    <col min="3076" max="3076" width="12.6640625" style="129" customWidth="1"/>
    <col min="3077" max="3078" width="13.6640625" style="129" customWidth="1"/>
    <col min="3079" max="3079" width="8.1640625" style="129" bestFit="1" customWidth="1"/>
    <col min="3080" max="3080" width="11.33203125" style="129" bestFit="1" customWidth="1"/>
    <col min="3081" max="3081" width="6.6640625" style="129" customWidth="1"/>
    <col min="3082" max="3082" width="11.33203125" style="129" bestFit="1" customWidth="1"/>
    <col min="3083" max="3083" width="12.33203125" style="129" bestFit="1" customWidth="1"/>
    <col min="3084" max="3084" width="9.1640625" style="129"/>
    <col min="3085" max="3086" width="10.83203125" style="129" bestFit="1" customWidth="1"/>
    <col min="3087" max="3331" width="9.1640625" style="129"/>
    <col min="3332" max="3332" width="12.6640625" style="129" customWidth="1"/>
    <col min="3333" max="3334" width="13.6640625" style="129" customWidth="1"/>
    <col min="3335" max="3335" width="8.1640625" style="129" bestFit="1" customWidth="1"/>
    <col min="3336" max="3336" width="11.33203125" style="129" bestFit="1" customWidth="1"/>
    <col min="3337" max="3337" width="6.6640625" style="129" customWidth="1"/>
    <col min="3338" max="3338" width="11.33203125" style="129" bestFit="1" customWidth="1"/>
    <col min="3339" max="3339" width="12.33203125" style="129" bestFit="1" customWidth="1"/>
    <col min="3340" max="3340" width="9.1640625" style="129"/>
    <col min="3341" max="3342" width="10.83203125" style="129" bestFit="1" customWidth="1"/>
    <col min="3343" max="3587" width="9.1640625" style="129"/>
    <col min="3588" max="3588" width="12.6640625" style="129" customWidth="1"/>
    <col min="3589" max="3590" width="13.6640625" style="129" customWidth="1"/>
    <col min="3591" max="3591" width="8.1640625" style="129" bestFit="1" customWidth="1"/>
    <col min="3592" max="3592" width="11.33203125" style="129" bestFit="1" customWidth="1"/>
    <col min="3593" max="3593" width="6.6640625" style="129" customWidth="1"/>
    <col min="3594" max="3594" width="11.33203125" style="129" bestFit="1" customWidth="1"/>
    <col min="3595" max="3595" width="12.33203125" style="129" bestFit="1" customWidth="1"/>
    <col min="3596" max="3596" width="9.1640625" style="129"/>
    <col min="3597" max="3598" width="10.83203125" style="129" bestFit="1" customWidth="1"/>
    <col min="3599" max="3843" width="9.1640625" style="129"/>
    <col min="3844" max="3844" width="12.6640625" style="129" customWidth="1"/>
    <col min="3845" max="3846" width="13.6640625" style="129" customWidth="1"/>
    <col min="3847" max="3847" width="8.1640625" style="129" bestFit="1" customWidth="1"/>
    <col min="3848" max="3848" width="11.33203125" style="129" bestFit="1" customWidth="1"/>
    <col min="3849" max="3849" width="6.6640625" style="129" customWidth="1"/>
    <col min="3850" max="3850" width="11.33203125" style="129" bestFit="1" customWidth="1"/>
    <col min="3851" max="3851" width="12.33203125" style="129" bestFit="1" customWidth="1"/>
    <col min="3852" max="3852" width="9.1640625" style="129"/>
    <col min="3853" max="3854" width="10.83203125" style="129" bestFit="1" customWidth="1"/>
    <col min="3855" max="4099" width="9.1640625" style="129"/>
    <col min="4100" max="4100" width="12.6640625" style="129" customWidth="1"/>
    <col min="4101" max="4102" width="13.6640625" style="129" customWidth="1"/>
    <col min="4103" max="4103" width="8.1640625" style="129" bestFit="1" customWidth="1"/>
    <col min="4104" max="4104" width="11.33203125" style="129" bestFit="1" customWidth="1"/>
    <col min="4105" max="4105" width="6.6640625" style="129" customWidth="1"/>
    <col min="4106" max="4106" width="11.33203125" style="129" bestFit="1" customWidth="1"/>
    <col min="4107" max="4107" width="12.33203125" style="129" bestFit="1" customWidth="1"/>
    <col min="4108" max="4108" width="9.1640625" style="129"/>
    <col min="4109" max="4110" width="10.83203125" style="129" bestFit="1" customWidth="1"/>
    <col min="4111" max="4355" width="9.1640625" style="129"/>
    <col min="4356" max="4356" width="12.6640625" style="129" customWidth="1"/>
    <col min="4357" max="4358" width="13.6640625" style="129" customWidth="1"/>
    <col min="4359" max="4359" width="8.1640625" style="129" bestFit="1" customWidth="1"/>
    <col min="4360" max="4360" width="11.33203125" style="129" bestFit="1" customWidth="1"/>
    <col min="4361" max="4361" width="6.6640625" style="129" customWidth="1"/>
    <col min="4362" max="4362" width="11.33203125" style="129" bestFit="1" customWidth="1"/>
    <col min="4363" max="4363" width="12.33203125" style="129" bestFit="1" customWidth="1"/>
    <col min="4364" max="4364" width="9.1640625" style="129"/>
    <col min="4365" max="4366" width="10.83203125" style="129" bestFit="1" customWidth="1"/>
    <col min="4367" max="4611" width="9.1640625" style="129"/>
    <col min="4612" max="4612" width="12.6640625" style="129" customWidth="1"/>
    <col min="4613" max="4614" width="13.6640625" style="129" customWidth="1"/>
    <col min="4615" max="4615" width="8.1640625" style="129" bestFit="1" customWidth="1"/>
    <col min="4616" max="4616" width="11.33203125" style="129" bestFit="1" customWidth="1"/>
    <col min="4617" max="4617" width="6.6640625" style="129" customWidth="1"/>
    <col min="4618" max="4618" width="11.33203125" style="129" bestFit="1" customWidth="1"/>
    <col min="4619" max="4619" width="12.33203125" style="129" bestFit="1" customWidth="1"/>
    <col min="4620" max="4620" width="9.1640625" style="129"/>
    <col min="4621" max="4622" width="10.83203125" style="129" bestFit="1" customWidth="1"/>
    <col min="4623" max="4867" width="9.1640625" style="129"/>
    <col min="4868" max="4868" width="12.6640625" style="129" customWidth="1"/>
    <col min="4869" max="4870" width="13.6640625" style="129" customWidth="1"/>
    <col min="4871" max="4871" width="8.1640625" style="129" bestFit="1" customWidth="1"/>
    <col min="4872" max="4872" width="11.33203125" style="129" bestFit="1" customWidth="1"/>
    <col min="4873" max="4873" width="6.6640625" style="129" customWidth="1"/>
    <col min="4874" max="4874" width="11.33203125" style="129" bestFit="1" customWidth="1"/>
    <col min="4875" max="4875" width="12.33203125" style="129" bestFit="1" customWidth="1"/>
    <col min="4876" max="4876" width="9.1640625" style="129"/>
    <col min="4877" max="4878" width="10.83203125" style="129" bestFit="1" customWidth="1"/>
    <col min="4879" max="5123" width="9.1640625" style="129"/>
    <col min="5124" max="5124" width="12.6640625" style="129" customWidth="1"/>
    <col min="5125" max="5126" width="13.6640625" style="129" customWidth="1"/>
    <col min="5127" max="5127" width="8.1640625" style="129" bestFit="1" customWidth="1"/>
    <col min="5128" max="5128" width="11.33203125" style="129" bestFit="1" customWidth="1"/>
    <col min="5129" max="5129" width="6.6640625" style="129" customWidth="1"/>
    <col min="5130" max="5130" width="11.33203125" style="129" bestFit="1" customWidth="1"/>
    <col min="5131" max="5131" width="12.33203125" style="129" bestFit="1" customWidth="1"/>
    <col min="5132" max="5132" width="9.1640625" style="129"/>
    <col min="5133" max="5134" width="10.83203125" style="129" bestFit="1" customWidth="1"/>
    <col min="5135" max="5379" width="9.1640625" style="129"/>
    <col min="5380" max="5380" width="12.6640625" style="129" customWidth="1"/>
    <col min="5381" max="5382" width="13.6640625" style="129" customWidth="1"/>
    <col min="5383" max="5383" width="8.1640625" style="129" bestFit="1" customWidth="1"/>
    <col min="5384" max="5384" width="11.33203125" style="129" bestFit="1" customWidth="1"/>
    <col min="5385" max="5385" width="6.6640625" style="129" customWidth="1"/>
    <col min="5386" max="5386" width="11.33203125" style="129" bestFit="1" customWidth="1"/>
    <col min="5387" max="5387" width="12.33203125" style="129" bestFit="1" customWidth="1"/>
    <col min="5388" max="5388" width="9.1640625" style="129"/>
    <col min="5389" max="5390" width="10.83203125" style="129" bestFit="1" customWidth="1"/>
    <col min="5391" max="5635" width="9.1640625" style="129"/>
    <col min="5636" max="5636" width="12.6640625" style="129" customWidth="1"/>
    <col min="5637" max="5638" width="13.6640625" style="129" customWidth="1"/>
    <col min="5639" max="5639" width="8.1640625" style="129" bestFit="1" customWidth="1"/>
    <col min="5640" max="5640" width="11.33203125" style="129" bestFit="1" customWidth="1"/>
    <col min="5641" max="5641" width="6.6640625" style="129" customWidth="1"/>
    <col min="5642" max="5642" width="11.33203125" style="129" bestFit="1" customWidth="1"/>
    <col min="5643" max="5643" width="12.33203125" style="129" bestFit="1" customWidth="1"/>
    <col min="5644" max="5644" width="9.1640625" style="129"/>
    <col min="5645" max="5646" width="10.83203125" style="129" bestFit="1" customWidth="1"/>
    <col min="5647" max="5891" width="9.1640625" style="129"/>
    <col min="5892" max="5892" width="12.6640625" style="129" customWidth="1"/>
    <col min="5893" max="5894" width="13.6640625" style="129" customWidth="1"/>
    <col min="5895" max="5895" width="8.1640625" style="129" bestFit="1" customWidth="1"/>
    <col min="5896" max="5896" width="11.33203125" style="129" bestFit="1" customWidth="1"/>
    <col min="5897" max="5897" width="6.6640625" style="129" customWidth="1"/>
    <col min="5898" max="5898" width="11.33203125" style="129" bestFit="1" customWidth="1"/>
    <col min="5899" max="5899" width="12.33203125" style="129" bestFit="1" customWidth="1"/>
    <col min="5900" max="5900" width="9.1640625" style="129"/>
    <col min="5901" max="5902" width="10.83203125" style="129" bestFit="1" customWidth="1"/>
    <col min="5903" max="6147" width="9.1640625" style="129"/>
    <col min="6148" max="6148" width="12.6640625" style="129" customWidth="1"/>
    <col min="6149" max="6150" width="13.6640625" style="129" customWidth="1"/>
    <col min="6151" max="6151" width="8.1640625" style="129" bestFit="1" customWidth="1"/>
    <col min="6152" max="6152" width="11.33203125" style="129" bestFit="1" customWidth="1"/>
    <col min="6153" max="6153" width="6.6640625" style="129" customWidth="1"/>
    <col min="6154" max="6154" width="11.33203125" style="129" bestFit="1" customWidth="1"/>
    <col min="6155" max="6155" width="12.33203125" style="129" bestFit="1" customWidth="1"/>
    <col min="6156" max="6156" width="9.1640625" style="129"/>
    <col min="6157" max="6158" width="10.83203125" style="129" bestFit="1" customWidth="1"/>
    <col min="6159" max="6403" width="9.1640625" style="129"/>
    <col min="6404" max="6404" width="12.6640625" style="129" customWidth="1"/>
    <col min="6405" max="6406" width="13.6640625" style="129" customWidth="1"/>
    <col min="6407" max="6407" width="8.1640625" style="129" bestFit="1" customWidth="1"/>
    <col min="6408" max="6408" width="11.33203125" style="129" bestFit="1" customWidth="1"/>
    <col min="6409" max="6409" width="6.6640625" style="129" customWidth="1"/>
    <col min="6410" max="6410" width="11.33203125" style="129" bestFit="1" customWidth="1"/>
    <col min="6411" max="6411" width="12.33203125" style="129" bestFit="1" customWidth="1"/>
    <col min="6412" max="6412" width="9.1640625" style="129"/>
    <col min="6413" max="6414" width="10.83203125" style="129" bestFit="1" customWidth="1"/>
    <col min="6415" max="6659" width="9.1640625" style="129"/>
    <col min="6660" max="6660" width="12.6640625" style="129" customWidth="1"/>
    <col min="6661" max="6662" width="13.6640625" style="129" customWidth="1"/>
    <col min="6663" max="6663" width="8.1640625" style="129" bestFit="1" customWidth="1"/>
    <col min="6664" max="6664" width="11.33203125" style="129" bestFit="1" customWidth="1"/>
    <col min="6665" max="6665" width="6.6640625" style="129" customWidth="1"/>
    <col min="6666" max="6666" width="11.33203125" style="129" bestFit="1" customWidth="1"/>
    <col min="6667" max="6667" width="12.33203125" style="129" bestFit="1" customWidth="1"/>
    <col min="6668" max="6668" width="9.1640625" style="129"/>
    <col min="6669" max="6670" width="10.83203125" style="129" bestFit="1" customWidth="1"/>
    <col min="6671" max="6915" width="9.1640625" style="129"/>
    <col min="6916" max="6916" width="12.6640625" style="129" customWidth="1"/>
    <col min="6917" max="6918" width="13.6640625" style="129" customWidth="1"/>
    <col min="6919" max="6919" width="8.1640625" style="129" bestFit="1" customWidth="1"/>
    <col min="6920" max="6920" width="11.33203125" style="129" bestFit="1" customWidth="1"/>
    <col min="6921" max="6921" width="6.6640625" style="129" customWidth="1"/>
    <col min="6922" max="6922" width="11.33203125" style="129" bestFit="1" customWidth="1"/>
    <col min="6923" max="6923" width="12.33203125" style="129" bestFit="1" customWidth="1"/>
    <col min="6924" max="6924" width="9.1640625" style="129"/>
    <col min="6925" max="6926" width="10.83203125" style="129" bestFit="1" customWidth="1"/>
    <col min="6927" max="7171" width="9.1640625" style="129"/>
    <col min="7172" max="7172" width="12.6640625" style="129" customWidth="1"/>
    <col min="7173" max="7174" width="13.6640625" style="129" customWidth="1"/>
    <col min="7175" max="7175" width="8.1640625" style="129" bestFit="1" customWidth="1"/>
    <col min="7176" max="7176" width="11.33203125" style="129" bestFit="1" customWidth="1"/>
    <col min="7177" max="7177" width="6.6640625" style="129" customWidth="1"/>
    <col min="7178" max="7178" width="11.33203125" style="129" bestFit="1" customWidth="1"/>
    <col min="7179" max="7179" width="12.33203125" style="129" bestFit="1" customWidth="1"/>
    <col min="7180" max="7180" width="9.1640625" style="129"/>
    <col min="7181" max="7182" width="10.83203125" style="129" bestFit="1" customWidth="1"/>
    <col min="7183" max="7427" width="9.1640625" style="129"/>
    <col min="7428" max="7428" width="12.6640625" style="129" customWidth="1"/>
    <col min="7429" max="7430" width="13.6640625" style="129" customWidth="1"/>
    <col min="7431" max="7431" width="8.1640625" style="129" bestFit="1" customWidth="1"/>
    <col min="7432" max="7432" width="11.33203125" style="129" bestFit="1" customWidth="1"/>
    <col min="7433" max="7433" width="6.6640625" style="129" customWidth="1"/>
    <col min="7434" max="7434" width="11.33203125" style="129" bestFit="1" customWidth="1"/>
    <col min="7435" max="7435" width="12.33203125" style="129" bestFit="1" customWidth="1"/>
    <col min="7436" max="7436" width="9.1640625" style="129"/>
    <col min="7437" max="7438" width="10.83203125" style="129" bestFit="1" customWidth="1"/>
    <col min="7439" max="7683" width="9.1640625" style="129"/>
    <col min="7684" max="7684" width="12.6640625" style="129" customWidth="1"/>
    <col min="7685" max="7686" width="13.6640625" style="129" customWidth="1"/>
    <col min="7687" max="7687" width="8.1640625" style="129" bestFit="1" customWidth="1"/>
    <col min="7688" max="7688" width="11.33203125" style="129" bestFit="1" customWidth="1"/>
    <col min="7689" max="7689" width="6.6640625" style="129" customWidth="1"/>
    <col min="7690" max="7690" width="11.33203125" style="129" bestFit="1" customWidth="1"/>
    <col min="7691" max="7691" width="12.33203125" style="129" bestFit="1" customWidth="1"/>
    <col min="7692" max="7692" width="9.1640625" style="129"/>
    <col min="7693" max="7694" width="10.83203125" style="129" bestFit="1" customWidth="1"/>
    <col min="7695" max="7939" width="9.1640625" style="129"/>
    <col min="7940" max="7940" width="12.6640625" style="129" customWidth="1"/>
    <col min="7941" max="7942" width="13.6640625" style="129" customWidth="1"/>
    <col min="7943" max="7943" width="8.1640625" style="129" bestFit="1" customWidth="1"/>
    <col min="7944" max="7944" width="11.33203125" style="129" bestFit="1" customWidth="1"/>
    <col min="7945" max="7945" width="6.6640625" style="129" customWidth="1"/>
    <col min="7946" max="7946" width="11.33203125" style="129" bestFit="1" customWidth="1"/>
    <col min="7947" max="7947" width="12.33203125" style="129" bestFit="1" customWidth="1"/>
    <col min="7948" max="7948" width="9.1640625" style="129"/>
    <col min="7949" max="7950" width="10.83203125" style="129" bestFit="1" customWidth="1"/>
    <col min="7951" max="8195" width="9.1640625" style="129"/>
    <col min="8196" max="8196" width="12.6640625" style="129" customWidth="1"/>
    <col min="8197" max="8198" width="13.6640625" style="129" customWidth="1"/>
    <col min="8199" max="8199" width="8.1640625" style="129" bestFit="1" customWidth="1"/>
    <col min="8200" max="8200" width="11.33203125" style="129" bestFit="1" customWidth="1"/>
    <col min="8201" max="8201" width="6.6640625" style="129" customWidth="1"/>
    <col min="8202" max="8202" width="11.33203125" style="129" bestFit="1" customWidth="1"/>
    <col min="8203" max="8203" width="12.33203125" style="129" bestFit="1" customWidth="1"/>
    <col min="8204" max="8204" width="9.1640625" style="129"/>
    <col min="8205" max="8206" width="10.83203125" style="129" bestFit="1" customWidth="1"/>
    <col min="8207" max="8451" width="9.1640625" style="129"/>
    <col min="8452" max="8452" width="12.6640625" style="129" customWidth="1"/>
    <col min="8453" max="8454" width="13.6640625" style="129" customWidth="1"/>
    <col min="8455" max="8455" width="8.1640625" style="129" bestFit="1" customWidth="1"/>
    <col min="8456" max="8456" width="11.33203125" style="129" bestFit="1" customWidth="1"/>
    <col min="8457" max="8457" width="6.6640625" style="129" customWidth="1"/>
    <col min="8458" max="8458" width="11.33203125" style="129" bestFit="1" customWidth="1"/>
    <col min="8459" max="8459" width="12.33203125" style="129" bestFit="1" customWidth="1"/>
    <col min="8460" max="8460" width="9.1640625" style="129"/>
    <col min="8461" max="8462" width="10.83203125" style="129" bestFit="1" customWidth="1"/>
    <col min="8463" max="8707" width="9.1640625" style="129"/>
    <col min="8708" max="8708" width="12.6640625" style="129" customWidth="1"/>
    <col min="8709" max="8710" width="13.6640625" style="129" customWidth="1"/>
    <col min="8711" max="8711" width="8.1640625" style="129" bestFit="1" customWidth="1"/>
    <col min="8712" max="8712" width="11.33203125" style="129" bestFit="1" customWidth="1"/>
    <col min="8713" max="8713" width="6.6640625" style="129" customWidth="1"/>
    <col min="8714" max="8714" width="11.33203125" style="129" bestFit="1" customWidth="1"/>
    <col min="8715" max="8715" width="12.33203125" style="129" bestFit="1" customWidth="1"/>
    <col min="8716" max="8716" width="9.1640625" style="129"/>
    <col min="8717" max="8718" width="10.83203125" style="129" bestFit="1" customWidth="1"/>
    <col min="8719" max="8963" width="9.1640625" style="129"/>
    <col min="8964" max="8964" width="12.6640625" style="129" customWidth="1"/>
    <col min="8965" max="8966" width="13.6640625" style="129" customWidth="1"/>
    <col min="8967" max="8967" width="8.1640625" style="129" bestFit="1" customWidth="1"/>
    <col min="8968" max="8968" width="11.33203125" style="129" bestFit="1" customWidth="1"/>
    <col min="8969" max="8969" width="6.6640625" style="129" customWidth="1"/>
    <col min="8970" max="8970" width="11.33203125" style="129" bestFit="1" customWidth="1"/>
    <col min="8971" max="8971" width="12.33203125" style="129" bestFit="1" customWidth="1"/>
    <col min="8972" max="8972" width="9.1640625" style="129"/>
    <col min="8973" max="8974" width="10.83203125" style="129" bestFit="1" customWidth="1"/>
    <col min="8975" max="9219" width="9.1640625" style="129"/>
    <col min="9220" max="9220" width="12.6640625" style="129" customWidth="1"/>
    <col min="9221" max="9222" width="13.6640625" style="129" customWidth="1"/>
    <col min="9223" max="9223" width="8.1640625" style="129" bestFit="1" customWidth="1"/>
    <col min="9224" max="9224" width="11.33203125" style="129" bestFit="1" customWidth="1"/>
    <col min="9225" max="9225" width="6.6640625" style="129" customWidth="1"/>
    <col min="9226" max="9226" width="11.33203125" style="129" bestFit="1" customWidth="1"/>
    <col min="9227" max="9227" width="12.33203125" style="129" bestFit="1" customWidth="1"/>
    <col min="9228" max="9228" width="9.1640625" style="129"/>
    <col min="9229" max="9230" width="10.83203125" style="129" bestFit="1" customWidth="1"/>
    <col min="9231" max="9475" width="9.1640625" style="129"/>
    <col min="9476" max="9476" width="12.6640625" style="129" customWidth="1"/>
    <col min="9477" max="9478" width="13.6640625" style="129" customWidth="1"/>
    <col min="9479" max="9479" width="8.1640625" style="129" bestFit="1" customWidth="1"/>
    <col min="9480" max="9480" width="11.33203125" style="129" bestFit="1" customWidth="1"/>
    <col min="9481" max="9481" width="6.6640625" style="129" customWidth="1"/>
    <col min="9482" max="9482" width="11.33203125" style="129" bestFit="1" customWidth="1"/>
    <col min="9483" max="9483" width="12.33203125" style="129" bestFit="1" customWidth="1"/>
    <col min="9484" max="9484" width="9.1640625" style="129"/>
    <col min="9485" max="9486" width="10.83203125" style="129" bestFit="1" customWidth="1"/>
    <col min="9487" max="9731" width="9.1640625" style="129"/>
    <col min="9732" max="9732" width="12.6640625" style="129" customWidth="1"/>
    <col min="9733" max="9734" width="13.6640625" style="129" customWidth="1"/>
    <col min="9735" max="9735" width="8.1640625" style="129" bestFit="1" customWidth="1"/>
    <col min="9736" max="9736" width="11.33203125" style="129" bestFit="1" customWidth="1"/>
    <col min="9737" max="9737" width="6.6640625" style="129" customWidth="1"/>
    <col min="9738" max="9738" width="11.33203125" style="129" bestFit="1" customWidth="1"/>
    <col min="9739" max="9739" width="12.33203125" style="129" bestFit="1" customWidth="1"/>
    <col min="9740" max="9740" width="9.1640625" style="129"/>
    <col min="9741" max="9742" width="10.83203125" style="129" bestFit="1" customWidth="1"/>
    <col min="9743" max="9987" width="9.1640625" style="129"/>
    <col min="9988" max="9988" width="12.6640625" style="129" customWidth="1"/>
    <col min="9989" max="9990" width="13.6640625" style="129" customWidth="1"/>
    <col min="9991" max="9991" width="8.1640625" style="129" bestFit="1" customWidth="1"/>
    <col min="9992" max="9992" width="11.33203125" style="129" bestFit="1" customWidth="1"/>
    <col min="9993" max="9993" width="6.6640625" style="129" customWidth="1"/>
    <col min="9994" max="9994" width="11.33203125" style="129" bestFit="1" customWidth="1"/>
    <col min="9995" max="9995" width="12.33203125" style="129" bestFit="1" customWidth="1"/>
    <col min="9996" max="9996" width="9.1640625" style="129"/>
    <col min="9997" max="9998" width="10.83203125" style="129" bestFit="1" customWidth="1"/>
    <col min="9999" max="10243" width="9.1640625" style="129"/>
    <col min="10244" max="10244" width="12.6640625" style="129" customWidth="1"/>
    <col min="10245" max="10246" width="13.6640625" style="129" customWidth="1"/>
    <col min="10247" max="10247" width="8.1640625" style="129" bestFit="1" customWidth="1"/>
    <col min="10248" max="10248" width="11.33203125" style="129" bestFit="1" customWidth="1"/>
    <col min="10249" max="10249" width="6.6640625" style="129" customWidth="1"/>
    <col min="10250" max="10250" width="11.33203125" style="129" bestFit="1" customWidth="1"/>
    <col min="10251" max="10251" width="12.33203125" style="129" bestFit="1" customWidth="1"/>
    <col min="10252" max="10252" width="9.1640625" style="129"/>
    <col min="10253" max="10254" width="10.83203125" style="129" bestFit="1" customWidth="1"/>
    <col min="10255" max="10499" width="9.1640625" style="129"/>
    <col min="10500" max="10500" width="12.6640625" style="129" customWidth="1"/>
    <col min="10501" max="10502" width="13.6640625" style="129" customWidth="1"/>
    <col min="10503" max="10503" width="8.1640625" style="129" bestFit="1" customWidth="1"/>
    <col min="10504" max="10504" width="11.33203125" style="129" bestFit="1" customWidth="1"/>
    <col min="10505" max="10505" width="6.6640625" style="129" customWidth="1"/>
    <col min="10506" max="10506" width="11.33203125" style="129" bestFit="1" customWidth="1"/>
    <col min="10507" max="10507" width="12.33203125" style="129" bestFit="1" customWidth="1"/>
    <col min="10508" max="10508" width="9.1640625" style="129"/>
    <col min="10509" max="10510" width="10.83203125" style="129" bestFit="1" customWidth="1"/>
    <col min="10511" max="10755" width="9.1640625" style="129"/>
    <col min="10756" max="10756" width="12.6640625" style="129" customWidth="1"/>
    <col min="10757" max="10758" width="13.6640625" style="129" customWidth="1"/>
    <col min="10759" max="10759" width="8.1640625" style="129" bestFit="1" customWidth="1"/>
    <col min="10760" max="10760" width="11.33203125" style="129" bestFit="1" customWidth="1"/>
    <col min="10761" max="10761" width="6.6640625" style="129" customWidth="1"/>
    <col min="10762" max="10762" width="11.33203125" style="129" bestFit="1" customWidth="1"/>
    <col min="10763" max="10763" width="12.33203125" style="129" bestFit="1" customWidth="1"/>
    <col min="10764" max="10764" width="9.1640625" style="129"/>
    <col min="10765" max="10766" width="10.83203125" style="129" bestFit="1" customWidth="1"/>
    <col min="10767" max="11011" width="9.1640625" style="129"/>
    <col min="11012" max="11012" width="12.6640625" style="129" customWidth="1"/>
    <col min="11013" max="11014" width="13.6640625" style="129" customWidth="1"/>
    <col min="11015" max="11015" width="8.1640625" style="129" bestFit="1" customWidth="1"/>
    <col min="11016" max="11016" width="11.33203125" style="129" bestFit="1" customWidth="1"/>
    <col min="11017" max="11017" width="6.6640625" style="129" customWidth="1"/>
    <col min="11018" max="11018" width="11.33203125" style="129" bestFit="1" customWidth="1"/>
    <col min="11019" max="11019" width="12.33203125" style="129" bestFit="1" customWidth="1"/>
    <col min="11020" max="11020" width="9.1640625" style="129"/>
    <col min="11021" max="11022" width="10.83203125" style="129" bestFit="1" customWidth="1"/>
    <col min="11023" max="11267" width="9.1640625" style="129"/>
    <col min="11268" max="11268" width="12.6640625" style="129" customWidth="1"/>
    <col min="11269" max="11270" width="13.6640625" style="129" customWidth="1"/>
    <col min="11271" max="11271" width="8.1640625" style="129" bestFit="1" customWidth="1"/>
    <col min="11272" max="11272" width="11.33203125" style="129" bestFit="1" customWidth="1"/>
    <col min="11273" max="11273" width="6.6640625" style="129" customWidth="1"/>
    <col min="11274" max="11274" width="11.33203125" style="129" bestFit="1" customWidth="1"/>
    <col min="11275" max="11275" width="12.33203125" style="129" bestFit="1" customWidth="1"/>
    <col min="11276" max="11276" width="9.1640625" style="129"/>
    <col min="11277" max="11278" width="10.83203125" style="129" bestFit="1" customWidth="1"/>
    <col min="11279" max="11523" width="9.1640625" style="129"/>
    <col min="11524" max="11524" width="12.6640625" style="129" customWidth="1"/>
    <col min="11525" max="11526" width="13.6640625" style="129" customWidth="1"/>
    <col min="11527" max="11527" width="8.1640625" style="129" bestFit="1" customWidth="1"/>
    <col min="11528" max="11528" width="11.33203125" style="129" bestFit="1" customWidth="1"/>
    <col min="11529" max="11529" width="6.6640625" style="129" customWidth="1"/>
    <col min="11530" max="11530" width="11.33203125" style="129" bestFit="1" customWidth="1"/>
    <col min="11531" max="11531" width="12.33203125" style="129" bestFit="1" customWidth="1"/>
    <col min="11532" max="11532" width="9.1640625" style="129"/>
    <col min="11533" max="11534" width="10.83203125" style="129" bestFit="1" customWidth="1"/>
    <col min="11535" max="11779" width="9.1640625" style="129"/>
    <col min="11780" max="11780" width="12.6640625" style="129" customWidth="1"/>
    <col min="11781" max="11782" width="13.6640625" style="129" customWidth="1"/>
    <col min="11783" max="11783" width="8.1640625" style="129" bestFit="1" customWidth="1"/>
    <col min="11784" max="11784" width="11.33203125" style="129" bestFit="1" customWidth="1"/>
    <col min="11785" max="11785" width="6.6640625" style="129" customWidth="1"/>
    <col min="11786" max="11786" width="11.33203125" style="129" bestFit="1" customWidth="1"/>
    <col min="11787" max="11787" width="12.33203125" style="129" bestFit="1" customWidth="1"/>
    <col min="11788" max="11788" width="9.1640625" style="129"/>
    <col min="11789" max="11790" width="10.83203125" style="129" bestFit="1" customWidth="1"/>
    <col min="11791" max="12035" width="9.1640625" style="129"/>
    <col min="12036" max="12036" width="12.6640625" style="129" customWidth="1"/>
    <col min="12037" max="12038" width="13.6640625" style="129" customWidth="1"/>
    <col min="12039" max="12039" width="8.1640625" style="129" bestFit="1" customWidth="1"/>
    <col min="12040" max="12040" width="11.33203125" style="129" bestFit="1" customWidth="1"/>
    <col min="12041" max="12041" width="6.6640625" style="129" customWidth="1"/>
    <col min="12042" max="12042" width="11.33203125" style="129" bestFit="1" customWidth="1"/>
    <col min="12043" max="12043" width="12.33203125" style="129" bestFit="1" customWidth="1"/>
    <col min="12044" max="12044" width="9.1640625" style="129"/>
    <col min="12045" max="12046" width="10.83203125" style="129" bestFit="1" customWidth="1"/>
    <col min="12047" max="12291" width="9.1640625" style="129"/>
    <col min="12292" max="12292" width="12.6640625" style="129" customWidth="1"/>
    <col min="12293" max="12294" width="13.6640625" style="129" customWidth="1"/>
    <col min="12295" max="12295" width="8.1640625" style="129" bestFit="1" customWidth="1"/>
    <col min="12296" max="12296" width="11.33203125" style="129" bestFit="1" customWidth="1"/>
    <col min="12297" max="12297" width="6.6640625" style="129" customWidth="1"/>
    <col min="12298" max="12298" width="11.33203125" style="129" bestFit="1" customWidth="1"/>
    <col min="12299" max="12299" width="12.33203125" style="129" bestFit="1" customWidth="1"/>
    <col min="12300" max="12300" width="9.1640625" style="129"/>
    <col min="12301" max="12302" width="10.83203125" style="129" bestFit="1" customWidth="1"/>
    <col min="12303" max="12547" width="9.1640625" style="129"/>
    <col min="12548" max="12548" width="12.6640625" style="129" customWidth="1"/>
    <col min="12549" max="12550" width="13.6640625" style="129" customWidth="1"/>
    <col min="12551" max="12551" width="8.1640625" style="129" bestFit="1" customWidth="1"/>
    <col min="12552" max="12552" width="11.33203125" style="129" bestFit="1" customWidth="1"/>
    <col min="12553" max="12553" width="6.6640625" style="129" customWidth="1"/>
    <col min="12554" max="12554" width="11.33203125" style="129" bestFit="1" customWidth="1"/>
    <col min="12555" max="12555" width="12.33203125" style="129" bestFit="1" customWidth="1"/>
    <col min="12556" max="12556" width="9.1640625" style="129"/>
    <col min="12557" max="12558" width="10.83203125" style="129" bestFit="1" customWidth="1"/>
    <col min="12559" max="12803" width="9.1640625" style="129"/>
    <col min="12804" max="12804" width="12.6640625" style="129" customWidth="1"/>
    <col min="12805" max="12806" width="13.6640625" style="129" customWidth="1"/>
    <col min="12807" max="12807" width="8.1640625" style="129" bestFit="1" customWidth="1"/>
    <col min="12808" max="12808" width="11.33203125" style="129" bestFit="1" customWidth="1"/>
    <col min="12809" max="12809" width="6.6640625" style="129" customWidth="1"/>
    <col min="12810" max="12810" width="11.33203125" style="129" bestFit="1" customWidth="1"/>
    <col min="12811" max="12811" width="12.33203125" style="129" bestFit="1" customWidth="1"/>
    <col min="12812" max="12812" width="9.1640625" style="129"/>
    <col min="12813" max="12814" width="10.83203125" style="129" bestFit="1" customWidth="1"/>
    <col min="12815" max="13059" width="9.1640625" style="129"/>
    <col min="13060" max="13060" width="12.6640625" style="129" customWidth="1"/>
    <col min="13061" max="13062" width="13.6640625" style="129" customWidth="1"/>
    <col min="13063" max="13063" width="8.1640625" style="129" bestFit="1" customWidth="1"/>
    <col min="13064" max="13064" width="11.33203125" style="129" bestFit="1" customWidth="1"/>
    <col min="13065" max="13065" width="6.6640625" style="129" customWidth="1"/>
    <col min="13066" max="13066" width="11.33203125" style="129" bestFit="1" customWidth="1"/>
    <col min="13067" max="13067" width="12.33203125" style="129" bestFit="1" customWidth="1"/>
    <col min="13068" max="13068" width="9.1640625" style="129"/>
    <col min="13069" max="13070" width="10.83203125" style="129" bestFit="1" customWidth="1"/>
    <col min="13071" max="13315" width="9.1640625" style="129"/>
    <col min="13316" max="13316" width="12.6640625" style="129" customWidth="1"/>
    <col min="13317" max="13318" width="13.6640625" style="129" customWidth="1"/>
    <col min="13319" max="13319" width="8.1640625" style="129" bestFit="1" customWidth="1"/>
    <col min="13320" max="13320" width="11.33203125" style="129" bestFit="1" customWidth="1"/>
    <col min="13321" max="13321" width="6.6640625" style="129" customWidth="1"/>
    <col min="13322" max="13322" width="11.33203125" style="129" bestFit="1" customWidth="1"/>
    <col min="13323" max="13323" width="12.33203125" style="129" bestFit="1" customWidth="1"/>
    <col min="13324" max="13324" width="9.1640625" style="129"/>
    <col min="13325" max="13326" width="10.83203125" style="129" bestFit="1" customWidth="1"/>
    <col min="13327" max="13571" width="9.1640625" style="129"/>
    <col min="13572" max="13572" width="12.6640625" style="129" customWidth="1"/>
    <col min="13573" max="13574" width="13.6640625" style="129" customWidth="1"/>
    <col min="13575" max="13575" width="8.1640625" style="129" bestFit="1" customWidth="1"/>
    <col min="13576" max="13576" width="11.33203125" style="129" bestFit="1" customWidth="1"/>
    <col min="13577" max="13577" width="6.6640625" style="129" customWidth="1"/>
    <col min="13578" max="13578" width="11.33203125" style="129" bestFit="1" customWidth="1"/>
    <col min="13579" max="13579" width="12.33203125" style="129" bestFit="1" customWidth="1"/>
    <col min="13580" max="13580" width="9.1640625" style="129"/>
    <col min="13581" max="13582" width="10.83203125" style="129" bestFit="1" customWidth="1"/>
    <col min="13583" max="13827" width="9.1640625" style="129"/>
    <col min="13828" max="13828" width="12.6640625" style="129" customWidth="1"/>
    <col min="13829" max="13830" width="13.6640625" style="129" customWidth="1"/>
    <col min="13831" max="13831" width="8.1640625" style="129" bestFit="1" customWidth="1"/>
    <col min="13832" max="13832" width="11.33203125" style="129" bestFit="1" customWidth="1"/>
    <col min="13833" max="13833" width="6.6640625" style="129" customWidth="1"/>
    <col min="13834" max="13834" width="11.33203125" style="129" bestFit="1" customWidth="1"/>
    <col min="13835" max="13835" width="12.33203125" style="129" bestFit="1" customWidth="1"/>
    <col min="13836" max="13836" width="9.1640625" style="129"/>
    <col min="13837" max="13838" width="10.83203125" style="129" bestFit="1" customWidth="1"/>
    <col min="13839" max="14083" width="9.1640625" style="129"/>
    <col min="14084" max="14084" width="12.6640625" style="129" customWidth="1"/>
    <col min="14085" max="14086" width="13.6640625" style="129" customWidth="1"/>
    <col min="14087" max="14087" width="8.1640625" style="129" bestFit="1" customWidth="1"/>
    <col min="14088" max="14088" width="11.33203125" style="129" bestFit="1" customWidth="1"/>
    <col min="14089" max="14089" width="6.6640625" style="129" customWidth="1"/>
    <col min="14090" max="14090" width="11.33203125" style="129" bestFit="1" customWidth="1"/>
    <col min="14091" max="14091" width="12.33203125" style="129" bestFit="1" customWidth="1"/>
    <col min="14092" max="14092" width="9.1640625" style="129"/>
    <col min="14093" max="14094" width="10.83203125" style="129" bestFit="1" customWidth="1"/>
    <col min="14095" max="14339" width="9.1640625" style="129"/>
    <col min="14340" max="14340" width="12.6640625" style="129" customWidth="1"/>
    <col min="14341" max="14342" width="13.6640625" style="129" customWidth="1"/>
    <col min="14343" max="14343" width="8.1640625" style="129" bestFit="1" customWidth="1"/>
    <col min="14344" max="14344" width="11.33203125" style="129" bestFit="1" customWidth="1"/>
    <col min="14345" max="14345" width="6.6640625" style="129" customWidth="1"/>
    <col min="14346" max="14346" width="11.33203125" style="129" bestFit="1" customWidth="1"/>
    <col min="14347" max="14347" width="12.33203125" style="129" bestFit="1" customWidth="1"/>
    <col min="14348" max="14348" width="9.1640625" style="129"/>
    <col min="14349" max="14350" width="10.83203125" style="129" bestFit="1" customWidth="1"/>
    <col min="14351" max="14595" width="9.1640625" style="129"/>
    <col min="14596" max="14596" width="12.6640625" style="129" customWidth="1"/>
    <col min="14597" max="14598" width="13.6640625" style="129" customWidth="1"/>
    <col min="14599" max="14599" width="8.1640625" style="129" bestFit="1" customWidth="1"/>
    <col min="14600" max="14600" width="11.33203125" style="129" bestFit="1" customWidth="1"/>
    <col min="14601" max="14601" width="6.6640625" style="129" customWidth="1"/>
    <col min="14602" max="14602" width="11.33203125" style="129" bestFit="1" customWidth="1"/>
    <col min="14603" max="14603" width="12.33203125" style="129" bestFit="1" customWidth="1"/>
    <col min="14604" max="14604" width="9.1640625" style="129"/>
    <col min="14605" max="14606" width="10.83203125" style="129" bestFit="1" customWidth="1"/>
    <col min="14607" max="14851" width="9.1640625" style="129"/>
    <col min="14852" max="14852" width="12.6640625" style="129" customWidth="1"/>
    <col min="14853" max="14854" width="13.6640625" style="129" customWidth="1"/>
    <col min="14855" max="14855" width="8.1640625" style="129" bestFit="1" customWidth="1"/>
    <col min="14856" max="14856" width="11.33203125" style="129" bestFit="1" customWidth="1"/>
    <col min="14857" max="14857" width="6.6640625" style="129" customWidth="1"/>
    <col min="14858" max="14858" width="11.33203125" style="129" bestFit="1" customWidth="1"/>
    <col min="14859" max="14859" width="12.33203125" style="129" bestFit="1" customWidth="1"/>
    <col min="14860" max="14860" width="9.1640625" style="129"/>
    <col min="14861" max="14862" width="10.83203125" style="129" bestFit="1" customWidth="1"/>
    <col min="14863" max="15107" width="9.1640625" style="129"/>
    <col min="15108" max="15108" width="12.6640625" style="129" customWidth="1"/>
    <col min="15109" max="15110" width="13.6640625" style="129" customWidth="1"/>
    <col min="15111" max="15111" width="8.1640625" style="129" bestFit="1" customWidth="1"/>
    <col min="15112" max="15112" width="11.33203125" style="129" bestFit="1" customWidth="1"/>
    <col min="15113" max="15113" width="6.6640625" style="129" customWidth="1"/>
    <col min="15114" max="15114" width="11.33203125" style="129" bestFit="1" customWidth="1"/>
    <col min="15115" max="15115" width="12.33203125" style="129" bestFit="1" customWidth="1"/>
    <col min="15116" max="15116" width="9.1640625" style="129"/>
    <col min="15117" max="15118" width="10.83203125" style="129" bestFit="1" customWidth="1"/>
    <col min="15119" max="15363" width="9.1640625" style="129"/>
    <col min="15364" max="15364" width="12.6640625" style="129" customWidth="1"/>
    <col min="15365" max="15366" width="13.6640625" style="129" customWidth="1"/>
    <col min="15367" max="15367" width="8.1640625" style="129" bestFit="1" customWidth="1"/>
    <col min="15368" max="15368" width="11.33203125" style="129" bestFit="1" customWidth="1"/>
    <col min="15369" max="15369" width="6.6640625" style="129" customWidth="1"/>
    <col min="15370" max="15370" width="11.33203125" style="129" bestFit="1" customWidth="1"/>
    <col min="15371" max="15371" width="12.33203125" style="129" bestFit="1" customWidth="1"/>
    <col min="15372" max="15372" width="9.1640625" style="129"/>
    <col min="15373" max="15374" width="10.83203125" style="129" bestFit="1" customWidth="1"/>
    <col min="15375" max="15619" width="9.1640625" style="129"/>
    <col min="15620" max="15620" width="12.6640625" style="129" customWidth="1"/>
    <col min="15621" max="15622" width="13.6640625" style="129" customWidth="1"/>
    <col min="15623" max="15623" width="8.1640625" style="129" bestFit="1" customWidth="1"/>
    <col min="15624" max="15624" width="11.33203125" style="129" bestFit="1" customWidth="1"/>
    <col min="15625" max="15625" width="6.6640625" style="129" customWidth="1"/>
    <col min="15626" max="15626" width="11.33203125" style="129" bestFit="1" customWidth="1"/>
    <col min="15627" max="15627" width="12.33203125" style="129" bestFit="1" customWidth="1"/>
    <col min="15628" max="15628" width="9.1640625" style="129"/>
    <col min="15629" max="15630" width="10.83203125" style="129" bestFit="1" customWidth="1"/>
    <col min="15631" max="15875" width="9.1640625" style="129"/>
    <col min="15876" max="15876" width="12.6640625" style="129" customWidth="1"/>
    <col min="15877" max="15878" width="13.6640625" style="129" customWidth="1"/>
    <col min="15879" max="15879" width="8.1640625" style="129" bestFit="1" customWidth="1"/>
    <col min="15880" max="15880" width="11.33203125" style="129" bestFit="1" customWidth="1"/>
    <col min="15881" max="15881" width="6.6640625" style="129" customWidth="1"/>
    <col min="15882" max="15882" width="11.33203125" style="129" bestFit="1" customWidth="1"/>
    <col min="15883" max="15883" width="12.33203125" style="129" bestFit="1" customWidth="1"/>
    <col min="15884" max="15884" width="9.1640625" style="129"/>
    <col min="15885" max="15886" width="10.83203125" style="129" bestFit="1" customWidth="1"/>
    <col min="15887" max="16131" width="9.1640625" style="129"/>
    <col min="16132" max="16132" width="12.6640625" style="129" customWidth="1"/>
    <col min="16133" max="16134" width="13.6640625" style="129" customWidth="1"/>
    <col min="16135" max="16135" width="8.1640625" style="129" bestFit="1" customWidth="1"/>
    <col min="16136" max="16136" width="11.33203125" style="129" bestFit="1" customWidth="1"/>
    <col min="16137" max="16137" width="6.6640625" style="129" customWidth="1"/>
    <col min="16138" max="16138" width="11.33203125" style="129" bestFit="1" customWidth="1"/>
    <col min="16139" max="16139" width="12.33203125" style="129" bestFit="1" customWidth="1"/>
    <col min="16140" max="16140" width="9.1640625" style="129"/>
    <col min="16141" max="16142" width="10.83203125" style="129" bestFit="1" customWidth="1"/>
    <col min="16143" max="16383" width="9.1640625" style="129"/>
    <col min="16384" max="16384" width="9.1640625" style="129" customWidth="1"/>
  </cols>
  <sheetData>
    <row r="1" spans="1:14">
      <c r="A1" s="127" t="s">
        <v>29</v>
      </c>
      <c r="B1" s="127"/>
      <c r="C1" s="127"/>
      <c r="D1" s="127"/>
      <c r="E1" s="127"/>
      <c r="F1" s="127"/>
      <c r="G1" s="127"/>
      <c r="H1" s="127"/>
    </row>
    <row r="2" spans="1:14">
      <c r="A2" s="658">
        <v>1</v>
      </c>
      <c r="B2" s="127" t="s">
        <v>30</v>
      </c>
      <c r="C2" s="1297" t="s">
        <v>548</v>
      </c>
      <c r="D2" s="1297"/>
      <c r="E2" s="779" t="s">
        <v>549</v>
      </c>
      <c r="F2" s="705"/>
      <c r="G2" s="127"/>
      <c r="H2" s="127"/>
    </row>
    <row r="3" spans="1:14">
      <c r="A3" s="130" t="s">
        <v>31</v>
      </c>
      <c r="B3" s="1298" t="s">
        <v>550</v>
      </c>
      <c r="C3" s="1298"/>
      <c r="D3" s="1298"/>
      <c r="E3" s="137" t="s">
        <v>32</v>
      </c>
      <c r="F3" s="131" t="s">
        <v>551</v>
      </c>
      <c r="G3" s="132"/>
      <c r="H3" s="130"/>
    </row>
    <row r="4" spans="1:14">
      <c r="A4" s="130" t="s">
        <v>33</v>
      </c>
      <c r="B4" s="960" t="s">
        <v>456</v>
      </c>
      <c r="C4" s="133" t="s">
        <v>19</v>
      </c>
      <c r="D4" s="134">
        <v>6</v>
      </c>
      <c r="E4" s="135" t="s">
        <v>23</v>
      </c>
      <c r="F4" s="130"/>
      <c r="G4" s="130"/>
      <c r="H4" s="130"/>
      <c r="N4" s="136"/>
    </row>
    <row r="5" spans="1:14" ht="3.75" customHeight="1">
      <c r="A5" s="130"/>
      <c r="B5" s="130"/>
      <c r="C5" s="130"/>
      <c r="D5" s="130"/>
      <c r="E5" s="130"/>
      <c r="F5" s="130"/>
      <c r="G5" s="130"/>
      <c r="H5" s="130"/>
    </row>
    <row r="6" spans="1:14">
      <c r="A6" s="1299" t="s">
        <v>14</v>
      </c>
      <c r="B6" s="1302" t="s">
        <v>35</v>
      </c>
      <c r="C6" s="1303"/>
      <c r="D6" s="1303"/>
      <c r="E6" s="1304"/>
      <c r="F6" s="1305" t="s">
        <v>36</v>
      </c>
      <c r="G6" s="137"/>
      <c r="H6" s="128"/>
      <c r="I6" s="129"/>
      <c r="J6" s="129"/>
    </row>
    <row r="7" spans="1:14">
      <c r="A7" s="1300"/>
      <c r="B7" s="1302" t="s">
        <v>37</v>
      </c>
      <c r="C7" s="1304"/>
      <c r="D7" s="1302" t="s">
        <v>38</v>
      </c>
      <c r="E7" s="1304"/>
      <c r="F7" s="1306"/>
      <c r="G7" s="137"/>
      <c r="H7" s="128"/>
      <c r="I7" s="129"/>
      <c r="J7" s="129"/>
    </row>
    <row r="8" spans="1:14">
      <c r="A8" s="1301"/>
      <c r="B8" s="138" t="s">
        <v>27</v>
      </c>
      <c r="C8" s="138" t="s">
        <v>39</v>
      </c>
      <c r="D8" s="138" t="s">
        <v>27</v>
      </c>
      <c r="E8" s="139" t="s">
        <v>39</v>
      </c>
      <c r="F8" s="1307"/>
      <c r="G8" s="137"/>
      <c r="H8" s="128"/>
      <c r="I8" s="129"/>
      <c r="J8" s="129"/>
    </row>
    <row r="9" spans="1:14">
      <c r="A9" s="140" t="s">
        <v>97</v>
      </c>
      <c r="B9" s="141"/>
      <c r="C9" s="142"/>
      <c r="D9" s="141"/>
      <c r="E9" s="143"/>
      <c r="F9" s="1036">
        <v>-2741933.67</v>
      </c>
      <c r="G9" s="144"/>
      <c r="H9" s="128"/>
      <c r="I9" s="129"/>
      <c r="J9" s="129"/>
    </row>
    <row r="10" spans="1:14" hidden="1">
      <c r="A10" s="145">
        <v>24624</v>
      </c>
      <c r="B10" s="152"/>
      <c r="C10" s="713"/>
      <c r="D10" s="152"/>
      <c r="E10" s="151"/>
      <c r="F10" s="148">
        <f>F9+E10-C10</f>
        <v>-2741933.67</v>
      </c>
      <c r="G10" s="144"/>
      <c r="H10" s="128"/>
      <c r="I10" s="129"/>
      <c r="J10" s="129"/>
    </row>
    <row r="11" spans="1:14" hidden="1">
      <c r="A11" s="145">
        <v>24654</v>
      </c>
      <c r="B11" s="153"/>
      <c r="C11" s="713"/>
      <c r="D11" s="152"/>
      <c r="E11" s="151"/>
      <c r="F11" s="148">
        <f>F10+E11-C11</f>
        <v>-2741933.67</v>
      </c>
      <c r="G11" s="154"/>
      <c r="H11" s="155"/>
      <c r="I11" s="129"/>
      <c r="J11" s="149">
        <f>+F11-C12+E12</f>
        <v>-2741933.67</v>
      </c>
    </row>
    <row r="12" spans="1:14" hidden="1">
      <c r="A12" s="145">
        <v>24685</v>
      </c>
      <c r="B12" s="150"/>
      <c r="C12" s="713"/>
      <c r="D12" s="153"/>
      <c r="E12" s="151"/>
      <c r="F12" s="148">
        <f>F11+E12-C12</f>
        <v>-2741933.67</v>
      </c>
      <c r="G12" s="154"/>
      <c r="H12" s="155"/>
      <c r="I12" s="156"/>
      <c r="J12" s="129"/>
    </row>
    <row r="13" spans="1:14" hidden="1">
      <c r="A13" s="145">
        <v>24716</v>
      </c>
      <c r="B13" s="146"/>
      <c r="C13" s="713"/>
      <c r="D13" s="146"/>
      <c r="E13" s="147"/>
      <c r="F13" s="148">
        <f>F12+E13-C13</f>
        <v>-2741933.67</v>
      </c>
      <c r="G13" s="154"/>
      <c r="H13" s="155"/>
      <c r="I13" s="156"/>
      <c r="J13" s="129"/>
    </row>
    <row r="14" spans="1:14" hidden="1">
      <c r="A14" s="145">
        <v>24746</v>
      </c>
      <c r="B14" s="150"/>
      <c r="C14" s="713"/>
      <c r="D14" s="150"/>
      <c r="E14" s="151"/>
      <c r="F14" s="148">
        <f t="shared" ref="F14:F18" si="0">F13+E14-C14</f>
        <v>-2741933.67</v>
      </c>
      <c r="G14" s="154"/>
      <c r="H14" s="155"/>
      <c r="I14" s="129"/>
      <c r="J14" s="149">
        <f>+C15</f>
        <v>24098918.629999999</v>
      </c>
      <c r="K14" s="128">
        <f>+E15/5</f>
        <v>4669067.284</v>
      </c>
    </row>
    <row r="15" spans="1:14">
      <c r="A15" s="145">
        <v>24838</v>
      </c>
      <c r="B15" s="152">
        <v>24</v>
      </c>
      <c r="C15" s="803">
        <v>24098918.629999999</v>
      </c>
      <c r="D15" s="152">
        <v>77</v>
      </c>
      <c r="E15" s="151">
        <v>23345336.420000002</v>
      </c>
      <c r="F15" s="148">
        <f>+E15+F9-C15</f>
        <v>-3495515.879999999</v>
      </c>
      <c r="G15" s="157"/>
      <c r="H15" s="155"/>
      <c r="I15" s="158"/>
      <c r="J15" s="159">
        <f>+J14/5</f>
        <v>4819783.7259999998</v>
      </c>
      <c r="K15" s="158"/>
    </row>
    <row r="16" spans="1:14">
      <c r="A16" s="145">
        <v>24869</v>
      </c>
      <c r="B16" s="153">
        <v>22</v>
      </c>
      <c r="C16" s="803">
        <v>22159130.48</v>
      </c>
      <c r="D16" s="152">
        <v>70</v>
      </c>
      <c r="E16" s="151">
        <v>22290446.940000001</v>
      </c>
      <c r="F16" s="148">
        <f>F15+E16-C16</f>
        <v>-3364199.4199999981</v>
      </c>
      <c r="G16" s="160"/>
      <c r="H16" s="155"/>
      <c r="J16" s="159"/>
      <c r="K16" s="149"/>
    </row>
    <row r="17" spans="1:16" ht="21" customHeight="1">
      <c r="A17" s="145">
        <v>24898</v>
      </c>
      <c r="B17" s="150">
        <v>20</v>
      </c>
      <c r="C17" s="803">
        <v>23814662.539999999</v>
      </c>
      <c r="D17" s="153">
        <v>73</v>
      </c>
      <c r="E17" s="151">
        <v>23814662.539999999</v>
      </c>
      <c r="F17" s="148">
        <f>F16+E17-C17</f>
        <v>-3364199.4199999981</v>
      </c>
      <c r="G17" s="161"/>
      <c r="H17" s="155"/>
      <c r="I17" s="129"/>
      <c r="J17" s="149"/>
      <c r="K17" s="149"/>
      <c r="L17" s="149"/>
      <c r="M17" s="149"/>
      <c r="P17" s="155"/>
    </row>
    <row r="18" spans="1:16" ht="21" customHeight="1">
      <c r="A18" s="145">
        <v>24929</v>
      </c>
      <c r="B18" s="150">
        <v>22</v>
      </c>
      <c r="C18" s="956">
        <v>25865671.510000002</v>
      </c>
      <c r="D18" s="153">
        <v>80</v>
      </c>
      <c r="E18" s="151">
        <v>25585939.940000001</v>
      </c>
      <c r="F18" s="148">
        <f t="shared" si="0"/>
        <v>-3643930.9899999984</v>
      </c>
      <c r="G18" s="144"/>
      <c r="H18" s="155"/>
      <c r="L18" s="149"/>
      <c r="M18" s="149"/>
      <c r="N18" s="149"/>
      <c r="O18" s="149"/>
      <c r="P18" s="155"/>
    </row>
    <row r="19" spans="1:16" ht="21" customHeight="1">
      <c r="A19" s="145">
        <v>24959</v>
      </c>
      <c r="B19" s="150">
        <v>20</v>
      </c>
      <c r="C19" s="803">
        <v>22585997.899999999</v>
      </c>
      <c r="D19" s="153">
        <v>71</v>
      </c>
      <c r="E19" s="151">
        <v>23665025.989999998</v>
      </c>
      <c r="F19" s="148">
        <f>F18+E19-C19</f>
        <v>-2564902.8999999985</v>
      </c>
      <c r="G19" s="144"/>
      <c r="H19" s="155"/>
      <c r="L19" s="149"/>
      <c r="M19" s="149"/>
      <c r="N19" s="149"/>
      <c r="O19" s="149"/>
      <c r="P19" s="155"/>
    </row>
    <row r="20" spans="1:16" ht="21" customHeight="1">
      <c r="A20" s="145">
        <v>24990</v>
      </c>
      <c r="B20" s="150">
        <v>25</v>
      </c>
      <c r="C20" s="957">
        <v>27303429.260000002</v>
      </c>
      <c r="D20" s="153">
        <v>82</v>
      </c>
      <c r="E20" s="151">
        <v>25955991.690000001</v>
      </c>
      <c r="F20" s="148">
        <f>F19+E20-C20</f>
        <v>-3912340.4699999988</v>
      </c>
      <c r="G20" s="144"/>
      <c r="H20" s="155"/>
      <c r="L20" s="149"/>
      <c r="M20" s="149"/>
      <c r="N20" s="149"/>
      <c r="O20" s="149"/>
      <c r="P20" s="155"/>
    </row>
    <row r="21" spans="1:16">
      <c r="A21" s="145">
        <v>25020</v>
      </c>
      <c r="B21" s="150">
        <v>21</v>
      </c>
      <c r="C21" s="804">
        <v>23604947.039999999</v>
      </c>
      <c r="D21" s="153">
        <v>77</v>
      </c>
      <c r="E21" s="151">
        <v>23725296.66</v>
      </c>
      <c r="F21" s="148">
        <f>F20+E21-C21</f>
        <v>-3791990.8499999978</v>
      </c>
      <c r="G21" s="144"/>
      <c r="H21" s="155"/>
      <c r="L21" s="149"/>
      <c r="M21" s="149"/>
      <c r="N21" s="149"/>
      <c r="O21" s="149"/>
      <c r="P21" s="155"/>
    </row>
    <row r="22" spans="1:16" ht="21" customHeight="1">
      <c r="A22" s="650" t="s">
        <v>6</v>
      </c>
      <c r="B22" s="651">
        <f>SUM(B10:B21)</f>
        <v>154</v>
      </c>
      <c r="C22" s="805">
        <f>SUM(C10:C21)</f>
        <v>169432757.35999998</v>
      </c>
      <c r="D22" s="651">
        <f>SUM(D10:D21)</f>
        <v>530</v>
      </c>
      <c r="E22" s="652">
        <f>SUM(E10:E21)</f>
        <v>168382700.18000001</v>
      </c>
      <c r="F22" s="653"/>
      <c r="G22" s="144"/>
      <c r="H22" s="162"/>
      <c r="L22" s="149"/>
      <c r="M22" s="149"/>
      <c r="N22" s="149"/>
      <c r="O22" s="149"/>
      <c r="P22" s="155"/>
    </row>
    <row r="23" spans="1:16" ht="21" customHeight="1">
      <c r="A23" s="654" t="s">
        <v>40</v>
      </c>
      <c r="B23" s="651">
        <f>B22/7</f>
        <v>22</v>
      </c>
      <c r="C23" s="805">
        <f>C22/7</f>
        <v>24204679.622857142</v>
      </c>
      <c r="D23" s="651">
        <f>D22/7</f>
        <v>75.714285714285708</v>
      </c>
      <c r="E23" s="652">
        <f>+E22/7</f>
        <v>24054671.454285715</v>
      </c>
      <c r="F23" s="653"/>
      <c r="G23" s="144"/>
      <c r="H23" s="162"/>
      <c r="L23" s="149"/>
      <c r="M23" s="149"/>
      <c r="N23" s="149"/>
      <c r="O23" s="149"/>
      <c r="P23" s="155"/>
    </row>
    <row r="24" spans="1:16" ht="21" customHeight="1">
      <c r="A24" s="655"/>
      <c r="B24" s="161"/>
      <c r="C24" s="656"/>
      <c r="D24" s="657"/>
      <c r="E24" s="162"/>
      <c r="F24" s="144"/>
      <c r="G24" s="144"/>
      <c r="H24" s="162"/>
      <c r="L24" s="149"/>
      <c r="M24" s="149"/>
      <c r="N24" s="149"/>
      <c r="O24" s="149"/>
      <c r="P24" s="155"/>
    </row>
    <row r="25" spans="1:16" ht="21" customHeight="1">
      <c r="A25" s="655"/>
      <c r="B25" s="161"/>
      <c r="C25" s="656"/>
      <c r="D25" s="657"/>
      <c r="E25" s="162"/>
      <c r="F25" s="144"/>
      <c r="G25" s="144"/>
      <c r="H25" s="162"/>
      <c r="L25" s="149"/>
      <c r="M25" s="149"/>
      <c r="N25" s="149"/>
      <c r="O25" s="149"/>
      <c r="P25" s="155"/>
    </row>
    <row r="26" spans="1:16">
      <c r="A26" s="658">
        <v>2</v>
      </c>
      <c r="B26" s="127" t="s">
        <v>30</v>
      </c>
      <c r="C26" s="1297"/>
      <c r="D26" s="1297"/>
      <c r="E26" s="779" t="s">
        <v>458</v>
      </c>
      <c r="F26" s="705"/>
      <c r="G26" s="127"/>
      <c r="H26" s="127"/>
    </row>
    <row r="27" spans="1:16">
      <c r="A27" s="130" t="s">
        <v>31</v>
      </c>
      <c r="B27" s="1298"/>
      <c r="C27" s="1298"/>
      <c r="D27" s="1298"/>
      <c r="E27" s="137" t="s">
        <v>32</v>
      </c>
      <c r="F27" s="131" t="s">
        <v>506</v>
      </c>
      <c r="G27" s="132"/>
      <c r="H27" s="130"/>
    </row>
    <row r="28" spans="1:16">
      <c r="A28" s="130" t="s">
        <v>33</v>
      </c>
      <c r="B28" s="960" t="s">
        <v>41</v>
      </c>
      <c r="C28" s="133" t="s">
        <v>19</v>
      </c>
      <c r="D28" s="134">
        <v>2</v>
      </c>
      <c r="E28" s="135" t="s">
        <v>23</v>
      </c>
      <c r="F28" s="130"/>
      <c r="G28" s="130"/>
      <c r="H28" s="130"/>
      <c r="N28" s="136"/>
    </row>
    <row r="29" spans="1:16" ht="3.75" customHeight="1">
      <c r="A29" s="130"/>
      <c r="B29" s="130"/>
      <c r="C29" s="130"/>
      <c r="D29" s="130"/>
      <c r="E29" s="130"/>
      <c r="F29" s="130"/>
      <c r="G29" s="130"/>
      <c r="H29" s="130"/>
    </row>
    <row r="30" spans="1:16">
      <c r="A30" s="1299" t="s">
        <v>14</v>
      </c>
      <c r="B30" s="1302" t="s">
        <v>35</v>
      </c>
      <c r="C30" s="1303"/>
      <c r="D30" s="1303"/>
      <c r="E30" s="1304"/>
      <c r="F30" s="1305" t="s">
        <v>36</v>
      </c>
      <c r="G30" s="137"/>
      <c r="H30" s="128"/>
      <c r="I30" s="129"/>
      <c r="J30" s="129"/>
    </row>
    <row r="31" spans="1:16">
      <c r="A31" s="1300"/>
      <c r="B31" s="1302" t="s">
        <v>37</v>
      </c>
      <c r="C31" s="1304"/>
      <c r="D31" s="1302" t="s">
        <v>38</v>
      </c>
      <c r="E31" s="1304"/>
      <c r="F31" s="1306"/>
      <c r="G31" s="137"/>
      <c r="H31" s="128"/>
      <c r="I31" s="129"/>
      <c r="J31" s="129"/>
    </row>
    <row r="32" spans="1:16">
      <c r="A32" s="1301"/>
      <c r="B32" s="138" t="s">
        <v>27</v>
      </c>
      <c r="C32" s="138" t="s">
        <v>39</v>
      </c>
      <c r="D32" s="138" t="s">
        <v>27</v>
      </c>
      <c r="E32" s="139" t="s">
        <v>39</v>
      </c>
      <c r="F32" s="1307"/>
      <c r="G32" s="137"/>
      <c r="H32" s="128"/>
      <c r="I32" s="129"/>
      <c r="J32" s="129"/>
    </row>
    <row r="33" spans="1:16">
      <c r="A33" s="140" t="s">
        <v>97</v>
      </c>
      <c r="B33" s="141"/>
      <c r="C33" s="142"/>
      <c r="D33" s="141"/>
      <c r="E33" s="143"/>
      <c r="F33" s="1035"/>
      <c r="G33" s="144"/>
      <c r="H33" s="128">
        <f>+E23+E47</f>
        <v>24054671.454285715</v>
      </c>
      <c r="I33" s="129"/>
      <c r="J33" s="129"/>
    </row>
    <row r="34" spans="1:16" hidden="1">
      <c r="A34" s="145">
        <v>24624</v>
      </c>
      <c r="B34" s="152"/>
      <c r="C34" s="713"/>
      <c r="D34" s="152"/>
      <c r="E34" s="151"/>
      <c r="F34" s="148">
        <f>F33+E34-C34</f>
        <v>0</v>
      </c>
      <c r="G34" s="144"/>
      <c r="H34" s="128"/>
      <c r="I34" s="129"/>
      <c r="J34" s="129"/>
    </row>
    <row r="35" spans="1:16" hidden="1">
      <c r="A35" s="145">
        <v>24654</v>
      </c>
      <c r="B35" s="153"/>
      <c r="C35" s="713"/>
      <c r="D35" s="152"/>
      <c r="E35" s="151"/>
      <c r="F35" s="148">
        <f>F34+E35-C35</f>
        <v>0</v>
      </c>
      <c r="G35" s="154"/>
      <c r="H35" s="155"/>
      <c r="I35" s="129"/>
      <c r="J35" s="149">
        <f>+F35-C36+E36</f>
        <v>0</v>
      </c>
    </row>
    <row r="36" spans="1:16" hidden="1">
      <c r="A36" s="145">
        <v>24685</v>
      </c>
      <c r="B36" s="150"/>
      <c r="C36" s="713"/>
      <c r="D36" s="153"/>
      <c r="E36" s="151"/>
      <c r="F36" s="148">
        <f>F35+E36-C36</f>
        <v>0</v>
      </c>
      <c r="G36" s="154"/>
      <c r="H36" s="155"/>
      <c r="I36" s="156"/>
      <c r="J36" s="129"/>
    </row>
    <row r="37" spans="1:16" hidden="1">
      <c r="A37" s="145">
        <v>24716</v>
      </c>
      <c r="B37" s="146"/>
      <c r="C37" s="713"/>
      <c r="D37" s="146"/>
      <c r="E37" s="147"/>
      <c r="F37" s="148">
        <f>F36+E37-C37</f>
        <v>0</v>
      </c>
      <c r="G37" s="154"/>
      <c r="H37" s="155"/>
      <c r="I37" s="156"/>
      <c r="J37" s="129"/>
    </row>
    <row r="38" spans="1:16" hidden="1">
      <c r="A38" s="145">
        <v>24746</v>
      </c>
      <c r="B38" s="150"/>
      <c r="C38" s="713"/>
      <c r="D38" s="150"/>
      <c r="E38" s="151"/>
      <c r="F38" s="148">
        <f t="shared" ref="F38:F39" si="1">F37+E38-C38</f>
        <v>0</v>
      </c>
      <c r="G38" s="154"/>
      <c r="H38" s="155"/>
      <c r="I38" s="129"/>
      <c r="J38" s="149">
        <f>+C39</f>
        <v>0</v>
      </c>
      <c r="K38" s="128">
        <f>+E39/5</f>
        <v>0</v>
      </c>
    </row>
    <row r="39" spans="1:16" hidden="1">
      <c r="A39" s="145">
        <v>24838</v>
      </c>
      <c r="B39" s="152">
        <v>0</v>
      </c>
      <c r="C39" s="803">
        <v>0</v>
      </c>
      <c r="D39" s="152">
        <v>0</v>
      </c>
      <c r="E39" s="151">
        <v>0</v>
      </c>
      <c r="F39" s="148">
        <f t="shared" si="1"/>
        <v>0</v>
      </c>
      <c r="G39" s="157"/>
      <c r="H39" s="155"/>
      <c r="I39" s="158"/>
      <c r="J39" s="159">
        <f>+J38/5</f>
        <v>0</v>
      </c>
      <c r="K39" s="158"/>
    </row>
    <row r="40" spans="1:16">
      <c r="A40" s="145">
        <v>24869</v>
      </c>
      <c r="B40" s="153"/>
      <c r="C40" s="803"/>
      <c r="D40" s="152"/>
      <c r="E40" s="151"/>
      <c r="F40" s="148">
        <f>F39+E40-C40</f>
        <v>0</v>
      </c>
      <c r="G40" s="160"/>
      <c r="H40" s="155"/>
      <c r="J40" s="159"/>
      <c r="K40" s="149"/>
    </row>
    <row r="41" spans="1:16" ht="21" customHeight="1">
      <c r="A41" s="145">
        <v>24898</v>
      </c>
      <c r="B41" s="150"/>
      <c r="C41" s="803"/>
      <c r="D41" s="153"/>
      <c r="E41" s="151"/>
      <c r="F41" s="148">
        <f t="shared" ref="F41:F43" si="2">F40+E41-C41</f>
        <v>0</v>
      </c>
      <c r="G41" s="161"/>
      <c r="H41" s="155"/>
      <c r="I41" s="129"/>
      <c r="J41" s="149"/>
      <c r="K41" s="149"/>
      <c r="L41" s="149"/>
      <c r="M41" s="149"/>
      <c r="P41" s="155"/>
    </row>
    <row r="42" spans="1:16" ht="21" customHeight="1">
      <c r="A42" s="145">
        <v>24929</v>
      </c>
      <c r="B42" s="150"/>
      <c r="C42" s="956"/>
      <c r="D42" s="153"/>
      <c r="E42" s="151"/>
      <c r="F42" s="148">
        <f t="shared" si="2"/>
        <v>0</v>
      </c>
      <c r="G42" s="144"/>
      <c r="H42" s="155"/>
      <c r="L42" s="149"/>
      <c r="M42" s="149"/>
      <c r="N42" s="149"/>
      <c r="O42" s="149"/>
      <c r="P42" s="155"/>
    </row>
    <row r="43" spans="1:16" ht="21" customHeight="1">
      <c r="A43" s="145">
        <v>24959</v>
      </c>
      <c r="B43" s="150"/>
      <c r="C43" s="803"/>
      <c r="D43" s="153"/>
      <c r="E43" s="151"/>
      <c r="F43" s="148">
        <f t="shared" si="2"/>
        <v>0</v>
      </c>
      <c r="G43" s="144"/>
      <c r="H43" s="155"/>
      <c r="L43" s="149"/>
      <c r="M43" s="149"/>
      <c r="N43" s="149"/>
      <c r="O43" s="149"/>
      <c r="P43" s="155"/>
    </row>
    <row r="44" spans="1:16" ht="21" hidden="1" customHeight="1">
      <c r="A44" s="145">
        <v>24990</v>
      </c>
      <c r="B44" s="150"/>
      <c r="C44" s="804"/>
      <c r="D44" s="153"/>
      <c r="E44" s="151"/>
      <c r="F44" s="148">
        <f>F43+E44-C44</f>
        <v>0</v>
      </c>
      <c r="G44" s="144"/>
      <c r="H44" s="155"/>
      <c r="L44" s="149"/>
      <c r="M44" s="149"/>
      <c r="N44" s="149"/>
      <c r="O44" s="149"/>
      <c r="P44" s="155"/>
    </row>
    <row r="45" spans="1:16" ht="21" hidden="1" customHeight="1">
      <c r="A45" s="145">
        <v>24990</v>
      </c>
      <c r="B45" s="150"/>
      <c r="C45" s="804"/>
      <c r="D45" s="153"/>
      <c r="E45" s="151"/>
      <c r="F45" s="148">
        <f t="shared" ref="F45" si="3">F44+E45-C45</f>
        <v>0</v>
      </c>
      <c r="G45" s="144"/>
      <c r="H45" s="155"/>
      <c r="L45" s="149"/>
      <c r="M45" s="149"/>
      <c r="N45" s="149"/>
      <c r="O45" s="149"/>
      <c r="P45" s="155"/>
    </row>
    <row r="46" spans="1:16" ht="21" customHeight="1">
      <c r="A46" s="650" t="s">
        <v>6</v>
      </c>
      <c r="B46" s="651">
        <f>SUM(B34:B45)</f>
        <v>0</v>
      </c>
      <c r="C46" s="805">
        <f>SUM(C34:C45)</f>
        <v>0</v>
      </c>
      <c r="D46" s="651">
        <f>SUM(D34:D45)</f>
        <v>0</v>
      </c>
      <c r="E46" s="652">
        <f>SUM(E34:E45)</f>
        <v>0</v>
      </c>
      <c r="F46" s="653"/>
      <c r="G46" s="144"/>
      <c r="H46" s="162"/>
      <c r="L46" s="149"/>
      <c r="M46" s="149"/>
      <c r="N46" s="149"/>
      <c r="O46" s="149"/>
      <c r="P46" s="155"/>
    </row>
    <row r="47" spans="1:16" ht="21" customHeight="1">
      <c r="A47" s="654" t="s">
        <v>40</v>
      </c>
      <c r="B47" s="651">
        <f>B46/4</f>
        <v>0</v>
      </c>
      <c r="C47" s="805">
        <f>C46/4</f>
        <v>0</v>
      </c>
      <c r="D47" s="651">
        <f>D46/4</f>
        <v>0</v>
      </c>
      <c r="E47" s="652">
        <f>+E46/4</f>
        <v>0</v>
      </c>
      <c r="F47" s="653"/>
      <c r="G47" s="144"/>
      <c r="H47" s="162"/>
      <c r="L47" s="149"/>
      <c r="M47" s="149"/>
      <c r="N47" s="149"/>
      <c r="O47" s="149"/>
      <c r="P47" s="155"/>
    </row>
    <row r="48" spans="1:16" ht="21" customHeight="1">
      <c r="A48" s="655"/>
      <c r="B48" s="161"/>
      <c r="C48" s="656"/>
      <c r="D48" s="657"/>
      <c r="E48" s="162"/>
      <c r="F48" s="144"/>
      <c r="G48" s="144"/>
      <c r="H48" s="162"/>
      <c r="L48" s="149"/>
      <c r="M48" s="149"/>
      <c r="N48" s="149"/>
      <c r="O48" s="149"/>
      <c r="P48" s="155"/>
    </row>
    <row r="49" spans="1:16" ht="21" customHeight="1">
      <c r="A49" s="655"/>
      <c r="B49" s="161"/>
      <c r="C49" s="656"/>
      <c r="D49" s="657"/>
      <c r="E49" s="162"/>
      <c r="F49" s="144"/>
      <c r="G49" s="144"/>
      <c r="H49" s="162"/>
      <c r="L49" s="149"/>
      <c r="M49" s="149"/>
      <c r="N49" s="149"/>
      <c r="O49" s="149"/>
      <c r="P49" s="155"/>
    </row>
    <row r="50" spans="1:16" ht="21" customHeight="1">
      <c r="A50" s="655"/>
      <c r="B50" s="161"/>
      <c r="C50" s="656"/>
      <c r="D50" s="657"/>
      <c r="E50" s="162"/>
      <c r="F50" s="144"/>
      <c r="G50" s="144"/>
      <c r="H50" s="162"/>
      <c r="L50" s="149"/>
      <c r="M50" s="149"/>
      <c r="N50" s="149"/>
      <c r="O50" s="149"/>
      <c r="P50" s="155"/>
    </row>
    <row r="51" spans="1:16" ht="21" customHeight="1">
      <c r="A51" s="655"/>
      <c r="B51" s="161"/>
      <c r="C51" s="656"/>
      <c r="D51" s="657"/>
      <c r="E51" s="162"/>
      <c r="F51" s="144"/>
      <c r="G51" s="144"/>
      <c r="H51" s="162"/>
      <c r="L51" s="149"/>
      <c r="M51" s="149"/>
      <c r="N51" s="149"/>
      <c r="O51" s="149"/>
      <c r="P51" s="155"/>
    </row>
    <row r="52" spans="1:16" ht="21" customHeight="1">
      <c r="A52" s="655"/>
      <c r="B52" s="161"/>
      <c r="C52" s="656"/>
      <c r="D52" s="657"/>
      <c r="E52" s="162"/>
      <c r="F52" s="144"/>
      <c r="G52" s="144"/>
      <c r="H52" s="162"/>
      <c r="L52" s="149"/>
      <c r="M52" s="149"/>
      <c r="N52" s="149"/>
      <c r="O52" s="149"/>
      <c r="P52" s="155"/>
    </row>
    <row r="53" spans="1:16" ht="21" customHeight="1">
      <c r="A53" s="655"/>
      <c r="B53" s="161"/>
      <c r="C53" s="656"/>
      <c r="D53" s="657"/>
      <c r="E53" s="162"/>
      <c r="F53" s="144"/>
      <c r="G53" s="144"/>
      <c r="H53" s="162"/>
      <c r="L53" s="149"/>
      <c r="M53" s="149"/>
      <c r="N53" s="149"/>
      <c r="O53" s="149"/>
      <c r="P53" s="155"/>
    </row>
    <row r="54" spans="1:16" ht="21" customHeight="1">
      <c r="A54" s="655"/>
      <c r="B54" s="161"/>
      <c r="C54" s="656"/>
      <c r="D54" s="657"/>
      <c r="E54" s="162"/>
      <c r="F54" s="144"/>
      <c r="G54" s="144"/>
      <c r="H54" s="162"/>
      <c r="L54" s="149"/>
      <c r="M54" s="149"/>
      <c r="N54" s="149"/>
      <c r="O54" s="149"/>
      <c r="P54" s="155"/>
    </row>
    <row r="55" spans="1:16" ht="21" customHeight="1">
      <c r="A55" s="655"/>
      <c r="B55" s="161"/>
      <c r="C55" s="656"/>
      <c r="D55" s="657"/>
      <c r="E55" s="162"/>
      <c r="F55" s="144"/>
      <c r="G55" s="144"/>
      <c r="H55" s="162"/>
      <c r="L55" s="149"/>
      <c r="M55" s="149"/>
      <c r="N55" s="149"/>
      <c r="O55" s="149"/>
      <c r="P55" s="155"/>
    </row>
    <row r="56" spans="1:16">
      <c r="A56" s="798" t="s">
        <v>403</v>
      </c>
    </row>
    <row r="58" spans="1:16">
      <c r="A58" s="1308" t="s">
        <v>404</v>
      </c>
      <c r="B58" s="1311" t="s">
        <v>406</v>
      </c>
      <c r="C58" s="1312"/>
      <c r="D58" s="1312"/>
      <c r="E58" s="1313"/>
      <c r="F58" s="1314"/>
      <c r="G58" s="137"/>
      <c r="H58" s="128"/>
      <c r="I58" s="129"/>
      <c r="J58" s="129"/>
    </row>
    <row r="59" spans="1:16">
      <c r="A59" s="1309"/>
      <c r="B59" s="1311" t="s">
        <v>37</v>
      </c>
      <c r="C59" s="1313"/>
      <c r="D59" s="1311" t="s">
        <v>38</v>
      </c>
      <c r="E59" s="1313"/>
      <c r="F59" s="1314"/>
      <c r="G59" s="137"/>
      <c r="H59" s="128"/>
      <c r="I59" s="129"/>
      <c r="J59" s="129"/>
    </row>
    <row r="60" spans="1:16">
      <c r="A60" s="1310"/>
      <c r="B60" s="800" t="s">
        <v>27</v>
      </c>
      <c r="C60" s="800" t="s">
        <v>39</v>
      </c>
      <c r="D60" s="800" t="s">
        <v>27</v>
      </c>
      <c r="E60" s="801" t="s">
        <v>39</v>
      </c>
      <c r="F60" s="1314"/>
      <c r="G60" s="137"/>
      <c r="H60" s="128"/>
      <c r="I60" s="129"/>
      <c r="J60" s="129"/>
    </row>
    <row r="61" spans="1:16">
      <c r="A61" s="140" t="s">
        <v>405</v>
      </c>
      <c r="B61" s="1029">
        <f>+B23</f>
        <v>22</v>
      </c>
      <c r="C61" s="142">
        <f>+C23</f>
        <v>24204679.622857142</v>
      </c>
      <c r="D61" s="792">
        <f>+D23</f>
        <v>75.714285714285708</v>
      </c>
      <c r="E61" s="142">
        <f>+E23</f>
        <v>24054671.454285715</v>
      </c>
      <c r="F61" s="783"/>
      <c r="G61" s="144"/>
      <c r="H61" s="128"/>
      <c r="I61" s="129"/>
      <c r="J61" s="129"/>
    </row>
    <row r="62" spans="1:16" hidden="1">
      <c r="A62" s="145"/>
      <c r="B62" s="1030"/>
      <c r="C62" s="713"/>
      <c r="D62" s="152"/>
      <c r="E62" s="781"/>
      <c r="F62" s="784">
        <f>F61+E62-C62</f>
        <v>0</v>
      </c>
      <c r="G62" s="144"/>
      <c r="H62" s="128"/>
      <c r="I62" s="129"/>
      <c r="J62" s="129"/>
    </row>
    <row r="63" spans="1:16" hidden="1">
      <c r="A63" s="145"/>
      <c r="B63" s="1031"/>
      <c r="C63" s="713"/>
      <c r="D63" s="152"/>
      <c r="E63" s="781"/>
      <c r="F63" s="784">
        <f>F62+E63-C63</f>
        <v>0</v>
      </c>
      <c r="G63" s="154"/>
      <c r="H63" s="155"/>
      <c r="I63" s="129"/>
      <c r="J63" s="149">
        <f>+F63-C64+E64</f>
        <v>0</v>
      </c>
    </row>
    <row r="64" spans="1:16" hidden="1">
      <c r="A64" s="145"/>
      <c r="B64" s="1030"/>
      <c r="C64" s="713"/>
      <c r="D64" s="153"/>
      <c r="E64" s="781"/>
      <c r="F64" s="784">
        <f>F63+E64-C64</f>
        <v>0</v>
      </c>
      <c r="G64" s="154"/>
      <c r="H64" s="155"/>
      <c r="I64" s="156"/>
      <c r="J64" s="129"/>
    </row>
    <row r="65" spans="1:11" hidden="1">
      <c r="A65" s="145"/>
      <c r="B65" s="1032"/>
      <c r="C65" s="713"/>
      <c r="D65" s="146"/>
      <c r="E65" s="782"/>
      <c r="F65" s="784">
        <f>F64+E65-C65</f>
        <v>0</v>
      </c>
      <c r="G65" s="154"/>
      <c r="H65" s="155"/>
      <c r="I65" s="156"/>
      <c r="J65" s="129"/>
    </row>
    <row r="66" spans="1:11" hidden="1">
      <c r="A66" s="145"/>
      <c r="B66" s="1030"/>
      <c r="C66" s="713"/>
      <c r="D66" s="150"/>
      <c r="E66" s="781"/>
      <c r="F66" s="784">
        <f t="shared" ref="F66" si="4">F65+E66-C66</f>
        <v>0</v>
      </c>
      <c r="G66" s="154"/>
      <c r="H66" s="155"/>
      <c r="I66" s="129"/>
      <c r="J66" s="149">
        <f>+C67</f>
        <v>0</v>
      </c>
      <c r="K66" s="128">
        <f>+E67/5</f>
        <v>0</v>
      </c>
    </row>
    <row r="67" spans="1:11">
      <c r="A67" s="958" t="s">
        <v>459</v>
      </c>
      <c r="B67" s="1033"/>
      <c r="C67" s="786"/>
      <c r="D67" s="785"/>
      <c r="E67" s="787"/>
      <c r="F67" s="784"/>
      <c r="G67" s="157"/>
      <c r="H67" s="155"/>
      <c r="I67" s="158"/>
      <c r="J67" s="159">
        <f>+J66/5</f>
        <v>0</v>
      </c>
      <c r="K67" s="158"/>
    </row>
    <row r="68" spans="1:11">
      <c r="A68" s="788" t="s">
        <v>507</v>
      </c>
      <c r="B68" s="1034">
        <f>+B47</f>
        <v>0</v>
      </c>
      <c r="C68" s="802">
        <f>+C47</f>
        <v>0</v>
      </c>
      <c r="D68" s="789">
        <f>+D47</f>
        <v>0</v>
      </c>
      <c r="E68" s="790">
        <f>+E47</f>
        <v>0</v>
      </c>
      <c r="F68" s="784"/>
      <c r="G68" s="160"/>
      <c r="H68" s="155"/>
      <c r="J68" s="159"/>
      <c r="K68" s="149"/>
    </row>
    <row r="69" spans="1:11">
      <c r="A69" s="780" t="s">
        <v>506</v>
      </c>
      <c r="B69" s="780"/>
      <c r="C69" s="780"/>
      <c r="D69" s="780"/>
      <c r="E69" s="780"/>
    </row>
    <row r="70" spans="1:11" hidden="1">
      <c r="A70" s="791"/>
      <c r="B70" s="793"/>
      <c r="C70" s="794"/>
      <c r="D70" s="793"/>
      <c r="E70" s="794"/>
    </row>
    <row r="71" spans="1:11" hidden="1">
      <c r="A71" s="780"/>
      <c r="B71" s="780"/>
      <c r="C71" s="780"/>
      <c r="D71" s="780"/>
      <c r="E71" s="780"/>
    </row>
    <row r="72" spans="1:11" hidden="1">
      <c r="A72" s="791"/>
      <c r="B72" s="793"/>
      <c r="C72" s="794"/>
      <c r="D72" s="793"/>
      <c r="E72" s="794"/>
    </row>
    <row r="73" spans="1:11" hidden="1">
      <c r="A73" s="780"/>
      <c r="B73" s="780"/>
      <c r="C73" s="780"/>
      <c r="D73" s="780"/>
      <c r="E73" s="780"/>
    </row>
    <row r="74" spans="1:11" hidden="1">
      <c r="A74" s="791"/>
      <c r="B74" s="793"/>
      <c r="C74" s="794"/>
      <c r="D74" s="793"/>
      <c r="E74" s="794"/>
    </row>
    <row r="75" spans="1:11" hidden="1">
      <c r="A75" s="780"/>
      <c r="B75" s="780"/>
      <c r="C75" s="780"/>
      <c r="D75" s="780"/>
      <c r="E75" s="780"/>
    </row>
    <row r="76" spans="1:11" hidden="1">
      <c r="A76" s="788"/>
      <c r="B76" s="1034"/>
      <c r="C76" s="802"/>
      <c r="D76" s="789"/>
      <c r="E76" s="790"/>
      <c r="F76" s="784"/>
      <c r="G76" s="160"/>
      <c r="H76" s="155"/>
      <c r="J76" s="159"/>
      <c r="K76" s="149"/>
    </row>
    <row r="77" spans="1:11" hidden="1">
      <c r="A77" s="780"/>
      <c r="B77" s="780"/>
      <c r="C77" s="780"/>
      <c r="D77" s="780"/>
      <c r="E77" s="780"/>
    </row>
    <row r="78" spans="1:11" hidden="1">
      <c r="A78" s="788"/>
      <c r="B78" s="1034"/>
      <c r="C78" s="802"/>
      <c r="D78" s="789"/>
      <c r="E78" s="790"/>
      <c r="F78" s="784"/>
      <c r="G78" s="160"/>
      <c r="H78" s="155"/>
      <c r="J78" s="159"/>
      <c r="K78" s="149"/>
    </row>
    <row r="79" spans="1:11" hidden="1">
      <c r="A79" s="780"/>
      <c r="B79" s="780"/>
      <c r="C79" s="780"/>
      <c r="D79" s="780"/>
      <c r="E79" s="780"/>
    </row>
    <row r="80" spans="1:11" s="798" customFormat="1">
      <c r="A80" s="795" t="s">
        <v>6</v>
      </c>
      <c r="B80" s="796">
        <f>+B61+B68+B70+B72+B74</f>
        <v>22</v>
      </c>
      <c r="C80" s="797">
        <f>+C61+C68+C70+C72+C74</f>
        <v>24204679.622857142</v>
      </c>
      <c r="D80" s="796">
        <f>+D61+D68+D70+D72+D74</f>
        <v>75.714285714285708</v>
      </c>
      <c r="E80" s="797">
        <f>+E61+E68+E70+E72+E74</f>
        <v>24054671.454285715</v>
      </c>
      <c r="I80" s="799"/>
      <c r="J80" s="799"/>
    </row>
    <row r="81" spans="1:5">
      <c r="A81" s="780"/>
      <c r="B81" s="780"/>
      <c r="C81" s="780"/>
      <c r="D81" s="780"/>
      <c r="E81" s="780"/>
    </row>
  </sheetData>
  <mergeCells count="19">
    <mergeCell ref="A58:A60"/>
    <mergeCell ref="B58:E58"/>
    <mergeCell ref="F58:F60"/>
    <mergeCell ref="B59:C59"/>
    <mergeCell ref="D59:E59"/>
    <mergeCell ref="C26:D26"/>
    <mergeCell ref="B27:D27"/>
    <mergeCell ref="A30:A32"/>
    <mergeCell ref="B30:E30"/>
    <mergeCell ref="F30:F32"/>
    <mergeCell ref="B31:C31"/>
    <mergeCell ref="D31:E31"/>
    <mergeCell ref="C2:D2"/>
    <mergeCell ref="B3:D3"/>
    <mergeCell ref="A6:A8"/>
    <mergeCell ref="B6:E6"/>
    <mergeCell ref="F6:F8"/>
    <mergeCell ref="B7:C7"/>
    <mergeCell ref="D7:E7"/>
  </mergeCells>
  <printOptions horizontalCentered="1"/>
  <pageMargins left="0.74803149606299213" right="0.19685039370078741" top="0.70866141732283472" bottom="0.23622047244094491" header="0.35433070866141736" footer="0.15748031496062992"/>
  <pageSetup paperSize="9" scale="90" orientation="portrait" horizontalDpi="4294967293" verticalDpi="4294967293" r:id="rId1"/>
  <headerFooter alignWithMargins="0">
    <oddFooter>&amp;L&amp;"AngsanaUPC,Regular"&amp;12บจก.เพชรเกษมฐิติพร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tabColor theme="9"/>
  </sheetPr>
  <dimension ref="A1:P120"/>
  <sheetViews>
    <sheetView view="pageBreakPreview" zoomScaleNormal="90" zoomScaleSheetLayoutView="100" workbookViewId="0">
      <selection activeCell="C4" sqref="C4"/>
    </sheetView>
  </sheetViews>
  <sheetFormatPr baseColWidth="10" defaultColWidth="9" defaultRowHeight="19.5" customHeight="1"/>
  <cols>
    <col min="1" max="1" width="10.1640625" style="8" customWidth="1"/>
    <col min="2" max="2" width="22.1640625" style="8" customWidth="1"/>
    <col min="3" max="3" width="4.6640625" style="9" customWidth="1"/>
    <col min="4" max="4" width="5.83203125" style="9" customWidth="1"/>
    <col min="5" max="5" width="5.83203125" style="165" customWidth="1"/>
    <col min="6" max="6" width="5.83203125" style="9" customWidth="1"/>
    <col min="7" max="7" width="5.83203125" style="165" customWidth="1"/>
    <col min="8" max="8" width="15.83203125" style="9" bestFit="1" customWidth="1"/>
    <col min="9" max="9" width="8.5" style="165" bestFit="1" customWidth="1"/>
    <col min="10" max="10" width="7.5" style="165" customWidth="1"/>
    <col min="11" max="11" width="16.1640625" style="9" customWidth="1"/>
    <col min="12" max="12" width="8.33203125" style="167" customWidth="1"/>
    <col min="13" max="13" width="8.6640625" style="165" customWidth="1"/>
    <col min="14" max="14" width="15.1640625" style="9" bestFit="1" customWidth="1"/>
    <col min="15" max="16" width="16.1640625" style="8" bestFit="1" customWidth="1"/>
    <col min="17" max="16384" width="9" style="8"/>
  </cols>
  <sheetData>
    <row r="1" spans="1:16" ht="19.5" customHeight="1">
      <c r="A1" s="8" t="s">
        <v>0</v>
      </c>
      <c r="J1" s="166"/>
      <c r="M1" s="166"/>
    </row>
    <row r="2" spans="1:16" ht="19.5" customHeight="1">
      <c r="A2" s="8" t="s">
        <v>58</v>
      </c>
      <c r="J2" s="166"/>
      <c r="M2" s="166"/>
    </row>
    <row r="3" spans="1:16" ht="19.5" customHeight="1">
      <c r="A3" s="8" t="s">
        <v>115</v>
      </c>
      <c r="J3" s="166"/>
      <c r="M3" s="166"/>
    </row>
    <row r="4" spans="1:16" ht="19.5" customHeight="1">
      <c r="A4" s="8" t="s">
        <v>1</v>
      </c>
      <c r="C4" s="168"/>
      <c r="D4" s="169" t="s">
        <v>2</v>
      </c>
      <c r="E4" s="170"/>
      <c r="F4" s="171" t="s">
        <v>3</v>
      </c>
      <c r="G4" s="170"/>
      <c r="H4" s="168" t="s">
        <v>4</v>
      </c>
      <c r="J4" s="172"/>
      <c r="K4" s="173"/>
      <c r="L4" s="174"/>
      <c r="N4" s="168"/>
    </row>
    <row r="5" spans="1:16" ht="19.5" customHeight="1">
      <c r="A5" s="8" t="s">
        <v>116</v>
      </c>
      <c r="D5" s="155">
        <v>4235043.22</v>
      </c>
      <c r="E5" s="170">
        <f>+D5/D$7</f>
        <v>0.94681528136041482</v>
      </c>
      <c r="F5" s="175">
        <v>14301639.060000001</v>
      </c>
      <c r="G5" s="170">
        <f>+F5/F$7</f>
        <v>0.98975653025427357</v>
      </c>
      <c r="H5" s="9">
        <v>5142662.3600000003</v>
      </c>
      <c r="I5" s="165">
        <f>+H5/H$7</f>
        <v>0.99999994166446071</v>
      </c>
      <c r="J5" s="172"/>
      <c r="K5" s="176">
        <f>+D5-F5</f>
        <v>-10066595.84</v>
      </c>
      <c r="L5" s="177">
        <f>+K5/D5</f>
        <v>-2.3769759402833204</v>
      </c>
    </row>
    <row r="6" spans="1:16" ht="19.5" customHeight="1">
      <c r="A6" s="8" t="s">
        <v>5</v>
      </c>
      <c r="C6" s="178"/>
      <c r="D6" s="179">
        <v>237891.79</v>
      </c>
      <c r="E6" s="180">
        <f>+D6/D$7</f>
        <v>5.3184718639585155E-2</v>
      </c>
      <c r="F6" s="179">
        <v>148014.59</v>
      </c>
      <c r="G6" s="180">
        <f>+F6/F$7</f>
        <v>1.0243469745726395E-2</v>
      </c>
      <c r="H6" s="178">
        <v>0.3</v>
      </c>
      <c r="I6" s="181">
        <f>+H6/H$7</f>
        <v>5.8335539356571366E-8</v>
      </c>
      <c r="J6" s="172"/>
      <c r="K6" s="176">
        <f>+D6-F6</f>
        <v>89877.200000000012</v>
      </c>
      <c r="L6" s="177">
        <f>+K6/D6</f>
        <v>0.37780706934022401</v>
      </c>
    </row>
    <row r="7" spans="1:16" ht="19.5" customHeight="1">
      <c r="B7" s="8" t="s">
        <v>54</v>
      </c>
      <c r="D7" s="155">
        <f>SUM(D5:D6)</f>
        <v>4472935.01</v>
      </c>
      <c r="E7" s="170">
        <v>1</v>
      </c>
      <c r="F7" s="175">
        <f>SUM(F5:F6)</f>
        <v>14449653.65</v>
      </c>
      <c r="G7" s="170">
        <v>1</v>
      </c>
      <c r="H7" s="9">
        <f>SUM(H5:H6)</f>
        <v>5142662.66</v>
      </c>
      <c r="I7" s="165">
        <v>1</v>
      </c>
      <c r="J7" s="172"/>
      <c r="K7" s="9">
        <f>SUM(K5:K6)</f>
        <v>-9976718.6400000006</v>
      </c>
      <c r="L7" s="177">
        <f>+K7/D7</f>
        <v>-2.2304635810033826</v>
      </c>
    </row>
    <row r="8" spans="1:16" ht="19.5" customHeight="1">
      <c r="A8" s="8" t="s">
        <v>98</v>
      </c>
      <c r="D8" s="155"/>
      <c r="E8" s="170"/>
      <c r="F8" s="175"/>
      <c r="G8" s="170"/>
      <c r="J8" s="172"/>
      <c r="L8" s="177"/>
    </row>
    <row r="9" spans="1:16" ht="19.5" customHeight="1">
      <c r="A9" s="8" t="s">
        <v>117</v>
      </c>
      <c r="D9" s="155">
        <v>4118629.71</v>
      </c>
      <c r="E9" s="170">
        <f>+D9/D7</f>
        <v>0.92078907938347176</v>
      </c>
      <c r="F9" s="175">
        <v>11582518.050000001</v>
      </c>
      <c r="G9" s="170">
        <f>+F9/F7</f>
        <v>0.8015775554592619</v>
      </c>
      <c r="H9" s="9">
        <f>4929330.35-H22</f>
        <v>4562362.88</v>
      </c>
      <c r="I9" s="165">
        <f>+H9/H7</f>
        <v>0.88715966448400096</v>
      </c>
      <c r="J9" s="172"/>
      <c r="L9" s="177"/>
    </row>
    <row r="10" spans="1:16" s="182" customFormat="1" ht="19.5" customHeight="1">
      <c r="A10" s="182" t="s">
        <v>99</v>
      </c>
      <c r="C10" s="183"/>
      <c r="D10" s="184"/>
      <c r="E10" s="185"/>
      <c r="F10" s="184"/>
      <c r="G10" s="185"/>
      <c r="H10" s="186">
        <f>SUM(H9:H9)</f>
        <v>4562362.88</v>
      </c>
      <c r="I10" s="187">
        <f>+H10/H7</f>
        <v>0.88715966448400096</v>
      </c>
      <c r="J10" s="188"/>
      <c r="K10" s="183">
        <v>86.4</v>
      </c>
      <c r="L10" s="183">
        <v>8.1999999999999993</v>
      </c>
      <c r="M10" s="188"/>
      <c r="N10" s="183"/>
      <c r="O10" s="189"/>
      <c r="P10" s="189"/>
    </row>
    <row r="11" spans="1:16" ht="19.5" customHeight="1">
      <c r="B11" s="8" t="s">
        <v>7</v>
      </c>
      <c r="C11" s="176"/>
      <c r="D11" s="175">
        <f>+D7-D10</f>
        <v>4472935.01</v>
      </c>
      <c r="E11" s="190">
        <f>+D11/D$7</f>
        <v>1</v>
      </c>
      <c r="F11" s="175">
        <f>+F7-F10</f>
        <v>14449653.65</v>
      </c>
      <c r="G11" s="190">
        <f>+F11/F$7</f>
        <v>1</v>
      </c>
      <c r="H11" s="176">
        <f>+H7-H10</f>
        <v>580299.78000000026</v>
      </c>
      <c r="I11" s="191">
        <f t="shared" ref="I11:I16" si="0">+H11/H$7</f>
        <v>0.11284033551599906</v>
      </c>
      <c r="J11" s="172"/>
      <c r="K11" s="176">
        <v>83.1</v>
      </c>
      <c r="L11" s="176">
        <v>5.8</v>
      </c>
      <c r="M11" s="172"/>
      <c r="N11" s="176"/>
      <c r="O11" s="9"/>
      <c r="P11" s="9"/>
    </row>
    <row r="12" spans="1:16" ht="19.5" customHeight="1">
      <c r="A12" s="8" t="s">
        <v>91</v>
      </c>
      <c r="C12" s="176"/>
      <c r="D12" s="175">
        <v>735328.04</v>
      </c>
      <c r="E12" s="190">
        <f>+D12/D$7</f>
        <v>0.16439497519102117</v>
      </c>
      <c r="F12" s="175">
        <v>1244684.8500000001</v>
      </c>
      <c r="G12" s="190">
        <f>+F12/F$7</f>
        <v>8.6139424525237679E-2</v>
      </c>
      <c r="H12" s="176">
        <f>562864.99-H27-H28</f>
        <v>432582.02</v>
      </c>
      <c r="I12" s="191">
        <f t="shared" si="0"/>
        <v>8.4116351508850482E-2</v>
      </c>
      <c r="J12" s="172"/>
      <c r="K12" s="176">
        <v>78.3</v>
      </c>
      <c r="L12" s="176">
        <v>9.9</v>
      </c>
      <c r="M12" s="172"/>
      <c r="N12" s="176"/>
      <c r="O12" s="9"/>
      <c r="P12" s="9"/>
    </row>
    <row r="13" spans="1:16" s="182" customFormat="1" ht="19.5" customHeight="1">
      <c r="B13" s="182" t="s">
        <v>8</v>
      </c>
      <c r="C13" s="183"/>
      <c r="D13" s="192"/>
      <c r="E13" s="193"/>
      <c r="F13" s="192"/>
      <c r="G13" s="193"/>
      <c r="H13" s="183">
        <f>SUM(H12:H12)</f>
        <v>432582.02</v>
      </c>
      <c r="I13" s="194">
        <f>+H13/H$7</f>
        <v>8.4116351508850482E-2</v>
      </c>
      <c r="J13" s="188"/>
      <c r="K13" s="183" t="e">
        <f>+#REF!/3</f>
        <v>#REF!</v>
      </c>
      <c r="L13" s="183" t="e">
        <f>+#REF!/3</f>
        <v>#REF!</v>
      </c>
      <c r="M13" s="188"/>
      <c r="N13" s="183"/>
      <c r="O13" s="189"/>
      <c r="P13" s="189"/>
    </row>
    <row r="14" spans="1:16" ht="19.5" customHeight="1">
      <c r="B14" s="8" t="s">
        <v>11</v>
      </c>
      <c r="C14" s="176"/>
      <c r="D14" s="175">
        <f>+D11-D13</f>
        <v>4472935.01</v>
      </c>
      <c r="E14" s="190">
        <f>+D14/D$7</f>
        <v>1</v>
      </c>
      <c r="F14" s="175">
        <f>+F11-F13</f>
        <v>14449653.65</v>
      </c>
      <c r="G14" s="190">
        <f>+F14/F$7</f>
        <v>1</v>
      </c>
      <c r="H14" s="176">
        <f>+H11-H13</f>
        <v>147717.76000000024</v>
      </c>
      <c r="I14" s="191">
        <f t="shared" si="0"/>
        <v>2.8723984007148592E-2</v>
      </c>
      <c r="J14" s="172"/>
      <c r="K14" s="176"/>
      <c r="L14" s="177"/>
      <c r="M14" s="172"/>
      <c r="N14" s="176"/>
      <c r="O14" s="9"/>
      <c r="P14" s="9"/>
    </row>
    <row r="15" spans="1:16" s="195" customFormat="1" ht="19.5" customHeight="1">
      <c r="A15" s="195" t="s">
        <v>9</v>
      </c>
      <c r="C15" s="196"/>
      <c r="D15" s="155">
        <v>0</v>
      </c>
      <c r="E15" s="190">
        <f>+D15/D$7</f>
        <v>0</v>
      </c>
      <c r="F15" s="175">
        <v>871406.44</v>
      </c>
      <c r="G15" s="190">
        <f>+F15/F$7</f>
        <v>6.03063894199291E-2</v>
      </c>
      <c r="H15" s="197">
        <v>125479.01</v>
      </c>
      <c r="I15" s="198">
        <f t="shared" si="0"/>
        <v>2.4399619087595373E-2</v>
      </c>
      <c r="J15" s="198"/>
      <c r="K15" s="197"/>
      <c r="L15" s="199"/>
      <c r="M15" s="198"/>
      <c r="N15" s="197"/>
      <c r="P15" s="200"/>
    </row>
    <row r="16" spans="1:16" ht="19.5" customHeight="1">
      <c r="A16" s="8" t="s">
        <v>10</v>
      </c>
      <c r="D16" s="155">
        <f>+D14-D15</f>
        <v>4472935.01</v>
      </c>
      <c r="E16" s="190">
        <f>+D16/D$7</f>
        <v>1</v>
      </c>
      <c r="F16" s="155">
        <f>+F14-F15</f>
        <v>13578247.210000001</v>
      </c>
      <c r="G16" s="190">
        <f>+F16/F$7</f>
        <v>0.93969361058007095</v>
      </c>
      <c r="H16" s="9">
        <f>+H14-H15</f>
        <v>22238.750000000247</v>
      </c>
      <c r="I16" s="191">
        <f t="shared" si="0"/>
        <v>4.3243649195532198E-3</v>
      </c>
      <c r="J16" s="172"/>
      <c r="K16" s="176"/>
      <c r="L16" s="177"/>
      <c r="M16" s="172"/>
      <c r="N16" s="176"/>
      <c r="O16" s="9"/>
      <c r="P16" s="10"/>
    </row>
    <row r="17" spans="1:15" ht="19.5" customHeight="1">
      <c r="D17" s="155"/>
      <c r="E17" s="190"/>
      <c r="F17" s="155"/>
      <c r="G17" s="190"/>
      <c r="O17" s="10"/>
    </row>
    <row r="18" spans="1:15" ht="19.5" customHeight="1">
      <c r="B18" s="8" t="s">
        <v>83</v>
      </c>
      <c r="D18" s="155">
        <f>+D16/12</f>
        <v>372744.58416666667</v>
      </c>
      <c r="E18" s="190"/>
      <c r="F18" s="155">
        <f>+F16/12</f>
        <v>1131520.6008333333</v>
      </c>
      <c r="G18" s="190"/>
      <c r="H18" s="9">
        <f>+H16/12</f>
        <v>1853.2291666666872</v>
      </c>
      <c r="O18" s="10"/>
    </row>
    <row r="19" spans="1:15" ht="19.5" customHeight="1">
      <c r="D19" s="155"/>
      <c r="E19" s="190"/>
      <c r="F19" s="155"/>
      <c r="G19" s="190"/>
      <c r="O19" s="10"/>
    </row>
    <row r="20" spans="1:15" ht="19.5" customHeight="1">
      <c r="A20" s="201" t="s">
        <v>56</v>
      </c>
      <c r="D20" s="155"/>
      <c r="E20" s="190"/>
      <c r="F20" s="155"/>
      <c r="G20" s="190"/>
      <c r="O20" s="10"/>
    </row>
    <row r="21" spans="1:15" ht="19.5" customHeight="1">
      <c r="A21" s="8" t="s">
        <v>118</v>
      </c>
      <c r="D21" s="155"/>
      <c r="E21" s="170"/>
      <c r="F21" s="155"/>
      <c r="G21" s="170"/>
    </row>
    <row r="22" spans="1:15" ht="19.5" customHeight="1">
      <c r="A22" s="8" t="s">
        <v>100</v>
      </c>
      <c r="D22" s="179">
        <v>722556.6</v>
      </c>
      <c r="E22" s="180"/>
      <c r="F22" s="179">
        <v>1005879.08</v>
      </c>
      <c r="G22" s="180"/>
      <c r="H22" s="178">
        <v>366967.47</v>
      </c>
    </row>
    <row r="23" spans="1:15" ht="19.5" customHeight="1">
      <c r="B23" s="8" t="s">
        <v>6</v>
      </c>
      <c r="D23" s="155">
        <f>SUM(D22:D22)</f>
        <v>722556.6</v>
      </c>
      <c r="E23" s="170"/>
      <c r="F23" s="155">
        <f>SUM(F22:F22)</f>
        <v>1005879.08</v>
      </c>
      <c r="G23" s="170"/>
      <c r="H23" s="9">
        <f>SUM(H22:H22)</f>
        <v>366967.47</v>
      </c>
    </row>
    <row r="24" spans="1:15" ht="8.25" customHeight="1">
      <c r="D24" s="155"/>
      <c r="E24" s="170"/>
      <c r="F24" s="155"/>
      <c r="G24" s="170"/>
    </row>
    <row r="25" spans="1:15" ht="19.5" customHeight="1">
      <c r="A25" s="8" t="s">
        <v>102</v>
      </c>
      <c r="C25" s="202"/>
      <c r="D25" s="164"/>
      <c r="E25" s="203"/>
      <c r="F25" s="164"/>
      <c r="G25" s="203"/>
      <c r="H25" s="202"/>
      <c r="I25" s="204"/>
      <c r="J25" s="204"/>
      <c r="K25" s="202"/>
      <c r="L25" s="205"/>
      <c r="M25" s="204"/>
      <c r="N25" s="202"/>
    </row>
    <row r="26" spans="1:15" ht="19.5" customHeight="1">
      <c r="A26" s="8" t="s">
        <v>103</v>
      </c>
      <c r="C26" s="202"/>
      <c r="D26" s="206"/>
      <c r="E26" s="207"/>
      <c r="F26" s="206">
        <v>4174.57</v>
      </c>
      <c r="G26" s="207"/>
      <c r="H26" s="208">
        <v>973.59</v>
      </c>
      <c r="I26" s="209"/>
      <c r="J26" s="204"/>
      <c r="K26" s="202"/>
      <c r="L26" s="205"/>
      <c r="M26" s="204"/>
      <c r="N26" s="202"/>
    </row>
    <row r="27" spans="1:15" ht="19.5" customHeight="1">
      <c r="B27" s="8" t="s">
        <v>6</v>
      </c>
      <c r="D27" s="155">
        <f>SUM(D26:D26)</f>
        <v>0</v>
      </c>
      <c r="E27" s="170"/>
      <c r="F27" s="155">
        <f>SUM(F26:F26)</f>
        <v>4174.57</v>
      </c>
      <c r="G27" s="170"/>
      <c r="H27" s="9">
        <f>SUM(H26:H26)</f>
        <v>973.59</v>
      </c>
    </row>
    <row r="28" spans="1:15" ht="19.5" customHeight="1">
      <c r="A28" s="210" t="s">
        <v>101</v>
      </c>
      <c r="B28" s="210"/>
      <c r="C28" s="163"/>
      <c r="D28" s="155">
        <v>610221.49</v>
      </c>
      <c r="E28" s="190"/>
      <c r="F28" s="155">
        <v>52621.56</v>
      </c>
      <c r="G28" s="190"/>
      <c r="H28" s="163">
        <v>129309.38</v>
      </c>
      <c r="O28" s="10"/>
    </row>
    <row r="29" spans="1:15" ht="19.5" customHeight="1">
      <c r="D29" s="155"/>
      <c r="E29" s="170"/>
      <c r="F29" s="155"/>
      <c r="G29" s="170"/>
    </row>
    <row r="30" spans="1:15" ht="19.5" customHeight="1">
      <c r="B30" s="8" t="s">
        <v>12</v>
      </c>
      <c r="D30" s="155">
        <f>+D23+D27</f>
        <v>722556.6</v>
      </c>
      <c r="E30" s="170"/>
      <c r="F30" s="155">
        <f>+F23+F27</f>
        <v>1010053.6499999999</v>
      </c>
      <c r="G30" s="170"/>
      <c r="H30" s="9">
        <f>+H23+H27</f>
        <v>367941.06</v>
      </c>
    </row>
    <row r="31" spans="1:15" ht="19.5" customHeight="1">
      <c r="B31" s="211" t="s">
        <v>57</v>
      </c>
      <c r="C31" s="212"/>
      <c r="D31" s="213">
        <f>+D28+D30</f>
        <v>1332778.0899999999</v>
      </c>
      <c r="E31" s="214"/>
      <c r="F31" s="213">
        <f>+F28+F30</f>
        <v>1062675.21</v>
      </c>
      <c r="G31" s="170"/>
      <c r="H31" s="212">
        <f>+H28+H30</f>
        <v>497250.44</v>
      </c>
    </row>
    <row r="32" spans="1:15" ht="19.5" customHeight="1">
      <c r="D32" s="155"/>
      <c r="E32" s="170"/>
      <c r="F32" s="155"/>
      <c r="G32" s="170"/>
    </row>
    <row r="33" spans="1:11" ht="19.5" customHeight="1">
      <c r="D33" s="155"/>
      <c r="E33" s="170"/>
      <c r="F33" s="155"/>
      <c r="G33" s="170"/>
    </row>
    <row r="34" spans="1:11" ht="19.5" customHeight="1">
      <c r="D34" s="155"/>
      <c r="E34" s="170"/>
      <c r="F34" s="155"/>
      <c r="G34" s="170"/>
    </row>
    <row r="35" spans="1:11" ht="19.5" customHeight="1">
      <c r="D35" s="155"/>
      <c r="E35" s="170"/>
      <c r="F35" s="155"/>
      <c r="G35" s="170"/>
    </row>
    <row r="36" spans="1:11" ht="19.5" customHeight="1">
      <c r="A36" s="8" t="s">
        <v>59</v>
      </c>
      <c r="D36" s="155"/>
      <c r="E36" s="170"/>
      <c r="F36" s="155"/>
      <c r="G36" s="170"/>
    </row>
    <row r="37" spans="1:11" ht="19.5" customHeight="1">
      <c r="B37" s="8" t="s">
        <v>60</v>
      </c>
      <c r="D37" s="169" t="s">
        <v>2</v>
      </c>
      <c r="E37" s="170"/>
      <c r="F37" s="171" t="s">
        <v>3</v>
      </c>
      <c r="G37" s="170"/>
      <c r="H37" s="168" t="s">
        <v>4</v>
      </c>
    </row>
    <row r="38" spans="1:11" ht="19.5" customHeight="1">
      <c r="A38" s="8" t="s">
        <v>61</v>
      </c>
      <c r="D38" s="155">
        <v>194169.47</v>
      </c>
      <c r="E38" s="170">
        <f t="shared" ref="E38:E44" si="1">+D38/D$49</f>
        <v>1.9049595364965814E-2</v>
      </c>
      <c r="F38" s="155">
        <v>889789.22</v>
      </c>
      <c r="G38" s="170">
        <f t="shared" ref="G38:G44" si="2">+F38/F$49</f>
        <v>4.1208381620349704E-2</v>
      </c>
      <c r="H38" s="9">
        <v>687492.22</v>
      </c>
      <c r="I38" s="165">
        <f>+H38/H$49</f>
        <v>2.5320614538527002E-2</v>
      </c>
    </row>
    <row r="39" spans="1:11" ht="19.5" customHeight="1">
      <c r="A39" s="8" t="s">
        <v>104</v>
      </c>
      <c r="D39" s="155">
        <v>728819.38</v>
      </c>
      <c r="E39" s="170">
        <f t="shared" si="1"/>
        <v>7.1503075551193798E-2</v>
      </c>
      <c r="F39" s="155">
        <v>1318755.8600000001</v>
      </c>
      <c r="G39" s="170">
        <f t="shared" si="2"/>
        <v>6.1074907991077336E-2</v>
      </c>
      <c r="H39" s="9">
        <v>24854</v>
      </c>
      <c r="I39" s="165">
        <f>+H39/H$49</f>
        <v>9.1538280060907476E-4</v>
      </c>
    </row>
    <row r="40" spans="1:11" ht="19.5" customHeight="1">
      <c r="A40" s="8" t="s">
        <v>105</v>
      </c>
      <c r="D40" s="155">
        <v>7435.62</v>
      </c>
      <c r="E40" s="170">
        <f t="shared" si="1"/>
        <v>7.2949445805072812E-4</v>
      </c>
      <c r="F40" s="155">
        <v>92907.73</v>
      </c>
      <c r="G40" s="170">
        <f t="shared" si="2"/>
        <v>4.3027911636425676E-3</v>
      </c>
      <c r="H40" s="9">
        <v>669507.43999999994</v>
      </c>
      <c r="I40" s="165">
        <f>+H40/H$49</f>
        <v>2.4658227868987366E-2</v>
      </c>
    </row>
    <row r="41" spans="1:11" ht="19.5" customHeight="1">
      <c r="A41" s="8" t="s">
        <v>108</v>
      </c>
      <c r="D41" s="155">
        <v>0</v>
      </c>
      <c r="E41" s="170">
        <f t="shared" si="1"/>
        <v>0</v>
      </c>
      <c r="F41" s="155">
        <v>8000000</v>
      </c>
      <c r="G41" s="170">
        <f t="shared" si="2"/>
        <v>0.37050016515461676</v>
      </c>
      <c r="H41" s="9">
        <v>14000000</v>
      </c>
    </row>
    <row r="42" spans="1:11" ht="19.5" customHeight="1">
      <c r="A42" s="8" t="s">
        <v>62</v>
      </c>
      <c r="D42" s="155">
        <v>1797677.48</v>
      </c>
      <c r="E42" s="170">
        <f t="shared" si="1"/>
        <v>0.17636669961921111</v>
      </c>
      <c r="F42" s="155">
        <v>1880683.49</v>
      </c>
      <c r="G42" s="170">
        <f t="shared" si="2"/>
        <v>8.7099192956070132E-2</v>
      </c>
      <c r="H42" s="9">
        <v>2082205.6</v>
      </c>
      <c r="I42" s="165">
        <f>+H42/H$49</f>
        <v>7.6688468398322163E-2</v>
      </c>
    </row>
    <row r="43" spans="1:11" ht="19.5" customHeight="1">
      <c r="A43" s="8" t="s">
        <v>63</v>
      </c>
      <c r="D43" s="179">
        <v>190610.77</v>
      </c>
      <c r="E43" s="180">
        <f t="shared" si="1"/>
        <v>1.8700458113752715E-2</v>
      </c>
      <c r="F43" s="179">
        <v>1490.45</v>
      </c>
      <c r="G43" s="180">
        <f t="shared" si="2"/>
        <v>6.9026496394337323E-5</v>
      </c>
      <c r="H43" s="178">
        <v>23356.61</v>
      </c>
      <c r="I43" s="181">
        <f>+H43/H$49</f>
        <v>8.6023332560287763E-4</v>
      </c>
    </row>
    <row r="44" spans="1:11" ht="19.5" customHeight="1">
      <c r="B44" s="8" t="s">
        <v>64</v>
      </c>
      <c r="D44" s="155">
        <f>SUM(D38:D43)</f>
        <v>2918712.72</v>
      </c>
      <c r="E44" s="170">
        <f t="shared" si="1"/>
        <v>0.2863493231071742</v>
      </c>
      <c r="F44" s="155">
        <f>SUM(F38:F43)</f>
        <v>12183626.75</v>
      </c>
      <c r="G44" s="170">
        <f t="shared" si="2"/>
        <v>0.56425446538215085</v>
      </c>
      <c r="H44" s="9">
        <f>SUM(H38:H43)</f>
        <v>17487415.870000001</v>
      </c>
      <c r="I44" s="165">
        <f>+H44/H$49</f>
        <v>0.64406854890545506</v>
      </c>
      <c r="K44" s="9">
        <f>SUM(H38:H43)</f>
        <v>17487415.870000001</v>
      </c>
    </row>
    <row r="45" spans="1:11" ht="19.5" customHeight="1">
      <c r="B45" s="8" t="s">
        <v>65</v>
      </c>
      <c r="D45" s="155"/>
      <c r="E45" s="170"/>
      <c r="F45" s="155"/>
      <c r="G45" s="170"/>
    </row>
    <row r="46" spans="1:11" ht="19.5" customHeight="1">
      <c r="A46" s="8" t="s">
        <v>106</v>
      </c>
      <c r="D46" s="155">
        <v>7267409.1600000001</v>
      </c>
      <c r="E46" s="170">
        <f>+D46/D$49</f>
        <v>0.71299161423083712</v>
      </c>
      <c r="F46" s="155">
        <v>9319495.6999999993</v>
      </c>
      <c r="G46" s="170">
        <f>+F46/F$49</f>
        <v>0.43160933700096754</v>
      </c>
      <c r="H46" s="9">
        <v>9573265.5099999998</v>
      </c>
      <c r="I46" s="165">
        <f>+H46/H$49</f>
        <v>0.35258721306502222</v>
      </c>
    </row>
    <row r="47" spans="1:11" ht="19.5" customHeight="1">
      <c r="A47" s="8" t="s">
        <v>66</v>
      </c>
      <c r="D47" s="179">
        <v>6717.72</v>
      </c>
      <c r="E47" s="180">
        <f>+D47/D$49</f>
        <v>6.590626619887161E-4</v>
      </c>
      <c r="F47" s="179">
        <v>89310.57</v>
      </c>
      <c r="G47" s="180">
        <f>+F47/F$49</f>
        <v>4.1361976168816207E-3</v>
      </c>
      <c r="H47" s="178">
        <v>90801.02</v>
      </c>
      <c r="I47" s="181">
        <f>+H47/H$49</f>
        <v>3.3442380295228375E-3</v>
      </c>
    </row>
    <row r="48" spans="1:11" ht="19.5" customHeight="1">
      <c r="B48" s="8" t="s">
        <v>67</v>
      </c>
      <c r="D48" s="155">
        <f>SUM(D46:D47)</f>
        <v>7274126.8799999999</v>
      </c>
      <c r="E48" s="170">
        <f>+D48/D$49</f>
        <v>0.7136506768928258</v>
      </c>
      <c r="F48" s="155">
        <f>SUM(F46:F47)</f>
        <v>9408806.2699999996</v>
      </c>
      <c r="G48" s="170">
        <f>+F48/F$49</f>
        <v>0.43574553461784921</v>
      </c>
      <c r="H48" s="178">
        <f>SUM(H46:H47)</f>
        <v>9664066.5299999993</v>
      </c>
      <c r="I48" s="165">
        <f>+H48/H$49</f>
        <v>0.35593145109454499</v>
      </c>
    </row>
    <row r="49" spans="1:9" ht="19.5" customHeight="1" thickBot="1">
      <c r="B49" s="8" t="s">
        <v>68</v>
      </c>
      <c r="D49" s="215">
        <f>+D44+D48</f>
        <v>10192839.6</v>
      </c>
      <c r="E49" s="216">
        <v>1</v>
      </c>
      <c r="F49" s="215">
        <f>+F44+F48</f>
        <v>21592433.02</v>
      </c>
      <c r="G49" s="216">
        <v>1</v>
      </c>
      <c r="H49" s="217">
        <f>+H44+H48</f>
        <v>27151482.399999999</v>
      </c>
      <c r="I49" s="218">
        <v>1</v>
      </c>
    </row>
    <row r="50" spans="1:9" ht="19.5" customHeight="1">
      <c r="D50" s="155"/>
      <c r="E50" s="170"/>
      <c r="F50" s="155"/>
      <c r="G50" s="170"/>
    </row>
    <row r="51" spans="1:9" ht="19.5" customHeight="1">
      <c r="B51" s="8" t="s">
        <v>69</v>
      </c>
      <c r="D51" s="155"/>
      <c r="E51" s="170"/>
      <c r="F51" s="155"/>
      <c r="G51" s="170"/>
    </row>
    <row r="52" spans="1:9" ht="19.5" customHeight="1">
      <c r="B52" s="8" t="s">
        <v>70</v>
      </c>
      <c r="D52" s="155"/>
      <c r="E52" s="170"/>
      <c r="F52" s="155"/>
      <c r="G52" s="170"/>
    </row>
    <row r="53" spans="1:9" ht="19.5" customHeight="1">
      <c r="A53" s="8" t="s">
        <v>109</v>
      </c>
      <c r="D53" s="155">
        <v>0</v>
      </c>
      <c r="E53" s="170"/>
      <c r="F53" s="155"/>
      <c r="G53" s="170"/>
      <c r="H53" s="9">
        <v>8141501.6200000001</v>
      </c>
      <c r="I53" s="165">
        <f t="shared" ref="I53:I60" si="3">+H53/H$73</f>
        <v>0.29985477437488428</v>
      </c>
    </row>
    <row r="54" spans="1:9" ht="19.5" customHeight="1">
      <c r="A54" s="8" t="s">
        <v>86</v>
      </c>
      <c r="D54" s="155"/>
      <c r="E54" s="170"/>
      <c r="F54" s="155"/>
      <c r="G54" s="170"/>
      <c r="H54" s="9">
        <v>322662.26</v>
      </c>
      <c r="I54" s="165">
        <f t="shared" si="3"/>
        <v>1.1883780620262317E-2</v>
      </c>
    </row>
    <row r="55" spans="1:9" ht="19.5" customHeight="1">
      <c r="A55" s="8" t="s">
        <v>107</v>
      </c>
      <c r="D55" s="155"/>
      <c r="E55" s="170"/>
      <c r="F55" s="155"/>
      <c r="G55" s="170"/>
      <c r="H55" s="9">
        <v>75196.149999999994</v>
      </c>
      <c r="I55" s="165">
        <f t="shared" si="3"/>
        <v>2.7695044040425987E-3</v>
      </c>
    </row>
    <row r="56" spans="1:9" ht="19.5" customHeight="1">
      <c r="A56" s="8" t="s">
        <v>71</v>
      </c>
      <c r="D56" s="155"/>
      <c r="E56" s="170"/>
      <c r="F56" s="155"/>
      <c r="G56" s="170"/>
      <c r="H56" s="9">
        <v>0</v>
      </c>
      <c r="I56" s="165">
        <f t="shared" si="3"/>
        <v>0</v>
      </c>
    </row>
    <row r="57" spans="1:9" ht="19.5" customHeight="1">
      <c r="A57" s="8" t="s">
        <v>110</v>
      </c>
      <c r="D57" s="155"/>
      <c r="E57" s="170"/>
      <c r="F57" s="155"/>
      <c r="G57" s="170"/>
      <c r="H57" s="9">
        <v>548034.21</v>
      </c>
      <c r="I57" s="165">
        <f t="shared" si="3"/>
        <v>2.01843200504415E-2</v>
      </c>
    </row>
    <row r="58" spans="1:9" ht="19.5" customHeight="1">
      <c r="A58" s="8" t="s">
        <v>111</v>
      </c>
      <c r="D58" s="155"/>
      <c r="E58" s="170"/>
      <c r="F58" s="155"/>
      <c r="G58" s="170"/>
      <c r="H58" s="9">
        <v>2048525.02</v>
      </c>
      <c r="I58" s="165">
        <f t="shared" si="3"/>
        <v>7.5447999195190893E-2</v>
      </c>
    </row>
    <row r="59" spans="1:9" ht="19.5" customHeight="1">
      <c r="A59" s="8" t="s">
        <v>72</v>
      </c>
      <c r="D59" s="179"/>
      <c r="E59" s="180"/>
      <c r="F59" s="179"/>
      <c r="G59" s="180"/>
      <c r="H59" s="178">
        <v>18136.14</v>
      </c>
      <c r="I59" s="181">
        <f t="shared" si="3"/>
        <v>6.6796131985923666E-4</v>
      </c>
    </row>
    <row r="60" spans="1:9" ht="19.5" customHeight="1">
      <c r="B60" s="8" t="s">
        <v>73</v>
      </c>
      <c r="D60" s="155"/>
      <c r="E60" s="170"/>
      <c r="F60" s="155"/>
      <c r="G60" s="170"/>
      <c r="H60" s="9">
        <f>SUM(H53:H59)</f>
        <v>11154055.400000002</v>
      </c>
      <c r="I60" s="165">
        <f t="shared" si="3"/>
        <v>0.41080833996468091</v>
      </c>
    </row>
    <row r="61" spans="1:9" ht="19.5" customHeight="1">
      <c r="B61" s="8" t="s">
        <v>74</v>
      </c>
      <c r="D61" s="155"/>
      <c r="E61" s="170"/>
      <c r="F61" s="155"/>
      <c r="G61" s="170"/>
    </row>
    <row r="62" spans="1:9" ht="19.5" customHeight="1">
      <c r="A62" s="8" t="s">
        <v>112</v>
      </c>
      <c r="D62" s="155">
        <v>0</v>
      </c>
      <c r="E62" s="170">
        <f>+D62/D73</f>
        <v>0</v>
      </c>
      <c r="F62" s="155">
        <v>2109338.31</v>
      </c>
      <c r="G62" s="170">
        <f>+F62/F73</f>
        <v>0.17685971144820353</v>
      </c>
      <c r="H62" s="9">
        <v>1531304.09</v>
      </c>
      <c r="I62" s="165">
        <f>+H62/H73</f>
        <v>5.6398544622077655E-2</v>
      </c>
    </row>
    <row r="63" spans="1:9" ht="19.5" customHeight="1">
      <c r="A63" s="8" t="s">
        <v>113</v>
      </c>
      <c r="D63" s="155">
        <v>0</v>
      </c>
      <c r="E63" s="170">
        <f>+D63/D$73</f>
        <v>0</v>
      </c>
      <c r="F63" s="155">
        <v>6807506.2599999998</v>
      </c>
      <c r="G63" s="170">
        <f>+F63/F$73</f>
        <v>0.57078259429396083</v>
      </c>
      <c r="H63" s="9">
        <v>11267689.6</v>
      </c>
      <c r="I63" s="165">
        <f>+H63/H$73</f>
        <v>0.41499353318733728</v>
      </c>
    </row>
    <row r="64" spans="1:9" ht="19.5" customHeight="1">
      <c r="B64" s="8" t="s">
        <v>75</v>
      </c>
      <c r="D64" s="179">
        <f>SUM(D63)</f>
        <v>0</v>
      </c>
      <c r="E64" s="180">
        <f>+D64/D$73</f>
        <v>0</v>
      </c>
      <c r="F64" s="179">
        <f>SUM(F62:F63)</f>
        <v>8916844.5700000003</v>
      </c>
      <c r="G64" s="180">
        <f>+F64/F$73</f>
        <v>0.74764230574216439</v>
      </c>
      <c r="H64" s="178">
        <f>SUM(H62:H63)</f>
        <v>12798993.689999999</v>
      </c>
      <c r="I64" s="181">
        <f>+H64/H$73</f>
        <v>0.47139207780941489</v>
      </c>
    </row>
    <row r="65" spans="1:9" ht="19.5" customHeight="1">
      <c r="B65" s="8" t="s">
        <v>76</v>
      </c>
      <c r="D65" s="155">
        <f>+D60+D64</f>
        <v>0</v>
      </c>
      <c r="E65" s="170">
        <f>+D65/D$73</f>
        <v>0</v>
      </c>
      <c r="F65" s="155">
        <f>+F60+F64</f>
        <v>8916844.5700000003</v>
      </c>
      <c r="G65" s="170">
        <f>+F65/F$73</f>
        <v>0.74764230574216439</v>
      </c>
      <c r="H65" s="9">
        <f>+H60+H64</f>
        <v>23953049.090000004</v>
      </c>
      <c r="I65" s="165">
        <f>+H65/H$73</f>
        <v>0.88220041777409586</v>
      </c>
    </row>
    <row r="66" spans="1:9" ht="19.5" customHeight="1">
      <c r="B66" s="8" t="s">
        <v>77</v>
      </c>
      <c r="D66" s="155"/>
      <c r="E66" s="170"/>
      <c r="F66" s="155"/>
      <c r="G66" s="170"/>
    </row>
    <row r="67" spans="1:9" ht="19.5" customHeight="1">
      <c r="B67" s="8" t="s">
        <v>78</v>
      </c>
      <c r="D67" s="155"/>
      <c r="E67" s="170"/>
      <c r="F67" s="155"/>
      <c r="G67" s="170"/>
    </row>
    <row r="68" spans="1:9" ht="19.5" customHeight="1">
      <c r="A68" s="8" t="s">
        <v>22</v>
      </c>
      <c r="D68" s="155">
        <v>3000000</v>
      </c>
      <c r="E68" s="170">
        <f>+D68/D$73</f>
        <v>1.4806633948480536</v>
      </c>
      <c r="F68" s="155">
        <f>+D68</f>
        <v>3000000</v>
      </c>
      <c r="G68" s="170">
        <f>+F68/F$73</f>
        <v>0.25153818703677294</v>
      </c>
      <c r="H68" s="9">
        <v>3000000</v>
      </c>
      <c r="I68" s="165">
        <f>+H68/H$73</f>
        <v>0.11049120483067015</v>
      </c>
    </row>
    <row r="69" spans="1:9" ht="19.5" customHeight="1">
      <c r="B69" s="8" t="s">
        <v>79</v>
      </c>
      <c r="D69" s="155">
        <v>0</v>
      </c>
      <c r="E69" s="170"/>
      <c r="F69" s="155"/>
      <c r="G69" s="170"/>
    </row>
    <row r="70" spans="1:9" ht="19.5" customHeight="1">
      <c r="A70" s="8" t="s">
        <v>81</v>
      </c>
      <c r="D70" s="155">
        <v>0</v>
      </c>
      <c r="E70" s="170">
        <f>+D70/D$73</f>
        <v>0</v>
      </c>
      <c r="F70" s="155">
        <v>0</v>
      </c>
      <c r="G70" s="170">
        <f>+F70/F$73</f>
        <v>0</v>
      </c>
      <c r="H70" s="9">
        <v>0</v>
      </c>
      <c r="I70" s="165">
        <f>+H70/H$73</f>
        <v>0</v>
      </c>
    </row>
    <row r="71" spans="1:9" ht="19.5" customHeight="1">
      <c r="A71" s="8" t="s">
        <v>82</v>
      </c>
      <c r="D71" s="155">
        <v>-973881.16</v>
      </c>
      <c r="E71" s="170">
        <f>+D71/D$73</f>
        <v>-0.48066339484805348</v>
      </c>
      <c r="F71" s="155">
        <v>9773.9500000000007</v>
      </c>
      <c r="G71" s="170">
        <f>+F71/F$73</f>
        <v>8.1950722106268901E-4</v>
      </c>
      <c r="H71" s="9">
        <v>198433.28</v>
      </c>
      <c r="I71" s="165">
        <f>+H71/H$73</f>
        <v>7.3083773952339077E-3</v>
      </c>
    </row>
    <row r="72" spans="1:9" ht="19.5" customHeight="1">
      <c r="B72" s="8" t="s">
        <v>84</v>
      </c>
      <c r="D72" s="179">
        <f>SUM(D68:D71)</f>
        <v>2026118.8399999999</v>
      </c>
      <c r="E72" s="180">
        <f>+D72/D$73</f>
        <v>1</v>
      </c>
      <c r="F72" s="179">
        <f>SUM(F68:F71)</f>
        <v>3009773.95</v>
      </c>
      <c r="G72" s="180">
        <f>+F72/F$73</f>
        <v>0.25235769425783566</v>
      </c>
      <c r="H72" s="9">
        <f>SUM(H68:H71)</f>
        <v>3198433.2799999998</v>
      </c>
      <c r="I72" s="181">
        <f>+H72/H$73</f>
        <v>0.11779958222590405</v>
      </c>
    </row>
    <row r="73" spans="1:9" ht="19.5" customHeight="1" thickBot="1">
      <c r="B73" s="8" t="s">
        <v>80</v>
      </c>
      <c r="D73" s="215">
        <f>+D65+D72</f>
        <v>2026118.8399999999</v>
      </c>
      <c r="E73" s="216">
        <v>1</v>
      </c>
      <c r="F73" s="215">
        <f>+F65+F72</f>
        <v>11926618.52</v>
      </c>
      <c r="G73" s="216">
        <v>1</v>
      </c>
      <c r="H73" s="217">
        <f>+H65+H72</f>
        <v>27151482.370000005</v>
      </c>
      <c r="I73" s="218">
        <v>1</v>
      </c>
    </row>
    <row r="74" spans="1:9" ht="19.5" customHeight="1">
      <c r="D74" s="155"/>
      <c r="E74" s="170"/>
      <c r="F74" s="155"/>
      <c r="G74" s="170"/>
    </row>
    <row r="82" spans="1:9" ht="19.5" customHeight="1">
      <c r="A82" s="8" t="s">
        <v>0</v>
      </c>
    </row>
    <row r="83" spans="1:9" ht="19.5" customHeight="1">
      <c r="A83" s="8" t="s">
        <v>122</v>
      </c>
    </row>
    <row r="84" spans="1:9" ht="19.5" customHeight="1">
      <c r="A84" s="8" t="s">
        <v>115</v>
      </c>
    </row>
    <row r="85" spans="1:9" ht="19.5" customHeight="1">
      <c r="A85" s="8" t="s">
        <v>1</v>
      </c>
      <c r="C85" s="168"/>
      <c r="D85" s="169" t="s">
        <v>2</v>
      </c>
      <c r="E85" s="170"/>
      <c r="F85" s="171" t="s">
        <v>3</v>
      </c>
      <c r="G85" s="170"/>
      <c r="H85" s="168" t="s">
        <v>123</v>
      </c>
    </row>
    <row r="86" spans="1:9" ht="19.5" customHeight="1">
      <c r="A86" s="8" t="s">
        <v>116</v>
      </c>
      <c r="D86" s="155">
        <v>4235043.22</v>
      </c>
      <c r="E86" s="170">
        <f>+D86/D$7</f>
        <v>0.94681528136041482</v>
      </c>
      <c r="F86" s="175">
        <v>14301639.060000001</v>
      </c>
      <c r="G86" s="170">
        <f>+F86/F$7</f>
        <v>0.98975653025427357</v>
      </c>
      <c r="H86" s="9">
        <v>19198008.460000001</v>
      </c>
      <c r="I86" s="167">
        <f>+H86/H88</f>
        <v>0.99944420972595849</v>
      </c>
    </row>
    <row r="87" spans="1:9" ht="19.5" customHeight="1">
      <c r="A87" s="8" t="s">
        <v>5</v>
      </c>
      <c r="C87" s="178"/>
      <c r="D87" s="179">
        <v>237891.79</v>
      </c>
      <c r="E87" s="180">
        <f>+D87/D$7</f>
        <v>5.3184718639585155E-2</v>
      </c>
      <c r="F87" s="179">
        <v>148014.59</v>
      </c>
      <c r="G87" s="180">
        <f>+F87/F$7</f>
        <v>1.0243469745726395E-2</v>
      </c>
      <c r="H87" s="178">
        <v>10676</v>
      </c>
      <c r="I87" s="238">
        <f>+H87/H88</f>
        <v>5.5579027404149459E-4</v>
      </c>
    </row>
    <row r="88" spans="1:9" ht="19.5" customHeight="1">
      <c r="B88" s="8" t="s">
        <v>54</v>
      </c>
      <c r="D88" s="155">
        <f>SUM(D86:D87)</f>
        <v>4472935.01</v>
      </c>
      <c r="E88" s="170">
        <v>1</v>
      </c>
      <c r="F88" s="175">
        <f>SUM(F86:F87)</f>
        <v>14449653.65</v>
      </c>
      <c r="G88" s="170">
        <v>1</v>
      </c>
      <c r="H88" s="9">
        <f>SUM(H86:H87)</f>
        <v>19208684.460000001</v>
      </c>
      <c r="I88" s="167">
        <f>+H88/H88</f>
        <v>1</v>
      </c>
    </row>
    <row r="89" spans="1:9" ht="19.5" customHeight="1">
      <c r="A89" s="8" t="s">
        <v>98</v>
      </c>
      <c r="D89" s="155"/>
      <c r="E89" s="170"/>
      <c r="F89" s="175"/>
      <c r="G89" s="170"/>
      <c r="I89" s="167"/>
    </row>
    <row r="90" spans="1:9" ht="19.5" customHeight="1">
      <c r="A90" s="8" t="s">
        <v>117</v>
      </c>
      <c r="D90" s="155"/>
      <c r="E90" s="170"/>
      <c r="F90" s="175"/>
      <c r="G90" s="170"/>
      <c r="H90" s="9">
        <v>14488614.529999999</v>
      </c>
      <c r="I90" s="167">
        <f>+H90/H88</f>
        <v>0.75427417011149123</v>
      </c>
    </row>
    <row r="91" spans="1:9" ht="19.5" customHeight="1">
      <c r="A91" s="182" t="s">
        <v>99</v>
      </c>
      <c r="B91" s="182"/>
      <c r="C91" s="183"/>
      <c r="D91" s="184"/>
      <c r="E91" s="185"/>
      <c r="F91" s="184"/>
      <c r="G91" s="185"/>
      <c r="H91" s="186">
        <f>SUM(H90:H90)</f>
        <v>14488614.529999999</v>
      </c>
      <c r="I91" s="239">
        <f>+H91/H88</f>
        <v>0.75427417011149123</v>
      </c>
    </row>
    <row r="92" spans="1:9" ht="19.5" customHeight="1">
      <c r="B92" s="8" t="s">
        <v>7</v>
      </c>
      <c r="C92" s="176"/>
      <c r="D92" s="175"/>
      <c r="E92" s="190"/>
      <c r="F92" s="175"/>
      <c r="G92" s="190"/>
      <c r="H92" s="176">
        <f>+H88-H91</f>
        <v>4720069.9300000016</v>
      </c>
      <c r="I92" s="240">
        <f>+H92/H88</f>
        <v>0.24572582988850875</v>
      </c>
    </row>
    <row r="93" spans="1:9" ht="19.5" customHeight="1">
      <c r="A93" s="8" t="s">
        <v>125</v>
      </c>
      <c r="C93" s="176"/>
      <c r="D93" s="175"/>
      <c r="E93" s="190"/>
      <c r="F93" s="175"/>
      <c r="G93" s="190"/>
      <c r="H93" s="176">
        <v>280173.81</v>
      </c>
      <c r="I93" s="240">
        <f>+H93/H88</f>
        <v>1.4585788557432526E-2</v>
      </c>
    </row>
    <row r="94" spans="1:9" ht="19.5" customHeight="1">
      <c r="A94" s="8" t="s">
        <v>124</v>
      </c>
      <c r="C94" s="176"/>
      <c r="D94" s="175"/>
      <c r="E94" s="190"/>
      <c r="F94" s="175"/>
      <c r="G94" s="190"/>
      <c r="H94" s="176">
        <v>773904.28</v>
      </c>
      <c r="I94" s="240">
        <f>+H94/H88</f>
        <v>4.0289291107445259E-2</v>
      </c>
    </row>
    <row r="95" spans="1:9" ht="19.5" customHeight="1">
      <c r="A95" s="182"/>
      <c r="B95" s="182" t="s">
        <v>8</v>
      </c>
      <c r="C95" s="183"/>
      <c r="D95" s="192"/>
      <c r="E95" s="193"/>
      <c r="F95" s="192"/>
      <c r="G95" s="193"/>
      <c r="H95" s="183">
        <f>SUM(H93:H94)</f>
        <v>1054078.0900000001</v>
      </c>
      <c r="I95" s="241">
        <f>+H95/H88</f>
        <v>5.4875079664877792E-2</v>
      </c>
    </row>
    <row r="96" spans="1:9" ht="19.5" customHeight="1">
      <c r="B96" s="8" t="s">
        <v>11</v>
      </c>
      <c r="C96" s="176"/>
      <c r="D96" s="175"/>
      <c r="E96" s="190"/>
      <c r="F96" s="175"/>
      <c r="G96" s="190"/>
      <c r="H96" s="176">
        <f>+H92-H95</f>
        <v>3665991.8400000017</v>
      </c>
      <c r="I96" s="240">
        <f>+H96/H88</f>
        <v>0.19085075022363096</v>
      </c>
    </row>
    <row r="97" spans="1:16" ht="19.5" customHeight="1">
      <c r="A97" s="195" t="s">
        <v>9</v>
      </c>
      <c r="B97" s="195"/>
      <c r="C97" s="196"/>
      <c r="D97" s="155"/>
      <c r="E97" s="190"/>
      <c r="F97" s="175"/>
      <c r="G97" s="190"/>
      <c r="H97" s="197">
        <v>258151.8</v>
      </c>
      <c r="I97" s="240">
        <f>+H97/H88</f>
        <v>1.3439327432212917E-2</v>
      </c>
    </row>
    <row r="98" spans="1:16" ht="19.5" customHeight="1">
      <c r="A98" s="8" t="s">
        <v>10</v>
      </c>
      <c r="D98" s="155"/>
      <c r="E98" s="190"/>
      <c r="F98" s="155"/>
      <c r="G98" s="190"/>
      <c r="H98" s="9">
        <f>+H96-H97</f>
        <v>3407840.0400000019</v>
      </c>
      <c r="I98" s="240">
        <f>+H98/H88</f>
        <v>0.17741142279141806</v>
      </c>
    </row>
    <row r="99" spans="1:16" ht="19.5" customHeight="1">
      <c r="D99" s="155"/>
      <c r="E99" s="190"/>
      <c r="F99" s="155"/>
      <c r="G99" s="190"/>
    </row>
    <row r="100" spans="1:16" ht="19.5" customHeight="1">
      <c r="B100" s="8" t="s">
        <v>83</v>
      </c>
      <c r="D100" s="155">
        <f>+D98/12</f>
        <v>0</v>
      </c>
      <c r="E100" s="190"/>
      <c r="F100" s="155">
        <f>+F98/12</f>
        <v>0</v>
      </c>
      <c r="G100" s="190"/>
      <c r="H100" s="9">
        <f>+H96/12</f>
        <v>305499.32000000012</v>
      </c>
      <c r="N100" s="9">
        <v>75.430000000000007</v>
      </c>
      <c r="O100" s="9">
        <v>5.49</v>
      </c>
      <c r="P100" s="9"/>
    </row>
    <row r="101" spans="1:16" ht="19.5" customHeight="1">
      <c r="N101" s="9">
        <v>75.14</v>
      </c>
      <c r="O101" s="9">
        <v>5.4</v>
      </c>
      <c r="P101" s="9"/>
    </row>
    <row r="102" spans="1:16" ht="19.5" customHeight="1">
      <c r="A102" s="8" t="s">
        <v>0</v>
      </c>
      <c r="N102" s="9">
        <v>75.09</v>
      </c>
      <c r="O102" s="9">
        <v>5.26</v>
      </c>
      <c r="P102" s="9"/>
    </row>
    <row r="103" spans="1:16" ht="19.5" customHeight="1">
      <c r="A103" s="8" t="s">
        <v>122</v>
      </c>
      <c r="N103" s="9">
        <f>SUM(N100:N102)</f>
        <v>225.66</v>
      </c>
      <c r="O103" s="9">
        <f>SUM(O100:O102)</f>
        <v>16.149999999999999</v>
      </c>
      <c r="P103" s="9"/>
    </row>
    <row r="104" spans="1:16" ht="19.5" customHeight="1">
      <c r="A104" s="8" t="s">
        <v>115</v>
      </c>
      <c r="N104" s="9">
        <f>+N103/3</f>
        <v>75.22</v>
      </c>
      <c r="O104" s="9">
        <f>+O103/3</f>
        <v>5.3833333333333329</v>
      </c>
      <c r="P104" s="9"/>
    </row>
    <row r="105" spans="1:16" ht="19.5" customHeight="1">
      <c r="A105" s="8" t="s">
        <v>1</v>
      </c>
      <c r="C105" s="168"/>
      <c r="D105" s="169" t="s">
        <v>2</v>
      </c>
      <c r="E105" s="170"/>
      <c r="F105" s="171" t="s">
        <v>3</v>
      </c>
      <c r="G105" s="170"/>
      <c r="H105" s="168" t="s">
        <v>126</v>
      </c>
      <c r="K105" s="168" t="s">
        <v>127</v>
      </c>
      <c r="L105" s="165"/>
      <c r="O105" s="9"/>
      <c r="P105" s="9"/>
    </row>
    <row r="106" spans="1:16" ht="19.5" customHeight="1">
      <c r="A106" s="8" t="s">
        <v>116</v>
      </c>
      <c r="D106" s="155">
        <v>4235043.22</v>
      </c>
      <c r="E106" s="170">
        <f>+D106/D$7</f>
        <v>0.94681528136041482</v>
      </c>
      <c r="F106" s="175">
        <v>14301639.060000001</v>
      </c>
      <c r="G106" s="170">
        <f>+F106/F$7</f>
        <v>0.98975653025427357</v>
      </c>
      <c r="H106" s="9">
        <v>1648520.7</v>
      </c>
      <c r="I106" s="167">
        <f>+H106/H108</f>
        <v>0.99898194201468948</v>
      </c>
      <c r="K106" s="9">
        <v>1490904.28</v>
      </c>
      <c r="L106" s="167">
        <f>+K106/K108</f>
        <v>0.99829254900257136</v>
      </c>
      <c r="O106" s="9"/>
      <c r="P106" s="9"/>
    </row>
    <row r="107" spans="1:16" ht="19.5" customHeight="1">
      <c r="A107" s="8" t="s">
        <v>5</v>
      </c>
      <c r="C107" s="178"/>
      <c r="D107" s="179"/>
      <c r="E107" s="180"/>
      <c r="F107" s="179"/>
      <c r="G107" s="180"/>
      <c r="H107" s="178">
        <v>1680</v>
      </c>
      <c r="I107" s="238">
        <f>+H107/H108</f>
        <v>1.0180579853105141E-3</v>
      </c>
      <c r="J107" s="181"/>
      <c r="K107" s="178">
        <v>2550</v>
      </c>
      <c r="L107" s="238">
        <f>+K107/K108</f>
        <v>1.7074509974285921E-3</v>
      </c>
      <c r="O107" s="9"/>
      <c r="P107" s="9"/>
    </row>
    <row r="108" spans="1:16" ht="19.5" customHeight="1">
      <c r="B108" s="8" t="s">
        <v>54</v>
      </c>
      <c r="D108" s="155"/>
      <c r="E108" s="170"/>
      <c r="F108" s="175"/>
      <c r="G108" s="170"/>
      <c r="H108" s="9">
        <f>SUM(H106:H107)</f>
        <v>1650200.7</v>
      </c>
      <c r="I108" s="167">
        <f>+H108/H108</f>
        <v>1</v>
      </c>
      <c r="K108" s="9">
        <f>SUM(K106:K107)</f>
        <v>1493454.28</v>
      </c>
      <c r="L108" s="167">
        <f>+K108/K108</f>
        <v>1</v>
      </c>
      <c r="O108" s="9"/>
      <c r="P108" s="9"/>
    </row>
    <row r="109" spans="1:16" ht="19.5" customHeight="1">
      <c r="A109" s="8" t="s">
        <v>98</v>
      </c>
      <c r="D109" s="155"/>
      <c r="E109" s="170"/>
      <c r="F109" s="175"/>
      <c r="G109" s="170"/>
      <c r="I109" s="167"/>
      <c r="O109" s="9"/>
      <c r="P109" s="9"/>
    </row>
    <row r="110" spans="1:16" ht="19.5" customHeight="1">
      <c r="A110" s="8" t="s">
        <v>117</v>
      </c>
      <c r="D110" s="155"/>
      <c r="E110" s="170"/>
      <c r="F110" s="175"/>
      <c r="G110" s="170"/>
      <c r="H110" s="9">
        <v>1239891.72</v>
      </c>
      <c r="I110" s="167">
        <f>+H110/H108</f>
        <v>0.75135813480142144</v>
      </c>
      <c r="K110" s="9">
        <v>1121417.55</v>
      </c>
      <c r="L110" s="167">
        <f>+K110/K108</f>
        <v>0.75088843697310914</v>
      </c>
      <c r="O110" s="9"/>
      <c r="P110" s="9"/>
    </row>
    <row r="111" spans="1:16" ht="19.5" customHeight="1">
      <c r="A111" s="182" t="s">
        <v>99</v>
      </c>
      <c r="B111" s="182"/>
      <c r="C111" s="183"/>
      <c r="D111" s="184"/>
      <c r="E111" s="185"/>
      <c r="F111" s="184"/>
      <c r="G111" s="185"/>
      <c r="H111" s="186">
        <f>SUM(H110:H110)</f>
        <v>1239891.72</v>
      </c>
      <c r="I111" s="239">
        <f>+H111/H108</f>
        <v>0.75135813480142144</v>
      </c>
      <c r="J111" s="243"/>
      <c r="K111" s="186">
        <f>SUM(K110:K110)</f>
        <v>1121417.55</v>
      </c>
      <c r="L111" s="239">
        <f>+K111/K108</f>
        <v>0.75088843697310914</v>
      </c>
      <c r="O111" s="9"/>
      <c r="P111" s="9"/>
    </row>
    <row r="112" spans="1:16" ht="19.5" customHeight="1">
      <c r="B112" s="8" t="s">
        <v>7</v>
      </c>
      <c r="C112" s="176"/>
      <c r="D112" s="175"/>
      <c r="E112" s="190"/>
      <c r="F112" s="175"/>
      <c r="G112" s="190"/>
      <c r="H112" s="176">
        <f>+H108-H111</f>
        <v>410308.98</v>
      </c>
      <c r="I112" s="240">
        <f>+H112/H108</f>
        <v>0.24864186519857856</v>
      </c>
      <c r="K112" s="176">
        <f>+K108-K111</f>
        <v>372036.73</v>
      </c>
      <c r="L112" s="240">
        <f>+K112/K108</f>
        <v>0.24911156302689091</v>
      </c>
      <c r="O112" s="9"/>
      <c r="P112" s="9"/>
    </row>
    <row r="113" spans="1:16" ht="19.5" customHeight="1">
      <c r="A113" s="8" t="s">
        <v>125</v>
      </c>
      <c r="C113" s="176"/>
      <c r="D113" s="175"/>
      <c r="E113" s="190"/>
      <c r="F113" s="175"/>
      <c r="G113" s="190"/>
      <c r="H113" s="176">
        <v>23981.31</v>
      </c>
      <c r="I113" s="240">
        <f>+H113/H108</f>
        <v>1.4532359609349337E-2</v>
      </c>
      <c r="K113" s="176">
        <v>20346</v>
      </c>
      <c r="L113" s="240">
        <f>+K113/K108</f>
        <v>1.3623450193600837E-2</v>
      </c>
      <c r="O113" s="9"/>
      <c r="P113" s="9"/>
    </row>
    <row r="114" spans="1:16" ht="19.5" customHeight="1">
      <c r="A114" s="8" t="s">
        <v>124</v>
      </c>
      <c r="C114" s="176"/>
      <c r="D114" s="175"/>
      <c r="E114" s="190"/>
      <c r="F114" s="175"/>
      <c r="G114" s="190"/>
      <c r="H114" s="176">
        <v>65185.35</v>
      </c>
      <c r="I114" s="240">
        <f>+H114/H108</f>
        <v>3.950146791235757E-2</v>
      </c>
      <c r="K114" s="176">
        <v>58222.06</v>
      </c>
      <c r="L114" s="240">
        <f>+K114/K108</f>
        <v>3.8984829184057782E-2</v>
      </c>
      <c r="O114" s="9"/>
      <c r="P114" s="9"/>
    </row>
    <row r="115" spans="1:16" ht="19.5" customHeight="1">
      <c r="A115" s="182"/>
      <c r="B115" s="182" t="s">
        <v>8</v>
      </c>
      <c r="C115" s="183"/>
      <c r="D115" s="192"/>
      <c r="E115" s="193"/>
      <c r="F115" s="192"/>
      <c r="G115" s="193"/>
      <c r="H115" s="183">
        <f>SUM(H113:H114)</f>
        <v>89166.66</v>
      </c>
      <c r="I115" s="241">
        <f>+H115/H108</f>
        <v>5.4033827521706906E-2</v>
      </c>
      <c r="J115" s="242"/>
      <c r="K115" s="183">
        <f>SUM(K113:K114)</f>
        <v>78568.06</v>
      </c>
      <c r="L115" s="241">
        <f>+K115/K108</f>
        <v>5.2608279377658614E-2</v>
      </c>
    </row>
    <row r="116" spans="1:16" ht="19.5" customHeight="1">
      <c r="B116" s="8" t="s">
        <v>11</v>
      </c>
      <c r="C116" s="176"/>
      <c r="D116" s="175"/>
      <c r="E116" s="190"/>
      <c r="F116" s="175"/>
      <c r="G116" s="190"/>
      <c r="H116" s="176">
        <f>+H112-H115</f>
        <v>321142.31999999995</v>
      </c>
      <c r="I116" s="240">
        <f>+H116/H108</f>
        <v>0.19460803767687165</v>
      </c>
      <c r="K116" s="176">
        <f>+K112-K115</f>
        <v>293468.67</v>
      </c>
      <c r="L116" s="240">
        <f>+K116/K108</f>
        <v>0.19650328364923228</v>
      </c>
    </row>
    <row r="117" spans="1:16" ht="19.5" customHeight="1">
      <c r="A117" s="195" t="s">
        <v>9</v>
      </c>
      <c r="B117" s="195"/>
      <c r="C117" s="196"/>
      <c r="D117" s="155"/>
      <c r="E117" s="190"/>
      <c r="F117" s="175"/>
      <c r="G117" s="190"/>
      <c r="H117" s="197">
        <v>22382.68</v>
      </c>
      <c r="I117" s="240">
        <f>+H117/H108</f>
        <v>1.3563610777767819E-2</v>
      </c>
      <c r="K117" s="197">
        <v>21790.36</v>
      </c>
      <c r="L117" s="240">
        <f>+K117/K108</f>
        <v>1.459057722208945E-2</v>
      </c>
    </row>
    <row r="118" spans="1:16" ht="19.5" customHeight="1">
      <c r="A118" s="8" t="s">
        <v>10</v>
      </c>
      <c r="D118" s="155"/>
      <c r="E118" s="190"/>
      <c r="F118" s="155"/>
      <c r="G118" s="190"/>
      <c r="H118" s="9">
        <f>+H116-H117</f>
        <v>298759.63999999996</v>
      </c>
      <c r="I118" s="240">
        <f>+H118/H108</f>
        <v>0.18104442689910383</v>
      </c>
      <c r="K118" s="9">
        <f>+K116-K117</f>
        <v>271678.31</v>
      </c>
      <c r="L118" s="240">
        <f>+K118/K108</f>
        <v>0.18191270642714286</v>
      </c>
    </row>
    <row r="119" spans="1:16" ht="19.5" customHeight="1">
      <c r="D119" s="155"/>
      <c r="E119" s="190"/>
      <c r="F119" s="155"/>
      <c r="G119" s="190"/>
      <c r="L119" s="165"/>
    </row>
    <row r="120" spans="1:16" ht="19.5" customHeight="1">
      <c r="B120" s="8" t="s">
        <v>83</v>
      </c>
      <c r="D120" s="155">
        <f>+D118/12</f>
        <v>0</v>
      </c>
      <c r="E120" s="190"/>
      <c r="F120" s="155">
        <f>+F118/12</f>
        <v>0</v>
      </c>
      <c r="G120" s="190"/>
      <c r="H120" s="9">
        <f>+H116/12</f>
        <v>26761.859999999997</v>
      </c>
      <c r="K120" s="9">
        <f>+K116/12</f>
        <v>24455.7225</v>
      </c>
      <c r="L120" s="165"/>
    </row>
  </sheetData>
  <printOptions horizontalCentered="1"/>
  <pageMargins left="0.19685039370078741" right="0.15748031496062992" top="0.59055118110236227" bottom="0.74803149606299213" header="0.31496062992125984" footer="0.31496062992125984"/>
  <pageSetup paperSize="9" scale="70" orientation="portrait" r:id="rId1"/>
  <headerFooter>
    <oddFooter>&amp;L&amp;F&amp;Rเจ้าหน้าที่ นางสาวแก้วการดี สุจริตธรรม
รักษาการผู้จัดการ นายจรัญ สินพูล</oddFooter>
  </headerFooter>
  <rowBreaks count="2" manualBreakCount="2">
    <brk id="34" max="11" man="1"/>
    <brk id="80" max="11" man="1"/>
  </rowBreaks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CD50"/>
  <sheetViews>
    <sheetView view="pageBreakPreview" topLeftCell="D1" zoomScale="85" zoomScaleSheetLayoutView="85" workbookViewId="0">
      <selection activeCell="I11" sqref="I11"/>
    </sheetView>
  </sheetViews>
  <sheetFormatPr baseColWidth="10" defaultColWidth="8.6640625" defaultRowHeight="21.75" customHeight="1"/>
  <cols>
    <col min="1" max="1" width="8.6640625" style="17"/>
    <col min="2" max="2" width="8.6640625" style="17" customWidth="1"/>
    <col min="3" max="3" width="23.33203125" style="17" customWidth="1"/>
    <col min="4" max="4" width="9" style="17" customWidth="1"/>
    <col min="5" max="6" width="16.1640625" style="17" customWidth="1"/>
    <col min="7" max="7" width="16.6640625" style="17" customWidth="1"/>
    <col min="8" max="8" width="15.83203125" style="17" customWidth="1"/>
    <col min="9" max="9" width="15.5" style="17" customWidth="1"/>
    <col min="10" max="10" width="15.6640625" style="17" customWidth="1"/>
    <col min="11" max="11" width="15.1640625" style="17" customWidth="1"/>
    <col min="12" max="12" width="15.83203125" style="17" customWidth="1"/>
    <col min="13" max="13" width="15.1640625" style="17" customWidth="1"/>
    <col min="14" max="14" width="15.5" style="17" customWidth="1"/>
    <col min="15" max="15" width="14.6640625" style="17" customWidth="1"/>
    <col min="16" max="16" width="16" style="17" customWidth="1"/>
    <col min="17" max="17" width="17.1640625" style="17" customWidth="1"/>
    <col min="18" max="18" width="16.6640625" style="17" customWidth="1"/>
    <col min="19" max="19" width="13.5" style="17" customWidth="1"/>
    <col min="20" max="20" width="19.6640625" style="17" customWidth="1"/>
    <col min="21" max="21" width="13.6640625" style="17" customWidth="1"/>
    <col min="22" max="22" width="10.83203125" style="17" customWidth="1"/>
    <col min="23" max="24" width="10.6640625" style="17" customWidth="1"/>
    <col min="25" max="25" width="8.83203125" style="17" bestFit="1" customWidth="1"/>
    <col min="26" max="29" width="8.6640625" style="17"/>
    <col min="30" max="30" width="8.6640625" style="18"/>
    <col min="31" max="31" width="8.6640625" style="17"/>
    <col min="32" max="32" width="8.6640625" style="19"/>
    <col min="33" max="16384" width="8.6640625" style="17"/>
  </cols>
  <sheetData>
    <row r="1" spans="1:32" ht="48.75" customHeight="1">
      <c r="A1" s="1319" t="s">
        <v>96</v>
      </c>
      <c r="B1" s="1319"/>
      <c r="C1" s="1319"/>
      <c r="D1" s="1319"/>
      <c r="E1" s="1319"/>
      <c r="F1" s="1319"/>
      <c r="G1" s="1319"/>
      <c r="H1" s="1319"/>
      <c r="I1" s="1319"/>
      <c r="J1" s="1319"/>
      <c r="K1" s="1319"/>
      <c r="L1" s="1319"/>
      <c r="M1" s="1319"/>
      <c r="N1" s="1319"/>
      <c r="O1" s="1319"/>
      <c r="P1" s="1319"/>
      <c r="Q1" s="1319"/>
      <c r="R1" s="1319"/>
    </row>
    <row r="2" spans="1:32" ht="41.25" customHeight="1">
      <c r="A2" s="20" t="s">
        <v>312</v>
      </c>
      <c r="B2" s="20"/>
      <c r="C2" s="20"/>
      <c r="E2" s="21"/>
      <c r="F2" s="21"/>
      <c r="G2" s="21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D2" s="22"/>
    </row>
    <row r="3" spans="1:32" ht="36.75" customHeight="1">
      <c r="A3" s="17" t="s">
        <v>325</v>
      </c>
      <c r="Q3" s="1320" t="s">
        <v>34</v>
      </c>
      <c r="R3" s="1320"/>
    </row>
    <row r="4" spans="1:32" ht="29.25" customHeight="1">
      <c r="A4" s="1321" t="s">
        <v>28</v>
      </c>
      <c r="B4" s="1322"/>
      <c r="C4" s="1322"/>
      <c r="D4" s="1325" t="s">
        <v>25</v>
      </c>
      <c r="E4" s="1327" t="s">
        <v>167</v>
      </c>
      <c r="F4" s="1328"/>
      <c r="G4" s="1328"/>
      <c r="H4" s="1328"/>
      <c r="I4" s="1328"/>
      <c r="J4" s="1328"/>
      <c r="K4" s="1328"/>
      <c r="L4" s="1328"/>
      <c r="M4" s="1328"/>
      <c r="N4" s="1328"/>
      <c r="O4" s="1328"/>
      <c r="P4" s="1329"/>
      <c r="Q4" s="1330" t="s">
        <v>6</v>
      </c>
      <c r="R4" s="1332" t="s">
        <v>87</v>
      </c>
      <c r="T4" s="19"/>
      <c r="AD4" s="17"/>
      <c r="AF4" s="17"/>
    </row>
    <row r="5" spans="1:32" ht="29.25" customHeight="1">
      <c r="A5" s="1323"/>
      <c r="B5" s="1324"/>
      <c r="C5" s="1324"/>
      <c r="D5" s="1326"/>
      <c r="E5" s="634" t="s">
        <v>313</v>
      </c>
      <c r="F5" s="634" t="s">
        <v>314</v>
      </c>
      <c r="G5" s="634" t="s">
        <v>315</v>
      </c>
      <c r="H5" s="634" t="s">
        <v>316</v>
      </c>
      <c r="I5" s="634" t="s">
        <v>317</v>
      </c>
      <c r="J5" s="634" t="s">
        <v>318</v>
      </c>
      <c r="K5" s="634" t="s">
        <v>319</v>
      </c>
      <c r="L5" s="634" t="s">
        <v>320</v>
      </c>
      <c r="M5" s="634" t="s">
        <v>321</v>
      </c>
      <c r="N5" s="634" t="s">
        <v>322</v>
      </c>
      <c r="O5" s="634" t="s">
        <v>323</v>
      </c>
      <c r="P5" s="634" t="s">
        <v>324</v>
      </c>
      <c r="Q5" s="1331"/>
      <c r="R5" s="1333"/>
      <c r="T5" s="19"/>
      <c r="AD5" s="17"/>
      <c r="AF5" s="17"/>
    </row>
    <row r="6" spans="1:32" ht="29.25" customHeight="1">
      <c r="A6" s="23" t="s">
        <v>1</v>
      </c>
      <c r="B6" s="24"/>
      <c r="C6" s="24"/>
      <c r="D6" s="25"/>
      <c r="E6" s="26"/>
      <c r="F6" s="26"/>
      <c r="G6" s="27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T6" s="28"/>
      <c r="U6" s="29"/>
      <c r="AD6" s="17"/>
      <c r="AF6" s="17"/>
    </row>
    <row r="7" spans="1:32" ht="29.25" customHeight="1">
      <c r="A7" s="30" t="s">
        <v>1</v>
      </c>
      <c r="B7" s="20"/>
      <c r="C7" s="20"/>
      <c r="D7" s="31">
        <f>R7/R8</f>
        <v>1</v>
      </c>
      <c r="E7" s="32">
        <v>1551625.94</v>
      </c>
      <c r="F7" s="32">
        <v>1976430</v>
      </c>
      <c r="G7" s="32">
        <v>2771642.83</v>
      </c>
      <c r="H7" s="32">
        <v>1741789.74</v>
      </c>
      <c r="I7" s="32">
        <v>2327891.04</v>
      </c>
      <c r="J7" s="32">
        <v>1875688.79</v>
      </c>
      <c r="K7" s="32">
        <v>1461274.27</v>
      </c>
      <c r="L7" s="32">
        <v>2429924.83</v>
      </c>
      <c r="M7" s="32">
        <v>1858037.18</v>
      </c>
      <c r="N7" s="32">
        <v>1193201.73</v>
      </c>
      <c r="O7" s="32">
        <v>2343483.59</v>
      </c>
      <c r="P7" s="32">
        <v>1871397.13</v>
      </c>
      <c r="Q7" s="33">
        <f>SUM(E7:P7)</f>
        <v>23402387.07</v>
      </c>
      <c r="R7" s="34">
        <f>Q7/COUNT(E7:P7)</f>
        <v>1950198.9225000001</v>
      </c>
      <c r="S7" s="35">
        <v>1577331.4</v>
      </c>
      <c r="T7" s="28">
        <v>1342214.56</v>
      </c>
      <c r="U7" s="29"/>
      <c r="AD7" s="17"/>
      <c r="AF7" s="17"/>
    </row>
    <row r="8" spans="1:32" ht="29.25" customHeight="1">
      <c r="A8" s="36" t="s">
        <v>88</v>
      </c>
      <c r="B8" s="37"/>
      <c r="C8" s="37"/>
      <c r="D8" s="38">
        <v>1</v>
      </c>
      <c r="E8" s="39">
        <f t="shared" ref="E8:L8" si="0">SUM(E7:E7)</f>
        <v>1551625.94</v>
      </c>
      <c r="F8" s="39">
        <f t="shared" si="0"/>
        <v>1976430</v>
      </c>
      <c r="G8" s="40">
        <f t="shared" si="0"/>
        <v>2771642.83</v>
      </c>
      <c r="H8" s="39">
        <f t="shared" si="0"/>
        <v>1741789.74</v>
      </c>
      <c r="I8" s="39">
        <f t="shared" si="0"/>
        <v>2327891.04</v>
      </c>
      <c r="J8" s="39">
        <f t="shared" si="0"/>
        <v>1875688.79</v>
      </c>
      <c r="K8" s="39">
        <f t="shared" si="0"/>
        <v>1461274.27</v>
      </c>
      <c r="L8" s="39">
        <f t="shared" si="0"/>
        <v>2429924.83</v>
      </c>
      <c r="M8" s="39">
        <f>SUM(M7)</f>
        <v>1858037.18</v>
      </c>
      <c r="N8" s="39">
        <f>SUM(N7:N7)</f>
        <v>1193201.73</v>
      </c>
      <c r="O8" s="39">
        <f>SUM(O7)</f>
        <v>2343483.59</v>
      </c>
      <c r="P8" s="41">
        <f>+P7</f>
        <v>1871397.13</v>
      </c>
      <c r="Q8" s="33">
        <f>+Q7</f>
        <v>23402387.07</v>
      </c>
      <c r="R8" s="42">
        <f>SUM(R7:R7)</f>
        <v>1950198.9225000001</v>
      </c>
      <c r="S8" s="28">
        <f>+S7*90%</f>
        <v>1419598.26</v>
      </c>
      <c r="T8" s="28">
        <f>+T7*45</f>
        <v>60399655.200000003</v>
      </c>
      <c r="U8" s="28"/>
      <c r="AD8" s="17"/>
      <c r="AF8" s="17"/>
    </row>
    <row r="9" spans="1:32" ht="29.25" customHeight="1">
      <c r="A9" s="23" t="s">
        <v>55</v>
      </c>
      <c r="B9" s="24"/>
      <c r="C9" s="24"/>
      <c r="D9" s="43"/>
      <c r="E9" s="44"/>
      <c r="F9" s="44"/>
      <c r="G9" s="45"/>
      <c r="H9" s="44"/>
      <c r="I9" s="44"/>
      <c r="J9" s="44"/>
      <c r="K9" s="44"/>
      <c r="L9" s="44"/>
      <c r="M9" s="44"/>
      <c r="N9" s="44"/>
      <c r="O9" s="44"/>
      <c r="P9" s="44"/>
      <c r="Q9" s="46"/>
      <c r="R9" s="46"/>
      <c r="S9" s="28">
        <f>+S8*45/30</f>
        <v>2129397.39</v>
      </c>
      <c r="T9" s="28">
        <f>+T8/30</f>
        <v>2013321.84</v>
      </c>
      <c r="U9" s="28"/>
      <c r="AD9" s="17"/>
      <c r="AF9" s="17"/>
    </row>
    <row r="10" spans="1:32" ht="29.25" customHeight="1">
      <c r="A10" s="30" t="s">
        <v>117</v>
      </c>
      <c r="B10" s="22"/>
      <c r="C10" s="20"/>
      <c r="D10" s="47">
        <f>+Q10/Q8</f>
        <v>0.25245800705406418</v>
      </c>
      <c r="E10" s="48">
        <v>619651</v>
      </c>
      <c r="F10" s="48">
        <v>416600</v>
      </c>
      <c r="G10" s="48">
        <v>606902</v>
      </c>
      <c r="H10" s="48">
        <v>652390</v>
      </c>
      <c r="I10" s="48">
        <v>486950</v>
      </c>
      <c r="J10" s="48">
        <v>554157</v>
      </c>
      <c r="K10" s="48">
        <v>284462</v>
      </c>
      <c r="L10" s="48">
        <v>664258</v>
      </c>
      <c r="M10" s="48">
        <v>306450</v>
      </c>
      <c r="N10" s="48">
        <v>496800</v>
      </c>
      <c r="O10" s="48">
        <v>422700</v>
      </c>
      <c r="P10" s="48">
        <v>396800</v>
      </c>
      <c r="Q10" s="48">
        <f>SUM(E10:P10)</f>
        <v>5908120</v>
      </c>
      <c r="R10" s="48">
        <f>+Q10/12</f>
        <v>492343.33333333331</v>
      </c>
      <c r="S10" s="28"/>
      <c r="T10" s="28"/>
      <c r="U10" s="28"/>
      <c r="AD10" s="17"/>
      <c r="AF10" s="17"/>
    </row>
    <row r="11" spans="1:32" ht="29.25" customHeight="1">
      <c r="A11" s="36" t="s">
        <v>89</v>
      </c>
      <c r="B11" s="37"/>
      <c r="C11" s="37"/>
      <c r="D11" s="38">
        <f>+D10</f>
        <v>0.25245800705406418</v>
      </c>
      <c r="E11" s="49">
        <f>SUM(E10:E10)</f>
        <v>619651</v>
      </c>
      <c r="F11" s="49">
        <f t="shared" ref="F11:P11" si="1">SUM(F10:F10)</f>
        <v>416600</v>
      </c>
      <c r="G11" s="49">
        <f t="shared" si="1"/>
        <v>606902</v>
      </c>
      <c r="H11" s="49">
        <f t="shared" si="1"/>
        <v>652390</v>
      </c>
      <c r="I11" s="49">
        <f t="shared" si="1"/>
        <v>486950</v>
      </c>
      <c r="J11" s="49">
        <f t="shared" si="1"/>
        <v>554157</v>
      </c>
      <c r="K11" s="49">
        <f t="shared" si="1"/>
        <v>284462</v>
      </c>
      <c r="L11" s="49">
        <f t="shared" si="1"/>
        <v>664258</v>
      </c>
      <c r="M11" s="49">
        <f t="shared" si="1"/>
        <v>306450</v>
      </c>
      <c r="N11" s="49">
        <f t="shared" si="1"/>
        <v>496800</v>
      </c>
      <c r="O11" s="49">
        <f t="shared" si="1"/>
        <v>422700</v>
      </c>
      <c r="P11" s="49">
        <f t="shared" si="1"/>
        <v>396800</v>
      </c>
      <c r="Q11" s="49">
        <f>SUM(Q10:Q10)</f>
        <v>5908120</v>
      </c>
      <c r="R11" s="49">
        <f>SUM(R10:R10)</f>
        <v>492343.33333333331</v>
      </c>
      <c r="S11" s="28"/>
      <c r="T11" s="28">
        <f>Q11/Q8</f>
        <v>0.25245800705406418</v>
      </c>
      <c r="U11" s="18"/>
      <c r="AD11" s="17"/>
      <c r="AF11" s="17"/>
    </row>
    <row r="12" spans="1:32" ht="29.25" customHeight="1">
      <c r="A12" s="36" t="s">
        <v>7</v>
      </c>
      <c r="B12" s="50"/>
      <c r="C12" s="50"/>
      <c r="D12" s="38">
        <f>+Q12/Q8</f>
        <v>0.74754199294593582</v>
      </c>
      <c r="E12" s="51">
        <f>+E8-E11</f>
        <v>931974.94</v>
      </c>
      <c r="F12" s="51">
        <f>+F8-F11</f>
        <v>1559830</v>
      </c>
      <c r="G12" s="51">
        <f t="shared" ref="G12:P12" si="2">+G8-G11</f>
        <v>2164740.83</v>
      </c>
      <c r="H12" s="51">
        <f>+H8-H11</f>
        <v>1089399.74</v>
      </c>
      <c r="I12" s="51">
        <f t="shared" si="2"/>
        <v>1840941.04</v>
      </c>
      <c r="J12" s="51">
        <f t="shared" si="2"/>
        <v>1321531.79</v>
      </c>
      <c r="K12" s="51">
        <f t="shared" si="2"/>
        <v>1176812.27</v>
      </c>
      <c r="L12" s="51">
        <f t="shared" si="2"/>
        <v>1765666.83</v>
      </c>
      <c r="M12" s="51">
        <f>+M8-M11</f>
        <v>1551587.18</v>
      </c>
      <c r="N12" s="51">
        <f>+N8-N11</f>
        <v>696401.73</v>
      </c>
      <c r="O12" s="51">
        <f t="shared" si="2"/>
        <v>1920783.5899999999</v>
      </c>
      <c r="P12" s="51">
        <f t="shared" si="2"/>
        <v>1474597.13</v>
      </c>
      <c r="Q12" s="51">
        <f>+Q8-Q11</f>
        <v>17494267.07</v>
      </c>
      <c r="R12" s="51">
        <f>+R8-R11</f>
        <v>1457855.5891666668</v>
      </c>
      <c r="T12" s="19"/>
      <c r="U12" s="18"/>
      <c r="AD12" s="17"/>
      <c r="AF12" s="17"/>
    </row>
    <row r="13" spans="1:32" ht="29.25" customHeight="1">
      <c r="A13" s="52" t="s">
        <v>90</v>
      </c>
      <c r="B13" s="53"/>
      <c r="C13" s="53"/>
      <c r="D13" s="54"/>
      <c r="E13" s="55"/>
      <c r="F13" s="55"/>
      <c r="G13" s="56"/>
      <c r="H13" s="55"/>
      <c r="I13" s="55"/>
      <c r="J13" s="55"/>
      <c r="K13" s="55"/>
      <c r="L13" s="55"/>
      <c r="M13" s="55"/>
      <c r="N13" s="55"/>
      <c r="O13" s="55"/>
      <c r="P13" s="55"/>
      <c r="Q13" s="57"/>
      <c r="R13" s="57"/>
      <c r="S13" s="28"/>
      <c r="T13" s="19"/>
      <c r="U13" s="58"/>
      <c r="Y13" s="29"/>
      <c r="AD13" s="17"/>
      <c r="AF13" s="17"/>
    </row>
    <row r="14" spans="1:32" ht="29.25" customHeight="1">
      <c r="A14" s="59" t="s">
        <v>91</v>
      </c>
      <c r="B14" s="60"/>
      <c r="C14" s="60"/>
      <c r="D14" s="61">
        <f>+Q14/Q8</f>
        <v>0.57855069012838101</v>
      </c>
      <c r="E14" s="62">
        <f>1730635.33-E11</f>
        <v>1110984.33</v>
      </c>
      <c r="F14" s="62">
        <f>1456032.66-F11</f>
        <v>1039432.6599999999</v>
      </c>
      <c r="G14" s="62">
        <f>2053624.83-G11</f>
        <v>1446722.83</v>
      </c>
      <c r="H14" s="62">
        <f>2034214.37-H11-92900</f>
        <v>1288924.3700000001</v>
      </c>
      <c r="I14" s="62">
        <f>1624837.05-I11-92900</f>
        <v>1044987.05</v>
      </c>
      <c r="J14" s="62">
        <f>1698574-J11-92900</f>
        <v>1051517</v>
      </c>
      <c r="K14" s="62">
        <f>1067665.36-K11-92900</f>
        <v>690303.3600000001</v>
      </c>
      <c r="L14" s="62">
        <f>2168888.32-L11-92900</f>
        <v>1411730.3199999998</v>
      </c>
      <c r="M14" s="62">
        <f>1436468.43-M11-92900</f>
        <v>1037118.4299999999</v>
      </c>
      <c r="N14" s="62">
        <f>1392997.15-N11-92900</f>
        <v>803297.14999999991</v>
      </c>
      <c r="O14" s="62">
        <f>2000880.51-O11-92900</f>
        <v>1485280.51</v>
      </c>
      <c r="P14" s="62">
        <f>1618869.18-P11-92900</f>
        <v>1129169.18</v>
      </c>
      <c r="Q14" s="62">
        <f>SUM(E14:P14)</f>
        <v>13539467.189999999</v>
      </c>
      <c r="R14" s="62">
        <f>+Q14/12</f>
        <v>1128288.9324999999</v>
      </c>
      <c r="T14" s="28"/>
      <c r="U14" s="58"/>
      <c r="Y14" s="29"/>
      <c r="AD14" s="17"/>
      <c r="AF14" s="17"/>
    </row>
    <row r="15" spans="1:32" ht="29.25" customHeight="1">
      <c r="A15" s="63" t="s">
        <v>11</v>
      </c>
      <c r="B15" s="64"/>
      <c r="C15" s="64"/>
      <c r="D15" s="38">
        <f>+Q15/Q8</f>
        <v>0.16899130281755487</v>
      </c>
      <c r="E15" s="73">
        <f>+E12-E14</f>
        <v>-179009.39000000013</v>
      </c>
      <c r="F15" s="51">
        <f>+F12-F14</f>
        <v>520397.34000000008</v>
      </c>
      <c r="G15" s="51">
        <f t="shared" ref="G15:P15" si="3">+G12-G14</f>
        <v>718018</v>
      </c>
      <c r="H15" s="51">
        <f t="shared" si="3"/>
        <v>-199524.63000000012</v>
      </c>
      <c r="I15" s="51">
        <f t="shared" si="3"/>
        <v>795953.99</v>
      </c>
      <c r="J15" s="51">
        <f t="shared" si="3"/>
        <v>270014.79000000004</v>
      </c>
      <c r="K15" s="51">
        <f t="shared" si="3"/>
        <v>486508.90999999992</v>
      </c>
      <c r="L15" s="51">
        <f t="shared" si="3"/>
        <v>353936.51000000024</v>
      </c>
      <c r="M15" s="51">
        <f t="shared" si="3"/>
        <v>514468.75</v>
      </c>
      <c r="N15" s="51">
        <f t="shared" si="3"/>
        <v>-106895.41999999993</v>
      </c>
      <c r="O15" s="51">
        <f t="shared" si="3"/>
        <v>435503.07999999984</v>
      </c>
      <c r="P15" s="51">
        <f t="shared" si="3"/>
        <v>345427.94999999995</v>
      </c>
      <c r="Q15" s="51">
        <f>+Q12-Q14</f>
        <v>3954799.8800000008</v>
      </c>
      <c r="R15" s="65">
        <f>+R12-R14</f>
        <v>329566.65666666697</v>
      </c>
      <c r="S15" s="28"/>
      <c r="T15" s="19"/>
      <c r="U15" s="58"/>
      <c r="Y15" s="29"/>
      <c r="AD15" s="17"/>
      <c r="AF15" s="17"/>
    </row>
    <row r="16" spans="1:32" ht="29.25" customHeight="1">
      <c r="A16" s="23" t="s">
        <v>92</v>
      </c>
      <c r="B16" s="20"/>
      <c r="C16" s="20"/>
      <c r="D16" s="47"/>
      <c r="E16" s="66"/>
      <c r="F16" s="66"/>
      <c r="G16" s="48"/>
      <c r="H16" s="66"/>
      <c r="I16" s="66"/>
      <c r="J16" s="66"/>
      <c r="K16" s="66"/>
      <c r="L16" s="66"/>
      <c r="M16" s="66"/>
      <c r="N16" s="66"/>
      <c r="O16" s="66"/>
      <c r="P16" s="66"/>
      <c r="Q16" s="46"/>
      <c r="R16" s="46"/>
      <c r="S16" s="67"/>
      <c r="T16" s="19"/>
      <c r="U16" s="58"/>
      <c r="Y16" s="29"/>
      <c r="AD16" s="17"/>
      <c r="AF16" s="17"/>
    </row>
    <row r="17" spans="1:82" ht="29.25" customHeight="1">
      <c r="A17" s="68" t="s">
        <v>120</v>
      </c>
      <c r="B17" s="20"/>
      <c r="C17" s="20"/>
      <c r="D17" s="47"/>
      <c r="E17" s="66">
        <f>+เครดิตบูโร!AD51</f>
        <v>7812.0999999999995</v>
      </c>
      <c r="F17" s="66">
        <f>+E17</f>
        <v>7812.0999999999995</v>
      </c>
      <c r="G17" s="66">
        <f t="shared" ref="G17:P17" si="4">+F17</f>
        <v>7812.0999999999995</v>
      </c>
      <c r="H17" s="66">
        <f t="shared" si="4"/>
        <v>7812.0999999999995</v>
      </c>
      <c r="I17" s="66">
        <f t="shared" si="4"/>
        <v>7812.0999999999995</v>
      </c>
      <c r="J17" s="66">
        <f t="shared" si="4"/>
        <v>7812.0999999999995</v>
      </c>
      <c r="K17" s="66">
        <f t="shared" si="4"/>
        <v>7812.0999999999995</v>
      </c>
      <c r="L17" s="66">
        <f t="shared" si="4"/>
        <v>7812.0999999999995</v>
      </c>
      <c r="M17" s="66">
        <f t="shared" si="4"/>
        <v>7812.0999999999995</v>
      </c>
      <c r="N17" s="66">
        <f t="shared" si="4"/>
        <v>7812.0999999999995</v>
      </c>
      <c r="O17" s="66">
        <f t="shared" si="4"/>
        <v>7812.0999999999995</v>
      </c>
      <c r="P17" s="66">
        <f t="shared" si="4"/>
        <v>7812.0999999999995</v>
      </c>
      <c r="Q17" s="66">
        <f>SUM(E17:P17)</f>
        <v>93745.200000000012</v>
      </c>
      <c r="R17" s="69">
        <f>+Q17/12</f>
        <v>7812.1000000000013</v>
      </c>
      <c r="S17" s="28"/>
      <c r="T17" s="19"/>
      <c r="U17" s="58"/>
      <c r="Y17" s="29"/>
      <c r="AD17" s="17"/>
      <c r="AF17" s="17"/>
    </row>
    <row r="18" spans="1:82" ht="29.25" customHeight="1">
      <c r="A18" s="30" t="s">
        <v>121</v>
      </c>
      <c r="B18" s="20"/>
      <c r="C18" s="20"/>
      <c r="D18" s="47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>
        <f>SUM(E18:P18)</f>
        <v>0</v>
      </c>
      <c r="R18" s="69">
        <f>+Q18/12</f>
        <v>0</v>
      </c>
      <c r="S18" s="70"/>
      <c r="T18" s="19"/>
      <c r="AD18" s="17"/>
      <c r="AF18" s="17"/>
    </row>
    <row r="19" spans="1:82" ht="29.25" customHeight="1">
      <c r="A19" s="30" t="s">
        <v>128</v>
      </c>
      <c r="B19" s="20"/>
      <c r="C19" s="20"/>
      <c r="D19" s="47"/>
      <c r="E19" s="66">
        <v>24700</v>
      </c>
      <c r="F19" s="62">
        <f>E19</f>
        <v>24700</v>
      </c>
      <c r="G19" s="48">
        <f t="shared" ref="G19:P19" si="5">F19</f>
        <v>24700</v>
      </c>
      <c r="H19" s="66">
        <f t="shared" si="5"/>
        <v>24700</v>
      </c>
      <c r="I19" s="66">
        <f t="shared" si="5"/>
        <v>24700</v>
      </c>
      <c r="J19" s="66">
        <f>I19</f>
        <v>24700</v>
      </c>
      <c r="K19" s="66">
        <f t="shared" si="5"/>
        <v>24700</v>
      </c>
      <c r="L19" s="66">
        <f t="shared" si="5"/>
        <v>24700</v>
      </c>
      <c r="M19" s="66">
        <f t="shared" si="5"/>
        <v>24700</v>
      </c>
      <c r="N19" s="66">
        <f t="shared" si="5"/>
        <v>24700</v>
      </c>
      <c r="O19" s="66">
        <f t="shared" si="5"/>
        <v>24700</v>
      </c>
      <c r="P19" s="66">
        <f t="shared" si="5"/>
        <v>24700</v>
      </c>
      <c r="Q19" s="66">
        <f>SUM(E19:P19)</f>
        <v>296400</v>
      </c>
      <c r="R19" s="34">
        <f>+Q19/12</f>
        <v>24700</v>
      </c>
      <c r="S19" s="70"/>
      <c r="T19" s="19"/>
      <c r="U19" s="18"/>
      <c r="AD19" s="17"/>
      <c r="AF19" s="17"/>
    </row>
    <row r="20" spans="1:82" ht="29.25" customHeight="1">
      <c r="A20" s="30" t="s">
        <v>128</v>
      </c>
      <c r="B20" s="20"/>
      <c r="C20" s="20"/>
      <c r="D20" s="47"/>
      <c r="E20" s="66"/>
      <c r="F20" s="62"/>
      <c r="G20" s="48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34"/>
      <c r="S20" s="70"/>
      <c r="T20" s="19"/>
      <c r="U20" s="18"/>
      <c r="AD20" s="17"/>
      <c r="AF20" s="17"/>
    </row>
    <row r="21" spans="1:82" ht="29.25" customHeight="1">
      <c r="A21" s="63" t="s">
        <v>93</v>
      </c>
      <c r="B21" s="64"/>
      <c r="C21" s="64"/>
      <c r="D21" s="71">
        <f>+R21/R8</f>
        <v>1.6671171143055535E-2</v>
      </c>
      <c r="E21" s="51">
        <f t="shared" ref="E21:O21" si="6">SUM(E17:E19)</f>
        <v>32512.1</v>
      </c>
      <c r="F21" s="51">
        <f t="shared" si="6"/>
        <v>32512.1</v>
      </c>
      <c r="G21" s="72">
        <f t="shared" si="6"/>
        <v>32512.1</v>
      </c>
      <c r="H21" s="51">
        <f t="shared" si="6"/>
        <v>32512.1</v>
      </c>
      <c r="I21" s="51">
        <f t="shared" si="6"/>
        <v>32512.1</v>
      </c>
      <c r="J21" s="51">
        <f t="shared" si="6"/>
        <v>32512.1</v>
      </c>
      <c r="K21" s="51">
        <f t="shared" si="6"/>
        <v>32512.1</v>
      </c>
      <c r="L21" s="51">
        <f t="shared" si="6"/>
        <v>32512.1</v>
      </c>
      <c r="M21" s="51">
        <f t="shared" si="6"/>
        <v>32512.1</v>
      </c>
      <c r="N21" s="51">
        <f t="shared" si="6"/>
        <v>32512.1</v>
      </c>
      <c r="O21" s="51">
        <f t="shared" si="6"/>
        <v>32512.1</v>
      </c>
      <c r="P21" s="51">
        <f>SUM(P17:P19)</f>
        <v>32512.1</v>
      </c>
      <c r="Q21" s="51">
        <f>SUM(Q17:Q19)</f>
        <v>390145.2</v>
      </c>
      <c r="R21" s="73">
        <f>SUM(R17:R19)</f>
        <v>32512.100000000002</v>
      </c>
      <c r="S21" s="70"/>
      <c r="T21" s="74"/>
      <c r="U21" s="18"/>
      <c r="V21" s="18"/>
      <c r="W21" s="18"/>
      <c r="X21" s="18"/>
      <c r="Y21" s="18"/>
      <c r="Z21" s="18"/>
      <c r="AA21" s="18"/>
      <c r="AB21" s="18"/>
      <c r="AD21" s="17"/>
      <c r="AF21" s="17"/>
    </row>
    <row r="22" spans="1:82" ht="29.25" customHeight="1">
      <c r="A22" s="36" t="s">
        <v>94</v>
      </c>
      <c r="B22" s="75"/>
      <c r="C22" s="75"/>
      <c r="D22" s="61">
        <f>+R22/R8</f>
        <v>0.15232013167449945</v>
      </c>
      <c r="E22" s="51">
        <f>+E15-E21</f>
        <v>-211521.49000000014</v>
      </c>
      <c r="F22" s="51">
        <f t="shared" ref="F22:P22" si="7">+F15-F21</f>
        <v>487885.24000000011</v>
      </c>
      <c r="G22" s="51">
        <f t="shared" si="7"/>
        <v>685505.9</v>
      </c>
      <c r="H22" s="51">
        <f t="shared" si="7"/>
        <v>-232036.73000000013</v>
      </c>
      <c r="I22" s="51">
        <f t="shared" si="7"/>
        <v>763441.89</v>
      </c>
      <c r="J22" s="51">
        <f t="shared" si="7"/>
        <v>237502.69000000003</v>
      </c>
      <c r="K22" s="51">
        <f t="shared" si="7"/>
        <v>453996.80999999994</v>
      </c>
      <c r="L22" s="51">
        <f t="shared" si="7"/>
        <v>321424.41000000027</v>
      </c>
      <c r="M22" s="51">
        <f t="shared" si="7"/>
        <v>481956.65</v>
      </c>
      <c r="N22" s="51">
        <f t="shared" si="7"/>
        <v>-139407.51999999993</v>
      </c>
      <c r="O22" s="51">
        <f t="shared" si="7"/>
        <v>402990.97999999986</v>
      </c>
      <c r="P22" s="51">
        <f t="shared" si="7"/>
        <v>312915.84999999998</v>
      </c>
      <c r="Q22" s="51">
        <f>+Q15-Q21</f>
        <v>3564654.6800000006</v>
      </c>
      <c r="R22" s="73">
        <f>+R15-R21</f>
        <v>297054.55666666699</v>
      </c>
      <c r="T22" s="74"/>
      <c r="U22" s="18"/>
      <c r="V22" s="18"/>
      <c r="W22" s="18"/>
      <c r="X22" s="18"/>
      <c r="Y22" s="18"/>
      <c r="Z22" s="18"/>
      <c r="AA22" s="18"/>
      <c r="AB22" s="18"/>
      <c r="AD22" s="17"/>
      <c r="AF22" s="17"/>
    </row>
    <row r="23" spans="1:82" ht="29.25" customHeight="1">
      <c r="A23" s="76" t="s">
        <v>85</v>
      </c>
      <c r="B23" s="77"/>
      <c r="C23" s="77"/>
      <c r="D23" s="78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80"/>
      <c r="R23" s="73">
        <f>+Q15/Q21</f>
        <v>10.136738527091966</v>
      </c>
      <c r="S23" s="81"/>
      <c r="T23" s="82"/>
      <c r="U23" s="18"/>
      <c r="V23" s="18"/>
      <c r="W23" s="18"/>
      <c r="X23" s="18"/>
      <c r="Y23" s="18"/>
      <c r="Z23" s="18"/>
      <c r="AA23" s="18"/>
      <c r="AB23" s="18"/>
      <c r="AD23" s="17"/>
      <c r="AF23" s="17"/>
    </row>
    <row r="24" spans="1:82" s="89" customFormat="1" ht="29.25" customHeight="1">
      <c r="A24" s="83"/>
      <c r="B24" s="84"/>
      <c r="C24" s="84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7"/>
      <c r="AM24" s="87"/>
      <c r="AN24" s="87"/>
      <c r="AO24" s="86"/>
      <c r="AP24" s="87"/>
      <c r="AQ24" s="87"/>
      <c r="AR24" s="87"/>
      <c r="AS24" s="87"/>
      <c r="AT24" s="87"/>
      <c r="AU24" s="87"/>
      <c r="AV24" s="87"/>
      <c r="AW24" s="87"/>
      <c r="AX24" s="88"/>
      <c r="AY24" s="88"/>
    </row>
    <row r="25" spans="1:82" ht="29.25" customHeight="1">
      <c r="A25" s="90"/>
      <c r="B25" s="91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Z25" s="89" t="s">
        <v>119</v>
      </c>
      <c r="AF25" s="86"/>
      <c r="AG25" s="86"/>
      <c r="AH25" s="86"/>
      <c r="AI25" s="86"/>
      <c r="AJ25" s="86"/>
      <c r="AK25" s="86"/>
      <c r="AL25" s="87"/>
      <c r="AM25" s="87"/>
      <c r="AN25" s="87"/>
    </row>
    <row r="26" spans="1:82" s="89" customFormat="1" ht="29.25" customHeight="1">
      <c r="A26" s="90"/>
      <c r="B26" s="92"/>
      <c r="C26" s="93"/>
      <c r="D26" s="94"/>
      <c r="E26" s="94"/>
      <c r="F26" s="94"/>
      <c r="G26" s="95"/>
      <c r="H26" s="95"/>
      <c r="I26" s="95"/>
      <c r="J26" s="95"/>
      <c r="K26" s="95"/>
      <c r="L26" s="95"/>
      <c r="M26" s="95"/>
      <c r="N26" s="95"/>
      <c r="O26" s="95"/>
      <c r="P26" s="95"/>
      <c r="W26" s="96"/>
      <c r="X26" s="96"/>
      <c r="Y26" s="96"/>
      <c r="AA26" s="96"/>
      <c r="AB26" s="96"/>
      <c r="AC26" s="96"/>
      <c r="AD26" s="96"/>
      <c r="AE26" s="96"/>
      <c r="AI26" s="96"/>
      <c r="AJ26" s="96"/>
      <c r="AK26" s="96"/>
      <c r="AL26" s="96"/>
      <c r="AM26" s="96"/>
      <c r="AN26" s="96"/>
      <c r="AO26" s="97"/>
      <c r="AP26" s="97"/>
      <c r="AQ26" s="97"/>
      <c r="AR26" s="98"/>
      <c r="AS26" s="99"/>
      <c r="AT26" s="100"/>
    </row>
    <row r="27" spans="1:82" s="89" customFormat="1" ht="29.25" customHeight="1">
      <c r="A27" s="90"/>
      <c r="B27" s="92"/>
      <c r="C27" s="101"/>
      <c r="D27" s="94"/>
      <c r="E27" s="94"/>
      <c r="F27" s="94"/>
      <c r="G27" s="95"/>
      <c r="H27" s="95"/>
      <c r="I27" s="95"/>
      <c r="J27" s="95"/>
      <c r="K27" s="95"/>
      <c r="L27" s="95"/>
      <c r="M27" s="95"/>
      <c r="N27" s="95"/>
      <c r="O27" s="95"/>
      <c r="P27" s="95"/>
      <c r="W27" s="96"/>
      <c r="X27" s="96"/>
      <c r="Y27" s="96"/>
      <c r="AA27" s="96"/>
      <c r="AB27" s="96"/>
      <c r="AC27" s="96"/>
      <c r="AD27" s="96"/>
      <c r="AE27" s="96"/>
      <c r="AI27" s="96"/>
      <c r="AJ27" s="96"/>
      <c r="AK27" s="96"/>
      <c r="AL27" s="96"/>
      <c r="AM27" s="96"/>
      <c r="AN27" s="96"/>
      <c r="AO27" s="97"/>
      <c r="AP27" s="97"/>
      <c r="AQ27" s="97"/>
      <c r="AR27" s="98"/>
      <c r="AS27" s="99"/>
      <c r="AT27" s="100"/>
    </row>
    <row r="28" spans="1:82" s="89" customFormat="1" ht="29.25" customHeight="1">
      <c r="A28" s="90"/>
      <c r="B28" s="92"/>
      <c r="C28" s="102"/>
      <c r="D28" s="93"/>
      <c r="E28" s="95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92"/>
      <c r="R28" s="92"/>
      <c r="S28" s="92"/>
      <c r="T28" s="92"/>
      <c r="U28" s="92"/>
      <c r="V28" s="92"/>
      <c r="W28" s="103"/>
      <c r="X28" s="103"/>
      <c r="Y28" s="103"/>
      <c r="AB28" s="92"/>
      <c r="AC28" s="92"/>
      <c r="AD28" s="92"/>
      <c r="AE28" s="92"/>
      <c r="AF28" s="97"/>
      <c r="AG28" s="97"/>
      <c r="AI28" s="96"/>
      <c r="AJ28" s="96"/>
      <c r="AK28" s="96"/>
      <c r="AL28" s="96"/>
      <c r="AM28" s="96"/>
      <c r="AO28" s="104"/>
      <c r="AP28" s="105"/>
      <c r="AQ28" s="105"/>
      <c r="AR28" s="104"/>
      <c r="AS28" s="104"/>
      <c r="AT28" s="104"/>
      <c r="AU28" s="104"/>
      <c r="AV28" s="98"/>
      <c r="AW28" s="98"/>
      <c r="AX28" s="106"/>
      <c r="AZ28" s="107"/>
      <c r="BB28" s="108"/>
      <c r="BD28" s="108"/>
      <c r="BE28" s="1315"/>
      <c r="BF28" s="1315"/>
      <c r="BG28" s="106"/>
      <c r="BH28" s="106"/>
      <c r="BI28" s="106"/>
      <c r="BW28" s="88"/>
      <c r="BX28" s="88"/>
      <c r="BY28" s="88"/>
    </row>
    <row r="29" spans="1:82" s="89" customFormat="1" ht="29.25" customHeight="1">
      <c r="A29" s="90"/>
      <c r="C29" s="102"/>
      <c r="D29" s="93"/>
      <c r="E29" s="95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92"/>
      <c r="R29" s="92"/>
      <c r="S29" s="92"/>
      <c r="T29" s="92"/>
      <c r="U29" s="92"/>
      <c r="V29" s="92"/>
      <c r="W29" s="103"/>
      <c r="X29" s="103"/>
      <c r="Y29" s="103"/>
      <c r="AB29" s="92"/>
      <c r="AC29" s="92"/>
      <c r="AD29" s="92"/>
      <c r="AE29" s="92"/>
      <c r="AF29" s="109"/>
      <c r="AG29" s="109"/>
      <c r="AH29" s="109"/>
      <c r="AI29" s="99"/>
      <c r="AJ29" s="99"/>
      <c r="AK29" s="110"/>
      <c r="AL29" s="111"/>
      <c r="AN29" s="112"/>
      <c r="AO29" s="104"/>
      <c r="AP29" s="105"/>
      <c r="AQ29" s="105"/>
      <c r="AR29" s="104"/>
      <c r="AS29" s="104"/>
      <c r="AT29" s="104"/>
      <c r="AU29" s="104"/>
      <c r="AV29" s="98"/>
      <c r="AW29" s="98"/>
      <c r="AX29" s="106"/>
      <c r="AZ29" s="107"/>
      <c r="BB29" s="108"/>
      <c r="BD29" s="108"/>
      <c r="BE29" s="113"/>
      <c r="BF29" s="113"/>
      <c r="BG29" s="106"/>
      <c r="BH29" s="106"/>
      <c r="BI29" s="106"/>
      <c r="BW29" s="88"/>
      <c r="BX29" s="88"/>
      <c r="BY29" s="88"/>
    </row>
    <row r="30" spans="1:82" s="89" customFormat="1" ht="29.25" customHeight="1">
      <c r="A30" s="114"/>
      <c r="B30" s="92"/>
      <c r="C30" s="95"/>
      <c r="D30" s="95"/>
      <c r="E30" s="95"/>
      <c r="F30" s="95"/>
      <c r="G30" s="117"/>
      <c r="H30" s="118"/>
      <c r="I30" s="95"/>
      <c r="J30" s="115"/>
      <c r="K30" s="115"/>
      <c r="L30" s="115"/>
      <c r="M30" s="115"/>
      <c r="N30" s="115"/>
      <c r="O30" s="115"/>
      <c r="P30" s="115"/>
      <c r="Q30" s="96"/>
      <c r="R30" s="96"/>
      <c r="S30" s="96"/>
      <c r="T30" s="96"/>
      <c r="U30" s="96"/>
      <c r="V30" s="96"/>
      <c r="AE30" s="119"/>
      <c r="AF30" s="109"/>
      <c r="AG30" s="109"/>
      <c r="AH30" s="109"/>
      <c r="AI30" s="99"/>
      <c r="AJ30" s="99"/>
      <c r="AK30" s="110"/>
      <c r="AL30" s="111"/>
      <c r="AN30" s="112"/>
      <c r="AO30" s="96"/>
      <c r="AQ30" s="104"/>
      <c r="AR30" s="104"/>
      <c r="AS30" s="104"/>
      <c r="AT30" s="104"/>
      <c r="AU30" s="120"/>
      <c r="AV30" s="120"/>
      <c r="AW30" s="109"/>
      <c r="AX30" s="109"/>
      <c r="AY30" s="109"/>
      <c r="AZ30" s="99"/>
      <c r="BA30" s="111"/>
      <c r="BC30" s="97"/>
      <c r="BD30" s="97"/>
      <c r="BE30" s="116"/>
      <c r="BF30" s="107"/>
      <c r="BG30" s="116"/>
      <c r="BH30" s="108"/>
      <c r="BJ30" s="108"/>
      <c r="BU30" s="88"/>
      <c r="BV30" s="88"/>
      <c r="BW30" s="88"/>
      <c r="BX30" s="88"/>
      <c r="BY30" s="88"/>
      <c r="BZ30" s="88"/>
      <c r="CA30" s="88"/>
      <c r="CB30" s="88"/>
      <c r="CC30" s="88"/>
      <c r="CD30" s="88"/>
    </row>
    <row r="31" spans="1:82" s="89" customFormat="1" ht="29.25" customHeight="1">
      <c r="A31" s="114"/>
      <c r="B31" s="121"/>
      <c r="C31" s="95"/>
      <c r="D31" s="95"/>
      <c r="E31" s="95"/>
      <c r="F31" s="95"/>
      <c r="G31" s="117"/>
      <c r="H31" s="118"/>
      <c r="I31" s="95"/>
      <c r="J31" s="115"/>
      <c r="K31" s="115"/>
      <c r="L31" s="115"/>
      <c r="M31" s="115"/>
      <c r="N31" s="115"/>
      <c r="O31" s="115"/>
      <c r="P31" s="115"/>
      <c r="Q31" s="96"/>
      <c r="R31" s="96"/>
      <c r="S31" s="96"/>
      <c r="T31" s="96"/>
      <c r="U31" s="96"/>
      <c r="V31" s="96"/>
      <c r="AE31" s="97"/>
      <c r="AF31" s="109"/>
      <c r="AG31" s="109"/>
      <c r="AH31" s="109"/>
      <c r="AI31" s="99"/>
      <c r="AJ31" s="99"/>
      <c r="AK31" s="110"/>
      <c r="AL31" s="111"/>
      <c r="AN31" s="112"/>
      <c r="AO31" s="104"/>
      <c r="AP31" s="104"/>
      <c r="AQ31" s="97"/>
      <c r="AR31" s="97"/>
      <c r="AS31" s="97"/>
      <c r="AT31" s="105"/>
      <c r="AU31" s="109"/>
      <c r="AV31" s="109"/>
      <c r="AW31" s="109"/>
      <c r="AX31" s="109"/>
      <c r="AY31" s="99"/>
      <c r="AZ31" s="99"/>
      <c r="BA31" s="111"/>
      <c r="BC31" s="97"/>
      <c r="BD31" s="97"/>
      <c r="BE31" s="116"/>
      <c r="BF31" s="107"/>
      <c r="BG31" s="116"/>
      <c r="BH31" s="108"/>
      <c r="BJ31" s="108"/>
      <c r="BU31" s="88"/>
      <c r="BV31" s="88"/>
      <c r="BW31" s="88"/>
      <c r="BX31" s="88"/>
      <c r="BY31" s="88"/>
      <c r="BZ31" s="88"/>
      <c r="CA31" s="88"/>
      <c r="CB31" s="88"/>
    </row>
    <row r="32" spans="1:82" s="89" customFormat="1" ht="29.25" customHeight="1">
      <c r="A32" s="114"/>
      <c r="B32" s="121"/>
      <c r="C32" s="95"/>
      <c r="D32" s="95"/>
      <c r="E32" s="95"/>
      <c r="F32" s="95"/>
      <c r="G32" s="117"/>
      <c r="H32" s="118"/>
      <c r="I32" s="95"/>
      <c r="J32" s="115"/>
      <c r="K32" s="115"/>
      <c r="L32" s="115"/>
      <c r="M32" s="115"/>
      <c r="N32" s="115"/>
      <c r="O32" s="115"/>
      <c r="P32" s="115"/>
      <c r="Q32" s="96"/>
      <c r="R32" s="96"/>
      <c r="S32" s="96"/>
      <c r="T32" s="96"/>
      <c r="U32" s="96"/>
      <c r="V32" s="96"/>
      <c r="AE32" s="97"/>
      <c r="AF32" s="109"/>
      <c r="AG32" s="109"/>
      <c r="AH32" s="109"/>
      <c r="AI32" s="99"/>
      <c r="AJ32" s="99"/>
      <c r="AK32" s="110"/>
      <c r="AL32" s="111"/>
      <c r="AN32" s="112"/>
      <c r="AO32" s="104"/>
      <c r="AP32" s="104"/>
      <c r="AQ32" s="97"/>
      <c r="AR32" s="97"/>
      <c r="AS32" s="97"/>
      <c r="AT32" s="105"/>
      <c r="AU32" s="109"/>
      <c r="AV32" s="109"/>
      <c r="AW32" s="109"/>
      <c r="AX32" s="109"/>
      <c r="AY32" s="99"/>
      <c r="AZ32" s="99"/>
      <c r="BA32" s="111"/>
      <c r="BC32" s="97"/>
      <c r="BD32" s="97"/>
      <c r="BE32" s="116"/>
      <c r="BF32" s="107"/>
      <c r="BG32" s="116"/>
      <c r="BH32" s="108"/>
      <c r="BJ32" s="108"/>
      <c r="BU32" s="88"/>
      <c r="BV32" s="88"/>
      <c r="BW32" s="88"/>
      <c r="BX32" s="88"/>
      <c r="BY32" s="88"/>
      <c r="BZ32" s="88"/>
      <c r="CA32" s="88"/>
      <c r="CB32" s="88"/>
    </row>
    <row r="33" spans="1:75" s="89" customFormat="1" ht="21.75" customHeight="1">
      <c r="AA33" s="104"/>
      <c r="AB33" s="104"/>
      <c r="AC33" s="120"/>
      <c r="AD33" s="120"/>
      <c r="AE33" s="109"/>
      <c r="AF33" s="109"/>
      <c r="AG33" s="99"/>
      <c r="AH33" s="99"/>
      <c r="AI33" s="110"/>
      <c r="AJ33" s="111"/>
      <c r="AL33" s="112"/>
      <c r="BA33" s="122"/>
      <c r="BB33" s="122"/>
      <c r="BC33" s="92"/>
      <c r="BD33" s="96"/>
      <c r="BE33" s="96"/>
      <c r="BF33" s="96"/>
      <c r="BG33" s="96"/>
      <c r="BH33" s="96"/>
      <c r="BI33" s="96"/>
      <c r="BJ33" s="96"/>
      <c r="BL33" s="104"/>
      <c r="BM33" s="104"/>
      <c r="BN33" s="104"/>
      <c r="BO33" s="104"/>
      <c r="BP33" s="120"/>
      <c r="BQ33" s="120"/>
      <c r="BR33" s="109"/>
      <c r="BS33" s="109"/>
      <c r="BT33" s="109"/>
      <c r="BU33" s="109"/>
      <c r="BV33" s="99"/>
      <c r="BW33" s="99"/>
    </row>
    <row r="34" spans="1:75" s="89" customFormat="1" ht="21.75" customHeight="1">
      <c r="E34" s="1316"/>
      <c r="F34" s="1316"/>
      <c r="G34" s="1316"/>
      <c r="H34" s="1316"/>
      <c r="I34" s="1316"/>
      <c r="J34" s="1316"/>
      <c r="AA34" s="104"/>
      <c r="AB34" s="104"/>
      <c r="AC34" s="120"/>
      <c r="AD34" s="120"/>
      <c r="AE34" s="109"/>
      <c r="AF34" s="109"/>
      <c r="AG34" s="99"/>
      <c r="AH34" s="99"/>
      <c r="AI34" s="110"/>
      <c r="AJ34" s="111"/>
      <c r="AL34" s="112"/>
      <c r="BA34" s="122"/>
      <c r="BB34" s="122"/>
      <c r="BC34" s="92"/>
      <c r="BD34" s="96"/>
      <c r="BE34" s="96"/>
      <c r="BF34" s="96"/>
      <c r="BG34" s="96"/>
      <c r="BH34" s="96"/>
      <c r="BI34" s="96"/>
      <c r="BJ34" s="96"/>
      <c r="BL34" s="104"/>
      <c r="BM34" s="104"/>
      <c r="BN34" s="104"/>
      <c r="BO34" s="104"/>
      <c r="BP34" s="120"/>
      <c r="BQ34" s="120"/>
      <c r="BR34" s="109"/>
      <c r="BS34" s="109"/>
      <c r="BT34" s="109"/>
      <c r="BU34" s="109"/>
      <c r="BV34" s="99"/>
      <c r="BW34" s="99"/>
    </row>
    <row r="35" spans="1:75" s="89" customFormat="1" ht="21.75" customHeight="1">
      <c r="A35" s="83"/>
      <c r="AA35" s="104"/>
      <c r="AB35" s="104"/>
      <c r="AC35" s="120"/>
      <c r="AD35" s="120"/>
      <c r="AE35" s="109"/>
      <c r="AF35" s="109"/>
      <c r="AG35" s="109"/>
      <c r="AH35" s="109"/>
      <c r="AI35" s="99"/>
      <c r="AJ35" s="99"/>
      <c r="AK35" s="110"/>
      <c r="AL35" s="111"/>
      <c r="AN35" s="112"/>
      <c r="BA35" s="122"/>
      <c r="BB35" s="122"/>
      <c r="BC35" s="92"/>
      <c r="BD35" s="96"/>
      <c r="BE35" s="96"/>
      <c r="BF35" s="96"/>
      <c r="BG35" s="96"/>
      <c r="BH35" s="96"/>
      <c r="BI35" s="96"/>
      <c r="BJ35" s="96"/>
      <c r="BL35" s="104"/>
      <c r="BM35" s="104"/>
      <c r="BN35" s="104"/>
      <c r="BO35" s="104"/>
      <c r="BP35" s="120"/>
      <c r="BQ35" s="120"/>
      <c r="BR35" s="109"/>
      <c r="BS35" s="109"/>
      <c r="BT35" s="109"/>
      <c r="BU35" s="109"/>
      <c r="BV35" s="99"/>
      <c r="BW35" s="99"/>
    </row>
    <row r="36" spans="1:75" s="89" customFormat="1" ht="27">
      <c r="E36" s="123"/>
      <c r="F36" s="123"/>
      <c r="G36" s="123"/>
      <c r="H36" s="123"/>
      <c r="I36" s="123"/>
      <c r="J36" s="123"/>
      <c r="Y36" s="104"/>
      <c r="Z36" s="104"/>
      <c r="AA36" s="120"/>
      <c r="AB36" s="120"/>
      <c r="AC36" s="109"/>
      <c r="AD36" s="109"/>
      <c r="AE36" s="109"/>
      <c r="AF36" s="109"/>
      <c r="AG36" s="109"/>
      <c r="AH36" s="109"/>
      <c r="AI36" s="99"/>
      <c r="AJ36" s="99"/>
      <c r="AK36" s="110"/>
      <c r="AL36" s="111"/>
      <c r="AN36" s="112"/>
      <c r="AY36" s="122"/>
      <c r="AZ36" s="122"/>
      <c r="BA36" s="92"/>
      <c r="BB36" s="96"/>
      <c r="BC36" s="96"/>
      <c r="BD36" s="96"/>
      <c r="BE36" s="96"/>
      <c r="BF36" s="96"/>
      <c r="BG36" s="96"/>
      <c r="BH36" s="96"/>
      <c r="BJ36" s="104"/>
      <c r="BK36" s="104"/>
      <c r="BL36" s="104"/>
      <c r="BM36" s="104"/>
      <c r="BN36" s="120"/>
      <c r="BO36" s="120"/>
      <c r="BP36" s="109"/>
      <c r="BQ36" s="109"/>
      <c r="BR36" s="109"/>
      <c r="BS36" s="109"/>
      <c r="BT36" s="99"/>
      <c r="BU36" s="99"/>
    </row>
    <row r="37" spans="1:75" s="89" customFormat="1" ht="27">
      <c r="E37" s="123"/>
      <c r="F37" s="123"/>
      <c r="G37" s="124"/>
      <c r="H37" s="124"/>
      <c r="I37" s="124"/>
      <c r="J37" s="124"/>
      <c r="Y37" s="104"/>
      <c r="Z37" s="104"/>
      <c r="AA37" s="120"/>
      <c r="AB37" s="120"/>
      <c r="AC37" s="109"/>
      <c r="AD37" s="109"/>
      <c r="AE37" s="109"/>
      <c r="AF37" s="19"/>
      <c r="AG37" s="17"/>
      <c r="AH37" s="17"/>
      <c r="AI37" s="17"/>
      <c r="AJ37" s="17"/>
      <c r="AK37" s="17"/>
      <c r="AL37" s="17"/>
      <c r="AM37" s="17"/>
      <c r="AN37" s="17"/>
      <c r="AY37" s="122"/>
      <c r="AZ37" s="122"/>
      <c r="BA37" s="92"/>
      <c r="BB37" s="96"/>
      <c r="BC37" s="96"/>
      <c r="BD37" s="96"/>
      <c r="BE37" s="96"/>
      <c r="BF37" s="96"/>
      <c r="BG37" s="96"/>
      <c r="BH37" s="96"/>
      <c r="BJ37" s="104"/>
      <c r="BK37" s="104"/>
      <c r="BL37" s="104"/>
      <c r="BM37" s="104"/>
      <c r="BN37" s="120"/>
      <c r="BO37" s="120"/>
      <c r="BP37" s="109"/>
      <c r="BQ37" s="109"/>
      <c r="BR37" s="109"/>
      <c r="BS37" s="109"/>
      <c r="BT37" s="99"/>
      <c r="BU37" s="99"/>
    </row>
    <row r="38" spans="1:75" s="89" customFormat="1" ht="27">
      <c r="E38" s="123"/>
      <c r="F38" s="123"/>
      <c r="G38" s="124"/>
      <c r="H38" s="124"/>
      <c r="I38" s="124"/>
      <c r="J38" s="124"/>
      <c r="Y38" s="104"/>
      <c r="Z38" s="104"/>
      <c r="AA38" s="120"/>
      <c r="AB38" s="120"/>
      <c r="AC38" s="109"/>
      <c r="AD38" s="109"/>
      <c r="AE38" s="109"/>
      <c r="AF38" s="19"/>
      <c r="AG38" s="17"/>
      <c r="AH38" s="17"/>
      <c r="AI38" s="17"/>
      <c r="AJ38" s="17"/>
      <c r="AK38" s="17"/>
      <c r="AL38" s="17"/>
      <c r="AM38" s="17"/>
      <c r="AN38" s="17"/>
      <c r="AY38" s="122"/>
      <c r="AZ38" s="122"/>
      <c r="BA38" s="92"/>
      <c r="BB38" s="96"/>
      <c r="BC38" s="96"/>
      <c r="BD38" s="96"/>
      <c r="BE38" s="96"/>
      <c r="BF38" s="96"/>
      <c r="BG38" s="96"/>
      <c r="BH38" s="96"/>
      <c r="BJ38" s="104"/>
      <c r="BK38" s="104"/>
      <c r="BL38" s="104"/>
      <c r="BM38" s="104"/>
      <c r="BN38" s="120"/>
      <c r="BO38" s="120"/>
      <c r="BP38" s="109"/>
      <c r="BQ38" s="109"/>
      <c r="BR38" s="109"/>
      <c r="BS38" s="109"/>
      <c r="BT38" s="99"/>
      <c r="BU38" s="99"/>
    </row>
    <row r="39" spans="1:75" s="89" customFormat="1" ht="27">
      <c r="B39" s="17"/>
      <c r="E39" s="123"/>
      <c r="F39" s="123"/>
      <c r="G39" s="124"/>
      <c r="H39" s="124"/>
      <c r="I39" s="124"/>
      <c r="J39" s="124"/>
      <c r="AA39" s="104"/>
      <c r="AB39" s="104"/>
      <c r="AC39" s="120"/>
      <c r="AD39" s="120"/>
      <c r="AE39" s="109"/>
      <c r="AF39" s="19"/>
      <c r="AG39" s="17"/>
      <c r="AH39" s="17"/>
      <c r="AI39" s="17"/>
      <c r="AJ39" s="17"/>
      <c r="AK39" s="17"/>
      <c r="AL39" s="17"/>
      <c r="AM39" s="17"/>
      <c r="AN39" s="17"/>
      <c r="BA39" s="122"/>
      <c r="BB39" s="122"/>
      <c r="BC39" s="92"/>
      <c r="BD39" s="96"/>
      <c r="BE39" s="96"/>
      <c r="BF39" s="96"/>
      <c r="BG39" s="96"/>
      <c r="BH39" s="96"/>
      <c r="BI39" s="96"/>
      <c r="BJ39" s="96"/>
      <c r="BL39" s="104"/>
      <c r="BM39" s="104"/>
      <c r="BN39" s="104"/>
      <c r="BO39" s="104"/>
      <c r="BP39" s="120"/>
      <c r="BQ39" s="120"/>
      <c r="BR39" s="109"/>
      <c r="BS39" s="109"/>
      <c r="BT39" s="109"/>
      <c r="BU39" s="109"/>
      <c r="BV39" s="99"/>
      <c r="BW39" s="99"/>
    </row>
    <row r="40" spans="1:75" s="89" customFormat="1" ht="27">
      <c r="B40" s="17"/>
      <c r="E40" s="123"/>
      <c r="F40" s="123"/>
      <c r="G40" s="124"/>
      <c r="H40" s="124"/>
      <c r="I40" s="124"/>
      <c r="J40" s="124"/>
      <c r="AA40" s="104"/>
      <c r="AB40" s="104"/>
      <c r="AC40" s="120"/>
      <c r="AD40" s="120"/>
      <c r="AE40" s="109"/>
      <c r="AF40" s="19"/>
      <c r="AG40" s="17"/>
      <c r="AH40" s="17"/>
      <c r="AI40" s="17"/>
      <c r="AJ40" s="17"/>
      <c r="AK40" s="17"/>
      <c r="AL40" s="17"/>
      <c r="AM40" s="17"/>
      <c r="AN40" s="17"/>
      <c r="BA40" s="122"/>
      <c r="BB40" s="122"/>
      <c r="BC40" s="92"/>
      <c r="BD40" s="96"/>
      <c r="BE40" s="96"/>
      <c r="BF40" s="96"/>
      <c r="BG40" s="96"/>
      <c r="BH40" s="96"/>
      <c r="BI40" s="96"/>
      <c r="BJ40" s="96"/>
      <c r="BL40" s="104"/>
      <c r="BM40" s="104"/>
      <c r="BN40" s="104"/>
      <c r="BO40" s="104"/>
      <c r="BP40" s="120"/>
      <c r="BQ40" s="120"/>
      <c r="BR40" s="109"/>
      <c r="BS40" s="109"/>
      <c r="BT40" s="109"/>
      <c r="BU40" s="109"/>
      <c r="BV40" s="99"/>
      <c r="BW40" s="99"/>
    </row>
    <row r="41" spans="1:75" ht="21.75" customHeight="1">
      <c r="E41" s="123"/>
      <c r="F41" s="125"/>
      <c r="G41" s="39"/>
      <c r="H41" s="39"/>
      <c r="I41" s="39"/>
      <c r="J41" s="39"/>
    </row>
    <row r="42" spans="1:75" ht="21.75" customHeight="1">
      <c r="E42" s="123"/>
      <c r="F42" s="125"/>
      <c r="G42" s="39"/>
      <c r="H42" s="39"/>
      <c r="I42" s="39"/>
      <c r="J42" s="39"/>
    </row>
    <row r="43" spans="1:75" ht="21.75" customHeight="1">
      <c r="E43" s="123"/>
      <c r="F43" s="125"/>
      <c r="G43" s="39"/>
      <c r="H43" s="39"/>
      <c r="I43" s="39"/>
      <c r="J43" s="39"/>
    </row>
    <row r="44" spans="1:75" ht="21.75" customHeight="1">
      <c r="E44" s="123"/>
      <c r="F44" s="125"/>
      <c r="G44" s="39"/>
      <c r="H44" s="39"/>
      <c r="I44" s="39"/>
      <c r="J44" s="39"/>
    </row>
    <row r="45" spans="1:75" ht="21.75" customHeight="1">
      <c r="E45" s="123"/>
      <c r="F45" s="125"/>
      <c r="G45" s="39"/>
      <c r="H45" s="39"/>
      <c r="I45" s="39"/>
      <c r="J45" s="39"/>
    </row>
    <row r="46" spans="1:75" ht="21.75" customHeight="1">
      <c r="E46" s="123"/>
      <c r="F46" s="125"/>
      <c r="G46" s="39"/>
      <c r="H46" s="39"/>
      <c r="I46" s="39"/>
      <c r="J46" s="39"/>
    </row>
    <row r="47" spans="1:75" ht="21.75" customHeight="1">
      <c r="E47" s="123"/>
      <c r="F47" s="125"/>
      <c r="G47" s="39"/>
      <c r="H47" s="39"/>
      <c r="I47" s="39"/>
      <c r="J47" s="39"/>
    </row>
    <row r="48" spans="1:75" ht="21.75" customHeight="1">
      <c r="E48" s="123"/>
      <c r="F48" s="125"/>
      <c r="G48" s="39"/>
      <c r="H48" s="39"/>
      <c r="I48" s="39"/>
      <c r="J48" s="39"/>
    </row>
    <row r="49" spans="5:10" ht="21.75" customHeight="1">
      <c r="E49" s="1317"/>
      <c r="F49" s="1318"/>
      <c r="G49" s="126"/>
      <c r="H49" s="126"/>
      <c r="I49" s="126"/>
      <c r="J49" s="126"/>
    </row>
    <row r="50" spans="5:10" ht="21.75" customHeight="1">
      <c r="E50" s="1317"/>
      <c r="F50" s="1318"/>
      <c r="G50" s="126"/>
      <c r="H50" s="126"/>
      <c r="I50" s="126"/>
      <c r="J50" s="126"/>
    </row>
  </sheetData>
  <mergeCells count="11">
    <mergeCell ref="BE28:BF28"/>
    <mergeCell ref="E34:J34"/>
    <mergeCell ref="E49:F49"/>
    <mergeCell ref="E50:F50"/>
    <mergeCell ref="A1:R1"/>
    <mergeCell ref="Q3:R3"/>
    <mergeCell ref="A4:C5"/>
    <mergeCell ref="D4:D5"/>
    <mergeCell ref="E4:P4"/>
    <mergeCell ref="Q4:Q5"/>
    <mergeCell ref="R4:R5"/>
  </mergeCells>
  <printOptions horizontalCentered="1"/>
  <pageMargins left="0.19685039370078741" right="0.15748031496062992" top="0.15748031496062992" bottom="0.19685039370078741" header="0.15748031496062992" footer="0.15748031496062992"/>
  <pageSetup paperSize="9" scale="55" orientation="landscape" r:id="rId1"/>
  <headerFooter>
    <oddFooter>&amp;L&amp;F&amp;Rเจ้าหน้าที่ (RO) นางสาวแก้วการดี สุจริตธรรม
หัวหน้าทีม (ARM) นายจรัญ สินพูล</oddFooter>
  </headerFooter>
  <colBreaks count="1" manualBreakCount="1">
    <brk id="18" max="31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CG88"/>
  <sheetViews>
    <sheetView view="pageBreakPreview" zoomScale="115" zoomScaleSheetLayoutView="115" workbookViewId="0">
      <selection activeCell="I15" sqref="I15"/>
    </sheetView>
  </sheetViews>
  <sheetFormatPr baseColWidth="10" defaultColWidth="8.83203125" defaultRowHeight="18" customHeight="1"/>
  <cols>
    <col min="4" max="4" width="12.1640625" customWidth="1"/>
    <col min="5" max="5" width="10.1640625" bestFit="1" customWidth="1"/>
    <col min="6" max="7" width="8.83203125" bestFit="1" customWidth="1"/>
    <col min="12" max="12" width="10.1640625" style="6" bestFit="1" customWidth="1"/>
    <col min="13" max="13" width="8.83203125" style="1012"/>
  </cols>
  <sheetData>
    <row r="1" spans="1:13" ht="7.25" customHeight="1"/>
    <row r="2" spans="1:13" ht="21">
      <c r="A2" s="647" t="s">
        <v>283</v>
      </c>
    </row>
    <row r="3" spans="1:13" ht="21">
      <c r="A3" s="646" t="s">
        <v>628</v>
      </c>
    </row>
    <row r="4" spans="1:13" ht="21">
      <c r="A4" s="646" t="s">
        <v>501</v>
      </c>
    </row>
    <row r="5" spans="1:13" ht="21">
      <c r="A5" s="391" t="s">
        <v>575</v>
      </c>
      <c r="B5" s="391"/>
      <c r="C5" s="667"/>
      <c r="D5" s="662"/>
    </row>
    <row r="6" spans="1:13" ht="21">
      <c r="A6" s="391" t="s">
        <v>576</v>
      </c>
      <c r="B6" s="391"/>
      <c r="C6" s="391"/>
      <c r="D6" s="662"/>
    </row>
    <row r="7" spans="1:13" ht="21">
      <c r="A7" s="612" t="s">
        <v>629</v>
      </c>
      <c r="B7" s="391"/>
    </row>
    <row r="8" spans="1:13" ht="21">
      <c r="A8" s="612"/>
      <c r="B8" s="391" t="s">
        <v>630</v>
      </c>
    </row>
    <row r="9" spans="1:13" ht="21">
      <c r="A9" s="612" t="s">
        <v>358</v>
      </c>
      <c r="B9" s="391"/>
      <c r="C9" s="391" t="s">
        <v>589</v>
      </c>
    </row>
    <row r="10" spans="1:13" ht="21" hidden="1">
      <c r="A10" s="612" t="s">
        <v>400</v>
      </c>
      <c r="B10" s="391"/>
      <c r="C10" s="391" t="s">
        <v>433</v>
      </c>
    </row>
    <row r="11" spans="1:13" ht="21" hidden="1">
      <c r="A11" s="612" t="s">
        <v>401</v>
      </c>
      <c r="B11" s="391"/>
      <c r="C11" s="391" t="s">
        <v>433</v>
      </c>
    </row>
    <row r="12" spans="1:13" ht="21">
      <c r="A12" s="612"/>
      <c r="B12" s="391"/>
      <c r="C12" s="391" t="s">
        <v>588</v>
      </c>
    </row>
    <row r="13" spans="1:13" ht="21">
      <c r="A13" s="612"/>
      <c r="B13" s="391"/>
      <c r="C13" s="391" t="s">
        <v>650</v>
      </c>
    </row>
    <row r="14" spans="1:13" s="730" customFormat="1" ht="21">
      <c r="A14" s="738" t="s">
        <v>590</v>
      </c>
      <c r="B14" s="618"/>
      <c r="C14" s="618"/>
      <c r="D14" s="662"/>
      <c r="L14" s="1009"/>
      <c r="M14" s="1013"/>
    </row>
    <row r="15" spans="1:13" s="730" customFormat="1" ht="21">
      <c r="A15" s="738"/>
      <c r="B15" s="618"/>
      <c r="C15" s="618"/>
      <c r="D15" s="662"/>
      <c r="L15" s="1009"/>
      <c r="M15" s="1013"/>
    </row>
    <row r="16" spans="1:13" ht="21" hidden="1">
      <c r="A16" s="646" t="s">
        <v>455</v>
      </c>
    </row>
    <row r="17" spans="1:13" ht="21" hidden="1">
      <c r="A17" s="391" t="s">
        <v>436</v>
      </c>
      <c r="B17" s="391"/>
      <c r="C17" s="667"/>
      <c r="D17" s="662"/>
    </row>
    <row r="18" spans="1:13" ht="21" hidden="1">
      <c r="A18" s="391" t="s">
        <v>437</v>
      </c>
      <c r="B18" s="391"/>
      <c r="C18" s="391"/>
      <c r="D18" s="662"/>
    </row>
    <row r="19" spans="1:13" ht="21" hidden="1">
      <c r="A19" s="612" t="s">
        <v>453</v>
      </c>
      <c r="B19" s="391"/>
    </row>
    <row r="20" spans="1:13" ht="21" hidden="1">
      <c r="A20" s="612"/>
      <c r="B20" s="391" t="s">
        <v>387</v>
      </c>
    </row>
    <row r="21" spans="1:13" ht="21" hidden="1">
      <c r="A21" s="612" t="s">
        <v>358</v>
      </c>
      <c r="B21" s="391"/>
      <c r="C21" s="391" t="s">
        <v>444</v>
      </c>
    </row>
    <row r="22" spans="1:13" ht="21" hidden="1">
      <c r="A22" s="612" t="s">
        <v>400</v>
      </c>
      <c r="B22" s="391"/>
      <c r="C22" s="391" t="s">
        <v>433</v>
      </c>
    </row>
    <row r="23" spans="1:13" ht="21" hidden="1">
      <c r="A23" s="612" t="s">
        <v>401</v>
      </c>
      <c r="B23" s="391"/>
      <c r="C23" s="391" t="s">
        <v>433</v>
      </c>
    </row>
    <row r="24" spans="1:13" ht="21" hidden="1">
      <c r="A24" s="612"/>
      <c r="B24" s="391"/>
      <c r="C24" s="391" t="s">
        <v>445</v>
      </c>
    </row>
    <row r="25" spans="1:13" ht="21" hidden="1">
      <c r="A25" s="612"/>
      <c r="B25" s="391"/>
      <c r="C25" s="391" t="s">
        <v>435</v>
      </c>
    </row>
    <row r="26" spans="1:13" ht="21" hidden="1">
      <c r="A26" s="612"/>
      <c r="B26" s="391"/>
      <c r="C26" s="391" t="s">
        <v>446</v>
      </c>
    </row>
    <row r="27" spans="1:13" ht="21" hidden="1">
      <c r="A27" s="738" t="s">
        <v>454</v>
      </c>
      <c r="B27" s="391"/>
      <c r="C27" s="391"/>
    </row>
    <row r="28" spans="1:13" s="730" customFormat="1" ht="21" hidden="1">
      <c r="A28" s="738"/>
      <c r="B28" s="618"/>
      <c r="C28" s="618"/>
      <c r="D28" s="662"/>
      <c r="L28" s="1009"/>
      <c r="M28" s="1013"/>
    </row>
    <row r="29" spans="1:13" s="730" customFormat="1" ht="21" hidden="1">
      <c r="A29" s="923" t="s">
        <v>16</v>
      </c>
      <c r="B29" s="1340" t="s">
        <v>398</v>
      </c>
      <c r="C29" s="1340"/>
      <c r="D29" s="1340"/>
      <c r="E29" s="1340"/>
      <c r="F29" s="1341"/>
      <c r="G29" s="925" t="s">
        <v>438</v>
      </c>
      <c r="H29" s="940" t="s">
        <v>439</v>
      </c>
      <c r="I29" s="924" t="s">
        <v>6</v>
      </c>
      <c r="J29" s="940" t="s">
        <v>440</v>
      </c>
      <c r="L29" s="1009"/>
      <c r="M29" s="1013"/>
    </row>
    <row r="30" spans="1:13" s="730" customFormat="1" ht="21" hidden="1">
      <c r="A30" s="920">
        <v>1</v>
      </c>
      <c r="B30" s="926" t="s">
        <v>441</v>
      </c>
      <c r="C30" s="927"/>
      <c r="D30" s="928"/>
      <c r="E30" s="929"/>
      <c r="F30" s="930"/>
      <c r="G30" s="941"/>
      <c r="H30" s="941"/>
      <c r="I30" s="941"/>
      <c r="J30" s="945" t="e">
        <f>+H30/I30</f>
        <v>#DIV/0!</v>
      </c>
      <c r="L30" s="1009"/>
      <c r="M30" s="1013"/>
    </row>
    <row r="31" spans="1:13" s="730" customFormat="1" ht="21" hidden="1">
      <c r="A31" s="921"/>
      <c r="B31" s="931" t="s">
        <v>442</v>
      </c>
      <c r="C31" s="618"/>
      <c r="D31" s="662"/>
      <c r="F31" s="932"/>
      <c r="G31" s="942"/>
      <c r="H31" s="942"/>
      <c r="I31" s="942"/>
      <c r="J31" s="938"/>
      <c r="L31" s="1009"/>
      <c r="M31" s="1013"/>
    </row>
    <row r="32" spans="1:13" s="730" customFormat="1" ht="21" hidden="1">
      <c r="A32" s="921"/>
      <c r="B32" s="931" t="s">
        <v>443</v>
      </c>
      <c r="C32" s="618"/>
      <c r="D32" s="662"/>
      <c r="F32" s="932"/>
      <c r="G32" s="943"/>
      <c r="H32" s="943"/>
      <c r="I32" s="943"/>
      <c r="J32" s="938"/>
      <c r="L32" s="1009"/>
      <c r="M32" s="1013"/>
    </row>
    <row r="33" spans="1:36" s="730" customFormat="1" ht="21" hidden="1">
      <c r="A33" s="922"/>
      <c r="B33" s="933"/>
      <c r="C33" s="934"/>
      <c r="D33" s="935"/>
      <c r="E33" s="936"/>
      <c r="F33" s="937"/>
      <c r="G33" s="944"/>
      <c r="H33" s="944"/>
      <c r="I33" s="944"/>
      <c r="J33" s="939"/>
      <c r="L33" s="1009"/>
      <c r="M33" s="1013"/>
    </row>
    <row r="34" spans="1:36" ht="21">
      <c r="A34" s="647" t="s">
        <v>340</v>
      </c>
    </row>
    <row r="35" spans="1:36" ht="21">
      <c r="A35" s="391" t="s">
        <v>591</v>
      </c>
    </row>
    <row r="36" spans="1:36" s="662" customFormat="1" ht="21">
      <c r="A36" s="661" t="s">
        <v>599</v>
      </c>
      <c r="B36" s="661"/>
      <c r="C36" s="661"/>
      <c r="D36" s="661"/>
      <c r="E36" s="661"/>
      <c r="F36" s="661"/>
      <c r="G36" s="661"/>
      <c r="H36" s="661"/>
      <c r="I36" s="661"/>
      <c r="J36" s="661"/>
      <c r="K36" s="661"/>
      <c r="L36" s="1010"/>
      <c r="M36" s="1014"/>
      <c r="N36" s="661"/>
      <c r="O36" s="661"/>
      <c r="P36" s="661"/>
      <c r="Q36" s="661"/>
      <c r="R36" s="661"/>
      <c r="S36" s="661"/>
      <c r="T36" s="661"/>
      <c r="U36" s="661"/>
      <c r="V36" s="661"/>
      <c r="W36" s="661"/>
      <c r="X36" s="661"/>
      <c r="Y36" s="661"/>
      <c r="Z36" s="661"/>
      <c r="AA36" s="661"/>
      <c r="AB36" s="661"/>
      <c r="AC36" s="661"/>
      <c r="AD36" s="661"/>
      <c r="AE36" s="661"/>
      <c r="AF36" s="661"/>
      <c r="AG36" s="661"/>
      <c r="AH36" s="661"/>
      <c r="AI36" s="661"/>
      <c r="AJ36" s="661"/>
    </row>
    <row r="37" spans="1:36" s="662" customFormat="1" ht="21">
      <c r="A37" s="661"/>
      <c r="B37" s="1344" t="s">
        <v>502</v>
      </c>
      <c r="C37" s="1344"/>
      <c r="D37" s="1018" t="s">
        <v>503</v>
      </c>
      <c r="E37" s="1018" t="s">
        <v>505</v>
      </c>
      <c r="F37" s="1052" t="s">
        <v>594</v>
      </c>
      <c r="G37" s="1347" t="s">
        <v>596</v>
      </c>
      <c r="H37" s="1348"/>
      <c r="I37" s="1349"/>
      <c r="J37" s="661"/>
      <c r="K37" s="661"/>
      <c r="L37" s="1010"/>
      <c r="M37" s="1014"/>
      <c r="N37" s="661"/>
      <c r="O37" s="661"/>
      <c r="P37" s="661"/>
      <c r="Q37" s="661"/>
      <c r="R37" s="661"/>
      <c r="S37" s="661"/>
      <c r="T37" s="661"/>
      <c r="U37" s="661"/>
      <c r="V37" s="661"/>
      <c r="W37" s="661"/>
      <c r="X37" s="661"/>
      <c r="Y37" s="661"/>
      <c r="Z37" s="661"/>
      <c r="AA37" s="661"/>
      <c r="AB37" s="661"/>
      <c r="AC37" s="661"/>
      <c r="AD37" s="661"/>
      <c r="AE37" s="661"/>
      <c r="AF37" s="661"/>
      <c r="AG37" s="661"/>
      <c r="AH37" s="661"/>
      <c r="AI37" s="661"/>
      <c r="AJ37" s="661"/>
    </row>
    <row r="38" spans="1:36" s="662" customFormat="1" ht="21">
      <c r="A38" s="661"/>
      <c r="B38" s="1345" t="s">
        <v>522</v>
      </c>
      <c r="C38" s="1346"/>
      <c r="D38" s="1021">
        <v>0.5</v>
      </c>
      <c r="E38" s="1022">
        <v>500000</v>
      </c>
      <c r="F38" s="1053" t="s">
        <v>595</v>
      </c>
      <c r="G38" s="1350" t="s">
        <v>597</v>
      </c>
      <c r="H38" s="1351"/>
      <c r="I38" s="1352"/>
      <c r="J38" s="661"/>
      <c r="K38" s="661"/>
      <c r="L38" s="1010">
        <v>5000000</v>
      </c>
      <c r="M38" s="1014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661"/>
      <c r="AB38" s="661"/>
      <c r="AC38" s="661"/>
      <c r="AD38" s="661"/>
      <c r="AE38" s="661"/>
      <c r="AF38" s="661"/>
      <c r="AG38" s="661"/>
      <c r="AH38" s="661"/>
      <c r="AI38" s="661"/>
      <c r="AJ38" s="661"/>
    </row>
    <row r="39" spans="1:36" s="662" customFormat="1" ht="21">
      <c r="A39" s="661"/>
      <c r="B39" s="1019" t="s">
        <v>592</v>
      </c>
      <c r="C39" s="1019"/>
      <c r="D39" s="1021">
        <v>0.45</v>
      </c>
      <c r="E39" s="1022">
        <v>450000</v>
      </c>
      <c r="F39" s="1053" t="s">
        <v>595</v>
      </c>
      <c r="G39" s="1353" t="s">
        <v>598</v>
      </c>
      <c r="H39" s="1354"/>
      <c r="I39" s="1355"/>
      <c r="J39" s="661"/>
      <c r="K39" s="661"/>
      <c r="L39" s="1010">
        <v>400000</v>
      </c>
      <c r="M39" s="1014">
        <f>+L39/L38</f>
        <v>0.08</v>
      </c>
      <c r="N39" s="661"/>
      <c r="O39" s="661"/>
      <c r="P39" s="661"/>
      <c r="Q39" s="661"/>
      <c r="R39" s="661"/>
      <c r="S39" s="661"/>
      <c r="T39" s="661"/>
      <c r="U39" s="661"/>
      <c r="V39" s="661"/>
      <c r="W39" s="661"/>
      <c r="X39" s="661"/>
      <c r="Y39" s="661"/>
      <c r="Z39" s="661"/>
      <c r="AA39" s="661"/>
      <c r="AB39" s="661"/>
      <c r="AC39" s="661"/>
      <c r="AD39" s="661"/>
      <c r="AE39" s="661"/>
      <c r="AF39" s="661"/>
      <c r="AG39" s="661"/>
      <c r="AH39" s="661"/>
      <c r="AI39" s="661"/>
      <c r="AJ39" s="661"/>
    </row>
    <row r="40" spans="1:36" s="662" customFormat="1" ht="21">
      <c r="A40" s="661"/>
      <c r="B40" s="1019" t="s">
        <v>593</v>
      </c>
      <c r="C40" s="1019"/>
      <c r="D40" s="1021">
        <v>0.05</v>
      </c>
      <c r="E40" s="1022">
        <v>50000</v>
      </c>
      <c r="F40" s="1018" t="s">
        <v>577</v>
      </c>
      <c r="G40" s="1334"/>
      <c r="H40" s="1335"/>
      <c r="I40" s="1336"/>
      <c r="J40" s="661"/>
      <c r="K40" s="661"/>
      <c r="L40" s="1010"/>
      <c r="M40" s="1014"/>
      <c r="N40" s="661"/>
      <c r="O40" s="661"/>
      <c r="P40" s="661"/>
      <c r="Q40" s="661"/>
      <c r="R40" s="661"/>
      <c r="S40" s="661"/>
      <c r="T40" s="661"/>
      <c r="U40" s="661"/>
      <c r="V40" s="661"/>
      <c r="W40" s="661"/>
      <c r="X40" s="661"/>
      <c r="Y40" s="661"/>
      <c r="Z40" s="661"/>
      <c r="AA40" s="661"/>
      <c r="AB40" s="661"/>
      <c r="AC40" s="661"/>
      <c r="AD40" s="661"/>
      <c r="AE40" s="661"/>
      <c r="AF40" s="661"/>
      <c r="AG40" s="661"/>
      <c r="AH40" s="661"/>
      <c r="AI40" s="661"/>
      <c r="AJ40" s="661"/>
    </row>
    <row r="41" spans="1:36" s="662" customFormat="1" ht="21">
      <c r="A41" s="661"/>
      <c r="B41" s="1344" t="s">
        <v>504</v>
      </c>
      <c r="C41" s="1344"/>
      <c r="D41" s="1021">
        <f>SUM(D38:D40)</f>
        <v>1</v>
      </c>
      <c r="E41" s="1022">
        <f>SUM(E38:E40)</f>
        <v>1000000</v>
      </c>
      <c r="F41" s="661"/>
      <c r="G41" s="661"/>
      <c r="H41" s="661"/>
      <c r="I41" s="661"/>
      <c r="J41" s="661"/>
      <c r="K41" s="661"/>
      <c r="L41" s="1010"/>
      <c r="M41" s="1014"/>
      <c r="N41" s="661"/>
      <c r="O41" s="661"/>
      <c r="P41" s="661"/>
      <c r="Q41" s="661"/>
      <c r="R41" s="661"/>
      <c r="S41" s="661"/>
      <c r="T41" s="661"/>
      <c r="U41" s="661"/>
      <c r="V41" s="661"/>
      <c r="W41" s="661"/>
      <c r="X41" s="661"/>
      <c r="Y41" s="661"/>
      <c r="Z41" s="661"/>
      <c r="AA41" s="661"/>
      <c r="AB41" s="661"/>
      <c r="AC41" s="661"/>
      <c r="AD41" s="661"/>
      <c r="AE41" s="661"/>
      <c r="AF41" s="661"/>
      <c r="AG41" s="661"/>
      <c r="AH41" s="661"/>
      <c r="AI41" s="661"/>
      <c r="AJ41" s="661"/>
    </row>
    <row r="42" spans="1:36" s="662" customFormat="1" ht="13.75" customHeight="1">
      <c r="A42" s="661"/>
      <c r="B42" s="1020"/>
      <c r="C42" s="1020"/>
      <c r="D42" s="1023"/>
      <c r="E42" s="1024"/>
      <c r="F42" s="661"/>
      <c r="G42" s="661"/>
      <c r="H42" s="661"/>
      <c r="I42" s="661"/>
      <c r="J42" s="661"/>
      <c r="K42" s="661"/>
      <c r="L42" s="1010"/>
      <c r="M42" s="1014"/>
      <c r="N42" s="661"/>
      <c r="O42" s="661"/>
      <c r="P42" s="661"/>
      <c r="Q42" s="661"/>
      <c r="R42" s="661"/>
      <c r="S42" s="661"/>
      <c r="T42" s="661"/>
      <c r="U42" s="661"/>
      <c r="V42" s="661"/>
      <c r="W42" s="661"/>
      <c r="X42" s="661"/>
      <c r="Y42" s="661"/>
      <c r="Z42" s="661"/>
      <c r="AA42" s="661"/>
      <c r="AB42" s="661"/>
      <c r="AC42" s="661"/>
      <c r="AD42" s="661"/>
      <c r="AE42" s="661"/>
      <c r="AF42" s="661"/>
      <c r="AG42" s="661"/>
      <c r="AH42" s="661"/>
      <c r="AI42" s="661"/>
      <c r="AJ42" s="661"/>
    </row>
    <row r="43" spans="1:36" s="662" customFormat="1" ht="21">
      <c r="A43" s="661" t="s">
        <v>624</v>
      </c>
      <c r="B43" s="1020"/>
      <c r="C43" s="1020"/>
      <c r="D43" s="1023"/>
      <c r="E43" s="1024"/>
      <c r="F43" s="661"/>
      <c r="G43" s="661"/>
      <c r="H43" s="661"/>
      <c r="I43" s="661"/>
      <c r="J43" s="661"/>
      <c r="K43" s="661"/>
      <c r="L43" s="1010"/>
      <c r="M43" s="1014"/>
      <c r="N43" s="661"/>
      <c r="O43" s="661"/>
      <c r="P43" s="661"/>
      <c r="Q43" s="661"/>
      <c r="R43" s="661"/>
      <c r="S43" s="661"/>
      <c r="T43" s="661"/>
      <c r="U43" s="661"/>
      <c r="V43" s="661"/>
      <c r="W43" s="661"/>
      <c r="X43" s="661"/>
      <c r="Y43" s="661"/>
      <c r="Z43" s="661"/>
      <c r="AA43" s="661"/>
      <c r="AB43" s="661"/>
      <c r="AC43" s="661"/>
      <c r="AD43" s="661"/>
      <c r="AE43" s="661"/>
      <c r="AF43" s="661"/>
      <c r="AG43" s="661"/>
      <c r="AH43" s="661"/>
      <c r="AI43" s="661"/>
      <c r="AJ43" s="661"/>
    </row>
    <row r="44" spans="1:36" s="662" customFormat="1" ht="21">
      <c r="A44" s="661" t="s">
        <v>640</v>
      </c>
      <c r="B44" s="661"/>
      <c r="C44" s="661"/>
      <c r="D44" s="661"/>
      <c r="F44" s="661"/>
      <c r="G44" s="661"/>
      <c r="H44" s="661"/>
      <c r="I44" s="661"/>
      <c r="J44" s="661"/>
      <c r="K44" s="661"/>
      <c r="L44" s="1010"/>
      <c r="M44" s="1014"/>
      <c r="N44" s="661"/>
      <c r="O44" s="661"/>
      <c r="P44" s="661"/>
      <c r="Q44" s="661"/>
      <c r="R44" s="661"/>
      <c r="S44" s="661"/>
      <c r="T44" s="661"/>
      <c r="U44" s="661"/>
      <c r="V44" s="661"/>
      <c r="W44" s="661"/>
      <c r="X44" s="661"/>
      <c r="Y44" s="661"/>
      <c r="Z44" s="661"/>
      <c r="AA44" s="661"/>
      <c r="AB44" s="661"/>
      <c r="AC44" s="661"/>
      <c r="AD44" s="661"/>
      <c r="AE44" s="661"/>
      <c r="AF44" s="661"/>
      <c r="AG44" s="661"/>
      <c r="AH44" s="661"/>
      <c r="AI44" s="661"/>
      <c r="AJ44" s="661"/>
    </row>
    <row r="45" spans="1:36" s="662" customFormat="1" ht="21">
      <c r="A45" s="662" t="s">
        <v>641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1010"/>
      <c r="M45" s="1014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61"/>
      <c r="AB45" s="661"/>
      <c r="AC45" s="661"/>
      <c r="AD45" s="661"/>
      <c r="AE45" s="661"/>
      <c r="AF45" s="661"/>
      <c r="AG45" s="661"/>
      <c r="AH45" s="661"/>
      <c r="AI45" s="661"/>
      <c r="AJ45" s="661"/>
    </row>
    <row r="46" spans="1:36" s="662" customFormat="1" ht="21">
      <c r="A46" s="661" t="s">
        <v>642</v>
      </c>
      <c r="B46" s="661"/>
      <c r="C46" s="661"/>
      <c r="D46" s="661"/>
      <c r="E46" s="661"/>
      <c r="F46" s="661"/>
      <c r="G46" s="661"/>
      <c r="H46" s="661"/>
      <c r="I46" s="661"/>
      <c r="J46" s="661"/>
      <c r="K46" s="661"/>
      <c r="L46" s="1010"/>
      <c r="M46" s="1014"/>
      <c r="N46" s="661"/>
      <c r="O46" s="661"/>
      <c r="P46" s="661"/>
      <c r="Q46" s="661"/>
      <c r="R46" s="661"/>
      <c r="S46" s="661"/>
      <c r="T46" s="661"/>
      <c r="U46" s="661"/>
      <c r="V46" s="661"/>
      <c r="W46" s="661"/>
      <c r="X46" s="661"/>
      <c r="Y46" s="661"/>
      <c r="Z46" s="661"/>
      <c r="AA46" s="661"/>
      <c r="AB46" s="661"/>
      <c r="AC46" s="661"/>
      <c r="AD46" s="661"/>
      <c r="AE46" s="661"/>
      <c r="AF46" s="661"/>
      <c r="AG46" s="661"/>
      <c r="AH46" s="661"/>
      <c r="AI46" s="661"/>
      <c r="AJ46" s="661"/>
    </row>
    <row r="47" spans="1:36" s="662" customFormat="1" ht="21">
      <c r="A47" s="661" t="s">
        <v>644</v>
      </c>
      <c r="B47" s="661"/>
      <c r="C47" s="661"/>
      <c r="D47" s="661"/>
      <c r="E47" s="661"/>
      <c r="F47" s="661"/>
      <c r="G47" s="661"/>
      <c r="H47" s="661"/>
      <c r="I47" s="661"/>
      <c r="J47" s="661"/>
      <c r="K47" s="661"/>
      <c r="L47" s="1010"/>
      <c r="M47" s="1014"/>
      <c r="N47" s="661"/>
      <c r="O47" s="661"/>
      <c r="P47" s="661"/>
      <c r="Q47" s="661"/>
      <c r="R47" s="661"/>
      <c r="S47" s="661"/>
      <c r="T47" s="661"/>
      <c r="U47" s="661"/>
      <c r="V47" s="661"/>
      <c r="W47" s="661"/>
      <c r="X47" s="661"/>
      <c r="Y47" s="661"/>
      <c r="Z47" s="661"/>
      <c r="AA47" s="661"/>
      <c r="AB47" s="661"/>
      <c r="AC47" s="661"/>
      <c r="AD47" s="661"/>
      <c r="AE47" s="661"/>
      <c r="AF47" s="661"/>
      <c r="AG47" s="661"/>
      <c r="AH47" s="661"/>
      <c r="AI47" s="661"/>
      <c r="AJ47" s="661"/>
    </row>
    <row r="48" spans="1:36" s="662" customFormat="1" ht="21">
      <c r="A48" s="661" t="s">
        <v>643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1010"/>
      <c r="M48" s="1014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661"/>
      <c r="AB48" s="661"/>
      <c r="AC48" s="661"/>
      <c r="AD48" s="661"/>
      <c r="AE48" s="661"/>
      <c r="AF48" s="661"/>
      <c r="AG48" s="661"/>
      <c r="AH48" s="661"/>
      <c r="AI48" s="661"/>
      <c r="AJ48" s="661"/>
    </row>
    <row r="49" spans="1:36" s="662" customFormat="1" ht="21">
      <c r="A49" s="662" t="s">
        <v>600</v>
      </c>
      <c r="B49" s="661"/>
      <c r="C49" s="661"/>
      <c r="D49" s="661"/>
      <c r="E49" s="661"/>
      <c r="F49" s="661"/>
      <c r="G49" s="661"/>
      <c r="H49" s="661"/>
      <c r="I49" s="661"/>
      <c r="J49" s="661"/>
      <c r="K49" s="661"/>
      <c r="L49" s="1010"/>
      <c r="M49" s="1014"/>
      <c r="N49" s="661"/>
      <c r="O49" s="661"/>
      <c r="P49" s="661"/>
      <c r="Q49" s="661"/>
      <c r="R49" s="661"/>
      <c r="S49" s="661"/>
      <c r="T49" s="661"/>
      <c r="U49" s="661"/>
      <c r="V49" s="661"/>
      <c r="W49" s="661"/>
      <c r="X49" s="661"/>
      <c r="Y49" s="661"/>
      <c r="Z49" s="661"/>
      <c r="AA49" s="661"/>
      <c r="AB49" s="661"/>
      <c r="AC49" s="661"/>
      <c r="AD49" s="661"/>
      <c r="AE49" s="661"/>
      <c r="AF49" s="661"/>
      <c r="AG49" s="661"/>
      <c r="AH49" s="661"/>
      <c r="AI49" s="661"/>
      <c r="AJ49" s="661"/>
    </row>
    <row r="50" spans="1:36" s="662" customFormat="1" ht="21">
      <c r="A50" s="662" t="s">
        <v>601</v>
      </c>
      <c r="B50" s="661"/>
      <c r="C50" s="661"/>
      <c r="D50" s="661"/>
      <c r="E50" s="661"/>
      <c r="F50" s="661"/>
      <c r="G50" s="661"/>
      <c r="H50" s="661"/>
      <c r="I50" s="661"/>
      <c r="J50" s="661"/>
      <c r="K50" s="661"/>
      <c r="L50" s="1010"/>
      <c r="M50" s="1014"/>
      <c r="N50" s="661"/>
      <c r="O50" s="661"/>
      <c r="P50" s="661"/>
      <c r="Q50" s="661"/>
      <c r="R50" s="661"/>
      <c r="S50" s="661"/>
      <c r="T50" s="661"/>
      <c r="U50" s="661"/>
      <c r="V50" s="661"/>
      <c r="W50" s="661"/>
      <c r="X50" s="661"/>
      <c r="Y50" s="661"/>
      <c r="Z50" s="661"/>
      <c r="AA50" s="661"/>
      <c r="AB50" s="661"/>
      <c r="AC50" s="661"/>
      <c r="AD50" s="661"/>
      <c r="AE50" s="661"/>
      <c r="AF50" s="661"/>
      <c r="AG50" s="661"/>
      <c r="AH50" s="661"/>
      <c r="AI50" s="661"/>
      <c r="AJ50" s="661"/>
    </row>
    <row r="51" spans="1:36" s="662" customFormat="1" ht="21">
      <c r="A51" s="662" t="s">
        <v>602</v>
      </c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1010"/>
      <c r="M51" s="1014"/>
      <c r="N51" s="661"/>
      <c r="O51" s="661"/>
      <c r="P51" s="661"/>
      <c r="Q51" s="661"/>
      <c r="R51" s="661"/>
      <c r="S51" s="661"/>
      <c r="T51" s="661"/>
      <c r="U51" s="661"/>
      <c r="V51" s="661"/>
      <c r="W51" s="661"/>
      <c r="X51" s="661"/>
      <c r="Y51" s="661"/>
      <c r="Z51" s="661"/>
      <c r="AA51" s="661"/>
      <c r="AB51" s="661"/>
      <c r="AC51" s="661"/>
      <c r="AD51" s="661"/>
      <c r="AE51" s="661"/>
      <c r="AF51" s="661"/>
      <c r="AG51" s="661"/>
      <c r="AH51" s="661"/>
      <c r="AI51" s="661"/>
      <c r="AJ51" s="661"/>
    </row>
    <row r="52" spans="1:36" s="662" customFormat="1" ht="24">
      <c r="A52" s="662" t="s">
        <v>604</v>
      </c>
      <c r="B52" s="1039"/>
      <c r="C52"/>
      <c r="D52"/>
      <c r="E52"/>
      <c r="F52"/>
      <c r="G52"/>
      <c r="H52"/>
      <c r="I52"/>
      <c r="J52"/>
      <c r="K52"/>
      <c r="L52"/>
      <c r="M52"/>
      <c r="N52" s="661"/>
      <c r="O52" s="661"/>
      <c r="P52" s="661"/>
      <c r="Q52" s="661"/>
      <c r="R52" s="661"/>
      <c r="S52" s="661"/>
      <c r="T52" s="661"/>
      <c r="U52" s="661"/>
      <c r="V52" s="661"/>
      <c r="W52" s="661"/>
      <c r="X52" s="661"/>
      <c r="Y52" s="661"/>
      <c r="Z52" s="661"/>
      <c r="AA52" s="661"/>
      <c r="AB52" s="661"/>
      <c r="AC52" s="661"/>
      <c r="AD52" s="661"/>
      <c r="AE52" s="661"/>
      <c r="AF52" s="661"/>
      <c r="AG52" s="661"/>
      <c r="AH52" s="661"/>
      <c r="AI52" s="661"/>
      <c r="AJ52" s="661"/>
    </row>
    <row r="53" spans="1:36" s="662" customFormat="1" ht="25">
      <c r="B53" s="1040" t="s">
        <v>532</v>
      </c>
      <c r="C53" s="1040"/>
      <c r="D53" s="1040" t="s">
        <v>527</v>
      </c>
      <c r="E53" s="1054">
        <v>100000</v>
      </c>
      <c r="F53" s="1040" t="s">
        <v>528</v>
      </c>
      <c r="G53" s="1040"/>
      <c r="H53" s="1040"/>
      <c r="I53" s="1337"/>
      <c r="J53" s="1337"/>
      <c r="K53" s="1337"/>
      <c r="L53" s="1040"/>
      <c r="M53" s="1040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61"/>
      <c r="AB53" s="661"/>
      <c r="AC53" s="661"/>
      <c r="AD53" s="661"/>
      <c r="AE53" s="661"/>
      <c r="AF53" s="661"/>
      <c r="AG53" s="661"/>
      <c r="AH53" s="661"/>
      <c r="AI53" s="661"/>
      <c r="AJ53" s="661"/>
    </row>
    <row r="54" spans="1:36" s="662" customFormat="1" ht="25">
      <c r="B54" s="1040" t="s">
        <v>533</v>
      </c>
      <c r="C54" s="1040"/>
      <c r="D54" s="1040" t="s">
        <v>527</v>
      </c>
      <c r="E54" s="1054">
        <v>20000</v>
      </c>
      <c r="F54" s="1040" t="s">
        <v>528</v>
      </c>
      <c r="G54" s="1040"/>
      <c r="H54" s="1040"/>
      <c r="I54" s="1337"/>
      <c r="J54" s="1337"/>
      <c r="K54" s="1337"/>
      <c r="L54" s="1040"/>
      <c r="M54" s="1040"/>
      <c r="N54" s="661"/>
      <c r="O54" s="661"/>
      <c r="P54" s="661"/>
      <c r="Q54" s="661"/>
      <c r="R54" s="661"/>
      <c r="S54" s="661"/>
      <c r="T54" s="661"/>
      <c r="U54" s="661"/>
      <c r="V54" s="661"/>
      <c r="W54" s="661"/>
      <c r="X54" s="661"/>
      <c r="Y54" s="661"/>
      <c r="Z54" s="661"/>
      <c r="AA54" s="661"/>
      <c r="AB54" s="661"/>
      <c r="AC54" s="661"/>
      <c r="AD54" s="661"/>
      <c r="AE54" s="661"/>
      <c r="AF54" s="661"/>
      <c r="AG54" s="661"/>
      <c r="AH54" s="661"/>
      <c r="AI54" s="661"/>
      <c r="AJ54" s="661"/>
    </row>
    <row r="55" spans="1:36" s="662" customFormat="1" ht="25">
      <c r="B55" s="1040" t="s">
        <v>534</v>
      </c>
      <c r="C55" s="1040"/>
      <c r="D55" s="1040" t="s">
        <v>527</v>
      </c>
      <c r="E55" s="1054">
        <v>40000</v>
      </c>
      <c r="F55" s="1040" t="s">
        <v>528</v>
      </c>
      <c r="G55" s="1040"/>
      <c r="H55" s="1040"/>
      <c r="I55" s="1337"/>
      <c r="J55" s="1337"/>
      <c r="K55" s="1337"/>
      <c r="L55" s="1040"/>
      <c r="M55" s="1040"/>
      <c r="N55" s="661"/>
      <c r="O55" s="661"/>
      <c r="P55" s="661"/>
      <c r="Q55" s="661"/>
      <c r="R55" s="661"/>
      <c r="S55" s="661"/>
      <c r="T55" s="661"/>
      <c r="U55" s="661"/>
      <c r="V55" s="661"/>
      <c r="W55" s="661"/>
      <c r="X55" s="661"/>
      <c r="Y55" s="661"/>
      <c r="Z55" s="661"/>
      <c r="AA55" s="661"/>
      <c r="AB55" s="661"/>
      <c r="AC55" s="661"/>
      <c r="AD55" s="661"/>
      <c r="AE55" s="661"/>
      <c r="AF55" s="661"/>
      <c r="AG55" s="661"/>
      <c r="AH55" s="661"/>
      <c r="AI55" s="661"/>
      <c r="AJ55" s="661"/>
    </row>
    <row r="56" spans="1:36" s="662" customFormat="1" ht="25">
      <c r="B56" s="1040" t="s">
        <v>535</v>
      </c>
      <c r="C56" s="1040"/>
      <c r="D56" s="1040" t="s">
        <v>527</v>
      </c>
      <c r="E56" s="1054">
        <v>20000</v>
      </c>
      <c r="F56" s="1040" t="s">
        <v>528</v>
      </c>
      <c r="G56" s="1040"/>
      <c r="H56" s="1040"/>
      <c r="I56" s="1337"/>
      <c r="J56" s="1337"/>
      <c r="K56" s="1337"/>
      <c r="L56" s="1040"/>
      <c r="M56" s="1040"/>
      <c r="N56" s="661"/>
      <c r="O56" s="661"/>
      <c r="P56" s="661"/>
      <c r="Q56" s="661"/>
      <c r="R56" s="661"/>
      <c r="S56" s="661"/>
      <c r="T56" s="661"/>
      <c r="U56" s="661"/>
      <c r="V56" s="661"/>
      <c r="W56" s="661"/>
      <c r="X56" s="661"/>
      <c r="Y56" s="661"/>
      <c r="Z56" s="661"/>
      <c r="AA56" s="661"/>
      <c r="AB56" s="661"/>
      <c r="AC56" s="661"/>
      <c r="AD56" s="661"/>
      <c r="AE56" s="661"/>
      <c r="AF56" s="661"/>
      <c r="AG56" s="661"/>
      <c r="AH56" s="661"/>
      <c r="AI56" s="661"/>
      <c r="AJ56" s="661"/>
    </row>
    <row r="57" spans="1:36" s="662" customFormat="1" ht="25">
      <c r="B57" s="1040" t="s">
        <v>536</v>
      </c>
      <c r="C57" s="1040"/>
      <c r="D57" s="1040" t="s">
        <v>527</v>
      </c>
      <c r="E57" s="1054">
        <v>20000</v>
      </c>
      <c r="F57" s="1040" t="s">
        <v>528</v>
      </c>
      <c r="G57" s="1040"/>
      <c r="H57" s="1040"/>
      <c r="I57" s="1337"/>
      <c r="J57" s="1337"/>
      <c r="K57" s="1337"/>
      <c r="L57" s="1040"/>
      <c r="M57" s="1040"/>
      <c r="N57" s="661"/>
      <c r="O57" s="661"/>
      <c r="P57" s="661"/>
      <c r="Q57" s="661"/>
      <c r="R57" s="661"/>
      <c r="S57" s="661"/>
      <c r="T57" s="661"/>
      <c r="U57" s="661"/>
      <c r="V57" s="661"/>
      <c r="W57" s="661"/>
      <c r="X57" s="661"/>
      <c r="Y57" s="661"/>
      <c r="Z57" s="661"/>
      <c r="AA57" s="661"/>
      <c r="AB57" s="661"/>
      <c r="AC57" s="661"/>
      <c r="AD57" s="661"/>
      <c r="AE57" s="661"/>
      <c r="AF57" s="661"/>
      <c r="AG57" s="661"/>
      <c r="AH57" s="661"/>
      <c r="AI57" s="661"/>
      <c r="AJ57" s="661"/>
    </row>
    <row r="58" spans="1:36" s="662" customFormat="1" ht="25">
      <c r="B58" s="1040" t="s">
        <v>537</v>
      </c>
      <c r="C58" s="1040"/>
      <c r="D58" s="1040" t="s">
        <v>527</v>
      </c>
      <c r="E58" s="1054">
        <v>2000</v>
      </c>
      <c r="F58" s="1040" t="s">
        <v>528</v>
      </c>
      <c r="G58" s="1040"/>
      <c r="H58" s="1040"/>
      <c r="I58" s="1337"/>
      <c r="J58" s="1337"/>
      <c r="K58" s="1337"/>
      <c r="L58" s="1040"/>
      <c r="M58" s="1040"/>
      <c r="N58" s="661"/>
      <c r="O58" s="661"/>
      <c r="P58" s="661"/>
      <c r="Q58" s="661"/>
      <c r="R58" s="661"/>
      <c r="S58" s="661"/>
      <c r="T58" s="661"/>
      <c r="U58" s="661"/>
      <c r="V58" s="661"/>
      <c r="W58" s="661"/>
      <c r="X58" s="661"/>
      <c r="Y58" s="661"/>
      <c r="Z58" s="661"/>
      <c r="AA58" s="661"/>
      <c r="AB58" s="661"/>
      <c r="AC58" s="661"/>
      <c r="AD58" s="661"/>
      <c r="AE58" s="661"/>
      <c r="AF58" s="661"/>
      <c r="AG58" s="661"/>
      <c r="AH58" s="661"/>
      <c r="AI58" s="661"/>
      <c r="AJ58" s="661"/>
    </row>
    <row r="59" spans="1:36" s="662" customFormat="1" ht="25">
      <c r="B59" s="1339" t="s">
        <v>603</v>
      </c>
      <c r="C59" s="1339"/>
      <c r="D59" s="1042" t="s">
        <v>527</v>
      </c>
      <c r="E59" s="1055">
        <f>SUM(E53:E58)</f>
        <v>202000</v>
      </c>
      <c r="F59" s="1042" t="s">
        <v>528</v>
      </c>
      <c r="G59" s="1042"/>
      <c r="H59" s="1042"/>
      <c r="I59" s="1338"/>
      <c r="J59" s="1338"/>
      <c r="K59" s="1338"/>
      <c r="L59" s="1042"/>
      <c r="M59" s="1042"/>
      <c r="N59" s="661"/>
      <c r="O59" s="661"/>
      <c r="P59" s="661"/>
      <c r="Q59" s="661"/>
      <c r="R59" s="661"/>
      <c r="S59" s="661"/>
      <c r="T59" s="661"/>
      <c r="U59" s="661"/>
      <c r="V59" s="661"/>
      <c r="W59" s="661"/>
      <c r="X59" s="661"/>
      <c r="Y59" s="661"/>
      <c r="Z59" s="661"/>
      <c r="AA59" s="661"/>
      <c r="AB59" s="661"/>
      <c r="AC59" s="661"/>
      <c r="AD59" s="661"/>
      <c r="AE59" s="661"/>
      <c r="AF59" s="661"/>
      <c r="AG59" s="661"/>
      <c r="AH59" s="661"/>
      <c r="AI59" s="661"/>
      <c r="AJ59" s="661"/>
    </row>
    <row r="60" spans="1:36" s="662" customFormat="1" ht="21">
      <c r="B60" s="661"/>
      <c r="C60" s="661"/>
      <c r="D60" s="661"/>
      <c r="E60" s="661"/>
      <c r="F60" s="661"/>
      <c r="G60" s="661"/>
      <c r="H60" s="661"/>
      <c r="I60" s="661"/>
      <c r="J60" s="661"/>
      <c r="K60" s="661"/>
      <c r="L60" s="1010"/>
      <c r="M60" s="1014"/>
      <c r="N60" s="661"/>
      <c r="O60" s="661"/>
      <c r="P60" s="661"/>
      <c r="Q60" s="661"/>
      <c r="R60" s="661"/>
      <c r="S60" s="661"/>
      <c r="T60" s="661"/>
      <c r="U60" s="661"/>
      <c r="V60" s="661"/>
      <c r="W60" s="661"/>
      <c r="X60" s="661"/>
      <c r="Y60" s="661"/>
      <c r="Z60" s="661"/>
      <c r="AA60" s="661"/>
      <c r="AB60" s="661"/>
      <c r="AC60" s="661"/>
      <c r="AD60" s="661"/>
      <c r="AE60" s="661"/>
      <c r="AF60" s="661"/>
      <c r="AG60" s="661"/>
      <c r="AH60" s="661"/>
      <c r="AI60" s="661"/>
      <c r="AJ60" s="661"/>
    </row>
    <row r="61" spans="1:36" s="662" customFormat="1" ht="21">
      <c r="A61" s="662" t="s">
        <v>605</v>
      </c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1010"/>
      <c r="M61" s="1014"/>
      <c r="N61" s="661"/>
      <c r="O61" s="661"/>
      <c r="P61" s="661"/>
      <c r="Q61" s="661"/>
      <c r="R61" s="661"/>
      <c r="S61" s="661"/>
      <c r="T61" s="661"/>
      <c r="U61" s="661"/>
      <c r="V61" s="661"/>
      <c r="W61" s="661"/>
      <c r="X61" s="661"/>
      <c r="Y61" s="661"/>
      <c r="Z61" s="661"/>
      <c r="AA61" s="661"/>
      <c r="AB61" s="661"/>
      <c r="AC61" s="661"/>
      <c r="AD61" s="661"/>
      <c r="AE61" s="661"/>
      <c r="AF61" s="661"/>
      <c r="AG61" s="661"/>
      <c r="AH61" s="661"/>
      <c r="AI61" s="661"/>
      <c r="AJ61" s="661"/>
    </row>
    <row r="62" spans="1:36" s="662" customFormat="1" ht="21">
      <c r="A62" s="662" t="s">
        <v>606</v>
      </c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1010"/>
      <c r="M62" s="1014"/>
      <c r="N62" s="661"/>
      <c r="O62" s="661"/>
      <c r="P62" s="661"/>
      <c r="Q62" s="661"/>
      <c r="R62" s="661"/>
      <c r="S62" s="661"/>
      <c r="T62" s="661"/>
      <c r="U62" s="661"/>
      <c r="V62" s="661"/>
      <c r="W62" s="661"/>
      <c r="X62" s="661"/>
      <c r="Y62" s="661"/>
      <c r="Z62" s="661"/>
      <c r="AA62" s="661"/>
      <c r="AB62" s="661"/>
      <c r="AC62" s="661"/>
      <c r="AD62" s="661"/>
      <c r="AE62" s="661"/>
      <c r="AF62" s="661"/>
      <c r="AG62" s="661"/>
      <c r="AH62" s="661"/>
      <c r="AI62" s="661"/>
      <c r="AJ62" s="661"/>
    </row>
    <row r="63" spans="1:36" s="662" customFormat="1" ht="21">
      <c r="A63" s="662" t="s">
        <v>607</v>
      </c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1010"/>
      <c r="M63" s="1014"/>
      <c r="N63" s="661"/>
      <c r="O63" s="661"/>
      <c r="P63" s="661"/>
      <c r="Q63" s="661"/>
      <c r="R63" s="661"/>
      <c r="S63" s="661"/>
      <c r="T63" s="661"/>
      <c r="U63" s="661"/>
      <c r="V63" s="661"/>
      <c r="W63" s="661"/>
      <c r="X63" s="661"/>
      <c r="Y63" s="661"/>
      <c r="Z63" s="661"/>
      <c r="AA63" s="661"/>
      <c r="AB63" s="661"/>
      <c r="AC63" s="661"/>
      <c r="AD63" s="661"/>
      <c r="AE63" s="661"/>
      <c r="AF63" s="661"/>
      <c r="AG63" s="661"/>
      <c r="AH63" s="661"/>
      <c r="AI63" s="661"/>
      <c r="AJ63" s="661"/>
    </row>
    <row r="64" spans="1:36" s="662" customFormat="1" ht="21">
      <c r="A64" s="662" t="s">
        <v>608</v>
      </c>
      <c r="B64" s="661"/>
      <c r="C64" s="661"/>
      <c r="D64" s="661"/>
      <c r="E64" s="661"/>
      <c r="F64" s="661"/>
      <c r="G64" s="661"/>
      <c r="H64" s="661"/>
      <c r="I64" s="661"/>
      <c r="J64" s="661"/>
      <c r="K64" s="661"/>
      <c r="L64" s="1010"/>
      <c r="M64" s="1014"/>
      <c r="N64" s="661"/>
      <c r="O64" s="661"/>
      <c r="P64" s="661"/>
      <c r="Q64" s="661"/>
      <c r="R64" s="661"/>
      <c r="S64" s="661"/>
      <c r="T64" s="661"/>
      <c r="U64" s="661"/>
      <c r="V64" s="661"/>
      <c r="W64" s="661"/>
      <c r="X64" s="661"/>
      <c r="Y64" s="661"/>
      <c r="Z64" s="661"/>
      <c r="AA64" s="661"/>
      <c r="AB64" s="661"/>
      <c r="AC64" s="661"/>
      <c r="AD64" s="661"/>
      <c r="AE64" s="661"/>
      <c r="AF64" s="661"/>
      <c r="AG64" s="661"/>
      <c r="AH64" s="661"/>
      <c r="AI64" s="661"/>
      <c r="AJ64" s="661"/>
    </row>
    <row r="65" spans="1:85" s="662" customFormat="1" ht="23" customHeight="1">
      <c r="A65" s="662" t="s">
        <v>609</v>
      </c>
      <c r="L65" s="1011"/>
      <c r="M65" s="1016"/>
      <c r="O65" s="663"/>
      <c r="P65" s="663"/>
      <c r="Q65" s="663"/>
      <c r="R65" s="663"/>
      <c r="S65" s="663"/>
      <c r="T65" s="663"/>
      <c r="U65" s="663"/>
      <c r="V65" s="663"/>
      <c r="W65" s="663"/>
      <c r="X65" s="663"/>
      <c r="Y65" s="663"/>
      <c r="Z65" s="663"/>
      <c r="AA65" s="663"/>
      <c r="AB65" s="663"/>
      <c r="AC65" s="663"/>
      <c r="AD65" s="663"/>
      <c r="AE65" s="663"/>
      <c r="AF65" s="663"/>
      <c r="AG65" s="663"/>
      <c r="AH65" s="663"/>
      <c r="AI65" s="663"/>
      <c r="AJ65" s="663"/>
      <c r="AK65" s="663"/>
    </row>
    <row r="66" spans="1:85" s="662" customFormat="1" ht="23" customHeight="1">
      <c r="A66" s="662" t="s">
        <v>610</v>
      </c>
      <c r="L66" s="1011"/>
      <c r="M66" s="1016"/>
      <c r="O66" s="663"/>
      <c r="P66" s="663"/>
      <c r="Q66" s="663"/>
      <c r="R66" s="663"/>
      <c r="S66" s="663"/>
      <c r="T66" s="663"/>
      <c r="U66" s="663"/>
      <c r="V66" s="663"/>
      <c r="W66" s="663"/>
      <c r="X66" s="663"/>
      <c r="Y66" s="663"/>
      <c r="Z66" s="663"/>
      <c r="AA66" s="663"/>
      <c r="AB66" s="663"/>
      <c r="AC66" s="663"/>
      <c r="AD66" s="663"/>
      <c r="AE66" s="663"/>
      <c r="AF66" s="663"/>
      <c r="AG66" s="663"/>
      <c r="AH66" s="663"/>
      <c r="AI66" s="663"/>
      <c r="AJ66" s="663"/>
      <c r="AK66" s="663"/>
    </row>
    <row r="67" spans="1:85" s="662" customFormat="1" ht="24" customHeight="1">
      <c r="A67" s="662" t="s">
        <v>611</v>
      </c>
      <c r="C67" s="661"/>
      <c r="D67" s="661"/>
      <c r="E67" s="661"/>
      <c r="F67" s="677"/>
      <c r="G67" s="677"/>
      <c r="H67" s="665"/>
      <c r="I67" s="665"/>
      <c r="J67" s="665"/>
      <c r="K67" s="665"/>
      <c r="L67" s="732"/>
      <c r="M67" s="1015"/>
      <c r="N67" s="665"/>
      <c r="O67" s="666"/>
      <c r="P67" s="666"/>
      <c r="Q67" s="666"/>
      <c r="R67" s="666"/>
      <c r="S67" s="666"/>
      <c r="T67" s="666"/>
      <c r="U67" s="666"/>
      <c r="V67" s="666"/>
      <c r="W67" s="666"/>
      <c r="X67" s="666"/>
      <c r="Y67" s="666"/>
      <c r="Z67" s="666"/>
      <c r="AA67" s="666"/>
      <c r="AB67" s="666"/>
      <c r="AC67" s="666"/>
      <c r="AD67" s="666"/>
      <c r="AE67" s="666"/>
      <c r="AF67" s="666"/>
      <c r="AG67" s="666"/>
      <c r="AH67" s="666"/>
      <c r="AI67" s="666"/>
      <c r="AJ67" s="666"/>
      <c r="AK67" s="663"/>
      <c r="AM67" s="667"/>
      <c r="AN67" s="668"/>
      <c r="AO67" s="668"/>
      <c r="AW67" s="669"/>
      <c r="AX67" s="669"/>
      <c r="AY67" s="669"/>
      <c r="AZ67" s="669"/>
      <c r="BA67" s="669"/>
      <c r="BB67" s="670"/>
      <c r="BC67" s="671"/>
      <c r="BD67" s="672"/>
      <c r="BE67" s="673"/>
      <c r="BF67" s="673"/>
      <c r="BG67" s="669"/>
      <c r="BH67" s="670"/>
      <c r="BI67" s="674"/>
      <c r="BJ67" s="675"/>
      <c r="BK67" s="675"/>
      <c r="BL67" s="673"/>
      <c r="BM67" s="669"/>
      <c r="BN67" s="669"/>
      <c r="BO67" s="671"/>
      <c r="BP67" s="670"/>
      <c r="BQ67" s="670"/>
      <c r="BR67" s="670"/>
      <c r="BS67" s="670"/>
      <c r="BT67" s="673"/>
    </row>
    <row r="68" spans="1:85" s="677" customFormat="1" ht="24" customHeight="1">
      <c r="A68" s="664" t="s">
        <v>649</v>
      </c>
      <c r="B68" s="662"/>
      <c r="H68" s="665"/>
      <c r="I68" s="665"/>
      <c r="J68" s="665"/>
      <c r="K68" s="665"/>
      <c r="L68" s="732"/>
      <c r="M68" s="1015"/>
      <c r="N68" s="665"/>
      <c r="O68" s="666"/>
      <c r="P68" s="666"/>
      <c r="Q68" s="666"/>
      <c r="R68" s="666"/>
      <c r="S68" s="666"/>
      <c r="T68" s="666"/>
      <c r="U68" s="666"/>
      <c r="V68" s="666"/>
      <c r="W68" s="666"/>
      <c r="X68" s="666"/>
      <c r="Y68" s="666"/>
      <c r="Z68" s="666"/>
      <c r="AA68" s="666"/>
      <c r="AB68" s="666"/>
      <c r="AC68" s="666"/>
      <c r="AD68" s="666"/>
      <c r="AE68" s="666"/>
      <c r="AF68" s="666"/>
      <c r="AG68" s="666"/>
      <c r="AH68" s="666"/>
      <c r="AI68" s="666"/>
      <c r="AJ68" s="666"/>
      <c r="AK68" s="676"/>
      <c r="AM68" s="667"/>
      <c r="AN68" s="668"/>
      <c r="AO68" s="668"/>
      <c r="AP68" s="662"/>
      <c r="AQ68" s="662"/>
      <c r="AR68" s="662"/>
      <c r="AS68" s="662"/>
      <c r="AT68" s="662"/>
      <c r="AU68" s="662"/>
      <c r="AV68" s="662"/>
      <c r="AW68" s="669"/>
      <c r="AX68" s="669"/>
      <c r="AY68" s="669"/>
      <c r="AZ68" s="669"/>
      <c r="BA68" s="669"/>
      <c r="BB68" s="670"/>
      <c r="BC68" s="671"/>
      <c r="BD68" s="672"/>
      <c r="BE68" s="673"/>
      <c r="BF68" s="673"/>
      <c r="BG68" s="669"/>
      <c r="BH68" s="670"/>
      <c r="BI68" s="674"/>
      <c r="BJ68" s="675"/>
      <c r="BK68" s="675"/>
      <c r="BL68" s="673"/>
      <c r="BM68" s="669"/>
      <c r="BN68" s="669"/>
      <c r="BO68" s="671"/>
      <c r="BP68" s="670"/>
      <c r="BQ68" s="670"/>
      <c r="BR68" s="670"/>
      <c r="BS68" s="670"/>
      <c r="BT68" s="673"/>
    </row>
    <row r="69" spans="1:85" s="667" customFormat="1" ht="24" customHeight="1">
      <c r="A69" s="693" t="s">
        <v>434</v>
      </c>
      <c r="B69" s="693"/>
      <c r="C69" s="678"/>
      <c r="D69" s="678"/>
      <c r="E69" s="678"/>
      <c r="F69" s="678"/>
      <c r="G69" s="678"/>
      <c r="H69" s="678"/>
      <c r="I69" s="678"/>
      <c r="J69" s="678"/>
      <c r="K69" s="678"/>
      <c r="L69" s="1010"/>
      <c r="M69" s="1014"/>
      <c r="N69" s="678"/>
      <c r="O69" s="679"/>
      <c r="P69" s="679"/>
      <c r="Q69" s="679"/>
      <c r="R69" s="679"/>
      <c r="S69" s="679"/>
      <c r="T69" s="679"/>
      <c r="U69" s="679"/>
      <c r="V69" s="679"/>
      <c r="W69" s="679"/>
      <c r="X69" s="679"/>
      <c r="Y69" s="679"/>
      <c r="Z69" s="679"/>
      <c r="AA69" s="679"/>
      <c r="AB69" s="679"/>
      <c r="AC69" s="679"/>
      <c r="AD69" s="679"/>
      <c r="AE69" s="679"/>
      <c r="AF69" s="679"/>
      <c r="AG69" s="679"/>
      <c r="AH69" s="679"/>
      <c r="AI69" s="679"/>
      <c r="AJ69" s="679"/>
      <c r="AK69" s="666"/>
      <c r="AM69" s="662"/>
      <c r="AN69" s="662"/>
      <c r="AO69" s="662"/>
      <c r="AP69" s="662"/>
      <c r="AQ69" s="662"/>
      <c r="AR69" s="662"/>
      <c r="AS69" s="662"/>
      <c r="AT69" s="662"/>
      <c r="AU69" s="662"/>
      <c r="AV69" s="662"/>
      <c r="AW69" s="662"/>
      <c r="AX69" s="662"/>
      <c r="AY69" s="662"/>
      <c r="AZ69" s="662"/>
      <c r="BA69" s="662"/>
      <c r="BB69" s="662"/>
      <c r="BC69" s="662"/>
      <c r="BD69" s="662"/>
      <c r="BE69" s="662"/>
      <c r="BF69" s="662"/>
      <c r="BG69" s="662"/>
      <c r="BH69" s="662"/>
      <c r="BI69" s="662"/>
      <c r="BJ69" s="662"/>
      <c r="BK69" s="685"/>
      <c r="BL69" s="685"/>
      <c r="BM69" s="684" t="s">
        <v>341</v>
      </c>
      <c r="BN69" s="662"/>
      <c r="BO69" s="662"/>
      <c r="BP69" s="662"/>
      <c r="BQ69" s="662"/>
      <c r="BR69" s="662"/>
      <c r="BS69" s="662"/>
      <c r="BT69" s="662"/>
      <c r="BU69" s="671"/>
      <c r="BV69" s="671"/>
      <c r="BW69" s="671"/>
      <c r="BX69" s="680"/>
      <c r="BY69" s="680"/>
      <c r="BZ69" s="681"/>
      <c r="CA69" s="681"/>
      <c r="CB69" s="683"/>
      <c r="CC69" s="683"/>
      <c r="CD69" s="683"/>
      <c r="CE69" s="671"/>
      <c r="CF69" s="682"/>
      <c r="CG69" s="671"/>
    </row>
    <row r="70" spans="1:85" s="667" customFormat="1" ht="24" customHeight="1">
      <c r="A70" s="693" t="s">
        <v>612</v>
      </c>
      <c r="B70" s="693"/>
      <c r="C70" s="678"/>
      <c r="D70" s="678"/>
      <c r="E70" s="678"/>
      <c r="F70" s="678"/>
      <c r="G70" s="678"/>
      <c r="H70" s="678"/>
      <c r="I70" s="678"/>
      <c r="J70" s="678"/>
      <c r="K70" s="678"/>
      <c r="L70" s="1010"/>
      <c r="M70" s="1014"/>
      <c r="N70" s="678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79"/>
      <c r="AB70" s="679"/>
      <c r="AC70" s="679"/>
      <c r="AD70" s="679"/>
      <c r="AE70" s="679"/>
      <c r="AF70" s="679"/>
      <c r="AG70" s="679"/>
      <c r="AH70" s="679"/>
      <c r="AI70" s="679"/>
      <c r="AJ70" s="679"/>
      <c r="AK70" s="666"/>
      <c r="AM70" s="662"/>
      <c r="AN70" s="662"/>
      <c r="AO70" s="662"/>
      <c r="AP70" s="662"/>
      <c r="AQ70" s="662"/>
      <c r="AR70" s="662"/>
      <c r="AS70" s="662"/>
      <c r="AT70" s="662"/>
      <c r="AU70" s="662"/>
      <c r="AV70" s="662"/>
      <c r="AW70" s="662"/>
      <c r="AX70" s="662"/>
      <c r="AY70" s="662"/>
      <c r="AZ70" s="662"/>
      <c r="BA70" s="662"/>
      <c r="BB70" s="662"/>
      <c r="BC70" s="662"/>
      <c r="BD70" s="662"/>
      <c r="BE70" s="662"/>
      <c r="BF70" s="662"/>
      <c r="BG70" s="662"/>
      <c r="BH70" s="662"/>
      <c r="BI70" s="662"/>
      <c r="BJ70" s="662"/>
      <c r="BK70" s="685"/>
      <c r="BL70" s="685"/>
      <c r="BM70" s="684"/>
      <c r="BN70" s="662"/>
      <c r="BO70" s="662"/>
      <c r="BP70" s="662"/>
      <c r="BQ70" s="662"/>
      <c r="BR70" s="662"/>
      <c r="BS70" s="662"/>
      <c r="BT70" s="662"/>
      <c r="BU70" s="671"/>
      <c r="BV70" s="671"/>
      <c r="BW70" s="671"/>
      <c r="BX70" s="680"/>
      <c r="BY70" s="680"/>
      <c r="BZ70" s="681"/>
      <c r="CA70" s="681"/>
      <c r="CB70" s="683"/>
      <c r="CC70" s="683"/>
      <c r="CD70" s="683"/>
      <c r="CE70" s="671"/>
      <c r="CF70" s="682"/>
      <c r="CG70" s="671"/>
    </row>
    <row r="71" spans="1:85" s="667" customFormat="1" ht="24" customHeight="1">
      <c r="A71" s="693" t="s">
        <v>625</v>
      </c>
      <c r="B71" s="693"/>
      <c r="C71" s="678"/>
      <c r="D71" s="678"/>
      <c r="E71" s="678"/>
      <c r="F71" s="678"/>
      <c r="G71" s="678"/>
      <c r="H71" s="678"/>
      <c r="I71" s="678"/>
      <c r="J71" s="678"/>
      <c r="K71" s="678"/>
      <c r="L71" s="1010"/>
      <c r="M71" s="1014"/>
      <c r="N71" s="678"/>
      <c r="O71" s="679"/>
      <c r="P71" s="679"/>
      <c r="Q71" s="679"/>
      <c r="R71" s="679"/>
      <c r="S71" s="679"/>
      <c r="T71" s="679"/>
      <c r="U71" s="679"/>
      <c r="V71" s="679"/>
      <c r="W71" s="679"/>
      <c r="X71" s="679"/>
      <c r="Y71" s="679"/>
      <c r="Z71" s="679"/>
      <c r="AA71" s="679"/>
      <c r="AB71" s="679"/>
      <c r="AC71" s="679"/>
      <c r="AD71" s="679"/>
      <c r="AE71" s="679"/>
      <c r="AF71" s="679"/>
      <c r="AG71" s="679"/>
      <c r="AH71" s="679"/>
      <c r="AI71" s="679"/>
      <c r="AJ71" s="679"/>
      <c r="AK71" s="666"/>
      <c r="AM71" s="662"/>
      <c r="AN71" s="662"/>
      <c r="AO71" s="662"/>
      <c r="AP71" s="662"/>
      <c r="AQ71" s="662"/>
      <c r="AR71" s="662"/>
      <c r="AS71" s="662"/>
      <c r="AT71" s="662"/>
      <c r="AU71" s="662"/>
      <c r="AV71" s="662"/>
      <c r="AW71" s="662"/>
      <c r="AX71" s="662"/>
      <c r="AY71" s="662"/>
      <c r="AZ71" s="662"/>
      <c r="BA71" s="662"/>
      <c r="BB71" s="662"/>
      <c r="BC71" s="662"/>
      <c r="BD71" s="662"/>
      <c r="BE71" s="662"/>
      <c r="BF71" s="662"/>
      <c r="BG71" s="662"/>
      <c r="BH71" s="662"/>
      <c r="BI71" s="662"/>
      <c r="BJ71" s="662"/>
      <c r="BK71" s="685"/>
      <c r="BL71" s="685"/>
      <c r="BM71" s="684"/>
      <c r="BN71" s="662"/>
      <c r="BO71" s="662"/>
      <c r="BP71" s="662"/>
      <c r="BQ71" s="662"/>
      <c r="BR71" s="662"/>
      <c r="BS71" s="662"/>
      <c r="BT71" s="662"/>
      <c r="BU71" s="671"/>
      <c r="BV71" s="671"/>
      <c r="BW71" s="671"/>
      <c r="BX71" s="680"/>
      <c r="BY71" s="680"/>
      <c r="BZ71" s="681"/>
      <c r="CA71" s="681"/>
      <c r="CB71" s="683"/>
      <c r="CC71" s="683"/>
      <c r="CD71" s="683"/>
      <c r="CE71" s="671"/>
      <c r="CF71" s="682"/>
      <c r="CG71" s="671"/>
    </row>
    <row r="72" spans="1:85" s="667" customFormat="1" ht="24" customHeight="1">
      <c r="A72" s="693" t="s">
        <v>626</v>
      </c>
      <c r="B72" s="693"/>
      <c r="C72" s="678"/>
      <c r="D72" s="678"/>
      <c r="E72" s="678"/>
      <c r="F72" s="678"/>
      <c r="G72" s="678"/>
      <c r="H72" s="678"/>
      <c r="I72" s="678"/>
      <c r="J72" s="678"/>
      <c r="K72" s="678"/>
      <c r="L72" s="1010"/>
      <c r="M72" s="1014"/>
      <c r="N72" s="678"/>
      <c r="O72" s="679"/>
      <c r="P72" s="679"/>
      <c r="Q72" s="679"/>
      <c r="R72" s="679"/>
      <c r="S72" s="679"/>
      <c r="T72" s="679"/>
      <c r="U72" s="679"/>
      <c r="V72" s="679"/>
      <c r="W72" s="679"/>
      <c r="X72" s="679"/>
      <c r="Y72" s="679"/>
      <c r="Z72" s="679"/>
      <c r="AA72" s="679"/>
      <c r="AB72" s="679"/>
      <c r="AC72" s="679"/>
      <c r="AD72" s="679"/>
      <c r="AE72" s="679"/>
      <c r="AF72" s="679"/>
      <c r="AG72" s="679"/>
      <c r="AH72" s="679"/>
      <c r="AI72" s="679"/>
      <c r="AJ72" s="679"/>
      <c r="AK72" s="666"/>
      <c r="AM72" s="662"/>
      <c r="AN72" s="662"/>
      <c r="AO72" s="662"/>
      <c r="AP72" s="662"/>
      <c r="AQ72" s="662"/>
      <c r="AR72" s="662"/>
      <c r="AS72" s="662"/>
      <c r="AT72" s="662"/>
      <c r="AU72" s="662"/>
      <c r="AV72" s="662"/>
      <c r="AW72" s="662"/>
      <c r="AX72" s="662"/>
      <c r="AY72" s="662"/>
      <c r="AZ72" s="662"/>
      <c r="BA72" s="662"/>
      <c r="BB72" s="662"/>
      <c r="BC72" s="662"/>
      <c r="BD72" s="662"/>
      <c r="BE72" s="662"/>
      <c r="BF72" s="662"/>
      <c r="BG72" s="662"/>
      <c r="BH72" s="662"/>
      <c r="BI72" s="662"/>
      <c r="BJ72" s="662"/>
      <c r="BK72" s="685"/>
      <c r="BL72" s="685"/>
      <c r="BM72" s="684"/>
      <c r="BN72" s="662"/>
      <c r="BO72" s="662"/>
      <c r="BP72" s="662"/>
      <c r="BQ72" s="662"/>
      <c r="BR72" s="662"/>
      <c r="BS72" s="662"/>
      <c r="BT72" s="662"/>
      <c r="BU72" s="671"/>
      <c r="BV72" s="671"/>
      <c r="BW72" s="671"/>
      <c r="BX72" s="680"/>
      <c r="BY72" s="680"/>
      <c r="BZ72" s="681"/>
      <c r="CA72" s="681"/>
      <c r="CB72" s="683"/>
      <c r="CC72" s="683"/>
      <c r="CD72" s="683"/>
      <c r="CE72" s="671"/>
      <c r="CF72" s="682"/>
      <c r="CG72" s="671"/>
    </row>
    <row r="73" spans="1:85" s="667" customFormat="1" ht="24" customHeight="1">
      <c r="A73" s="693" t="s">
        <v>627</v>
      </c>
      <c r="B73" s="693"/>
      <c r="C73" s="678"/>
      <c r="D73" s="678"/>
      <c r="E73" s="678"/>
      <c r="F73" s="678"/>
      <c r="G73" s="678"/>
      <c r="H73" s="678"/>
      <c r="I73" s="678"/>
      <c r="J73" s="678"/>
      <c r="K73" s="678"/>
      <c r="L73" s="1010"/>
      <c r="M73" s="1014"/>
      <c r="N73" s="678"/>
      <c r="O73" s="679"/>
      <c r="P73" s="679"/>
      <c r="Q73" s="679"/>
      <c r="R73" s="679"/>
      <c r="S73" s="679"/>
      <c r="T73" s="679"/>
      <c r="U73" s="679"/>
      <c r="V73" s="679"/>
      <c r="W73" s="679"/>
      <c r="X73" s="679"/>
      <c r="Y73" s="679"/>
      <c r="Z73" s="679"/>
      <c r="AA73" s="679"/>
      <c r="AB73" s="679"/>
      <c r="AC73" s="679"/>
      <c r="AD73" s="679"/>
      <c r="AE73" s="679"/>
      <c r="AF73" s="679"/>
      <c r="AG73" s="679"/>
      <c r="AH73" s="679"/>
      <c r="AI73" s="679"/>
      <c r="AJ73" s="679"/>
      <c r="AK73" s="666"/>
      <c r="AM73" s="662"/>
      <c r="AN73" s="662"/>
      <c r="AO73" s="662"/>
      <c r="AP73" s="662"/>
      <c r="AQ73" s="662"/>
      <c r="AR73" s="662"/>
      <c r="AS73" s="662"/>
      <c r="AT73" s="662"/>
      <c r="AU73" s="662"/>
      <c r="AV73" s="662"/>
      <c r="AW73" s="662"/>
      <c r="AX73" s="662"/>
      <c r="AY73" s="662"/>
      <c r="AZ73" s="662"/>
      <c r="BA73" s="662"/>
      <c r="BB73" s="662"/>
      <c r="BC73" s="662"/>
      <c r="BD73" s="662"/>
      <c r="BE73" s="662"/>
      <c r="BF73" s="662"/>
      <c r="BG73" s="662"/>
      <c r="BH73" s="662"/>
      <c r="BI73" s="662"/>
      <c r="BJ73" s="662"/>
      <c r="BK73" s="685"/>
      <c r="BL73" s="685"/>
      <c r="BM73" s="684"/>
      <c r="BN73" s="662"/>
      <c r="BO73" s="662"/>
      <c r="BP73" s="662"/>
      <c r="BQ73" s="662"/>
      <c r="BR73" s="662"/>
      <c r="BS73" s="662"/>
      <c r="BT73" s="662"/>
      <c r="BU73" s="671"/>
      <c r="BV73" s="671"/>
      <c r="BW73" s="671"/>
      <c r="BX73" s="680"/>
      <c r="BY73" s="680"/>
      <c r="BZ73" s="681"/>
      <c r="CA73" s="681"/>
      <c r="CB73" s="683"/>
      <c r="CC73" s="683"/>
      <c r="CD73" s="683"/>
      <c r="CE73" s="671"/>
      <c r="CF73" s="682"/>
      <c r="CG73" s="671"/>
    </row>
    <row r="74" spans="1:85" s="662" customFormat="1" ht="23" customHeight="1">
      <c r="A74" s="664" t="s">
        <v>613</v>
      </c>
      <c r="B74" s="664"/>
      <c r="C74" s="664"/>
      <c r="D74" s="664"/>
      <c r="E74" s="664"/>
      <c r="F74" s="665"/>
      <c r="G74" s="664"/>
      <c r="H74" s="665"/>
      <c r="I74" s="665"/>
      <c r="J74" s="665"/>
      <c r="K74" s="665"/>
      <c r="L74" s="732"/>
      <c r="M74" s="1015"/>
      <c r="N74" s="665"/>
      <c r="O74" s="691"/>
      <c r="P74" s="691"/>
      <c r="Q74" s="691"/>
      <c r="R74" s="691"/>
      <c r="S74" s="691"/>
      <c r="T74" s="691"/>
      <c r="U74" s="691"/>
      <c r="V74" s="691"/>
      <c r="W74" s="691"/>
      <c r="X74" s="691"/>
      <c r="Y74" s="691"/>
      <c r="Z74" s="691"/>
      <c r="AA74" s="691"/>
      <c r="AB74" s="691"/>
      <c r="AC74" s="691"/>
      <c r="AD74" s="691"/>
      <c r="AE74" s="691"/>
      <c r="AF74" s="691"/>
      <c r="AG74" s="691"/>
      <c r="AH74" s="691"/>
      <c r="AI74" s="691"/>
      <c r="AJ74" s="691"/>
      <c r="AK74" s="692"/>
      <c r="AM74" s="667"/>
      <c r="AN74" s="668"/>
      <c r="AO74" s="668"/>
      <c r="AW74" s="669"/>
      <c r="AX74" s="669"/>
      <c r="AY74" s="669"/>
      <c r="AZ74" s="669"/>
      <c r="BA74" s="669"/>
      <c r="BB74" s="670"/>
      <c r="BC74" s="671"/>
      <c r="BD74" s="672"/>
      <c r="BE74" s="673"/>
      <c r="BF74" s="673"/>
      <c r="BG74" s="669"/>
      <c r="BH74" s="670"/>
      <c r="BI74" s="674"/>
      <c r="BJ74" s="675"/>
      <c r="BK74" s="675"/>
      <c r="BL74" s="673"/>
      <c r="BM74" s="669"/>
      <c r="BN74" s="669"/>
      <c r="BO74" s="671"/>
      <c r="BP74" s="670"/>
      <c r="BQ74" s="670"/>
      <c r="BR74" s="670"/>
      <c r="BS74" s="670"/>
      <c r="BT74" s="673"/>
    </row>
    <row r="75" spans="1:85" s="662" customFormat="1" ht="23" customHeight="1">
      <c r="A75" s="664" t="s">
        <v>638</v>
      </c>
      <c r="B75" s="664"/>
      <c r="C75" s="664"/>
      <c r="D75" s="664"/>
      <c r="E75" s="664"/>
      <c r="F75" s="665"/>
      <c r="G75" s="664"/>
      <c r="H75" s="665"/>
      <c r="I75" s="665"/>
      <c r="J75" s="665"/>
      <c r="K75" s="665"/>
      <c r="L75" s="732"/>
      <c r="M75" s="1015"/>
      <c r="N75" s="665"/>
      <c r="O75" s="666"/>
      <c r="P75" s="666"/>
      <c r="Q75" s="666"/>
      <c r="R75" s="666"/>
      <c r="S75" s="666"/>
      <c r="T75" s="666"/>
      <c r="U75" s="666"/>
      <c r="V75" s="666"/>
      <c r="W75" s="666"/>
      <c r="X75" s="666"/>
      <c r="Y75" s="666"/>
      <c r="Z75" s="666"/>
      <c r="AA75" s="666"/>
      <c r="AB75" s="666"/>
      <c r="AC75" s="666"/>
      <c r="AD75" s="666"/>
      <c r="AE75" s="666"/>
      <c r="AF75" s="666"/>
      <c r="AG75" s="666"/>
      <c r="AH75" s="666"/>
      <c r="AI75" s="666"/>
      <c r="AJ75" s="666"/>
      <c r="AK75" s="663"/>
      <c r="AM75" s="667"/>
      <c r="AN75" s="668"/>
      <c r="AO75" s="668"/>
      <c r="AW75" s="669"/>
      <c r="AX75" s="669"/>
      <c r="AY75" s="669"/>
      <c r="AZ75" s="669"/>
      <c r="BA75" s="669"/>
      <c r="BB75" s="670"/>
      <c r="BC75" s="671"/>
      <c r="BD75" s="672"/>
      <c r="BE75" s="673"/>
      <c r="BF75" s="673"/>
      <c r="BG75" s="669"/>
      <c r="BH75" s="670"/>
      <c r="BI75" s="674"/>
      <c r="BJ75" s="675"/>
      <c r="BK75" s="675"/>
      <c r="BL75" s="673"/>
      <c r="BM75" s="669"/>
      <c r="BN75" s="669"/>
      <c r="BO75" s="671"/>
      <c r="BP75" s="670"/>
      <c r="BQ75" s="670"/>
      <c r="BR75" s="670"/>
      <c r="BS75" s="670"/>
      <c r="BT75" s="673"/>
    </row>
    <row r="76" spans="1:85" s="662" customFormat="1" ht="23" customHeight="1">
      <c r="A76" s="664" t="s">
        <v>639</v>
      </c>
      <c r="B76" s="664"/>
      <c r="C76" s="664"/>
      <c r="D76" s="664"/>
      <c r="E76" s="664"/>
      <c r="F76" s="665"/>
      <c r="G76" s="664"/>
      <c r="H76" s="665"/>
      <c r="I76" s="665"/>
      <c r="J76" s="665"/>
      <c r="K76" s="665"/>
      <c r="L76" s="732"/>
      <c r="M76" s="1015"/>
      <c r="N76" s="665"/>
      <c r="O76" s="666"/>
      <c r="P76" s="666"/>
      <c r="Q76" s="666"/>
      <c r="R76" s="666"/>
      <c r="S76" s="666"/>
      <c r="T76" s="666"/>
      <c r="U76" s="666"/>
      <c r="V76" s="666"/>
      <c r="W76" s="666"/>
      <c r="X76" s="666"/>
      <c r="Y76" s="666"/>
      <c r="Z76" s="666"/>
      <c r="AA76" s="666"/>
      <c r="AB76" s="666"/>
      <c r="AC76" s="666"/>
      <c r="AD76" s="666"/>
      <c r="AE76" s="666"/>
      <c r="AF76" s="666"/>
      <c r="AG76" s="666"/>
      <c r="AH76" s="666"/>
      <c r="AI76" s="666"/>
      <c r="AJ76" s="666"/>
      <c r="AK76" s="663"/>
      <c r="AM76" s="667"/>
      <c r="AN76" s="668"/>
      <c r="AO76" s="668"/>
      <c r="AW76" s="669"/>
      <c r="AX76" s="669"/>
      <c r="AY76" s="669"/>
      <c r="AZ76" s="669"/>
      <c r="BA76" s="669"/>
      <c r="BB76" s="670"/>
      <c r="BC76" s="671"/>
      <c r="BD76" s="672"/>
      <c r="BE76" s="673"/>
      <c r="BF76" s="673"/>
      <c r="BG76" s="669"/>
      <c r="BH76" s="670"/>
      <c r="BI76" s="674"/>
      <c r="BJ76" s="675"/>
      <c r="BK76" s="675"/>
      <c r="BL76" s="673"/>
      <c r="BM76" s="669"/>
      <c r="BN76" s="669"/>
      <c r="BO76" s="671"/>
      <c r="BP76" s="670"/>
      <c r="BQ76" s="670"/>
      <c r="BR76" s="670"/>
      <c r="BS76" s="670"/>
      <c r="BT76" s="673"/>
    </row>
    <row r="77" spans="1:85" s="662" customFormat="1" ht="23" customHeight="1">
      <c r="A77" s="664"/>
      <c r="B77" s="664"/>
      <c r="C77" s="664"/>
      <c r="D77" s="664"/>
      <c r="E77" s="664"/>
      <c r="F77" s="665"/>
      <c r="G77" s="664"/>
      <c r="H77" s="665"/>
      <c r="I77" s="665"/>
      <c r="J77" s="665"/>
      <c r="K77" s="665"/>
      <c r="L77" s="732"/>
      <c r="M77" s="1015"/>
      <c r="N77" s="665"/>
      <c r="O77" s="666"/>
      <c r="P77" s="666"/>
      <c r="Q77" s="666"/>
      <c r="R77" s="666"/>
      <c r="S77" s="666"/>
      <c r="T77" s="666"/>
      <c r="U77" s="666"/>
      <c r="V77" s="666"/>
      <c r="W77" s="666"/>
      <c r="X77" s="666"/>
      <c r="Y77" s="666"/>
      <c r="Z77" s="666"/>
      <c r="AA77" s="666"/>
      <c r="AB77" s="666"/>
      <c r="AC77" s="666"/>
      <c r="AD77" s="666"/>
      <c r="AE77" s="666"/>
      <c r="AF77" s="666"/>
      <c r="AG77" s="666"/>
      <c r="AH77" s="666"/>
      <c r="AI77" s="666"/>
      <c r="AJ77" s="666"/>
      <c r="AK77" s="663"/>
      <c r="AM77" s="667"/>
      <c r="AN77" s="668"/>
      <c r="AO77" s="668"/>
      <c r="AW77" s="669"/>
      <c r="AX77" s="669"/>
      <c r="AY77" s="669"/>
      <c r="AZ77" s="669"/>
      <c r="BA77" s="669"/>
      <c r="BB77" s="670"/>
      <c r="BC77" s="671"/>
      <c r="BD77" s="672"/>
      <c r="BE77" s="673"/>
      <c r="BF77" s="673"/>
      <c r="BG77" s="669"/>
      <c r="BH77" s="670"/>
      <c r="BI77" s="674"/>
      <c r="BJ77" s="675"/>
      <c r="BK77" s="675"/>
      <c r="BL77" s="673"/>
      <c r="BM77" s="669"/>
      <c r="BN77" s="669"/>
      <c r="BO77" s="671"/>
      <c r="BP77" s="670"/>
      <c r="BQ77" s="670"/>
      <c r="BR77" s="670"/>
      <c r="BS77" s="670"/>
      <c r="BT77" s="673"/>
    </row>
    <row r="78" spans="1:85" s="662" customFormat="1" ht="23" customHeight="1">
      <c r="A78" s="664"/>
      <c r="B78" s="664"/>
      <c r="C78" s="664"/>
      <c r="D78" s="664"/>
      <c r="E78" s="664"/>
      <c r="F78" s="665"/>
      <c r="G78" s="664"/>
      <c r="H78" s="665"/>
      <c r="I78" s="665"/>
      <c r="J78" s="665"/>
      <c r="K78" s="665"/>
      <c r="L78" s="732"/>
      <c r="M78" s="1015"/>
      <c r="N78" s="665"/>
      <c r="O78" s="666"/>
      <c r="P78" s="666"/>
      <c r="Q78" s="666"/>
      <c r="R78" s="666"/>
      <c r="S78" s="666"/>
      <c r="T78" s="666"/>
      <c r="U78" s="666"/>
      <c r="V78" s="666"/>
      <c r="W78" s="666"/>
      <c r="X78" s="666"/>
      <c r="Y78" s="666"/>
      <c r="Z78" s="666"/>
      <c r="AA78" s="666"/>
      <c r="AB78" s="666"/>
      <c r="AC78" s="666"/>
      <c r="AD78" s="666"/>
      <c r="AE78" s="666"/>
      <c r="AF78" s="666"/>
      <c r="AG78" s="666"/>
      <c r="AH78" s="666"/>
      <c r="AI78" s="666"/>
      <c r="AJ78" s="666"/>
      <c r="AK78" s="663"/>
      <c r="AM78" s="667"/>
      <c r="AN78" s="668"/>
      <c r="AO78" s="668"/>
      <c r="AW78" s="669"/>
      <c r="AX78" s="669"/>
      <c r="AY78" s="669"/>
      <c r="AZ78" s="669"/>
      <c r="BA78" s="669"/>
      <c r="BB78" s="670"/>
      <c r="BC78" s="671"/>
      <c r="BD78" s="672"/>
      <c r="BE78" s="673"/>
      <c r="BF78" s="673"/>
      <c r="BG78" s="669"/>
      <c r="BH78" s="670"/>
      <c r="BI78" s="674"/>
      <c r="BJ78" s="675"/>
      <c r="BK78" s="675"/>
      <c r="BL78" s="673"/>
      <c r="BM78" s="669"/>
      <c r="BN78" s="669"/>
      <c r="BO78" s="671"/>
      <c r="BP78" s="670"/>
      <c r="BQ78" s="670"/>
      <c r="BR78" s="670"/>
      <c r="BS78" s="670"/>
      <c r="BT78" s="673"/>
    </row>
    <row r="79" spans="1:85" ht="24" customHeight="1">
      <c r="A79" s="1342" t="s">
        <v>342</v>
      </c>
      <c r="B79" s="1342"/>
      <c r="C79" s="1342"/>
      <c r="D79" s="1342" t="s">
        <v>342</v>
      </c>
      <c r="E79" s="1342"/>
      <c r="F79" s="1342"/>
      <c r="H79" s="1342" t="s">
        <v>342</v>
      </c>
      <c r="I79" s="1342"/>
      <c r="J79" s="1342"/>
    </row>
    <row r="80" spans="1:85" ht="21">
      <c r="A80" s="1343" t="s">
        <v>343</v>
      </c>
      <c r="B80" s="1343"/>
      <c r="C80" s="1343"/>
      <c r="D80" s="1343" t="s">
        <v>360</v>
      </c>
      <c r="E80" s="1343"/>
      <c r="F80" s="1343"/>
      <c r="G80" s="391"/>
      <c r="H80" s="1343" t="s">
        <v>297</v>
      </c>
      <c r="I80" s="1343"/>
      <c r="J80" s="1343"/>
      <c r="K80" s="391"/>
      <c r="L80" s="613"/>
    </row>
    <row r="81" spans="1:12" ht="21">
      <c r="A81" s="1343" t="s">
        <v>344</v>
      </c>
      <c r="B81" s="1343"/>
      <c r="C81" s="1343"/>
      <c r="D81" s="1343" t="s">
        <v>359</v>
      </c>
      <c r="E81" s="1343"/>
      <c r="F81" s="1343"/>
      <c r="G81" s="391"/>
      <c r="H81" s="1343" t="s">
        <v>300</v>
      </c>
      <c r="I81" s="1343"/>
      <c r="J81" s="1343"/>
      <c r="K81" s="391"/>
      <c r="L81" s="613"/>
    </row>
    <row r="86" spans="1:12">
      <c r="A86" s="686"/>
    </row>
    <row r="87" spans="1:12">
      <c r="A87" s="686"/>
    </row>
    <row r="88" spans="1:12">
      <c r="A88" s="686"/>
    </row>
  </sheetData>
  <mergeCells count="25">
    <mergeCell ref="B29:F29"/>
    <mergeCell ref="H79:J79"/>
    <mergeCell ref="H80:J80"/>
    <mergeCell ref="H81:J81"/>
    <mergeCell ref="A79:C79"/>
    <mergeCell ref="A80:C80"/>
    <mergeCell ref="A81:C81"/>
    <mergeCell ref="D79:F79"/>
    <mergeCell ref="D80:F80"/>
    <mergeCell ref="D81:F81"/>
    <mergeCell ref="B37:C37"/>
    <mergeCell ref="B38:C38"/>
    <mergeCell ref="B41:C41"/>
    <mergeCell ref="G37:I37"/>
    <mergeCell ref="G38:I38"/>
    <mergeCell ref="G39:I39"/>
    <mergeCell ref="G40:I40"/>
    <mergeCell ref="I53:K53"/>
    <mergeCell ref="I59:K59"/>
    <mergeCell ref="B59:C59"/>
    <mergeCell ref="I54:K54"/>
    <mergeCell ref="I55:K55"/>
    <mergeCell ref="I56:K56"/>
    <mergeCell ref="I57:K57"/>
    <mergeCell ref="I58:K58"/>
  </mergeCells>
  <phoneticPr fontId="284" type="noConversion"/>
  <printOptions horizontalCentered="1"/>
  <pageMargins left="0.39370078740157483" right="0.11811023622047245" top="0.55118110236220474" bottom="0.15748031496062992" header="0.11811023622047245" footer="0.11811023622047245"/>
  <pageSetup paperSize="9" scale="95" orientation="portrait" horizontalDpi="4294967293" verticalDpi="4294967293" r:id="rId1"/>
  <headerFooter>
    <oddFooter>&amp;L&amp;"AngsanaUPC,Regular"&amp;14บจก.เพชรเกษมฐิติพร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2:J43"/>
  <sheetViews>
    <sheetView tabSelected="1" zoomScale="120" zoomScaleNormal="120" workbookViewId="0">
      <selection activeCell="D21" sqref="D21"/>
    </sheetView>
  </sheetViews>
  <sheetFormatPr baseColWidth="10" defaultColWidth="8.6640625" defaultRowHeight="26" customHeight="1"/>
  <cols>
    <col min="1" max="1" width="16.6640625" style="391" customWidth="1"/>
    <col min="2" max="2" width="21.6640625" style="391" customWidth="1"/>
    <col min="3" max="3" width="11.1640625" style="391" customWidth="1"/>
    <col min="4" max="4" width="8.83203125" style="391" customWidth="1"/>
    <col min="5" max="5" width="6" style="391" customWidth="1"/>
    <col min="6" max="16384" width="8.6640625" style="391"/>
  </cols>
  <sheetData>
    <row r="2" spans="1:6" ht="26" customHeight="1">
      <c r="A2" s="647" t="s">
        <v>231</v>
      </c>
    </row>
    <row r="3" spans="1:6" ht="26" hidden="1" customHeight="1">
      <c r="A3" s="646" t="s">
        <v>232</v>
      </c>
      <c r="B3" s="391" t="s">
        <v>388</v>
      </c>
    </row>
    <row r="4" spans="1:6" ht="26" hidden="1" customHeight="1">
      <c r="A4" s="646" t="s">
        <v>365</v>
      </c>
      <c r="B4" s="714">
        <v>240197</v>
      </c>
    </row>
    <row r="5" spans="1:6" ht="26" hidden="1" customHeight="1">
      <c r="A5" s="646" t="s">
        <v>22</v>
      </c>
      <c r="B5" s="612" t="s">
        <v>389</v>
      </c>
    </row>
    <row r="6" spans="1:6" ht="26" hidden="1" customHeight="1">
      <c r="A6" s="646" t="s">
        <v>366</v>
      </c>
      <c r="B6" s="391" t="s">
        <v>390</v>
      </c>
    </row>
    <row r="7" spans="1:6" ht="26" hidden="1" customHeight="1">
      <c r="A7" s="646" t="s">
        <v>367</v>
      </c>
      <c r="B7" s="391" t="s">
        <v>391</v>
      </c>
    </row>
    <row r="8" spans="1:6" ht="26" hidden="1" customHeight="1">
      <c r="A8" s="646" t="s">
        <v>368</v>
      </c>
    </row>
    <row r="9" spans="1:6" ht="26" hidden="1" customHeight="1">
      <c r="B9" s="708" t="s">
        <v>369</v>
      </c>
      <c r="C9" s="708" t="s">
        <v>370</v>
      </c>
      <c r="D9" s="708" t="s">
        <v>372</v>
      </c>
      <c r="E9" s="1356" t="s">
        <v>371</v>
      </c>
      <c r="F9" s="1356"/>
    </row>
    <row r="10" spans="1:6" ht="26" hidden="1" customHeight="1">
      <c r="B10" s="715" t="s">
        <v>392</v>
      </c>
      <c r="C10" s="716">
        <v>2250000</v>
      </c>
      <c r="D10" s="734">
        <f>+C10/C13</f>
        <v>0.45</v>
      </c>
      <c r="E10" s="1356" t="s">
        <v>395</v>
      </c>
      <c r="F10" s="1356"/>
    </row>
    <row r="11" spans="1:6" ht="26" hidden="1" customHeight="1">
      <c r="B11" s="715" t="s">
        <v>393</v>
      </c>
      <c r="C11" s="716">
        <v>2250000</v>
      </c>
      <c r="D11" s="734">
        <v>0.45</v>
      </c>
      <c r="E11" s="1356" t="s">
        <v>396</v>
      </c>
      <c r="F11" s="1356"/>
    </row>
    <row r="12" spans="1:6" ht="26" hidden="1" customHeight="1">
      <c r="B12" s="715" t="s">
        <v>394</v>
      </c>
      <c r="C12" s="716">
        <v>500000</v>
      </c>
      <c r="D12" s="734">
        <v>0.1</v>
      </c>
      <c r="E12" s="1356" t="s">
        <v>396</v>
      </c>
      <c r="F12" s="1356"/>
    </row>
    <row r="13" spans="1:6" ht="26" hidden="1" customHeight="1">
      <c r="B13" s="708" t="s">
        <v>373</v>
      </c>
      <c r="C13" s="733">
        <f>SUM(C10:C12)</f>
        <v>5000000</v>
      </c>
      <c r="D13" s="734">
        <f>SUM(D10:D12)</f>
        <v>1</v>
      </c>
    </row>
    <row r="14" spans="1:6" ht="26" hidden="1" customHeight="1">
      <c r="B14" s="379"/>
      <c r="D14" s="717"/>
    </row>
    <row r="15" spans="1:6" ht="26" hidden="1" customHeight="1">
      <c r="A15" s="647" t="s">
        <v>333</v>
      </c>
    </row>
    <row r="16" spans="1:6" ht="26" customHeight="1">
      <c r="A16" s="646" t="s">
        <v>232</v>
      </c>
      <c r="B16" s="391" t="s">
        <v>592</v>
      </c>
    </row>
    <row r="17" spans="1:10" ht="26" customHeight="1">
      <c r="A17" s="646" t="s">
        <v>334</v>
      </c>
      <c r="B17" s="735">
        <v>23474</v>
      </c>
    </row>
    <row r="18" spans="1:10" ht="26" customHeight="1">
      <c r="A18" s="646" t="s">
        <v>335</v>
      </c>
      <c r="B18" s="391" t="s">
        <v>614</v>
      </c>
      <c r="J18"/>
    </row>
    <row r="19" spans="1:10" ht="26" customHeight="1">
      <c r="A19" s="646" t="s">
        <v>215</v>
      </c>
      <c r="B19" s="614" t="s">
        <v>216</v>
      </c>
    </row>
    <row r="20" spans="1:10" ht="26" customHeight="1">
      <c r="A20" s="646" t="s">
        <v>234</v>
      </c>
      <c r="B20" s="391" t="s">
        <v>615</v>
      </c>
    </row>
    <row r="21" spans="1:10" ht="26" customHeight="1">
      <c r="A21" s="646" t="s">
        <v>336</v>
      </c>
      <c r="B21" s="391" t="s">
        <v>616</v>
      </c>
    </row>
    <row r="22" spans="1:10" ht="26" customHeight="1">
      <c r="A22" s="646" t="s">
        <v>337</v>
      </c>
      <c r="B22" s="391" t="s">
        <v>616</v>
      </c>
    </row>
    <row r="23" spans="1:10" ht="26" hidden="1" customHeight="1">
      <c r="A23" s="646" t="s">
        <v>215</v>
      </c>
      <c r="B23" s="860" t="s">
        <v>217</v>
      </c>
    </row>
    <row r="24" spans="1:10" ht="26" customHeight="1">
      <c r="A24" s="740" t="s">
        <v>386</v>
      </c>
      <c r="B24" s="1056" t="s">
        <v>637</v>
      </c>
    </row>
    <row r="25" spans="1:10" ht="26" hidden="1" customHeight="1">
      <c r="A25" s="646"/>
    </row>
    <row r="26" spans="1:10" ht="26" customHeight="1">
      <c r="A26" s="646" t="s">
        <v>338</v>
      </c>
    </row>
    <row r="27" spans="1:10" ht="26" customHeight="1">
      <c r="A27" s="612" t="s">
        <v>617</v>
      </c>
      <c r="B27" s="391" t="s">
        <v>618</v>
      </c>
    </row>
    <row r="28" spans="1:10" ht="26" customHeight="1">
      <c r="A28" s="612" t="s">
        <v>619</v>
      </c>
      <c r="B28" s="391" t="s">
        <v>636</v>
      </c>
    </row>
    <row r="29" spans="1:10" ht="26" customHeight="1">
      <c r="A29" s="612"/>
    </row>
    <row r="30" spans="1:10" ht="26" customHeight="1">
      <c r="A30" s="646"/>
      <c r="B30" s="735"/>
    </row>
    <row r="31" spans="1:10" ht="26" customHeight="1">
      <c r="A31" s="646" t="s">
        <v>232</v>
      </c>
      <c r="B31" s="391" t="s">
        <v>620</v>
      </c>
    </row>
    <row r="32" spans="1:10" ht="26" customHeight="1">
      <c r="A32" s="646" t="s">
        <v>334</v>
      </c>
      <c r="B32" s="735">
        <v>23143</v>
      </c>
    </row>
    <row r="33" spans="1:10" ht="26" customHeight="1">
      <c r="A33" s="646" t="s">
        <v>335</v>
      </c>
      <c r="B33" s="391" t="s">
        <v>621</v>
      </c>
      <c r="J33"/>
    </row>
    <row r="34" spans="1:10" ht="26" customHeight="1">
      <c r="A34" s="646" t="s">
        <v>215</v>
      </c>
      <c r="B34" s="614" t="s">
        <v>216</v>
      </c>
    </row>
    <row r="35" spans="1:10" ht="26" customHeight="1">
      <c r="A35" s="646" t="s">
        <v>234</v>
      </c>
      <c r="B35" s="391" t="s">
        <v>622</v>
      </c>
    </row>
    <row r="36" spans="1:10" ht="26" customHeight="1">
      <c r="A36" s="646" t="s">
        <v>336</v>
      </c>
      <c r="B36" s="391" t="s">
        <v>623</v>
      </c>
    </row>
    <row r="37" spans="1:10" ht="26" customHeight="1">
      <c r="A37" s="646" t="s">
        <v>337</v>
      </c>
      <c r="B37" s="391" t="s">
        <v>623</v>
      </c>
    </row>
    <row r="38" spans="1:10" ht="26" hidden="1" customHeight="1">
      <c r="A38" s="646" t="s">
        <v>215</v>
      </c>
      <c r="B38" s="860" t="s">
        <v>217</v>
      </c>
    </row>
    <row r="39" spans="1:10" ht="26" customHeight="1">
      <c r="A39" s="740" t="s">
        <v>386</v>
      </c>
      <c r="B39" s="1056" t="s">
        <v>637</v>
      </c>
    </row>
    <row r="40" spans="1:10" ht="26" hidden="1" customHeight="1">
      <c r="A40" s="646"/>
    </row>
    <row r="41" spans="1:10" ht="26" customHeight="1">
      <c r="A41" s="646" t="s">
        <v>338</v>
      </c>
    </row>
    <row r="42" spans="1:10" ht="26" customHeight="1">
      <c r="A42" s="612" t="s">
        <v>617</v>
      </c>
      <c r="B42" s="391" t="s">
        <v>618</v>
      </c>
    </row>
    <row r="43" spans="1:10" ht="26" customHeight="1">
      <c r="A43" s="612"/>
    </row>
  </sheetData>
  <mergeCells count="4">
    <mergeCell ref="E9:F9"/>
    <mergeCell ref="E10:F10"/>
    <mergeCell ref="E11:F11"/>
    <mergeCell ref="E12:F12"/>
  </mergeCells>
  <printOptions horizontalCentered="1"/>
  <pageMargins left="0.9055118110236221" right="0" top="0.55118110236220474" bottom="0.55118110236220474" header="0.11811023622047245" footer="0.11811023622047245"/>
  <pageSetup paperSize="9" orientation="portrait" horizontalDpi="4294967293" verticalDpi="4294967293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M16"/>
  <sheetViews>
    <sheetView zoomScale="110" zoomScaleNormal="110" workbookViewId="0">
      <selection activeCell="O12" sqref="O12"/>
    </sheetView>
  </sheetViews>
  <sheetFormatPr baseColWidth="10" defaultColWidth="8.83203125" defaultRowHeight="24.5" customHeight="1"/>
  <cols>
    <col min="1" max="1" width="3.33203125" customWidth="1"/>
    <col min="4" max="4" width="7.6640625" customWidth="1"/>
    <col min="5" max="5" width="1" customWidth="1"/>
    <col min="7" max="7" width="5" customWidth="1"/>
    <col min="8" max="8" width="2.1640625" customWidth="1"/>
    <col min="10" max="10" width="3.33203125" customWidth="1"/>
    <col min="11" max="11" width="9.83203125" customWidth="1"/>
    <col min="13" max="13" width="8.1640625" customWidth="1"/>
    <col min="15" max="15" width="22.33203125" customWidth="1"/>
  </cols>
  <sheetData>
    <row r="1" spans="1:13" ht="24.5" customHeight="1">
      <c r="A1" s="559" t="s">
        <v>351</v>
      </c>
      <c r="B1" s="416"/>
      <c r="C1" s="416"/>
      <c r="D1" s="416"/>
      <c r="E1" s="687"/>
      <c r="F1" s="687"/>
      <c r="G1" s="687"/>
      <c r="H1" s="416"/>
      <c r="I1" s="416"/>
      <c r="J1" s="416"/>
      <c r="K1" s="416"/>
      <c r="L1" s="416"/>
      <c r="M1" s="416"/>
    </row>
    <row r="2" spans="1:13" ht="24.5" customHeight="1">
      <c r="A2" s="535"/>
      <c r="B2" s="1395" t="s">
        <v>345</v>
      </c>
      <c r="C2" s="1396"/>
      <c r="D2" s="1396"/>
      <c r="E2" s="1396"/>
      <c r="F2" s="1397" t="s">
        <v>346</v>
      </c>
      <c r="G2" s="1397"/>
      <c r="H2" s="1397"/>
      <c r="I2" s="1397" t="s">
        <v>347</v>
      </c>
      <c r="J2" s="1398"/>
      <c r="K2" s="721" t="s">
        <v>375</v>
      </c>
      <c r="L2" s="1397" t="s">
        <v>348</v>
      </c>
      <c r="M2" s="1397"/>
    </row>
    <row r="3" spans="1:13" ht="24.5" customHeight="1">
      <c r="A3" s="535"/>
      <c r="B3" s="1399" t="s">
        <v>631</v>
      </c>
      <c r="C3" s="1400"/>
      <c r="D3" s="1400"/>
      <c r="E3" s="1400"/>
      <c r="F3" s="1401" t="s">
        <v>632</v>
      </c>
      <c r="G3" s="1402"/>
      <c r="H3" s="1403"/>
      <c r="I3" s="1404">
        <v>1</v>
      </c>
      <c r="J3" s="1404"/>
      <c r="K3" s="722" t="s">
        <v>633</v>
      </c>
      <c r="L3" s="1401" t="s">
        <v>402</v>
      </c>
      <c r="M3" s="1403"/>
    </row>
    <row r="4" spans="1:13" ht="24.5" hidden="1" customHeight="1">
      <c r="A4" s="535"/>
      <c r="B4" s="720"/>
      <c r="C4" s="718"/>
      <c r="D4" s="718"/>
      <c r="E4" s="718"/>
      <c r="F4" s="1357"/>
      <c r="G4" s="1372"/>
      <c r="H4" s="1358"/>
      <c r="I4" s="1373"/>
      <c r="J4" s="1374"/>
      <c r="K4" s="723"/>
      <c r="L4" s="1357"/>
      <c r="M4" s="1358"/>
    </row>
    <row r="5" spans="1:13" ht="24.5" hidden="1" customHeight="1">
      <c r="A5" s="535"/>
      <c r="B5" s="720"/>
      <c r="C5" s="776"/>
      <c r="D5" s="776"/>
      <c r="E5" s="776"/>
      <c r="F5" s="1357"/>
      <c r="G5" s="1372"/>
      <c r="H5" s="1358"/>
      <c r="I5" s="1373"/>
      <c r="J5" s="1375"/>
      <c r="K5" s="777"/>
      <c r="L5" s="1357"/>
      <c r="M5" s="1358"/>
    </row>
    <row r="6" spans="1:13" ht="24.5" customHeight="1">
      <c r="A6" s="535"/>
      <c r="B6" s="720"/>
      <c r="C6" s="776"/>
      <c r="D6" s="776"/>
      <c r="E6" s="776"/>
      <c r="F6" s="1357"/>
      <c r="G6" s="1372"/>
      <c r="H6" s="1358"/>
      <c r="I6" s="1373"/>
      <c r="J6" s="1375"/>
      <c r="K6" s="777"/>
      <c r="L6" s="1357"/>
      <c r="M6" s="1358"/>
    </row>
    <row r="7" spans="1:13" ht="24.5" customHeight="1">
      <c r="A7" s="535"/>
      <c r="B7" s="1366"/>
      <c r="C7" s="1367"/>
      <c r="D7" s="1367"/>
      <c r="E7" s="1367"/>
      <c r="F7" s="1368" t="s">
        <v>6</v>
      </c>
      <c r="G7" s="1369"/>
      <c r="H7" s="1370"/>
      <c r="I7" s="1371">
        <f>SUM(I3:I6)</f>
        <v>1</v>
      </c>
      <c r="J7" s="1371"/>
      <c r="K7" s="729"/>
      <c r="L7" s="1368"/>
      <c r="M7" s="1370"/>
    </row>
    <row r="8" spans="1:13" ht="24.5" customHeight="1">
      <c r="A8" s="535"/>
      <c r="B8" s="688"/>
      <c r="C8" s="480"/>
      <c r="D8" s="480"/>
      <c r="E8" s="480"/>
      <c r="F8" s="480"/>
      <c r="G8" s="480"/>
      <c r="H8" s="480"/>
      <c r="I8" s="480"/>
      <c r="J8" s="480"/>
      <c r="K8" s="480"/>
      <c r="L8" s="480"/>
      <c r="M8" s="480"/>
    </row>
    <row r="9" spans="1:13" ht="24.5" customHeight="1">
      <c r="A9" s="559" t="s">
        <v>374</v>
      </c>
      <c r="B9" s="689"/>
      <c r="C9" s="480"/>
      <c r="D9" s="480"/>
      <c r="E9" s="690"/>
      <c r="F9" s="690"/>
      <c r="G9" s="690"/>
      <c r="H9" s="480"/>
      <c r="I9" s="480"/>
      <c r="J9" s="480"/>
      <c r="K9" s="480"/>
      <c r="L9" s="480"/>
      <c r="M9" s="480"/>
    </row>
    <row r="10" spans="1:13" ht="24.5" customHeight="1">
      <c r="A10" s="559"/>
      <c r="B10" s="1383" t="s">
        <v>349</v>
      </c>
      <c r="C10" s="1384"/>
      <c r="D10" s="1384"/>
      <c r="E10" s="1385"/>
      <c r="F10" s="1386" t="s">
        <v>346</v>
      </c>
      <c r="G10" s="1387"/>
      <c r="H10" s="1388"/>
      <c r="I10" s="1386" t="s">
        <v>350</v>
      </c>
      <c r="J10" s="1387"/>
      <c r="K10" s="724" t="s">
        <v>375</v>
      </c>
      <c r="L10" s="1386" t="s">
        <v>348</v>
      </c>
      <c r="M10" s="1388"/>
    </row>
    <row r="11" spans="1:13" ht="24.5" customHeight="1">
      <c r="A11" s="535"/>
      <c r="B11" s="1389" t="s">
        <v>496</v>
      </c>
      <c r="C11" s="1390"/>
      <c r="D11" s="1390"/>
      <c r="E11" s="1391"/>
      <c r="F11" s="1392" t="s">
        <v>632</v>
      </c>
      <c r="G11" s="1393"/>
      <c r="H11" s="1394"/>
      <c r="I11" s="1364">
        <v>0.4</v>
      </c>
      <c r="J11" s="1372"/>
      <c r="K11" s="725" t="s">
        <v>500</v>
      </c>
      <c r="L11" s="1392" t="s">
        <v>495</v>
      </c>
      <c r="M11" s="1394"/>
    </row>
    <row r="12" spans="1:13" ht="24.5" customHeight="1">
      <c r="A12" s="535"/>
      <c r="B12" s="712" t="s">
        <v>497</v>
      </c>
      <c r="C12" s="718"/>
      <c r="D12" s="718"/>
      <c r="E12" s="719"/>
      <c r="F12" s="1357" t="s">
        <v>632</v>
      </c>
      <c r="G12" s="1372"/>
      <c r="H12" s="1358"/>
      <c r="I12" s="1364">
        <v>0.2</v>
      </c>
      <c r="J12" s="1365"/>
      <c r="K12" s="726" t="s">
        <v>500</v>
      </c>
      <c r="L12" s="1357" t="s">
        <v>495</v>
      </c>
      <c r="M12" s="1358"/>
    </row>
    <row r="13" spans="1:13" ht="24.5" customHeight="1">
      <c r="A13" s="535"/>
      <c r="B13" s="712" t="s">
        <v>498</v>
      </c>
      <c r="C13" s="718"/>
      <c r="D13" s="718"/>
      <c r="E13" s="719"/>
      <c r="F13" s="1357" t="s">
        <v>632</v>
      </c>
      <c r="G13" s="1372"/>
      <c r="H13" s="1358"/>
      <c r="I13" s="1364">
        <v>0.1</v>
      </c>
      <c r="J13" s="1365"/>
      <c r="K13" s="726" t="s">
        <v>500</v>
      </c>
      <c r="L13" s="1357" t="s">
        <v>495</v>
      </c>
      <c r="M13" s="1358"/>
    </row>
    <row r="14" spans="1:13" ht="24.5" customHeight="1">
      <c r="A14" s="535"/>
      <c r="B14" s="712" t="s">
        <v>499</v>
      </c>
      <c r="C14" s="718"/>
      <c r="D14" s="718"/>
      <c r="E14" s="719"/>
      <c r="F14" s="1357" t="s">
        <v>632</v>
      </c>
      <c r="G14" s="1372"/>
      <c r="H14" s="1358"/>
      <c r="I14" s="1364">
        <v>0.3</v>
      </c>
      <c r="J14" s="1365"/>
      <c r="K14" s="726" t="s">
        <v>376</v>
      </c>
      <c r="L14" s="1357" t="s">
        <v>495</v>
      </c>
      <c r="M14" s="1358"/>
    </row>
    <row r="15" spans="1:13" ht="24.5" customHeight="1">
      <c r="A15" s="535"/>
      <c r="B15" s="709" t="s">
        <v>634</v>
      </c>
      <c r="C15" s="710"/>
      <c r="D15" s="710"/>
      <c r="E15" s="711"/>
      <c r="F15" s="1359" t="s">
        <v>632</v>
      </c>
      <c r="G15" s="1360"/>
      <c r="H15" s="1361"/>
      <c r="I15" s="1362"/>
      <c r="J15" s="1363"/>
      <c r="K15" s="727" t="s">
        <v>376</v>
      </c>
      <c r="L15" s="1359"/>
      <c r="M15" s="1361"/>
    </row>
    <row r="16" spans="1:13" ht="24.5" customHeight="1">
      <c r="A16" s="535"/>
      <c r="B16" s="1376"/>
      <c r="C16" s="1377"/>
      <c r="D16" s="1377"/>
      <c r="E16" s="1378"/>
      <c r="F16" s="1379" t="s">
        <v>6</v>
      </c>
      <c r="G16" s="1380"/>
      <c r="H16" s="1381"/>
      <c r="I16" s="1382">
        <f>SUM(I11:I15)</f>
        <v>1</v>
      </c>
      <c r="J16" s="1380"/>
      <c r="K16" s="728"/>
      <c r="L16" s="1379"/>
      <c r="M16" s="1381"/>
    </row>
  </sheetData>
  <mergeCells count="45">
    <mergeCell ref="B2:E2"/>
    <mergeCell ref="F2:H2"/>
    <mergeCell ref="I2:J2"/>
    <mergeCell ref="L2:M2"/>
    <mergeCell ref="B3:E3"/>
    <mergeCell ref="F3:H3"/>
    <mergeCell ref="I3:J3"/>
    <mergeCell ref="L3:M3"/>
    <mergeCell ref="B16:E16"/>
    <mergeCell ref="F16:H16"/>
    <mergeCell ref="I16:J16"/>
    <mergeCell ref="L16:M16"/>
    <mergeCell ref="B10:E10"/>
    <mergeCell ref="F10:H10"/>
    <mergeCell ref="I10:J10"/>
    <mergeCell ref="L10:M10"/>
    <mergeCell ref="B11:E11"/>
    <mergeCell ref="F11:H11"/>
    <mergeCell ref="I11:J11"/>
    <mergeCell ref="L11:M11"/>
    <mergeCell ref="F12:H12"/>
    <mergeCell ref="F14:H14"/>
    <mergeCell ref="F13:H13"/>
    <mergeCell ref="L4:M4"/>
    <mergeCell ref="I12:J12"/>
    <mergeCell ref="I14:J14"/>
    <mergeCell ref="I13:J13"/>
    <mergeCell ref="B7:E7"/>
    <mergeCell ref="F7:H7"/>
    <mergeCell ref="I7:J7"/>
    <mergeCell ref="L7:M7"/>
    <mergeCell ref="F4:H4"/>
    <mergeCell ref="I4:J4"/>
    <mergeCell ref="F5:H5"/>
    <mergeCell ref="L13:M13"/>
    <mergeCell ref="I5:J5"/>
    <mergeCell ref="L5:M5"/>
    <mergeCell ref="F6:H6"/>
    <mergeCell ref="I6:J6"/>
    <mergeCell ref="L6:M6"/>
    <mergeCell ref="F15:H15"/>
    <mergeCell ref="I15:J15"/>
    <mergeCell ref="L15:M15"/>
    <mergeCell ref="L14:M14"/>
    <mergeCell ref="L12:M12"/>
  </mergeCells>
  <printOptions horizontalCentered="1"/>
  <pageMargins left="0.11811023622047245" right="0.11811023622047245" top="0.55118110236220474" bottom="0.55118110236220474" header="0.31496062992125984" footer="0.31496062992125984"/>
  <pageSetup paperSize="9" orientation="portrait" horizontalDpi="4294967293" verticalDpi="4294967293" r:id="rId1"/>
  <headerFooter>
    <oddFooter>&amp;L&amp;"Angsana New,Regular"&amp;12บจก.ว.บัญชา คอนสตรัคชั่น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F3258-4C0B-4C17-9AB9-485F9B971B2E}">
  <dimension ref="B2:AK18"/>
  <sheetViews>
    <sheetView zoomScaleNormal="100" workbookViewId="0">
      <selection activeCell="AN12" sqref="AN12"/>
    </sheetView>
  </sheetViews>
  <sheetFormatPr baseColWidth="10" defaultColWidth="8.83203125" defaultRowHeight="15"/>
  <cols>
    <col min="1" max="1" width="3" customWidth="1"/>
    <col min="2" max="2" width="4.83203125" style="778" customWidth="1"/>
    <col min="3" max="3" width="4.6640625" customWidth="1"/>
    <col min="4" max="5" width="2.6640625" customWidth="1"/>
    <col min="6" max="6" width="4.5" customWidth="1"/>
    <col min="7" max="8" width="2.6640625" customWidth="1"/>
    <col min="9" max="9" width="3.33203125" customWidth="1"/>
    <col min="10" max="10" width="2.6640625" customWidth="1"/>
    <col min="11" max="11" width="1.6640625" customWidth="1"/>
    <col min="12" max="12" width="3.1640625" customWidth="1"/>
    <col min="13" max="13" width="2.6640625" customWidth="1"/>
    <col min="14" max="14" width="3.6640625" customWidth="1"/>
    <col min="15" max="15" width="2.6640625" customWidth="1"/>
    <col min="16" max="16" width="3.6640625" customWidth="1"/>
    <col min="17" max="18" width="2.6640625" customWidth="1"/>
    <col min="19" max="19" width="1.6640625" customWidth="1"/>
    <col min="20" max="20" width="3.33203125" customWidth="1"/>
    <col min="21" max="21" width="2.6640625" customWidth="1"/>
    <col min="22" max="22" width="1.33203125" customWidth="1"/>
    <col min="23" max="23" width="1" customWidth="1"/>
    <col min="24" max="24" width="2.6640625" customWidth="1"/>
    <col min="25" max="25" width="2.33203125" customWidth="1"/>
    <col min="26" max="26" width="1.6640625" customWidth="1"/>
    <col min="27" max="27" width="2.6640625" customWidth="1"/>
    <col min="28" max="28" width="3.83203125" customWidth="1"/>
    <col min="29" max="29" width="2.6640625" customWidth="1"/>
    <col min="30" max="30" width="1" customWidth="1"/>
    <col min="31" max="31" width="1.83203125" customWidth="1"/>
    <col min="32" max="33" width="2.6640625" customWidth="1"/>
    <col min="34" max="34" width="2.33203125" customWidth="1"/>
    <col min="35" max="35" width="3.1640625" customWidth="1"/>
    <col min="36" max="36" width="4.5" customWidth="1"/>
    <col min="37" max="37" width="5.6640625" customWidth="1"/>
  </cols>
  <sheetData>
    <row r="2" spans="2:37" ht="24">
      <c r="D2" s="1039" t="s">
        <v>540</v>
      </c>
    </row>
    <row r="3" spans="2:37" ht="5.5" customHeight="1"/>
    <row r="4" spans="2:37" ht="25">
      <c r="D4" s="1041" t="s">
        <v>532</v>
      </c>
      <c r="E4" s="1040"/>
      <c r="F4" s="1040"/>
      <c r="G4" s="1040"/>
      <c r="H4" s="1040"/>
      <c r="I4" s="1040" t="s">
        <v>527</v>
      </c>
      <c r="J4" s="1040"/>
      <c r="K4" s="1337">
        <v>100000</v>
      </c>
      <c r="L4" s="1337"/>
      <c r="M4" s="1337"/>
      <c r="N4" s="1040" t="s">
        <v>528</v>
      </c>
      <c r="O4" s="1040"/>
      <c r="P4" s="1040" t="s">
        <v>529</v>
      </c>
      <c r="Q4" s="1040"/>
      <c r="R4" s="1040"/>
      <c r="S4" s="1040"/>
      <c r="T4" s="1406">
        <v>29.19</v>
      </c>
      <c r="U4" s="1406"/>
      <c r="V4" s="1406"/>
      <c r="W4" s="1406"/>
      <c r="X4" s="1040" t="s">
        <v>341</v>
      </c>
      <c r="Y4" s="1040"/>
      <c r="Z4" s="1040" t="s">
        <v>530</v>
      </c>
      <c r="AA4" s="1040"/>
      <c r="AB4" s="1040"/>
      <c r="AC4" s="1040"/>
      <c r="AD4" s="1407">
        <f t="shared" ref="AD4:AD8" si="0">+K4*T4</f>
        <v>2919000</v>
      </c>
      <c r="AE4" s="1407"/>
      <c r="AF4" s="1407"/>
      <c r="AG4" s="1407"/>
      <c r="AH4" s="1407"/>
      <c r="AI4" s="1040" t="s">
        <v>341</v>
      </c>
      <c r="AJ4" s="1040"/>
      <c r="AK4" s="1040"/>
    </row>
    <row r="5" spans="2:37" ht="25">
      <c r="D5" s="1041" t="s">
        <v>533</v>
      </c>
      <c r="E5" s="1040"/>
      <c r="F5" s="1040"/>
      <c r="G5" s="1040"/>
      <c r="H5" s="1040"/>
      <c r="I5" s="1040" t="s">
        <v>527</v>
      </c>
      <c r="J5" s="1040"/>
      <c r="K5" s="1337">
        <v>20000</v>
      </c>
      <c r="L5" s="1337"/>
      <c r="M5" s="1337"/>
      <c r="N5" s="1040" t="s">
        <v>528</v>
      </c>
      <c r="O5" s="1040"/>
      <c r="P5" s="1040" t="s">
        <v>529</v>
      </c>
      <c r="Q5" s="1040"/>
      <c r="R5" s="1040"/>
      <c r="S5" s="1040"/>
      <c r="T5" s="1406">
        <v>42.26</v>
      </c>
      <c r="U5" s="1406"/>
      <c r="V5" s="1406"/>
      <c r="W5" s="1406"/>
      <c r="X5" s="1040" t="s">
        <v>341</v>
      </c>
      <c r="Y5" s="1040"/>
      <c r="Z5" s="1040" t="s">
        <v>530</v>
      </c>
      <c r="AA5" s="1040"/>
      <c r="AB5" s="1040"/>
      <c r="AC5" s="1040"/>
      <c r="AD5" s="1407">
        <f t="shared" si="0"/>
        <v>845200</v>
      </c>
      <c r="AE5" s="1407"/>
      <c r="AF5" s="1407"/>
      <c r="AG5" s="1407"/>
      <c r="AH5" s="1407"/>
      <c r="AI5" s="1040" t="s">
        <v>341</v>
      </c>
      <c r="AJ5" s="1040"/>
      <c r="AK5" s="1040"/>
    </row>
    <row r="6" spans="2:37" ht="25">
      <c r="D6" s="1041" t="s">
        <v>534</v>
      </c>
      <c r="E6" s="1040"/>
      <c r="F6" s="1040"/>
      <c r="G6" s="1040"/>
      <c r="H6" s="1040"/>
      <c r="I6" s="1040" t="s">
        <v>527</v>
      </c>
      <c r="J6" s="1040"/>
      <c r="K6" s="1337">
        <v>40000</v>
      </c>
      <c r="L6" s="1337"/>
      <c r="M6" s="1337"/>
      <c r="N6" s="1040" t="s">
        <v>528</v>
      </c>
      <c r="O6" s="1040"/>
      <c r="P6" s="1040" t="s">
        <v>529</v>
      </c>
      <c r="Q6" s="1040"/>
      <c r="R6" s="1040"/>
      <c r="S6" s="1040"/>
      <c r="T6" s="1408">
        <v>29.76</v>
      </c>
      <c r="U6" s="1408"/>
      <c r="V6" s="1408"/>
      <c r="W6" s="1408"/>
      <c r="X6" s="1040" t="s">
        <v>341</v>
      </c>
      <c r="Y6" s="1040"/>
      <c r="Z6" s="1040" t="s">
        <v>530</v>
      </c>
      <c r="AA6" s="1040"/>
      <c r="AB6" s="1040"/>
      <c r="AC6" s="1040"/>
      <c r="AD6" s="1337">
        <f t="shared" si="0"/>
        <v>1190400</v>
      </c>
      <c r="AE6" s="1337"/>
      <c r="AF6" s="1337"/>
      <c r="AG6" s="1337"/>
      <c r="AH6" s="1337"/>
      <c r="AI6" s="1040" t="s">
        <v>341</v>
      </c>
      <c r="AJ6" s="1040"/>
      <c r="AK6" s="1040"/>
    </row>
    <row r="7" spans="2:37" ht="25">
      <c r="D7" s="1041" t="s">
        <v>535</v>
      </c>
      <c r="E7" s="1040"/>
      <c r="F7" s="1040"/>
      <c r="G7" s="1040"/>
      <c r="H7" s="1040"/>
      <c r="I7" s="1040" t="s">
        <v>527</v>
      </c>
      <c r="J7" s="1040"/>
      <c r="K7" s="1337">
        <v>20000</v>
      </c>
      <c r="L7" s="1337"/>
      <c r="M7" s="1337"/>
      <c r="N7" s="1040" t="s">
        <v>528</v>
      </c>
      <c r="O7" s="1040"/>
      <c r="P7" s="1040" t="s">
        <v>529</v>
      </c>
      <c r="Q7" s="1040"/>
      <c r="R7" s="1040"/>
      <c r="S7" s="1040"/>
      <c r="T7" s="1408">
        <v>29.42</v>
      </c>
      <c r="U7" s="1408"/>
      <c r="V7" s="1408"/>
      <c r="W7" s="1408"/>
      <c r="X7" s="1040" t="s">
        <v>341</v>
      </c>
      <c r="Y7" s="1040"/>
      <c r="Z7" s="1040" t="s">
        <v>530</v>
      </c>
      <c r="AA7" s="1040"/>
      <c r="AB7" s="1040"/>
      <c r="AC7" s="1040"/>
      <c r="AD7" s="1337">
        <f t="shared" si="0"/>
        <v>588400</v>
      </c>
      <c r="AE7" s="1337"/>
      <c r="AF7" s="1337"/>
      <c r="AG7" s="1337"/>
      <c r="AH7" s="1337"/>
      <c r="AI7" s="1040" t="s">
        <v>341</v>
      </c>
      <c r="AJ7" s="1040"/>
      <c r="AK7" s="1040"/>
    </row>
    <row r="8" spans="2:37" ht="25">
      <c r="D8" s="1041" t="s">
        <v>536</v>
      </c>
      <c r="E8" s="1040"/>
      <c r="F8" s="1040"/>
      <c r="G8" s="1040"/>
      <c r="H8" s="1040"/>
      <c r="I8" s="1040" t="s">
        <v>527</v>
      </c>
      <c r="J8" s="1040"/>
      <c r="K8" s="1337">
        <v>20000</v>
      </c>
      <c r="L8" s="1337"/>
      <c r="M8" s="1337"/>
      <c r="N8" s="1040" t="s">
        <v>528</v>
      </c>
      <c r="O8" s="1040"/>
      <c r="P8" s="1040" t="s">
        <v>529</v>
      </c>
      <c r="Q8" s="1040"/>
      <c r="R8" s="1040"/>
      <c r="S8" s="1040"/>
      <c r="T8" s="1406">
        <v>27.7</v>
      </c>
      <c r="U8" s="1406"/>
      <c r="V8" s="1406"/>
      <c r="W8" s="1406"/>
      <c r="X8" s="1040" t="s">
        <v>341</v>
      </c>
      <c r="Y8" s="1040"/>
      <c r="Z8" s="1040" t="s">
        <v>530</v>
      </c>
      <c r="AA8" s="1040"/>
      <c r="AB8" s="1040"/>
      <c r="AC8" s="1040"/>
      <c r="AD8" s="1337">
        <f t="shared" si="0"/>
        <v>554000</v>
      </c>
      <c r="AE8" s="1337"/>
      <c r="AF8" s="1337"/>
      <c r="AG8" s="1337"/>
      <c r="AH8" s="1337"/>
      <c r="AI8" s="1040" t="s">
        <v>341</v>
      </c>
      <c r="AJ8" s="1040"/>
      <c r="AK8" s="1040"/>
    </row>
    <row r="9" spans="2:37" ht="25">
      <c r="D9" s="1041" t="s">
        <v>537</v>
      </c>
      <c r="E9" s="1040"/>
      <c r="F9" s="1040"/>
      <c r="G9" s="1040"/>
      <c r="H9" s="1040"/>
      <c r="I9" s="1040" t="s">
        <v>527</v>
      </c>
      <c r="J9" s="1040"/>
      <c r="K9" s="1337">
        <v>2000</v>
      </c>
      <c r="L9" s="1337"/>
      <c r="M9" s="1337"/>
      <c r="N9" s="1040" t="s">
        <v>528</v>
      </c>
      <c r="O9" s="1040"/>
      <c r="P9" s="1040" t="s">
        <v>529</v>
      </c>
      <c r="Q9" s="1040"/>
      <c r="R9" s="1040"/>
      <c r="S9" s="1040"/>
      <c r="T9" s="1406">
        <v>0</v>
      </c>
      <c r="U9" s="1406"/>
      <c r="V9" s="1406"/>
      <c r="W9" s="1406"/>
      <c r="X9" s="1040" t="s">
        <v>341</v>
      </c>
      <c r="Y9" s="1040"/>
      <c r="Z9" s="1040" t="s">
        <v>530</v>
      </c>
      <c r="AA9" s="1040"/>
      <c r="AB9" s="1040"/>
      <c r="AC9" s="1040"/>
      <c r="AD9" s="1337">
        <f t="shared" ref="AD9" si="1">+K9*T9</f>
        <v>0</v>
      </c>
      <c r="AE9" s="1337"/>
      <c r="AF9" s="1337"/>
      <c r="AG9" s="1337"/>
      <c r="AH9" s="1337"/>
      <c r="AI9" s="1040" t="s">
        <v>341</v>
      </c>
      <c r="AJ9" s="1040"/>
      <c r="AK9" s="1040"/>
    </row>
    <row r="10" spans="2:37" ht="25">
      <c r="D10" s="1042" t="s">
        <v>531</v>
      </c>
      <c r="E10" s="1042"/>
      <c r="F10" s="1042"/>
      <c r="G10" s="1042"/>
      <c r="H10" s="1042"/>
      <c r="I10" s="1042"/>
      <c r="J10" s="1042"/>
      <c r="K10" s="1338">
        <f>SUM(K4:M9)</f>
        <v>202000</v>
      </c>
      <c r="L10" s="1338"/>
      <c r="M10" s="1338"/>
      <c r="N10" s="1042" t="s">
        <v>528</v>
      </c>
      <c r="O10" s="1042"/>
      <c r="P10" s="1042"/>
      <c r="Q10" s="1042"/>
      <c r="R10" s="1042"/>
      <c r="S10" s="1042"/>
      <c r="T10" s="1339"/>
      <c r="U10" s="1339"/>
      <c r="V10" s="1339"/>
      <c r="W10" s="1339"/>
      <c r="X10" s="1042"/>
      <c r="Y10" s="1042"/>
      <c r="Z10" s="1042"/>
      <c r="AA10" s="1042"/>
      <c r="AB10" s="1042"/>
      <c r="AC10" s="1042"/>
      <c r="AD10" s="1409">
        <f>SUM(AD4:AH8)</f>
        <v>6097000</v>
      </c>
      <c r="AE10" s="1409"/>
      <c r="AF10" s="1409"/>
      <c r="AG10" s="1409"/>
      <c r="AH10" s="1409"/>
      <c r="AI10" s="1042" t="s">
        <v>341</v>
      </c>
      <c r="AJ10" s="1042"/>
      <c r="AK10" s="1040"/>
    </row>
    <row r="11" spans="2:37" ht="22">
      <c r="D11" s="1041"/>
      <c r="E11" s="1042"/>
      <c r="F11" s="1042"/>
      <c r="G11" s="1042"/>
      <c r="H11" s="1042"/>
      <c r="I11" s="1042"/>
      <c r="J11" s="1042"/>
      <c r="K11" s="1044"/>
      <c r="L11" s="1044"/>
      <c r="M11" s="1044"/>
      <c r="N11" s="1042"/>
      <c r="O11" s="1042"/>
      <c r="P11" s="1042"/>
      <c r="Q11" s="1042"/>
      <c r="R11" s="1042"/>
      <c r="S11" s="1042"/>
      <c r="T11" s="1043"/>
      <c r="U11" s="1043"/>
      <c r="V11" s="1043"/>
      <c r="W11" s="1043"/>
      <c r="X11" s="1042"/>
      <c r="Y11" s="1042"/>
      <c r="Z11" s="1042"/>
      <c r="AA11" s="1042"/>
      <c r="AB11" s="1042"/>
      <c r="AC11" s="1042"/>
      <c r="AD11" s="1045"/>
      <c r="AE11" s="1043"/>
      <c r="AF11" s="1043"/>
      <c r="AG11" s="1043"/>
      <c r="AH11" s="1043"/>
      <c r="AI11" s="1042"/>
      <c r="AJ11" s="1042"/>
      <c r="AK11" s="1040"/>
    </row>
    <row r="12" spans="2:37" ht="24">
      <c r="D12" s="1039" t="s">
        <v>541</v>
      </c>
      <c r="E12" s="1040"/>
      <c r="F12" s="1040"/>
      <c r="G12" s="1040"/>
      <c r="H12" s="1040"/>
      <c r="I12" s="1040"/>
      <c r="J12" s="1040"/>
      <c r="K12" s="1040"/>
      <c r="L12" s="1040"/>
      <c r="M12" s="1040"/>
      <c r="N12" s="1040"/>
      <c r="O12" s="1040"/>
      <c r="P12" s="1040"/>
      <c r="Q12" s="1040"/>
      <c r="R12" s="1040"/>
      <c r="S12" s="1040"/>
      <c r="T12" s="1040"/>
      <c r="U12" s="1040"/>
      <c r="V12" s="1040"/>
      <c r="W12" s="1040"/>
      <c r="X12" s="1040"/>
      <c r="Y12" s="1040"/>
      <c r="Z12" s="1040"/>
      <c r="AA12" s="1040"/>
      <c r="AB12" s="1040"/>
      <c r="AC12" s="1040"/>
      <c r="AD12" s="1040"/>
      <c r="AE12" s="1040"/>
      <c r="AF12" s="1040"/>
      <c r="AG12" s="1040"/>
      <c r="AH12" s="1040"/>
      <c r="AI12" s="1040"/>
      <c r="AJ12" s="1040"/>
      <c r="AK12" s="1040"/>
    </row>
    <row r="13" spans="2:37" ht="24">
      <c r="D13" s="875" t="s">
        <v>539</v>
      </c>
    </row>
    <row r="14" spans="2:37" s="875" customFormat="1" ht="24">
      <c r="B14" s="1038"/>
      <c r="D14" s="875" t="s">
        <v>542</v>
      </c>
      <c r="K14" s="1405">
        <v>934000</v>
      </c>
      <c r="L14" s="1405"/>
      <c r="M14" s="1405"/>
      <c r="N14" s="875" t="s">
        <v>341</v>
      </c>
    </row>
    <row r="15" spans="2:37" s="875" customFormat="1" ht="18" customHeight="1">
      <c r="B15" s="1038"/>
    </row>
    <row r="16" spans="2:37" s="875" customFormat="1" ht="24">
      <c r="B16" s="1038"/>
      <c r="D16" s="1040" t="s">
        <v>538</v>
      </c>
    </row>
    <row r="17" spans="2:2" s="875" customFormat="1" ht="24">
      <c r="B17" s="1038"/>
    </row>
    <row r="18" spans="2:2" s="875" customFormat="1" ht="24">
      <c r="B18" s="1038"/>
    </row>
  </sheetData>
  <mergeCells count="22">
    <mergeCell ref="K10:M10"/>
    <mergeCell ref="T10:W10"/>
    <mergeCell ref="AD10:AH10"/>
    <mergeCell ref="K9:M9"/>
    <mergeCell ref="T9:W9"/>
    <mergeCell ref="AD9:AH9"/>
    <mergeCell ref="K14:M14"/>
    <mergeCell ref="K4:M4"/>
    <mergeCell ref="T4:W4"/>
    <mergeCell ref="AD4:AH4"/>
    <mergeCell ref="K5:M5"/>
    <mergeCell ref="T5:W5"/>
    <mergeCell ref="AD5:AH5"/>
    <mergeCell ref="K6:M6"/>
    <mergeCell ref="T6:W6"/>
    <mergeCell ref="AD6:AH6"/>
    <mergeCell ref="K7:M7"/>
    <mergeCell ref="T7:W7"/>
    <mergeCell ref="AD7:AH7"/>
    <mergeCell ref="K8:M8"/>
    <mergeCell ref="T8:W8"/>
    <mergeCell ref="AD8:AH8"/>
  </mergeCell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7</vt:i4>
      </vt:variant>
    </vt:vector>
  </HeadingPairs>
  <TitlesOfParts>
    <vt:vector size="22" baseType="lpstr">
      <vt:lpstr>รายละเอียด</vt:lpstr>
      <vt:lpstr>ใบสรุปวงเงิน</vt:lpstr>
      <vt:lpstr>ภพ 30</vt:lpstr>
      <vt:lpstr>โครงสร้าง</vt:lpstr>
      <vt:lpstr>งบการเงิน</vt:lpstr>
      <vt:lpstr>ความต้องการ</vt:lpstr>
      <vt:lpstr>ประมาณการ</vt:lpstr>
      <vt:lpstr>เครดิตบูโร</vt:lpstr>
      <vt:lpstr>Statement</vt:lpstr>
      <vt:lpstr>งบสรรพากร</vt:lpstr>
      <vt:lpstr>DSCR (2)</vt:lpstr>
      <vt:lpstr>ความเห็น</vt:lpstr>
      <vt:lpstr>ประวัติกิจการ</vt:lpstr>
      <vt:lpstr>ผู้ขายผู้ซื้อ</vt:lpstr>
      <vt:lpstr>Sheet2</vt:lpstr>
      <vt:lpstr>'DSCR (2)'!Print_Area</vt:lpstr>
      <vt:lpstr>Statement!Print_Area</vt:lpstr>
      <vt:lpstr>ความเห็น!Print_Area</vt:lpstr>
      <vt:lpstr>เครดิตบูโร!Print_Area</vt:lpstr>
      <vt:lpstr>งบสรรพากร!Print_Area</vt:lpstr>
      <vt:lpstr>ประมาณการ!Print_Area</vt:lpstr>
      <vt:lpstr>'ภพ 30'!Print_Area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Mr. PHATTARAPONG PHENGTAVEE</cp:lastModifiedBy>
  <cp:lastPrinted>2025-09-12T06:22:44Z</cp:lastPrinted>
  <dcterms:created xsi:type="dcterms:W3CDTF">2019-10-04T08:08:14Z</dcterms:created>
  <dcterms:modified xsi:type="dcterms:W3CDTF">2026-03-12T09:25:57Z</dcterms:modified>
</cp:coreProperties>
</file>